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codeName="ThisWorkbook" defaultThemeVersion="124226"/>
  <bookViews>
    <workbookView xWindow="480" yWindow="390" windowWidth="28215" windowHeight="12255" activeTab="6"/>
  </bookViews>
  <sheets>
    <sheet name="JANVIER" sheetId="8" r:id="rId1"/>
    <sheet name="FEVRIER" sheetId="10" r:id="rId2"/>
    <sheet name="MARS" sheetId="11" r:id="rId3"/>
    <sheet name="AVRIL" sheetId="12" r:id="rId4"/>
    <sheet name="MAI" sheetId="13" r:id="rId5"/>
    <sheet name="JUIN" sheetId="14" r:id="rId6"/>
    <sheet name="JUILLET" sheetId="15" r:id="rId7"/>
    <sheet name="AOÛT" sheetId="16" r:id="rId8"/>
    <sheet name="SEPTEMBRE" sheetId="17" r:id="rId9"/>
    <sheet name="OCTOBRE" sheetId="18" r:id="rId10"/>
    <sheet name="NOVEMBRE" sheetId="19" r:id="rId11"/>
    <sheet name="DECEMBRE" sheetId="20" r:id="rId12"/>
    <sheet name="RECAP ANNUEL" sheetId="9" r:id="rId13"/>
    <sheet name="VACANCE" sheetId="21" r:id="rId14"/>
  </sheets>
  <externalReferences>
    <externalReference r:id="rId15"/>
  </externalReferences>
  <definedNames>
    <definedName name="_xlnm.Print_Area" localSheetId="7">AOÛT!$A$1:$I$79</definedName>
    <definedName name="_xlnm.Print_Area" localSheetId="3">AVRIL!$A$1:$I$79</definedName>
    <definedName name="_xlnm.Print_Area" localSheetId="11">DECEMBRE!$A$1:$I$79</definedName>
    <definedName name="_xlnm.Print_Area" localSheetId="1">FEVRIER!$A$1:$I$79</definedName>
    <definedName name="_xlnm.Print_Area" localSheetId="0">JANVIER!$A$1:$I$92</definedName>
    <definedName name="_xlnm.Print_Area" localSheetId="6">JUILLET!$A$1:$I$92</definedName>
    <definedName name="_xlnm.Print_Area" localSheetId="5">JUIN!$A$1:$I$79</definedName>
    <definedName name="_xlnm.Print_Area" localSheetId="4">MAI!$A$1:$I$79</definedName>
    <definedName name="_xlnm.Print_Area" localSheetId="2">MARS!$A$1:$I$79</definedName>
    <definedName name="_xlnm.Print_Area" localSheetId="10">NOVEMBRE!$A$1:$I$79</definedName>
    <definedName name="_xlnm.Print_Area" localSheetId="9">OCTOBRE!$A$1:$I$92</definedName>
    <definedName name="_xlnm.Print_Area" localSheetId="8">SEPTEMBRE!$A$1:$I$79</definedName>
  </definedNames>
  <calcPr calcId="124519"/>
</workbook>
</file>

<file path=xl/calcChain.xml><?xml version="1.0" encoding="utf-8"?>
<calcChain xmlns="http://schemas.openxmlformats.org/spreadsheetml/2006/main">
  <c r="C87" i="15"/>
  <c r="C90" s="1"/>
  <c r="B81"/>
  <c r="H29"/>
  <c r="G29"/>
  <c r="F29"/>
  <c r="E29"/>
  <c r="D29"/>
  <c r="C29"/>
  <c r="B29"/>
  <c r="H16"/>
  <c r="G16"/>
  <c r="F16"/>
  <c r="E16"/>
  <c r="D16"/>
  <c r="C16"/>
  <c r="B16"/>
  <c r="I15"/>
  <c r="I16"/>
  <c r="I29"/>
  <c r="I42"/>
  <c r="I55"/>
  <c r="I68"/>
  <c r="I81"/>
  <c r="C72" i="12"/>
  <c r="I17" i="21"/>
  <c r="I7"/>
  <c r="I8"/>
  <c r="I9"/>
  <c r="I10"/>
  <c r="I11"/>
  <c r="I13"/>
  <c r="I14"/>
  <c r="I15"/>
  <c r="I16"/>
  <c r="I6"/>
  <c r="Q24"/>
  <c r="M24"/>
  <c r="D24"/>
  <c r="K37" l="1"/>
  <c r="D7" i="9" l="1"/>
  <c r="C21" l="1"/>
  <c r="B21"/>
  <c r="C20"/>
  <c r="B20"/>
  <c r="C19"/>
  <c r="B19"/>
  <c r="C18"/>
  <c r="B18"/>
  <c r="C17"/>
  <c r="B17"/>
  <c r="C12"/>
  <c r="C13"/>
  <c r="C14"/>
  <c r="C15"/>
  <c r="B15"/>
  <c r="B14"/>
  <c r="B13"/>
  <c r="B12"/>
  <c r="C11" l="1"/>
  <c r="D11" s="1"/>
  <c r="B11"/>
  <c r="D12"/>
  <c r="D13"/>
  <c r="D17"/>
  <c r="D20"/>
  <c r="D14"/>
  <c r="D15"/>
  <c r="D18"/>
  <c r="D19"/>
  <c r="D21"/>
  <c r="C10"/>
  <c r="B10"/>
  <c r="D10" s="1"/>
  <c r="F67" i="20"/>
  <c r="F64"/>
  <c r="F68" s="1"/>
  <c r="E15"/>
  <c r="E12"/>
  <c r="E68"/>
  <c r="H67"/>
  <c r="G67"/>
  <c r="E67"/>
  <c r="D67"/>
  <c r="C67"/>
  <c r="B67"/>
  <c r="B68" s="1"/>
  <c r="I66"/>
  <c r="I65"/>
  <c r="H64"/>
  <c r="H68" s="1"/>
  <c r="G64"/>
  <c r="G68" s="1"/>
  <c r="E64"/>
  <c r="D64"/>
  <c r="D68" s="1"/>
  <c r="C64"/>
  <c r="C68" s="1"/>
  <c r="B64"/>
  <c r="I63"/>
  <c r="I62"/>
  <c r="H61"/>
  <c r="G61"/>
  <c r="C61"/>
  <c r="B61"/>
  <c r="H54"/>
  <c r="G54"/>
  <c r="F54"/>
  <c r="F55" s="1"/>
  <c r="E54"/>
  <c r="E55" s="1"/>
  <c r="D54"/>
  <c r="C54"/>
  <c r="B54"/>
  <c r="B55" s="1"/>
  <c r="I53"/>
  <c r="I54" s="1"/>
  <c r="I52"/>
  <c r="H51"/>
  <c r="H55" s="1"/>
  <c r="G51"/>
  <c r="G55" s="1"/>
  <c r="F51"/>
  <c r="E51"/>
  <c r="D51"/>
  <c r="D55" s="1"/>
  <c r="C51"/>
  <c r="C55" s="1"/>
  <c r="B51"/>
  <c r="I50"/>
  <c r="I51" s="1"/>
  <c r="I49"/>
  <c r="H48"/>
  <c r="G48"/>
  <c r="D48"/>
  <c r="C48"/>
  <c r="B48"/>
  <c r="H41"/>
  <c r="G41"/>
  <c r="G42" s="1"/>
  <c r="F41"/>
  <c r="F42" s="1"/>
  <c r="E41"/>
  <c r="D41"/>
  <c r="C41"/>
  <c r="C42" s="1"/>
  <c r="B41"/>
  <c r="B42" s="1"/>
  <c r="I40"/>
  <c r="I41" s="1"/>
  <c r="I39"/>
  <c r="H38"/>
  <c r="H42" s="1"/>
  <c r="G38"/>
  <c r="F38"/>
  <c r="E38"/>
  <c r="E42" s="1"/>
  <c r="D38"/>
  <c r="D42" s="1"/>
  <c r="C38"/>
  <c r="B38"/>
  <c r="I37"/>
  <c r="I38" s="1"/>
  <c r="I36"/>
  <c r="H35"/>
  <c r="G35"/>
  <c r="F35"/>
  <c r="E35"/>
  <c r="D35"/>
  <c r="C35"/>
  <c r="B35"/>
  <c r="H28"/>
  <c r="G28"/>
  <c r="F28"/>
  <c r="F29" s="1"/>
  <c r="E28"/>
  <c r="E29" s="1"/>
  <c r="D28"/>
  <c r="C28"/>
  <c r="B28"/>
  <c r="B29" s="1"/>
  <c r="I27"/>
  <c r="I28" s="1"/>
  <c r="I26"/>
  <c r="H25"/>
  <c r="H29" s="1"/>
  <c r="G25"/>
  <c r="G29" s="1"/>
  <c r="F25"/>
  <c r="E25"/>
  <c r="D25"/>
  <c r="D29" s="1"/>
  <c r="C25"/>
  <c r="C29" s="1"/>
  <c r="B25"/>
  <c r="I24"/>
  <c r="I25" s="1"/>
  <c r="I23"/>
  <c r="H22"/>
  <c r="G22"/>
  <c r="F22"/>
  <c r="E22"/>
  <c r="D22"/>
  <c r="C22"/>
  <c r="H15"/>
  <c r="H16" s="1"/>
  <c r="G15"/>
  <c r="G16" s="1"/>
  <c r="F15"/>
  <c r="D15"/>
  <c r="D16" s="1"/>
  <c r="C15"/>
  <c r="C16" s="1"/>
  <c r="B15"/>
  <c r="I14"/>
  <c r="I15" s="1"/>
  <c r="I13"/>
  <c r="H12"/>
  <c r="G12"/>
  <c r="F12"/>
  <c r="F16" s="1"/>
  <c r="E16"/>
  <c r="D12"/>
  <c r="C12"/>
  <c r="B12"/>
  <c r="B16" s="1"/>
  <c r="I11"/>
  <c r="I12" s="1"/>
  <c r="I10"/>
  <c r="H9"/>
  <c r="G9"/>
  <c r="C74" s="1"/>
  <c r="C77" s="1"/>
  <c r="F67" i="19"/>
  <c r="F64"/>
  <c r="F68" s="1"/>
  <c r="H67"/>
  <c r="G67"/>
  <c r="E67"/>
  <c r="D67"/>
  <c r="C67"/>
  <c r="B67"/>
  <c r="I66"/>
  <c r="I65"/>
  <c r="H64"/>
  <c r="G64"/>
  <c r="E64"/>
  <c r="E68" s="1"/>
  <c r="D64"/>
  <c r="C64"/>
  <c r="B64"/>
  <c r="B68" s="1"/>
  <c r="I63"/>
  <c r="I62"/>
  <c r="H61"/>
  <c r="G61"/>
  <c r="C61"/>
  <c r="B61"/>
  <c r="H54"/>
  <c r="G54"/>
  <c r="G55" s="1"/>
  <c r="F54"/>
  <c r="E54"/>
  <c r="D54"/>
  <c r="C54"/>
  <c r="C55" s="1"/>
  <c r="B54"/>
  <c r="I53"/>
  <c r="I54" s="1"/>
  <c r="I52"/>
  <c r="H51"/>
  <c r="H55" s="1"/>
  <c r="G51"/>
  <c r="F51"/>
  <c r="F55" s="1"/>
  <c r="E51"/>
  <c r="E55" s="1"/>
  <c r="D51"/>
  <c r="D55" s="1"/>
  <c r="C51"/>
  <c r="B51"/>
  <c r="B55" s="1"/>
  <c r="I55" s="1"/>
  <c r="I50"/>
  <c r="I51" s="1"/>
  <c r="I49"/>
  <c r="H48"/>
  <c r="G48"/>
  <c r="D48"/>
  <c r="C48"/>
  <c r="B48"/>
  <c r="H41"/>
  <c r="H42" s="1"/>
  <c r="G41"/>
  <c r="F41"/>
  <c r="E41"/>
  <c r="D41"/>
  <c r="D42" s="1"/>
  <c r="C41"/>
  <c r="B41"/>
  <c r="I40"/>
  <c r="I41" s="1"/>
  <c r="I39"/>
  <c r="H38"/>
  <c r="G38"/>
  <c r="G42" s="1"/>
  <c r="F38"/>
  <c r="F42" s="1"/>
  <c r="E38"/>
  <c r="E42" s="1"/>
  <c r="D38"/>
  <c r="C38"/>
  <c r="C42" s="1"/>
  <c r="B38"/>
  <c r="B42" s="1"/>
  <c r="I37"/>
  <c r="I38" s="1"/>
  <c r="I36"/>
  <c r="H35"/>
  <c r="G35"/>
  <c r="F35"/>
  <c r="E35"/>
  <c r="D35"/>
  <c r="C35"/>
  <c r="B35"/>
  <c r="H28"/>
  <c r="G28"/>
  <c r="G29" s="1"/>
  <c r="F28"/>
  <c r="E28"/>
  <c r="D28"/>
  <c r="C28"/>
  <c r="C29" s="1"/>
  <c r="B28"/>
  <c r="I27"/>
  <c r="I28" s="1"/>
  <c r="I26"/>
  <c r="H25"/>
  <c r="H29" s="1"/>
  <c r="G25"/>
  <c r="F25"/>
  <c r="F29" s="1"/>
  <c r="E25"/>
  <c r="E29" s="1"/>
  <c r="D25"/>
  <c r="D29" s="1"/>
  <c r="C25"/>
  <c r="B25"/>
  <c r="B29" s="1"/>
  <c r="I29" s="1"/>
  <c r="I24"/>
  <c r="I25" s="1"/>
  <c r="I23"/>
  <c r="H22"/>
  <c r="G22"/>
  <c r="F22"/>
  <c r="E22"/>
  <c r="D22"/>
  <c r="C22"/>
  <c r="H15"/>
  <c r="G15"/>
  <c r="F15"/>
  <c r="F16" s="1"/>
  <c r="E15"/>
  <c r="E16" s="1"/>
  <c r="D15"/>
  <c r="C15"/>
  <c r="B15"/>
  <c r="B16" s="1"/>
  <c r="I14"/>
  <c r="I15" s="1"/>
  <c r="I13"/>
  <c r="H12"/>
  <c r="H16" s="1"/>
  <c r="G12"/>
  <c r="G16" s="1"/>
  <c r="F12"/>
  <c r="E12"/>
  <c r="D12"/>
  <c r="D16" s="1"/>
  <c r="C12"/>
  <c r="C16" s="1"/>
  <c r="B12"/>
  <c r="I11"/>
  <c r="I12" s="1"/>
  <c r="I10"/>
  <c r="H9"/>
  <c r="G9"/>
  <c r="C74" s="1"/>
  <c r="C77" s="1"/>
  <c r="C87" i="18"/>
  <c r="H80"/>
  <c r="G80"/>
  <c r="F80"/>
  <c r="E80"/>
  <c r="D80"/>
  <c r="C80"/>
  <c r="B80"/>
  <c r="I79"/>
  <c r="I80" s="1"/>
  <c r="I78"/>
  <c r="H77"/>
  <c r="G77"/>
  <c r="F77"/>
  <c r="E77"/>
  <c r="D77"/>
  <c r="C77"/>
  <c r="B77"/>
  <c r="I76"/>
  <c r="I75"/>
  <c r="H74"/>
  <c r="G74"/>
  <c r="C74"/>
  <c r="B74"/>
  <c r="F15"/>
  <c r="F12"/>
  <c r="H67"/>
  <c r="G67"/>
  <c r="G68" s="1"/>
  <c r="F67"/>
  <c r="E67"/>
  <c r="D67"/>
  <c r="C67"/>
  <c r="C68" s="1"/>
  <c r="B67"/>
  <c r="I66"/>
  <c r="I67" s="1"/>
  <c r="I65"/>
  <c r="H64"/>
  <c r="G64"/>
  <c r="F64"/>
  <c r="E64"/>
  <c r="D64"/>
  <c r="C64"/>
  <c r="B64"/>
  <c r="I63"/>
  <c r="I62"/>
  <c r="H61"/>
  <c r="G61"/>
  <c r="C61"/>
  <c r="B61"/>
  <c r="H54"/>
  <c r="G54"/>
  <c r="G55" s="1"/>
  <c r="F54"/>
  <c r="E54"/>
  <c r="D54"/>
  <c r="C54"/>
  <c r="C55" s="1"/>
  <c r="B54"/>
  <c r="I53"/>
  <c r="I54" s="1"/>
  <c r="I52"/>
  <c r="H51"/>
  <c r="G51"/>
  <c r="F51"/>
  <c r="F55" s="1"/>
  <c r="E51"/>
  <c r="D51"/>
  <c r="C51"/>
  <c r="B51"/>
  <c r="B55" s="1"/>
  <c r="I50"/>
  <c r="I51" s="1"/>
  <c r="I49"/>
  <c r="H48"/>
  <c r="G48"/>
  <c r="D48"/>
  <c r="C48"/>
  <c r="B48"/>
  <c r="H41"/>
  <c r="H42" s="1"/>
  <c r="G41"/>
  <c r="F41"/>
  <c r="E41"/>
  <c r="D41"/>
  <c r="D42" s="1"/>
  <c r="C41"/>
  <c r="B41"/>
  <c r="I40"/>
  <c r="I39"/>
  <c r="H38"/>
  <c r="G38"/>
  <c r="F38"/>
  <c r="E38"/>
  <c r="E42" s="1"/>
  <c r="D38"/>
  <c r="C38"/>
  <c r="B38"/>
  <c r="I37"/>
  <c r="I38" s="1"/>
  <c r="I36"/>
  <c r="H35"/>
  <c r="G35"/>
  <c r="F35"/>
  <c r="E35"/>
  <c r="D35"/>
  <c r="C35"/>
  <c r="B35"/>
  <c r="H28"/>
  <c r="G28"/>
  <c r="G29" s="1"/>
  <c r="F28"/>
  <c r="E28"/>
  <c r="D28"/>
  <c r="C28"/>
  <c r="C29" s="1"/>
  <c r="B28"/>
  <c r="I27"/>
  <c r="I28" s="1"/>
  <c r="I26"/>
  <c r="H25"/>
  <c r="G25"/>
  <c r="F25"/>
  <c r="F29" s="1"/>
  <c r="E25"/>
  <c r="D25"/>
  <c r="C25"/>
  <c r="B25"/>
  <c r="B29" s="1"/>
  <c r="I24"/>
  <c r="I25" s="1"/>
  <c r="I23"/>
  <c r="H22"/>
  <c r="G22"/>
  <c r="F22"/>
  <c r="E22"/>
  <c r="D22"/>
  <c r="C22"/>
  <c r="H15"/>
  <c r="G15"/>
  <c r="E15"/>
  <c r="D15"/>
  <c r="C15"/>
  <c r="B15"/>
  <c r="I14"/>
  <c r="I13"/>
  <c r="H12"/>
  <c r="H16" s="1"/>
  <c r="G12"/>
  <c r="G16" s="1"/>
  <c r="E12"/>
  <c r="D12"/>
  <c r="D16" s="1"/>
  <c r="C12"/>
  <c r="B12"/>
  <c r="I11"/>
  <c r="I10"/>
  <c r="H9"/>
  <c r="G9"/>
  <c r="F67" i="17"/>
  <c r="F64"/>
  <c r="F68" s="1"/>
  <c r="E15"/>
  <c r="E16" s="1"/>
  <c r="E12"/>
  <c r="D15"/>
  <c r="D12"/>
  <c r="C15"/>
  <c r="C12"/>
  <c r="C16" s="1"/>
  <c r="H67"/>
  <c r="G67"/>
  <c r="E67"/>
  <c r="D67"/>
  <c r="C67"/>
  <c r="B67"/>
  <c r="I66"/>
  <c r="I67" s="1"/>
  <c r="I65"/>
  <c r="H64"/>
  <c r="G64"/>
  <c r="E64"/>
  <c r="E68" s="1"/>
  <c r="D64"/>
  <c r="C64"/>
  <c r="B64"/>
  <c r="B68" s="1"/>
  <c r="I63"/>
  <c r="I62"/>
  <c r="H61"/>
  <c r="G61"/>
  <c r="C61"/>
  <c r="B61"/>
  <c r="H54"/>
  <c r="H55" s="1"/>
  <c r="G54"/>
  <c r="G55" s="1"/>
  <c r="F54"/>
  <c r="E54"/>
  <c r="D54"/>
  <c r="D55" s="1"/>
  <c r="C54"/>
  <c r="C55" s="1"/>
  <c r="B54"/>
  <c r="I53"/>
  <c r="I54" s="1"/>
  <c r="I52"/>
  <c r="H51"/>
  <c r="G51"/>
  <c r="F51"/>
  <c r="F55" s="1"/>
  <c r="E51"/>
  <c r="E55" s="1"/>
  <c r="D51"/>
  <c r="C51"/>
  <c r="B51"/>
  <c r="B55" s="1"/>
  <c r="I55" s="1"/>
  <c r="I50"/>
  <c r="I51" s="1"/>
  <c r="I49"/>
  <c r="H48"/>
  <c r="G48"/>
  <c r="D48"/>
  <c r="C48"/>
  <c r="B48"/>
  <c r="H41"/>
  <c r="H42" s="1"/>
  <c r="G41"/>
  <c r="F41"/>
  <c r="E41"/>
  <c r="E42" s="1"/>
  <c r="D41"/>
  <c r="D42" s="1"/>
  <c r="C41"/>
  <c r="B41"/>
  <c r="I40"/>
  <c r="I41" s="1"/>
  <c r="I39"/>
  <c r="H38"/>
  <c r="G38"/>
  <c r="G42" s="1"/>
  <c r="F38"/>
  <c r="F42" s="1"/>
  <c r="E38"/>
  <c r="D38"/>
  <c r="C38"/>
  <c r="C42" s="1"/>
  <c r="B38"/>
  <c r="B42" s="1"/>
  <c r="I37"/>
  <c r="I38" s="1"/>
  <c r="I36"/>
  <c r="H35"/>
  <c r="G35"/>
  <c r="F35"/>
  <c r="E35"/>
  <c r="D35"/>
  <c r="C35"/>
  <c r="B35"/>
  <c r="H28"/>
  <c r="H29" s="1"/>
  <c r="G28"/>
  <c r="G29" s="1"/>
  <c r="F28"/>
  <c r="E28"/>
  <c r="D28"/>
  <c r="D29" s="1"/>
  <c r="C28"/>
  <c r="C29" s="1"/>
  <c r="B28"/>
  <c r="I27"/>
  <c r="I28" s="1"/>
  <c r="I26"/>
  <c r="H25"/>
  <c r="G25"/>
  <c r="F25"/>
  <c r="F29" s="1"/>
  <c r="E25"/>
  <c r="E29" s="1"/>
  <c r="D25"/>
  <c r="C25"/>
  <c r="B25"/>
  <c r="B29" s="1"/>
  <c r="I29" s="1"/>
  <c r="I24"/>
  <c r="I25" s="1"/>
  <c r="I23"/>
  <c r="H22"/>
  <c r="G22"/>
  <c r="F22"/>
  <c r="E22"/>
  <c r="D22"/>
  <c r="C22"/>
  <c r="H15"/>
  <c r="G15"/>
  <c r="F15"/>
  <c r="B15"/>
  <c r="I14"/>
  <c r="I13"/>
  <c r="H12"/>
  <c r="H16" s="1"/>
  <c r="G12"/>
  <c r="G16" s="1"/>
  <c r="F12"/>
  <c r="D16"/>
  <c r="B12"/>
  <c r="I11"/>
  <c r="I10"/>
  <c r="H9"/>
  <c r="G9"/>
  <c r="C74" s="1"/>
  <c r="C77" s="1"/>
  <c r="F67" i="16"/>
  <c r="F64"/>
  <c r="F68" s="1"/>
  <c r="D15"/>
  <c r="D12"/>
  <c r="H67"/>
  <c r="G67"/>
  <c r="E67"/>
  <c r="D67"/>
  <c r="C67"/>
  <c r="B67"/>
  <c r="I66"/>
  <c r="I65"/>
  <c r="H64"/>
  <c r="G64"/>
  <c r="G68" s="1"/>
  <c r="E64"/>
  <c r="D64"/>
  <c r="C64"/>
  <c r="C68" s="1"/>
  <c r="B64"/>
  <c r="B68" s="1"/>
  <c r="I63"/>
  <c r="I62"/>
  <c r="H61"/>
  <c r="G61"/>
  <c r="C61"/>
  <c r="B61"/>
  <c r="H54"/>
  <c r="H55" s="1"/>
  <c r="G54"/>
  <c r="F54"/>
  <c r="E54"/>
  <c r="E55" s="1"/>
  <c r="D54"/>
  <c r="D55" s="1"/>
  <c r="C54"/>
  <c r="B54"/>
  <c r="I53"/>
  <c r="I54" s="1"/>
  <c r="I52"/>
  <c r="H51"/>
  <c r="G51"/>
  <c r="G55" s="1"/>
  <c r="F51"/>
  <c r="F55" s="1"/>
  <c r="E51"/>
  <c r="D51"/>
  <c r="C51"/>
  <c r="C55" s="1"/>
  <c r="B51"/>
  <c r="B55" s="1"/>
  <c r="I50"/>
  <c r="I51" s="1"/>
  <c r="I49"/>
  <c r="H48"/>
  <c r="G48"/>
  <c r="D48"/>
  <c r="C48"/>
  <c r="B48"/>
  <c r="H41"/>
  <c r="G41"/>
  <c r="F41"/>
  <c r="F42" s="1"/>
  <c r="E41"/>
  <c r="E42" s="1"/>
  <c r="D41"/>
  <c r="C41"/>
  <c r="B41"/>
  <c r="B42" s="1"/>
  <c r="I40"/>
  <c r="I41" s="1"/>
  <c r="I39"/>
  <c r="H38"/>
  <c r="H42" s="1"/>
  <c r="G38"/>
  <c r="G42" s="1"/>
  <c r="F38"/>
  <c r="E38"/>
  <c r="D38"/>
  <c r="D42" s="1"/>
  <c r="C38"/>
  <c r="C42" s="1"/>
  <c r="B38"/>
  <c r="I37"/>
  <c r="I38" s="1"/>
  <c r="I36"/>
  <c r="H35"/>
  <c r="G35"/>
  <c r="F35"/>
  <c r="E35"/>
  <c r="D35"/>
  <c r="C35"/>
  <c r="B35"/>
  <c r="H28"/>
  <c r="H29" s="1"/>
  <c r="G28"/>
  <c r="F28"/>
  <c r="E28"/>
  <c r="E29" s="1"/>
  <c r="D28"/>
  <c r="D29" s="1"/>
  <c r="C28"/>
  <c r="B28"/>
  <c r="I27"/>
  <c r="I28" s="1"/>
  <c r="I26"/>
  <c r="H25"/>
  <c r="G25"/>
  <c r="G29" s="1"/>
  <c r="F25"/>
  <c r="F29" s="1"/>
  <c r="E25"/>
  <c r="D25"/>
  <c r="C25"/>
  <c r="C29" s="1"/>
  <c r="B25"/>
  <c r="B29" s="1"/>
  <c r="I24"/>
  <c r="I25" s="1"/>
  <c r="I23"/>
  <c r="H22"/>
  <c r="G22"/>
  <c r="F22"/>
  <c r="E22"/>
  <c r="D22"/>
  <c r="C22"/>
  <c r="H15"/>
  <c r="G15"/>
  <c r="F15"/>
  <c r="E15"/>
  <c r="C16"/>
  <c r="B15"/>
  <c r="I14"/>
  <c r="I15" s="1"/>
  <c r="I13"/>
  <c r="H12"/>
  <c r="H16" s="1"/>
  <c r="G12"/>
  <c r="G16" s="1"/>
  <c r="F12"/>
  <c r="E12"/>
  <c r="E16" s="1"/>
  <c r="D16"/>
  <c r="B12"/>
  <c r="I11"/>
  <c r="I10"/>
  <c r="H9"/>
  <c r="G9"/>
  <c r="C74" s="1"/>
  <c r="C77" s="1"/>
  <c r="C16" i="9"/>
  <c r="H80" i="15"/>
  <c r="G80"/>
  <c r="F80"/>
  <c r="E80"/>
  <c r="D80"/>
  <c r="C80"/>
  <c r="B80"/>
  <c r="I79"/>
  <c r="I80" s="1"/>
  <c r="I78"/>
  <c r="H77"/>
  <c r="G77"/>
  <c r="F77"/>
  <c r="E77"/>
  <c r="D77"/>
  <c r="C77"/>
  <c r="B77"/>
  <c r="I76"/>
  <c r="I75"/>
  <c r="H74"/>
  <c r="G74"/>
  <c r="B74"/>
  <c r="F15"/>
  <c r="E15"/>
  <c r="F12"/>
  <c r="E12"/>
  <c r="H67"/>
  <c r="G67"/>
  <c r="F67"/>
  <c r="E67"/>
  <c r="D67"/>
  <c r="C67"/>
  <c r="B67"/>
  <c r="I66"/>
  <c r="I67" s="1"/>
  <c r="I65"/>
  <c r="H64"/>
  <c r="G64"/>
  <c r="F64"/>
  <c r="F68" s="1"/>
  <c r="E64"/>
  <c r="D64"/>
  <c r="C64"/>
  <c r="B64"/>
  <c r="B68" s="1"/>
  <c r="I63"/>
  <c r="I62"/>
  <c r="H61"/>
  <c r="G61"/>
  <c r="C61"/>
  <c r="B61"/>
  <c r="H54"/>
  <c r="G54"/>
  <c r="F54"/>
  <c r="E54"/>
  <c r="D54"/>
  <c r="C54"/>
  <c r="B54"/>
  <c r="I53"/>
  <c r="I54" s="1"/>
  <c r="I52"/>
  <c r="H51"/>
  <c r="H55" s="1"/>
  <c r="G51"/>
  <c r="F51"/>
  <c r="E51"/>
  <c r="D51"/>
  <c r="D55" s="1"/>
  <c r="C51"/>
  <c r="B51"/>
  <c r="I50"/>
  <c r="I49"/>
  <c r="H48"/>
  <c r="G48"/>
  <c r="D48"/>
  <c r="C48"/>
  <c r="B48"/>
  <c r="H41"/>
  <c r="G41"/>
  <c r="F41"/>
  <c r="E41"/>
  <c r="D41"/>
  <c r="C41"/>
  <c r="B41"/>
  <c r="I40"/>
  <c r="I41" s="1"/>
  <c r="I39"/>
  <c r="H38"/>
  <c r="G38"/>
  <c r="G42" s="1"/>
  <c r="F38"/>
  <c r="E38"/>
  <c r="D38"/>
  <c r="C38"/>
  <c r="C42" s="1"/>
  <c r="B38"/>
  <c r="I37"/>
  <c r="I36"/>
  <c r="H35"/>
  <c r="G35"/>
  <c r="F35"/>
  <c r="E35"/>
  <c r="D35"/>
  <c r="C35"/>
  <c r="B35"/>
  <c r="H28"/>
  <c r="G28"/>
  <c r="F28"/>
  <c r="E28"/>
  <c r="D28"/>
  <c r="C28"/>
  <c r="B28"/>
  <c r="I27"/>
  <c r="I28" s="1"/>
  <c r="I26"/>
  <c r="H25"/>
  <c r="G25"/>
  <c r="F25"/>
  <c r="E25"/>
  <c r="D25"/>
  <c r="C25"/>
  <c r="B25"/>
  <c r="I24"/>
  <c r="I23"/>
  <c r="H22"/>
  <c r="G22"/>
  <c r="F22"/>
  <c r="E22"/>
  <c r="D22"/>
  <c r="C22"/>
  <c r="H15"/>
  <c r="G15"/>
  <c r="D15"/>
  <c r="C15"/>
  <c r="B15"/>
  <c r="I14"/>
  <c r="I13"/>
  <c r="H12"/>
  <c r="G12"/>
  <c r="D12"/>
  <c r="C12"/>
  <c r="B12"/>
  <c r="I11"/>
  <c r="I10"/>
  <c r="H9"/>
  <c r="G9"/>
  <c r="F54" i="14"/>
  <c r="E54"/>
  <c r="F51"/>
  <c r="E51"/>
  <c r="H67"/>
  <c r="G67"/>
  <c r="F67"/>
  <c r="E67"/>
  <c r="D67"/>
  <c r="C67"/>
  <c r="B67"/>
  <c r="I66"/>
  <c r="I67" s="1"/>
  <c r="I65"/>
  <c r="H64"/>
  <c r="G64"/>
  <c r="F64"/>
  <c r="E64"/>
  <c r="E68" s="1"/>
  <c r="D64"/>
  <c r="C64"/>
  <c r="B64"/>
  <c r="B68" s="1"/>
  <c r="I63"/>
  <c r="I62"/>
  <c r="H61"/>
  <c r="G61"/>
  <c r="C61"/>
  <c r="B61"/>
  <c r="F55"/>
  <c r="H54"/>
  <c r="G54"/>
  <c r="D54"/>
  <c r="C54"/>
  <c r="B54"/>
  <c r="I53"/>
  <c r="I54" s="1"/>
  <c r="I52"/>
  <c r="H51"/>
  <c r="H55" s="1"/>
  <c r="G51"/>
  <c r="G55" s="1"/>
  <c r="D51"/>
  <c r="D55" s="1"/>
  <c r="C51"/>
  <c r="C55" s="1"/>
  <c r="B51"/>
  <c r="B55" s="1"/>
  <c r="I50"/>
  <c r="I49"/>
  <c r="H48"/>
  <c r="G48"/>
  <c r="D48"/>
  <c r="C48"/>
  <c r="B48"/>
  <c r="H41"/>
  <c r="H42" s="1"/>
  <c r="G41"/>
  <c r="F41"/>
  <c r="E41"/>
  <c r="E42" s="1"/>
  <c r="D41"/>
  <c r="D42" s="1"/>
  <c r="C41"/>
  <c r="B41"/>
  <c r="I40"/>
  <c r="I41" s="1"/>
  <c r="I39"/>
  <c r="H38"/>
  <c r="G38"/>
  <c r="G42" s="1"/>
  <c r="F38"/>
  <c r="F42" s="1"/>
  <c r="E38"/>
  <c r="D38"/>
  <c r="C38"/>
  <c r="C42" s="1"/>
  <c r="B38"/>
  <c r="B42" s="1"/>
  <c r="I37"/>
  <c r="I38" s="1"/>
  <c r="I36"/>
  <c r="H35"/>
  <c r="G35"/>
  <c r="F35"/>
  <c r="E35"/>
  <c r="D35"/>
  <c r="C35"/>
  <c r="B35"/>
  <c r="H28"/>
  <c r="H29" s="1"/>
  <c r="G28"/>
  <c r="G29" s="1"/>
  <c r="F28"/>
  <c r="E28"/>
  <c r="D28"/>
  <c r="D29" s="1"/>
  <c r="C28"/>
  <c r="C29" s="1"/>
  <c r="B28"/>
  <c r="I27"/>
  <c r="I28" s="1"/>
  <c r="I26"/>
  <c r="H25"/>
  <c r="G25"/>
  <c r="F25"/>
  <c r="F29" s="1"/>
  <c r="E25"/>
  <c r="E29" s="1"/>
  <c r="D25"/>
  <c r="C25"/>
  <c r="B25"/>
  <c r="B29" s="1"/>
  <c r="I29" s="1"/>
  <c r="I24"/>
  <c r="I25" s="1"/>
  <c r="I23"/>
  <c r="H22"/>
  <c r="G22"/>
  <c r="F22"/>
  <c r="E22"/>
  <c r="D22"/>
  <c r="C22"/>
  <c r="H15"/>
  <c r="G15"/>
  <c r="F15"/>
  <c r="E15"/>
  <c r="D15"/>
  <c r="C15"/>
  <c r="B15"/>
  <c r="I14"/>
  <c r="I15" s="1"/>
  <c r="I13"/>
  <c r="H12"/>
  <c r="H16" s="1"/>
  <c r="G12"/>
  <c r="G16" s="1"/>
  <c r="F12"/>
  <c r="F16" s="1"/>
  <c r="E12"/>
  <c r="D12"/>
  <c r="C12"/>
  <c r="C16" s="1"/>
  <c r="B12"/>
  <c r="I11"/>
  <c r="I10"/>
  <c r="H9"/>
  <c r="G9"/>
  <c r="C74" s="1"/>
  <c r="C77" s="1"/>
  <c r="C74" i="13"/>
  <c r="F15"/>
  <c r="E15"/>
  <c r="D15"/>
  <c r="C15"/>
  <c r="B15"/>
  <c r="F12"/>
  <c r="E12"/>
  <c r="E16" s="1"/>
  <c r="D12"/>
  <c r="C12"/>
  <c r="C16" s="1"/>
  <c r="B12"/>
  <c r="H67"/>
  <c r="G67"/>
  <c r="F67"/>
  <c r="E67"/>
  <c r="D67"/>
  <c r="C67"/>
  <c r="B67"/>
  <c r="I66"/>
  <c r="I67" s="1"/>
  <c r="I65"/>
  <c r="H64"/>
  <c r="G64"/>
  <c r="F64"/>
  <c r="F68" s="1"/>
  <c r="E64"/>
  <c r="D64"/>
  <c r="C64"/>
  <c r="B64"/>
  <c r="B68" s="1"/>
  <c r="I63"/>
  <c r="I62"/>
  <c r="H61"/>
  <c r="G61"/>
  <c r="C61"/>
  <c r="B61"/>
  <c r="H54"/>
  <c r="G54"/>
  <c r="D54"/>
  <c r="C54"/>
  <c r="B54"/>
  <c r="I53"/>
  <c r="I54" s="1"/>
  <c r="I52"/>
  <c r="H51"/>
  <c r="G51"/>
  <c r="F55"/>
  <c r="E55"/>
  <c r="D51"/>
  <c r="C51"/>
  <c r="B51"/>
  <c r="B55" s="1"/>
  <c r="I50"/>
  <c r="I49"/>
  <c r="H48"/>
  <c r="G48"/>
  <c r="D48"/>
  <c r="C48"/>
  <c r="B48"/>
  <c r="F42"/>
  <c r="H41"/>
  <c r="G41"/>
  <c r="G42" s="1"/>
  <c r="F41"/>
  <c r="E41"/>
  <c r="D41"/>
  <c r="C41"/>
  <c r="C42" s="1"/>
  <c r="B41"/>
  <c r="B42" s="1"/>
  <c r="I40"/>
  <c r="I41" s="1"/>
  <c r="I39"/>
  <c r="H38"/>
  <c r="H42" s="1"/>
  <c r="G38"/>
  <c r="F38"/>
  <c r="E38"/>
  <c r="E42" s="1"/>
  <c r="D38"/>
  <c r="D42" s="1"/>
  <c r="C38"/>
  <c r="B38"/>
  <c r="I37"/>
  <c r="I38" s="1"/>
  <c r="I36"/>
  <c r="H35"/>
  <c r="G35"/>
  <c r="F35"/>
  <c r="E35"/>
  <c r="D35"/>
  <c r="C35"/>
  <c r="B35"/>
  <c r="H28"/>
  <c r="G28"/>
  <c r="F28"/>
  <c r="F29" s="1"/>
  <c r="E28"/>
  <c r="E29" s="1"/>
  <c r="D28"/>
  <c r="C28"/>
  <c r="B28"/>
  <c r="B29" s="1"/>
  <c r="I27"/>
  <c r="I28" s="1"/>
  <c r="I26"/>
  <c r="H25"/>
  <c r="H29" s="1"/>
  <c r="G25"/>
  <c r="G29" s="1"/>
  <c r="F25"/>
  <c r="E25"/>
  <c r="D25"/>
  <c r="D29" s="1"/>
  <c r="C25"/>
  <c r="C29" s="1"/>
  <c r="B25"/>
  <c r="I24"/>
  <c r="I25" s="1"/>
  <c r="I23"/>
  <c r="H22"/>
  <c r="G22"/>
  <c r="F22"/>
  <c r="E22"/>
  <c r="D22"/>
  <c r="C22"/>
  <c r="H15"/>
  <c r="H16" s="1"/>
  <c r="G15"/>
  <c r="D16"/>
  <c r="I14"/>
  <c r="I15" s="1"/>
  <c r="I13"/>
  <c r="H12"/>
  <c r="G12"/>
  <c r="F16"/>
  <c r="B16"/>
  <c r="I11"/>
  <c r="I10"/>
  <c r="H9"/>
  <c r="G9"/>
  <c r="C77" s="1"/>
  <c r="H67" i="12"/>
  <c r="H68" s="1"/>
  <c r="G67"/>
  <c r="G68" s="1"/>
  <c r="F67"/>
  <c r="E67"/>
  <c r="D67"/>
  <c r="D68" s="1"/>
  <c r="C67"/>
  <c r="C68" s="1"/>
  <c r="B67"/>
  <c r="I66"/>
  <c r="I67" s="1"/>
  <c r="I65"/>
  <c r="H64"/>
  <c r="G64"/>
  <c r="F64"/>
  <c r="F68" s="1"/>
  <c r="E64"/>
  <c r="E68" s="1"/>
  <c r="D64"/>
  <c r="C64"/>
  <c r="B64"/>
  <c r="B68" s="1"/>
  <c r="I63"/>
  <c r="I64" s="1"/>
  <c r="I62"/>
  <c r="H61"/>
  <c r="G61"/>
  <c r="C61"/>
  <c r="B61"/>
  <c r="H54"/>
  <c r="G54"/>
  <c r="F54"/>
  <c r="E54"/>
  <c r="D54"/>
  <c r="C54"/>
  <c r="I53"/>
  <c r="I52"/>
  <c r="H51"/>
  <c r="G51"/>
  <c r="F51"/>
  <c r="F55" s="1"/>
  <c r="E51"/>
  <c r="E55" s="1"/>
  <c r="D51"/>
  <c r="C51"/>
  <c r="B55"/>
  <c r="I50"/>
  <c r="I49"/>
  <c r="H48"/>
  <c r="G48"/>
  <c r="F48"/>
  <c r="E48"/>
  <c r="D48"/>
  <c r="C48"/>
  <c r="H41"/>
  <c r="G41"/>
  <c r="F42"/>
  <c r="E41"/>
  <c r="D41"/>
  <c r="C41"/>
  <c r="B41"/>
  <c r="I40"/>
  <c r="I41" s="1"/>
  <c r="I39"/>
  <c r="H38"/>
  <c r="H42" s="1"/>
  <c r="G38"/>
  <c r="E38"/>
  <c r="E42" s="1"/>
  <c r="D38"/>
  <c r="D42" s="1"/>
  <c r="C38"/>
  <c r="B38"/>
  <c r="I37"/>
  <c r="I36"/>
  <c r="H35"/>
  <c r="G35"/>
  <c r="E35"/>
  <c r="D35"/>
  <c r="C35"/>
  <c r="B35"/>
  <c r="H28"/>
  <c r="G28"/>
  <c r="F28"/>
  <c r="F29" s="1"/>
  <c r="E28"/>
  <c r="E29" s="1"/>
  <c r="D28"/>
  <c r="C28"/>
  <c r="B28"/>
  <c r="B29" s="1"/>
  <c r="I27"/>
  <c r="I28" s="1"/>
  <c r="I26"/>
  <c r="H25"/>
  <c r="H29" s="1"/>
  <c r="G25"/>
  <c r="G29" s="1"/>
  <c r="F25"/>
  <c r="E25"/>
  <c r="D25"/>
  <c r="D29" s="1"/>
  <c r="C25"/>
  <c r="C29" s="1"/>
  <c r="B25"/>
  <c r="I24"/>
  <c r="I25" s="1"/>
  <c r="I23"/>
  <c r="H22"/>
  <c r="G22"/>
  <c r="F22"/>
  <c r="E22"/>
  <c r="D22"/>
  <c r="C22"/>
  <c r="H15"/>
  <c r="G15"/>
  <c r="F15"/>
  <c r="E15"/>
  <c r="D15"/>
  <c r="C15"/>
  <c r="B15"/>
  <c r="I14"/>
  <c r="I15" s="1"/>
  <c r="I13"/>
  <c r="H12"/>
  <c r="G12"/>
  <c r="F12"/>
  <c r="E12"/>
  <c r="D12"/>
  <c r="D16" s="1"/>
  <c r="C12"/>
  <c r="B12"/>
  <c r="B16" s="1"/>
  <c r="I11"/>
  <c r="I10"/>
  <c r="H9"/>
  <c r="G9"/>
  <c r="C74" s="1"/>
  <c r="C77" s="1"/>
  <c r="C72" i="11"/>
  <c r="F67"/>
  <c r="E67"/>
  <c r="D67"/>
  <c r="C67"/>
  <c r="B67"/>
  <c r="F64"/>
  <c r="F68" s="1"/>
  <c r="E64"/>
  <c r="E68" s="1"/>
  <c r="D64"/>
  <c r="D68" s="1"/>
  <c r="C64"/>
  <c r="B64"/>
  <c r="H67"/>
  <c r="G67"/>
  <c r="C68"/>
  <c r="I66"/>
  <c r="I67" s="1"/>
  <c r="I65"/>
  <c r="H64"/>
  <c r="G64"/>
  <c r="B68"/>
  <c r="I63"/>
  <c r="I62"/>
  <c r="H61"/>
  <c r="G61"/>
  <c r="C61"/>
  <c r="B61"/>
  <c r="H54"/>
  <c r="H55" s="1"/>
  <c r="G54"/>
  <c r="G55" s="1"/>
  <c r="F54"/>
  <c r="E54"/>
  <c r="D54"/>
  <c r="D55" s="1"/>
  <c r="C54"/>
  <c r="C55" s="1"/>
  <c r="B54"/>
  <c r="I53"/>
  <c r="I54" s="1"/>
  <c r="I52"/>
  <c r="H51"/>
  <c r="G51"/>
  <c r="F51"/>
  <c r="F55" s="1"/>
  <c r="E51"/>
  <c r="E55" s="1"/>
  <c r="D51"/>
  <c r="C51"/>
  <c r="B51"/>
  <c r="B55" s="1"/>
  <c r="I55" s="1"/>
  <c r="I50"/>
  <c r="I51" s="1"/>
  <c r="I49"/>
  <c r="H48"/>
  <c r="G48"/>
  <c r="F48"/>
  <c r="E48"/>
  <c r="D48"/>
  <c r="C48"/>
  <c r="B48"/>
  <c r="H41"/>
  <c r="G41"/>
  <c r="G42" s="1"/>
  <c r="F41"/>
  <c r="F42" s="1"/>
  <c r="E41"/>
  <c r="D41"/>
  <c r="C41"/>
  <c r="C42" s="1"/>
  <c r="B41"/>
  <c r="B42" s="1"/>
  <c r="I40"/>
  <c r="I41" s="1"/>
  <c r="I39"/>
  <c r="H38"/>
  <c r="H42" s="1"/>
  <c r="G38"/>
  <c r="F38"/>
  <c r="E38"/>
  <c r="E42" s="1"/>
  <c r="D38"/>
  <c r="D42" s="1"/>
  <c r="C38"/>
  <c r="B38"/>
  <c r="I37"/>
  <c r="I38" s="1"/>
  <c r="I36"/>
  <c r="H35"/>
  <c r="G35"/>
  <c r="F35"/>
  <c r="E35"/>
  <c r="D35"/>
  <c r="C35"/>
  <c r="B35"/>
  <c r="H28"/>
  <c r="G28"/>
  <c r="F28"/>
  <c r="F29" s="1"/>
  <c r="E28"/>
  <c r="E29" s="1"/>
  <c r="D28"/>
  <c r="C28"/>
  <c r="B28"/>
  <c r="B29" s="1"/>
  <c r="I27"/>
  <c r="I28" s="1"/>
  <c r="I26"/>
  <c r="H25"/>
  <c r="H29" s="1"/>
  <c r="G25"/>
  <c r="G29" s="1"/>
  <c r="F25"/>
  <c r="E25"/>
  <c r="D25"/>
  <c r="D29" s="1"/>
  <c r="C25"/>
  <c r="C29" s="1"/>
  <c r="B25"/>
  <c r="I24"/>
  <c r="I25" s="1"/>
  <c r="I23"/>
  <c r="H22"/>
  <c r="G22"/>
  <c r="F22"/>
  <c r="E22"/>
  <c r="D22"/>
  <c r="C22"/>
  <c r="H15"/>
  <c r="H16" s="1"/>
  <c r="G15"/>
  <c r="G16" s="1"/>
  <c r="F15"/>
  <c r="E15"/>
  <c r="D15"/>
  <c r="D16" s="1"/>
  <c r="C15"/>
  <c r="C16" s="1"/>
  <c r="B15"/>
  <c r="I14"/>
  <c r="I15" s="1"/>
  <c r="I13"/>
  <c r="H12"/>
  <c r="G12"/>
  <c r="F12"/>
  <c r="F16" s="1"/>
  <c r="E12"/>
  <c r="E16" s="1"/>
  <c r="D12"/>
  <c r="C12"/>
  <c r="B12"/>
  <c r="B16" s="1"/>
  <c r="I11"/>
  <c r="I12" s="1"/>
  <c r="I10"/>
  <c r="H9"/>
  <c r="G9"/>
  <c r="C74" s="1"/>
  <c r="C77" s="1"/>
  <c r="C74" i="10"/>
  <c r="C77" s="1"/>
  <c r="F15"/>
  <c r="F12"/>
  <c r="E15"/>
  <c r="D15"/>
  <c r="E12"/>
  <c r="D12"/>
  <c r="B28"/>
  <c r="B25"/>
  <c r="B29" s="1"/>
  <c r="H67"/>
  <c r="G67"/>
  <c r="F67"/>
  <c r="E67"/>
  <c r="D67"/>
  <c r="C67"/>
  <c r="B67"/>
  <c r="I66"/>
  <c r="I65"/>
  <c r="H64"/>
  <c r="G64"/>
  <c r="F64"/>
  <c r="E64"/>
  <c r="D64"/>
  <c r="C64"/>
  <c r="B64"/>
  <c r="B68" s="1"/>
  <c r="I63"/>
  <c r="I62"/>
  <c r="H61"/>
  <c r="G61"/>
  <c r="C61"/>
  <c r="B61"/>
  <c r="H54"/>
  <c r="G54"/>
  <c r="F54"/>
  <c r="E54"/>
  <c r="D54"/>
  <c r="C54"/>
  <c r="B54"/>
  <c r="I53"/>
  <c r="I54" s="1"/>
  <c r="I52"/>
  <c r="H51"/>
  <c r="G51"/>
  <c r="F51"/>
  <c r="E51"/>
  <c r="D51"/>
  <c r="C51"/>
  <c r="B51"/>
  <c r="I50"/>
  <c r="I49"/>
  <c r="H48"/>
  <c r="G48"/>
  <c r="F48"/>
  <c r="E48"/>
  <c r="D48"/>
  <c r="C48"/>
  <c r="B48"/>
  <c r="H41"/>
  <c r="G41"/>
  <c r="F41"/>
  <c r="E41"/>
  <c r="D41"/>
  <c r="C41"/>
  <c r="B41"/>
  <c r="I40"/>
  <c r="I41" s="1"/>
  <c r="I39"/>
  <c r="H38"/>
  <c r="H42" s="1"/>
  <c r="G38"/>
  <c r="F38"/>
  <c r="E38"/>
  <c r="D38"/>
  <c r="D42" s="1"/>
  <c r="C38"/>
  <c r="B38"/>
  <c r="I37"/>
  <c r="I36"/>
  <c r="H35"/>
  <c r="G35"/>
  <c r="F35"/>
  <c r="E35"/>
  <c r="D35"/>
  <c r="C35"/>
  <c r="B35"/>
  <c r="H28"/>
  <c r="G28"/>
  <c r="F28"/>
  <c r="E28"/>
  <c r="D28"/>
  <c r="C28"/>
  <c r="I27"/>
  <c r="I26"/>
  <c r="I28" s="1"/>
  <c r="H25"/>
  <c r="G25"/>
  <c r="F25"/>
  <c r="F29" s="1"/>
  <c r="E25"/>
  <c r="D25"/>
  <c r="D29" s="1"/>
  <c r="C25"/>
  <c r="I24"/>
  <c r="I23"/>
  <c r="H22"/>
  <c r="G22"/>
  <c r="F22"/>
  <c r="E22"/>
  <c r="D22"/>
  <c r="C22"/>
  <c r="H15"/>
  <c r="G15"/>
  <c r="C15"/>
  <c r="B15"/>
  <c r="I14"/>
  <c r="I13"/>
  <c r="H12"/>
  <c r="G12"/>
  <c r="C12"/>
  <c r="B12"/>
  <c r="I11"/>
  <c r="I10"/>
  <c r="H9"/>
  <c r="G9"/>
  <c r="H80" i="8"/>
  <c r="G80"/>
  <c r="F80"/>
  <c r="E80"/>
  <c r="D80"/>
  <c r="C80"/>
  <c r="B80"/>
  <c r="I79"/>
  <c r="I80" s="1"/>
  <c r="I78"/>
  <c r="H77"/>
  <c r="G77"/>
  <c r="F77"/>
  <c r="E77"/>
  <c r="D77"/>
  <c r="C77"/>
  <c r="B77"/>
  <c r="B81" s="1"/>
  <c r="I76"/>
  <c r="I75"/>
  <c r="H74"/>
  <c r="G74"/>
  <c r="C74"/>
  <c r="B74"/>
  <c r="C68" i="15" l="1"/>
  <c r="G68"/>
  <c r="I64"/>
  <c r="C55"/>
  <c r="G55"/>
  <c r="I38"/>
  <c r="D42"/>
  <c r="H42"/>
  <c r="I64" i="20"/>
  <c r="I67"/>
  <c r="I68"/>
  <c r="I42"/>
  <c r="I29"/>
  <c r="I55"/>
  <c r="I16"/>
  <c r="I64" i="19"/>
  <c r="D68"/>
  <c r="C68"/>
  <c r="H68"/>
  <c r="G68"/>
  <c r="I68" s="1"/>
  <c r="I67"/>
  <c r="I16"/>
  <c r="I42"/>
  <c r="C81" i="18"/>
  <c r="G81"/>
  <c r="C90"/>
  <c r="D29"/>
  <c r="H29"/>
  <c r="C42"/>
  <c r="D55"/>
  <c r="I55" s="1"/>
  <c r="H55"/>
  <c r="B68"/>
  <c r="I68" s="1"/>
  <c r="F68"/>
  <c r="B81"/>
  <c r="F81"/>
  <c r="I12"/>
  <c r="I15"/>
  <c r="B42"/>
  <c r="I42" s="1"/>
  <c r="F42"/>
  <c r="I41"/>
  <c r="I64"/>
  <c r="E68"/>
  <c r="D68"/>
  <c r="H68"/>
  <c r="H81"/>
  <c r="C16"/>
  <c r="E29"/>
  <c r="I29" s="1"/>
  <c r="E55"/>
  <c r="G42"/>
  <c r="F16"/>
  <c r="E81"/>
  <c r="I77"/>
  <c r="D81"/>
  <c r="B16"/>
  <c r="E16"/>
  <c r="C68" i="17"/>
  <c r="I68" s="1"/>
  <c r="H68"/>
  <c r="G68"/>
  <c r="D68"/>
  <c r="I64"/>
  <c r="F16"/>
  <c r="B16"/>
  <c r="I12"/>
  <c r="I15"/>
  <c r="I16"/>
  <c r="I42"/>
  <c r="B16" i="16"/>
  <c r="I16" s="1"/>
  <c r="I12"/>
  <c r="F16"/>
  <c r="I64"/>
  <c r="E68"/>
  <c r="D68"/>
  <c r="H68"/>
  <c r="I67"/>
  <c r="I42"/>
  <c r="I68"/>
  <c r="I29"/>
  <c r="I55"/>
  <c r="G81" i="15"/>
  <c r="C81"/>
  <c r="B42"/>
  <c r="F42"/>
  <c r="F81"/>
  <c r="I77"/>
  <c r="E81"/>
  <c r="D81"/>
  <c r="H81"/>
  <c r="E42"/>
  <c r="F55"/>
  <c r="D68"/>
  <c r="H68"/>
  <c r="I25"/>
  <c r="I51"/>
  <c r="E55"/>
  <c r="E68"/>
  <c r="B55"/>
  <c r="I12"/>
  <c r="D68" i="14"/>
  <c r="H68"/>
  <c r="C68"/>
  <c r="G68"/>
  <c r="I68" s="1"/>
  <c r="F68"/>
  <c r="I64"/>
  <c r="I51"/>
  <c r="E55"/>
  <c r="I55" s="1"/>
  <c r="E16"/>
  <c r="D16"/>
  <c r="B16"/>
  <c r="I12"/>
  <c r="I42"/>
  <c r="H55" i="13"/>
  <c r="G55"/>
  <c r="I51"/>
  <c r="D55"/>
  <c r="C55"/>
  <c r="I55" s="1"/>
  <c r="I51" i="12"/>
  <c r="D55"/>
  <c r="H55"/>
  <c r="C55"/>
  <c r="I55" s="1"/>
  <c r="G55"/>
  <c r="B42"/>
  <c r="I42" s="1"/>
  <c r="I38"/>
  <c r="C42"/>
  <c r="G42"/>
  <c r="I54"/>
  <c r="I64" i="13"/>
  <c r="D68"/>
  <c r="H68"/>
  <c r="C68"/>
  <c r="G68"/>
  <c r="E68"/>
  <c r="I68" s="1"/>
  <c r="I12"/>
  <c r="G16"/>
  <c r="I16" s="1"/>
  <c r="I42"/>
  <c r="I29"/>
  <c r="I12" i="12"/>
  <c r="H16"/>
  <c r="C16"/>
  <c r="G16"/>
  <c r="F16"/>
  <c r="E16"/>
  <c r="I16" s="1"/>
  <c r="I29"/>
  <c r="I68"/>
  <c r="I64" i="11"/>
  <c r="H68"/>
  <c r="G68"/>
  <c r="I42"/>
  <c r="I29"/>
  <c r="I16"/>
  <c r="I68"/>
  <c r="B42" i="10"/>
  <c r="F42"/>
  <c r="E42"/>
  <c r="C68"/>
  <c r="G68"/>
  <c r="I15"/>
  <c r="E16"/>
  <c r="I64"/>
  <c r="D68"/>
  <c r="H68"/>
  <c r="I51"/>
  <c r="B55"/>
  <c r="F55"/>
  <c r="C16"/>
  <c r="G16"/>
  <c r="C42"/>
  <c r="I42" s="1"/>
  <c r="G42"/>
  <c r="E68"/>
  <c r="B16"/>
  <c r="F16"/>
  <c r="E55"/>
  <c r="I38"/>
  <c r="D55"/>
  <c r="H55"/>
  <c r="C55"/>
  <c r="G55"/>
  <c r="F68"/>
  <c r="I67"/>
  <c r="E29"/>
  <c r="H29"/>
  <c r="C29"/>
  <c r="G29"/>
  <c r="I12"/>
  <c r="D16"/>
  <c r="H16"/>
  <c r="I25"/>
  <c r="F81" i="8"/>
  <c r="E81"/>
  <c r="I77"/>
  <c r="D81"/>
  <c r="H81"/>
  <c r="C81"/>
  <c r="G81"/>
  <c r="C72" i="20" l="1"/>
  <c r="C79" s="1"/>
  <c r="C72" i="19"/>
  <c r="C79" s="1"/>
  <c r="I81" i="18"/>
  <c r="I16"/>
  <c r="C72" i="17"/>
  <c r="C79" s="1"/>
  <c r="C72" i="16"/>
  <c r="C79" s="1"/>
  <c r="I16" i="14"/>
  <c r="C72" s="1"/>
  <c r="C79" s="1"/>
  <c r="C72" i="13"/>
  <c r="C79" s="1"/>
  <c r="C79" i="12"/>
  <c r="C79" i="11"/>
  <c r="I29" i="10"/>
  <c r="I55"/>
  <c r="I16"/>
  <c r="I68"/>
  <c r="I81" i="8"/>
  <c r="C85" s="1"/>
  <c r="C85" i="15" l="1"/>
  <c r="C92" s="1"/>
  <c r="C92" i="18"/>
  <c r="C85"/>
  <c r="C72" i="10"/>
  <c r="C79" s="1"/>
  <c r="B16" i="9" l="1"/>
  <c r="D16" s="1"/>
  <c r="I12" i="21" s="1"/>
  <c r="I24" s="1"/>
  <c r="K38" s="1"/>
  <c r="J26" s="1"/>
  <c r="J27" s="1"/>
  <c r="F67" i="8"/>
  <c r="E67"/>
  <c r="D67"/>
  <c r="C67"/>
  <c r="B67"/>
  <c r="F64"/>
  <c r="E64"/>
  <c r="D64"/>
  <c r="C64"/>
  <c r="B64"/>
  <c r="F54"/>
  <c r="E54"/>
  <c r="D54"/>
  <c r="C54"/>
  <c r="B54"/>
  <c r="F51"/>
  <c r="E51"/>
  <c r="D51"/>
  <c r="C51"/>
  <c r="B51"/>
  <c r="F41"/>
  <c r="E41"/>
  <c r="D41"/>
  <c r="C41"/>
  <c r="B41"/>
  <c r="F38"/>
  <c r="E38"/>
  <c r="D38"/>
  <c r="C38"/>
  <c r="B38"/>
  <c r="F28"/>
  <c r="F25"/>
  <c r="C28"/>
  <c r="C25"/>
  <c r="F15"/>
  <c r="F12"/>
  <c r="C15"/>
  <c r="C12"/>
  <c r="H61"/>
  <c r="G61"/>
  <c r="F61"/>
  <c r="E61"/>
  <c r="D61"/>
  <c r="C61"/>
  <c r="B61"/>
  <c r="H48"/>
  <c r="G48"/>
  <c r="F48"/>
  <c r="E48"/>
  <c r="D48"/>
  <c r="C48"/>
  <c r="B48"/>
  <c r="H35"/>
  <c r="G35"/>
  <c r="F35"/>
  <c r="E35"/>
  <c r="D35"/>
  <c r="C35"/>
  <c r="B35"/>
  <c r="H22"/>
  <c r="G22"/>
  <c r="F22"/>
  <c r="E22"/>
  <c r="D22"/>
  <c r="C22"/>
  <c r="H9"/>
  <c r="G9"/>
  <c r="C87" s="1"/>
  <c r="C90" s="1"/>
  <c r="C92" s="1"/>
  <c r="D23" i="9" l="1"/>
  <c r="H67" i="8"/>
  <c r="G67"/>
  <c r="D68"/>
  <c r="C68"/>
  <c r="I66"/>
  <c r="I65"/>
  <c r="H64"/>
  <c r="G64"/>
  <c r="F68"/>
  <c r="E68"/>
  <c r="B68"/>
  <c r="I63"/>
  <c r="I62"/>
  <c r="H54"/>
  <c r="G54"/>
  <c r="F55"/>
  <c r="E55"/>
  <c r="B55"/>
  <c r="I53"/>
  <c r="I52"/>
  <c r="H51"/>
  <c r="G51"/>
  <c r="D55"/>
  <c r="C55"/>
  <c r="I50"/>
  <c r="I49"/>
  <c r="H41"/>
  <c r="G41"/>
  <c r="E42"/>
  <c r="D42"/>
  <c r="I40"/>
  <c r="I41" s="1"/>
  <c r="I39"/>
  <c r="H38"/>
  <c r="G38"/>
  <c r="F42"/>
  <c r="C42"/>
  <c r="B42"/>
  <c r="I37"/>
  <c r="I36"/>
  <c r="H28"/>
  <c r="G28"/>
  <c r="E28"/>
  <c r="D28"/>
  <c r="C29"/>
  <c r="I27"/>
  <c r="I26"/>
  <c r="H25"/>
  <c r="G25"/>
  <c r="F29"/>
  <c r="E25"/>
  <c r="D25"/>
  <c r="B29"/>
  <c r="I24"/>
  <c r="I23"/>
  <c r="H15"/>
  <c r="G15"/>
  <c r="F16"/>
  <c r="E15"/>
  <c r="D15"/>
  <c r="C16"/>
  <c r="B15"/>
  <c r="I14"/>
  <c r="I13"/>
  <c r="H12"/>
  <c r="G12"/>
  <c r="E12"/>
  <c r="E16" s="1"/>
  <c r="D12"/>
  <c r="D16" s="1"/>
  <c r="B12"/>
  <c r="I11"/>
  <c r="I10"/>
  <c r="D29" l="1"/>
  <c r="I12"/>
  <c r="I25"/>
  <c r="I28"/>
  <c r="G42"/>
  <c r="G55"/>
  <c r="G68"/>
  <c r="H42"/>
  <c r="I64"/>
  <c r="E29"/>
  <c r="H29"/>
  <c r="H16"/>
  <c r="G16"/>
  <c r="G29"/>
  <c r="I51"/>
  <c r="H55"/>
  <c r="I55" s="1"/>
  <c r="H68"/>
  <c r="I54"/>
  <c r="I38"/>
  <c r="B16"/>
  <c r="I15"/>
  <c r="I67"/>
  <c r="I42"/>
  <c r="I68" l="1"/>
  <c r="I16"/>
  <c r="I29"/>
  <c r="C23" i="9" l="1"/>
  <c r="B23" l="1"/>
</calcChain>
</file>

<file path=xl/sharedStrings.xml><?xml version="1.0" encoding="utf-8"?>
<sst xmlns="http://schemas.openxmlformats.org/spreadsheetml/2006/main" count="1460" uniqueCount="70">
  <si>
    <t xml:space="preserve">Gestion des heures </t>
  </si>
  <si>
    <t xml:space="preserve">Nom : </t>
  </si>
  <si>
    <t>Mois:</t>
  </si>
  <si>
    <t>JUILLET</t>
  </si>
  <si>
    <t>JANVIER</t>
  </si>
  <si>
    <t>Prénom:</t>
  </si>
  <si>
    <t>FEVRIER</t>
  </si>
  <si>
    <t>Noter les heures sous la forme  8:00 et arrondisser vos heures.</t>
  </si>
  <si>
    <t>MARS</t>
  </si>
  <si>
    <t>AVRIL</t>
  </si>
  <si>
    <t>SEMAINE N°</t>
  </si>
  <si>
    <t>LUNDI</t>
  </si>
  <si>
    <t>MARDI</t>
  </si>
  <si>
    <t>MERCREDI</t>
  </si>
  <si>
    <t>JEUDI</t>
  </si>
  <si>
    <t>VENDREDI</t>
  </si>
  <si>
    <t>Total de la semaine</t>
  </si>
  <si>
    <t>MAI</t>
  </si>
  <si>
    <t>JUIN</t>
  </si>
  <si>
    <t>Arrivée</t>
  </si>
  <si>
    <t>Départ</t>
  </si>
  <si>
    <t>AOÛT</t>
  </si>
  <si>
    <t>Total a.m</t>
  </si>
  <si>
    <t>SEPTEMBRE</t>
  </si>
  <si>
    <t>OCTOBRE</t>
  </si>
  <si>
    <t>NOVEMBRE</t>
  </si>
  <si>
    <t>Total p.m</t>
  </si>
  <si>
    <t>DÉCEMBRE</t>
  </si>
  <si>
    <t>Total du jour  (minute)</t>
  </si>
  <si>
    <t>TOTAL DES HEURES</t>
  </si>
  <si>
    <t>NOMBRE DE JOURS</t>
  </si>
  <si>
    <t xml:space="preserve">NOMBRE D'HEURE PAR JOUR </t>
  </si>
  <si>
    <t xml:space="preserve">TOTAL HEURES A FAIRE </t>
  </si>
  <si>
    <t>Différence:</t>
  </si>
  <si>
    <t>Année:</t>
  </si>
  <si>
    <t>Récapitulatif annuel</t>
  </si>
  <si>
    <t xml:space="preserve">TOTAL HEURES FAITES
</t>
  </si>
  <si>
    <t xml:space="preserve">NOMBRE D'HEURES A FAIRE
</t>
  </si>
  <si>
    <t>DIFFERENCE</t>
  </si>
  <si>
    <t>FÉVRIER</t>
  </si>
  <si>
    <t>TOTAL FINAL</t>
  </si>
  <si>
    <t>SAMEDI</t>
  </si>
  <si>
    <t>DIMANCHE</t>
  </si>
  <si>
    <t>(Pour un 100%)</t>
  </si>
  <si>
    <t>Remarque</t>
  </si>
  <si>
    <t>ALAIN</t>
  </si>
  <si>
    <t>CONGE OFFICIEL</t>
  </si>
  <si>
    <t>REPORT 2016</t>
  </si>
  <si>
    <t>Extra Tage Überzeit</t>
  </si>
  <si>
    <t>Krank</t>
  </si>
  <si>
    <t>Tage</t>
  </si>
  <si>
    <t>Datum</t>
  </si>
  <si>
    <t>Erkl.</t>
  </si>
  <si>
    <t>Bereits genommen</t>
  </si>
  <si>
    <t>Total</t>
  </si>
  <si>
    <t>Übrige Ferien/Stunden</t>
  </si>
  <si>
    <t>Ferientage</t>
  </si>
  <si>
    <t>h + in Tagen</t>
  </si>
  <si>
    <t>Stunden:</t>
  </si>
  <si>
    <t>Total Ferientage:</t>
  </si>
  <si>
    <t>VACANCE</t>
  </si>
  <si>
    <t>NOMBRE DE JOUR</t>
  </si>
  <si>
    <t>DATE (DU..AU..)</t>
  </si>
  <si>
    <t>HEURES SUP.</t>
  </si>
  <si>
    <t>MOIS</t>
  </si>
  <si>
    <t>H.</t>
  </si>
  <si>
    <t>DECEMBRE</t>
  </si>
  <si>
    <t>Total Tage 2017</t>
  </si>
  <si>
    <t>Report Vacance 2016</t>
  </si>
  <si>
    <t>Heures sup. en jour</t>
  </si>
</sst>
</file>

<file path=xl/styles.xml><?xml version="1.0" encoding="utf-8"?>
<styleSheet xmlns="http://schemas.openxmlformats.org/spreadsheetml/2006/main">
  <numFmts count="2">
    <numFmt numFmtId="164" formatCode="h:mm"/>
    <numFmt numFmtId="165" formatCode="[h]:mm:ss;@"/>
  </numFmts>
  <fonts count="2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3" tint="0.39997558519241921"/>
      <name val="Calibri"/>
      <family val="2"/>
      <scheme val="minor"/>
    </font>
    <font>
      <b/>
      <sz val="16"/>
      <name val="Calibri"/>
      <family val="2"/>
      <scheme val="minor"/>
    </font>
    <font>
      <sz val="10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3" tint="0.39997558519241921"/>
      <name val="Calibri"/>
      <family val="2"/>
      <scheme val="minor"/>
    </font>
    <font>
      <i/>
      <sz val="10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6"/>
      <color theme="3" tint="0.3999755851924192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b/>
      <sz val="60"/>
      <color theme="1"/>
      <name val="Calibri"/>
      <family val="2"/>
      <scheme val="minor"/>
    </font>
    <font>
      <sz val="16"/>
      <name val="Calibri"/>
      <family val="2"/>
      <scheme val="minor"/>
    </font>
    <font>
      <b/>
      <i/>
      <sz val="12"/>
      <name val="Calibri"/>
      <family val="2"/>
      <scheme val="minor"/>
    </font>
    <font>
      <i/>
      <sz val="12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</fills>
  <borders count="6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7" fillId="0" borderId="0"/>
  </cellStyleXfs>
  <cellXfs count="209">
    <xf numFmtId="0" fontId="0" fillId="0" borderId="0" xfId="0"/>
    <xf numFmtId="0" fontId="3" fillId="0" borderId="0" xfId="0" applyFont="1" applyAlignment="1"/>
    <xf numFmtId="0" fontId="4" fillId="0" borderId="0" xfId="0" applyFont="1"/>
    <xf numFmtId="0" fontId="6" fillId="0" borderId="0" xfId="0" applyFont="1"/>
    <xf numFmtId="0" fontId="7" fillId="0" borderId="0" xfId="0" applyFont="1" applyFill="1"/>
    <xf numFmtId="0" fontId="10" fillId="0" borderId="0" xfId="0" applyFont="1"/>
    <xf numFmtId="0" fontId="11" fillId="2" borderId="2" xfId="0" applyFont="1" applyFill="1" applyBorder="1" applyAlignment="1">
      <alignment horizontal="center"/>
    </xf>
    <xf numFmtId="0" fontId="11" fillId="2" borderId="3" xfId="0" applyFont="1" applyFill="1" applyBorder="1"/>
    <xf numFmtId="14" fontId="4" fillId="2" borderId="1" xfId="0" applyNumberFormat="1" applyFont="1" applyFill="1" applyBorder="1" applyAlignment="1">
      <alignment horizontal="center"/>
    </xf>
    <xf numFmtId="0" fontId="4" fillId="2" borderId="5" xfId="0" applyFont="1" applyFill="1" applyBorder="1"/>
    <xf numFmtId="0" fontId="11" fillId="0" borderId="0" xfId="0" applyFont="1"/>
    <xf numFmtId="0" fontId="4" fillId="0" borderId="6" xfId="0" applyFont="1" applyBorder="1"/>
    <xf numFmtId="164" fontId="4" fillId="0" borderId="7" xfId="0" applyNumberFormat="1" applyFont="1" applyFill="1" applyBorder="1"/>
    <xf numFmtId="164" fontId="4" fillId="0" borderId="8" xfId="0" applyNumberFormat="1" applyFont="1" applyBorder="1"/>
    <xf numFmtId="164" fontId="4" fillId="0" borderId="7" xfId="0" applyNumberFormat="1" applyFont="1" applyBorder="1"/>
    <xf numFmtId="0" fontId="4" fillId="3" borderId="6" xfId="0" applyFont="1" applyFill="1" applyBorder="1"/>
    <xf numFmtId="164" fontId="4" fillId="3" borderId="7" xfId="0" applyNumberFormat="1" applyFont="1" applyFill="1" applyBorder="1"/>
    <xf numFmtId="164" fontId="4" fillId="3" borderId="9" xfId="0" applyNumberFormat="1" applyFont="1" applyFill="1" applyBorder="1"/>
    <xf numFmtId="164" fontId="4" fillId="3" borderId="10" xfId="0" applyNumberFormat="1" applyFont="1" applyFill="1" applyBorder="1"/>
    <xf numFmtId="0" fontId="11" fillId="2" borderId="11" xfId="0" applyFont="1" applyFill="1" applyBorder="1"/>
    <xf numFmtId="164" fontId="11" fillId="2" borderId="12" xfId="0" applyNumberFormat="1" applyFont="1" applyFill="1" applyBorder="1"/>
    <xf numFmtId="164" fontId="11" fillId="2" borderId="13" xfId="0" applyNumberFormat="1" applyFont="1" applyFill="1" applyBorder="1"/>
    <xf numFmtId="165" fontId="11" fillId="2" borderId="13" xfId="0" applyNumberFormat="1" applyFont="1" applyFill="1" applyBorder="1"/>
    <xf numFmtId="0" fontId="4" fillId="0" borderId="0" xfId="0" applyFont="1" applyFill="1"/>
    <xf numFmtId="0" fontId="12" fillId="0" borderId="0" xfId="0" applyFont="1" applyBorder="1" applyAlignment="1">
      <alignment vertical="center" wrapText="1"/>
    </xf>
    <xf numFmtId="2" fontId="12" fillId="0" borderId="0" xfId="0" applyNumberFormat="1" applyFont="1" applyBorder="1"/>
    <xf numFmtId="0" fontId="4" fillId="0" borderId="0" xfId="0" applyFont="1" applyBorder="1"/>
    <xf numFmtId="0" fontId="13" fillId="0" borderId="0" xfId="0" applyFont="1"/>
    <xf numFmtId="0" fontId="12" fillId="0" borderId="0" xfId="0" applyFont="1" applyAlignment="1">
      <alignment vertical="center" wrapText="1"/>
    </xf>
    <xf numFmtId="2" fontId="12" fillId="0" borderId="0" xfId="0" applyNumberFormat="1" applyFont="1"/>
    <xf numFmtId="0" fontId="11" fillId="2" borderId="4" xfId="0" applyNumberFormat="1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/>
    <xf numFmtId="0" fontId="1" fillId="0" borderId="0" xfId="0" applyFont="1" applyAlignment="1">
      <alignment horizontal="center" vertical="center" wrapText="1"/>
    </xf>
    <xf numFmtId="0" fontId="0" fillId="0" borderId="14" xfId="0" applyBorder="1"/>
    <xf numFmtId="165" fontId="0" fillId="0" borderId="14" xfId="0" applyNumberFormat="1" applyBorder="1"/>
    <xf numFmtId="165" fontId="0" fillId="4" borderId="20" xfId="0" applyNumberFormat="1" applyFill="1" applyBorder="1"/>
    <xf numFmtId="165" fontId="0" fillId="0" borderId="21" xfId="0" applyNumberFormat="1" applyBorder="1"/>
    <xf numFmtId="165" fontId="0" fillId="0" borderId="22" xfId="0" applyNumberFormat="1" applyBorder="1"/>
    <xf numFmtId="0" fontId="7" fillId="0" borderId="11" xfId="0" applyFont="1" applyFill="1" applyBorder="1"/>
    <xf numFmtId="0" fontId="7" fillId="0" borderId="24" xfId="0" applyFont="1" applyBorder="1" applyAlignment="1"/>
    <xf numFmtId="0" fontId="7" fillId="0" borderId="24" xfId="0" applyFont="1" applyFill="1" applyBorder="1"/>
    <xf numFmtId="0" fontId="7" fillId="0" borderId="13" xfId="0" applyFont="1" applyBorder="1" applyAlignment="1"/>
    <xf numFmtId="0" fontId="7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4" fillId="2" borderId="1" xfId="0" applyNumberFormat="1" applyFont="1" applyFill="1" applyBorder="1" applyAlignment="1">
      <alignment horizontal="center"/>
    </xf>
    <xf numFmtId="0" fontId="11" fillId="2" borderId="2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11" fillId="2" borderId="5" xfId="0" applyFont="1" applyFill="1" applyBorder="1"/>
    <xf numFmtId="164" fontId="4" fillId="4" borderId="7" xfId="0" applyNumberFormat="1" applyFont="1" applyFill="1" applyBorder="1"/>
    <xf numFmtId="165" fontId="12" fillId="0" borderId="2" xfId="0" applyNumberFormat="1" applyFont="1" applyBorder="1"/>
    <xf numFmtId="0" fontId="4" fillId="0" borderId="3" xfId="0" applyFont="1" applyBorder="1"/>
    <xf numFmtId="0" fontId="13" fillId="0" borderId="9" xfId="0" applyFont="1" applyBorder="1"/>
    <xf numFmtId="0" fontId="12" fillId="0" borderId="0" xfId="0" applyFont="1" applyBorder="1"/>
    <xf numFmtId="0" fontId="4" fillId="0" borderId="9" xfId="0" applyFont="1" applyBorder="1"/>
    <xf numFmtId="20" fontId="12" fillId="0" borderId="0" xfId="0" applyNumberFormat="1" applyFont="1" applyBorder="1"/>
    <xf numFmtId="2" fontId="12" fillId="0" borderId="9" xfId="0" applyNumberFormat="1" applyFont="1" applyBorder="1"/>
    <xf numFmtId="0" fontId="12" fillId="0" borderId="6" xfId="0" applyFont="1" applyBorder="1"/>
    <xf numFmtId="165" fontId="12" fillId="0" borderId="0" xfId="0" applyNumberFormat="1" applyFont="1" applyBorder="1"/>
    <xf numFmtId="165" fontId="12" fillId="0" borderId="1" xfId="0" applyNumberFormat="1" applyFont="1" applyBorder="1"/>
    <xf numFmtId="0" fontId="4" fillId="0" borderId="5" xfId="0" applyFont="1" applyBorder="1"/>
    <xf numFmtId="0" fontId="11" fillId="0" borderId="0" xfId="0" applyFont="1" applyFill="1" applyBorder="1"/>
    <xf numFmtId="164" fontId="11" fillId="0" borderId="0" xfId="0" applyNumberFormat="1" applyFont="1" applyFill="1" applyBorder="1"/>
    <xf numFmtId="165" fontId="11" fillId="0" borderId="0" xfId="0" applyNumberFormat="1" applyFont="1" applyFill="1" applyBorder="1"/>
    <xf numFmtId="0" fontId="4" fillId="0" borderId="0" xfId="0" applyFont="1" applyAlignment="1">
      <alignment vertical="center"/>
    </xf>
    <xf numFmtId="0" fontId="11" fillId="2" borderId="12" xfId="0" applyFont="1" applyFill="1" applyBorder="1" applyAlignment="1">
      <alignment vertical="center"/>
    </xf>
    <xf numFmtId="0" fontId="12" fillId="0" borderId="6" xfId="0" applyFont="1" applyBorder="1"/>
    <xf numFmtId="0" fontId="12" fillId="0" borderId="0" xfId="0" applyFont="1" applyBorder="1"/>
    <xf numFmtId="0" fontId="7" fillId="0" borderId="0" xfId="0" applyFont="1" applyFill="1" applyAlignment="1">
      <alignment horizontal="center"/>
    </xf>
    <xf numFmtId="164" fontId="11" fillId="0" borderId="2" xfId="0" applyNumberFormat="1" applyFont="1" applyFill="1" applyBorder="1" applyAlignment="1">
      <alignment horizontal="center"/>
    </xf>
    <xf numFmtId="164" fontId="11" fillId="0" borderId="0" xfId="0" applyNumberFormat="1" applyFont="1" applyFill="1" applyBorder="1" applyAlignment="1">
      <alignment horizontal="center"/>
    </xf>
    <xf numFmtId="0" fontId="11" fillId="0" borderId="25" xfId="0" applyFont="1" applyFill="1" applyBorder="1" applyAlignment="1">
      <alignment vertical="center"/>
    </xf>
    <xf numFmtId="165" fontId="0" fillId="0" borderId="15" xfId="0" applyNumberFormat="1" applyBorder="1"/>
    <xf numFmtId="165" fontId="0" fillId="0" borderId="18" xfId="0" applyNumberFormat="1" applyBorder="1"/>
    <xf numFmtId="165" fontId="0" fillId="4" borderId="17" xfId="0" applyNumberFormat="1" applyFill="1" applyBorder="1"/>
    <xf numFmtId="165" fontId="0" fillId="0" borderId="16" xfId="0" applyNumberFormat="1" applyBorder="1"/>
    <xf numFmtId="165" fontId="0" fillId="0" borderId="19" xfId="0" applyNumberFormat="1" applyBorder="1"/>
    <xf numFmtId="165" fontId="0" fillId="4" borderId="23" xfId="0" applyNumberFormat="1" applyFill="1" applyBorder="1"/>
    <xf numFmtId="165" fontId="18" fillId="0" borderId="60" xfId="0" applyNumberFormat="1" applyFont="1" applyFill="1" applyBorder="1"/>
    <xf numFmtId="0" fontId="15" fillId="0" borderId="0" xfId="0" applyFont="1"/>
    <xf numFmtId="0" fontId="20" fillId="0" borderId="0" xfId="1" applyFont="1"/>
    <xf numFmtId="0" fontId="20" fillId="0" borderId="0" xfId="1" applyFont="1" applyBorder="1"/>
    <xf numFmtId="0" fontId="13" fillId="0" borderId="0" xfId="1" applyFont="1" applyBorder="1"/>
    <xf numFmtId="0" fontId="12" fillId="0" borderId="39" xfId="1" applyFont="1" applyBorder="1" applyAlignment="1"/>
    <xf numFmtId="12" fontId="12" fillId="0" borderId="40" xfId="1" applyNumberFormat="1" applyFont="1" applyBorder="1" applyAlignment="1">
      <alignment horizontal="center"/>
    </xf>
    <xf numFmtId="0" fontId="13" fillId="0" borderId="0" xfId="1" applyFont="1"/>
    <xf numFmtId="0" fontId="12" fillId="0" borderId="41" xfId="1" applyFont="1" applyFill="1" applyBorder="1" applyAlignment="1">
      <alignment horizontal="center"/>
    </xf>
    <xf numFmtId="0" fontId="12" fillId="0" borderId="39" xfId="1" applyFont="1" applyBorder="1" applyAlignment="1">
      <alignment horizontal="left"/>
    </xf>
    <xf numFmtId="0" fontId="12" fillId="0" borderId="35" xfId="1" applyFont="1" applyBorder="1" applyAlignment="1">
      <alignment horizontal="center"/>
    </xf>
    <xf numFmtId="0" fontId="12" fillId="0" borderId="41" xfId="1" applyFont="1" applyBorder="1" applyAlignment="1">
      <alignment horizontal="center"/>
    </xf>
    <xf numFmtId="0" fontId="13" fillId="0" borderId="0" xfId="1" applyFont="1" applyBorder="1" applyAlignment="1">
      <alignment horizontal="center"/>
    </xf>
    <xf numFmtId="49" fontId="13" fillId="0" borderId="44" xfId="1" applyNumberFormat="1" applyFont="1" applyBorder="1" applyAlignment="1"/>
    <xf numFmtId="49" fontId="13" fillId="0" borderId="42" xfId="1" applyNumberFormat="1" applyFont="1" applyBorder="1" applyAlignment="1"/>
    <xf numFmtId="49" fontId="13" fillId="0" borderId="11" xfId="1" applyNumberFormat="1" applyFont="1" applyBorder="1" applyAlignment="1">
      <alignment horizontal="center"/>
    </xf>
    <xf numFmtId="0" fontId="13" fillId="0" borderId="45" xfId="1" applyFont="1" applyFill="1" applyBorder="1" applyAlignment="1">
      <alignment horizontal="center"/>
    </xf>
    <xf numFmtId="14" fontId="13" fillId="0" borderId="46" xfId="1" applyNumberFormat="1" applyFont="1" applyBorder="1" applyAlignment="1">
      <alignment horizontal="left"/>
    </xf>
    <xf numFmtId="0" fontId="13" fillId="0" borderId="27" xfId="1" applyNumberFormat="1" applyFont="1" applyBorder="1" applyAlignment="1">
      <alignment horizontal="center"/>
    </xf>
    <xf numFmtId="0" fontId="13" fillId="0" borderId="47" xfId="1" applyFont="1" applyBorder="1" applyAlignment="1">
      <alignment horizontal="center"/>
    </xf>
    <xf numFmtId="49" fontId="13" fillId="0" borderId="48" xfId="1" applyNumberFormat="1" applyFont="1" applyBorder="1" applyAlignment="1"/>
    <xf numFmtId="12" fontId="13" fillId="0" borderId="43" xfId="1" applyNumberFormat="1" applyFont="1" applyBorder="1" applyAlignment="1">
      <alignment horizontal="center"/>
    </xf>
    <xf numFmtId="14" fontId="13" fillId="0" borderId="48" xfId="1" applyNumberFormat="1" applyFont="1" applyBorder="1" applyAlignment="1">
      <alignment horizontal="left"/>
    </xf>
    <xf numFmtId="0" fontId="13" fillId="0" borderId="24" xfId="1" applyNumberFormat="1" applyFont="1" applyBorder="1" applyAlignment="1">
      <alignment horizontal="center"/>
    </xf>
    <xf numFmtId="0" fontId="13" fillId="0" borderId="45" xfId="1" applyFont="1" applyBorder="1" applyAlignment="1">
      <alignment horizontal="center"/>
    </xf>
    <xf numFmtId="14" fontId="13" fillId="0" borderId="49" xfId="1" applyNumberFormat="1" applyFont="1" applyBorder="1" applyAlignment="1">
      <alignment horizontal="left"/>
    </xf>
    <xf numFmtId="0" fontId="13" fillId="0" borderId="1" xfId="1" applyNumberFormat="1" applyFont="1" applyBorder="1" applyAlignment="1">
      <alignment horizontal="center"/>
    </xf>
    <xf numFmtId="0" fontId="13" fillId="0" borderId="50" xfId="1" applyFont="1" applyBorder="1" applyAlignment="1">
      <alignment horizontal="center"/>
    </xf>
    <xf numFmtId="49" fontId="13" fillId="0" borderId="6" xfId="1" applyNumberFormat="1" applyFont="1" applyBorder="1" applyAlignment="1">
      <alignment horizontal="center"/>
    </xf>
    <xf numFmtId="0" fontId="13" fillId="0" borderId="51" xfId="1" applyFont="1" applyFill="1" applyBorder="1" applyAlignment="1">
      <alignment horizontal="center"/>
    </xf>
    <xf numFmtId="49" fontId="13" fillId="0" borderId="29" xfId="1" applyNumberFormat="1" applyFont="1" applyBorder="1" applyAlignment="1"/>
    <xf numFmtId="12" fontId="13" fillId="0" borderId="52" xfId="1" applyNumberFormat="1" applyFont="1" applyBorder="1" applyAlignment="1">
      <alignment horizontal="center"/>
    </xf>
    <xf numFmtId="0" fontId="13" fillId="0" borderId="48" xfId="1" applyFont="1" applyBorder="1" applyAlignment="1">
      <alignment horizontal="left"/>
    </xf>
    <xf numFmtId="49" fontId="12" fillId="0" borderId="48" xfId="1" applyNumberFormat="1" applyFont="1" applyBorder="1" applyAlignment="1"/>
    <xf numFmtId="12" fontId="12" fillId="0" borderId="43" xfId="1" applyNumberFormat="1" applyFont="1" applyBorder="1" applyAlignment="1">
      <alignment horizontal="center"/>
    </xf>
    <xf numFmtId="0" fontId="12" fillId="0" borderId="51" xfId="1" applyFont="1" applyFill="1" applyBorder="1" applyAlignment="1">
      <alignment horizontal="center"/>
    </xf>
    <xf numFmtId="49" fontId="13" fillId="0" borderId="53" xfId="1" applyNumberFormat="1" applyFont="1" applyBorder="1" applyAlignment="1"/>
    <xf numFmtId="12" fontId="13" fillId="0" borderId="57" xfId="1" applyNumberFormat="1" applyFont="1" applyBorder="1" applyAlignment="1">
      <alignment horizontal="center"/>
    </xf>
    <xf numFmtId="49" fontId="13" fillId="0" borderId="31" xfId="1" applyNumberFormat="1" applyFont="1" applyBorder="1" applyAlignment="1"/>
    <xf numFmtId="49" fontId="13" fillId="0" borderId="58" xfId="1" applyNumberFormat="1" applyFont="1" applyBorder="1" applyAlignment="1">
      <alignment horizontal="center"/>
    </xf>
    <xf numFmtId="0" fontId="13" fillId="0" borderId="56" xfId="1" applyFont="1" applyFill="1" applyBorder="1" applyAlignment="1">
      <alignment horizontal="center"/>
    </xf>
    <xf numFmtId="0" fontId="13" fillId="0" borderId="53" xfId="1" applyFont="1" applyBorder="1" applyAlignment="1">
      <alignment horizontal="left"/>
    </xf>
    <xf numFmtId="0" fontId="13" fillId="0" borderId="32" xfId="1" applyNumberFormat="1" applyFont="1" applyBorder="1" applyAlignment="1">
      <alignment horizontal="center"/>
    </xf>
    <xf numFmtId="0" fontId="13" fillId="0" borderId="59" xfId="1" applyFont="1" applyBorder="1" applyAlignment="1">
      <alignment horizontal="center"/>
    </xf>
    <xf numFmtId="0" fontId="12" fillId="6" borderId="31" xfId="1" applyFont="1" applyFill="1" applyBorder="1" applyAlignment="1">
      <alignment horizontal="center"/>
    </xf>
    <xf numFmtId="12" fontId="12" fillId="8" borderId="41" xfId="1" applyNumberFormat="1" applyFont="1" applyFill="1" applyBorder="1" applyAlignment="1">
      <alignment horizontal="center"/>
    </xf>
    <xf numFmtId="0" fontId="12" fillId="8" borderId="40" xfId="1" applyFont="1" applyFill="1" applyBorder="1" applyAlignment="1">
      <alignment horizontal="center"/>
    </xf>
    <xf numFmtId="0" fontId="12" fillId="0" borderId="0" xfId="1" applyFont="1"/>
    <xf numFmtId="0" fontId="13" fillId="0" borderId="0" xfId="1" applyFont="1" applyFill="1" applyBorder="1"/>
    <xf numFmtId="0" fontId="22" fillId="0" borderId="0" xfId="1" applyFont="1"/>
    <xf numFmtId="0" fontId="12" fillId="0" borderId="0" xfId="1" applyFont="1" applyFill="1" applyBorder="1" applyAlignment="1">
      <alignment horizontal="center"/>
    </xf>
    <xf numFmtId="12" fontId="13" fillId="0" borderId="0" xfId="1" applyNumberFormat="1" applyFont="1"/>
    <xf numFmtId="0" fontId="12" fillId="10" borderId="34" xfId="1" applyFont="1" applyFill="1" applyBorder="1" applyAlignment="1">
      <alignment horizontal="center" vertical="center"/>
    </xf>
    <xf numFmtId="12" fontId="12" fillId="10" borderId="40" xfId="1" applyNumberFormat="1" applyFont="1" applyFill="1" applyBorder="1" applyAlignment="1">
      <alignment horizontal="center" vertical="center"/>
    </xf>
    <xf numFmtId="0" fontId="12" fillId="11" borderId="34" xfId="1" applyFont="1" applyFill="1" applyBorder="1" applyAlignment="1">
      <alignment vertical="center"/>
    </xf>
    <xf numFmtId="0" fontId="12" fillId="11" borderId="38" xfId="1" applyFont="1" applyFill="1" applyBorder="1" applyAlignment="1">
      <alignment vertical="center"/>
    </xf>
    <xf numFmtId="12" fontId="12" fillId="11" borderId="40" xfId="1" applyNumberFormat="1" applyFont="1" applyFill="1" applyBorder="1" applyAlignment="1">
      <alignment horizontal="center" vertical="center"/>
    </xf>
    <xf numFmtId="0" fontId="12" fillId="12" borderId="34" xfId="1" applyFont="1" applyFill="1" applyBorder="1" applyAlignment="1">
      <alignment vertical="center"/>
    </xf>
    <xf numFmtId="0" fontId="12" fillId="12" borderId="38" xfId="1" applyFont="1" applyFill="1" applyBorder="1" applyAlignment="1">
      <alignment vertical="center"/>
    </xf>
    <xf numFmtId="12" fontId="12" fillId="12" borderId="40" xfId="1" applyNumberFormat="1" applyFont="1" applyFill="1" applyBorder="1" applyAlignment="1">
      <alignment horizontal="center" vertical="center"/>
    </xf>
    <xf numFmtId="165" fontId="18" fillId="0" borderId="45" xfId="0" applyNumberFormat="1" applyFont="1" applyFill="1" applyBorder="1"/>
    <xf numFmtId="164" fontId="16" fillId="5" borderId="8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164" fontId="11" fillId="0" borderId="24" xfId="0" applyNumberFormat="1" applyFont="1" applyFill="1" applyBorder="1" applyAlignment="1">
      <alignment horizontal="center"/>
    </xf>
    <xf numFmtId="164" fontId="11" fillId="0" borderId="13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2" fillId="0" borderId="6" xfId="0" applyFont="1" applyBorder="1"/>
    <xf numFmtId="0" fontId="12" fillId="0" borderId="0" xfId="0" applyFont="1" applyBorder="1"/>
    <xf numFmtId="0" fontId="7" fillId="0" borderId="0" xfId="0" applyFont="1" applyFill="1" applyAlignment="1">
      <alignment horizontal="center"/>
    </xf>
    <xf numFmtId="0" fontId="12" fillId="0" borderId="4" xfId="0" applyFont="1" applyBorder="1"/>
    <xf numFmtId="0" fontId="12" fillId="0" borderId="1" xfId="0" applyFont="1" applyBorder="1"/>
    <xf numFmtId="0" fontId="12" fillId="0" borderId="25" xfId="0" applyFont="1" applyBorder="1" applyAlignment="1">
      <alignment horizontal="left"/>
    </xf>
    <xf numFmtId="0" fontId="12" fillId="0" borderId="2" xfId="0" applyFont="1" applyBorder="1" applyAlignment="1">
      <alignment horizontal="left"/>
    </xf>
    <xf numFmtId="0" fontId="12" fillId="0" borderId="6" xfId="0" applyFont="1" applyBorder="1" applyAlignment="1">
      <alignment horizontal="left"/>
    </xf>
    <xf numFmtId="0" fontId="12" fillId="0" borderId="0" xfId="0" applyFont="1" applyBorder="1" applyAlignment="1">
      <alignment horizontal="left"/>
    </xf>
    <xf numFmtId="0" fontId="5" fillId="0" borderId="0" xfId="0" applyFont="1" applyAlignment="1"/>
    <xf numFmtId="0" fontId="7" fillId="0" borderId="0" xfId="0" applyFont="1" applyAlignment="1"/>
    <xf numFmtId="0" fontId="7" fillId="0" borderId="0" xfId="0" applyFont="1" applyAlignment="1">
      <alignment horizontal="left"/>
    </xf>
    <xf numFmtId="0" fontId="8" fillId="0" borderId="0" xfId="0" applyFont="1" applyFill="1" applyAlignment="1"/>
    <xf numFmtId="0" fontId="9" fillId="0" borderId="0" xfId="0" applyFont="1" applyAlignment="1"/>
    <xf numFmtId="0" fontId="14" fillId="0" borderId="1" xfId="0" applyFont="1" applyBorder="1" applyAlignment="1">
      <alignment horizontal="right"/>
    </xf>
    <xf numFmtId="0" fontId="12" fillId="6" borderId="34" xfId="1" applyFont="1" applyFill="1" applyBorder="1" applyAlignment="1">
      <alignment horizontal="center"/>
    </xf>
    <xf numFmtId="0" fontId="12" fillId="6" borderId="35" xfId="1" applyFont="1" applyFill="1" applyBorder="1" applyAlignment="1">
      <alignment horizontal="center"/>
    </xf>
    <xf numFmtId="0" fontId="12" fillId="6" borderId="38" xfId="1" applyFont="1" applyFill="1" applyBorder="1" applyAlignment="1">
      <alignment horizontal="center"/>
    </xf>
    <xf numFmtId="0" fontId="12" fillId="7" borderId="34" xfId="1" applyFont="1" applyFill="1" applyBorder="1" applyAlignment="1">
      <alignment horizontal="center"/>
    </xf>
    <xf numFmtId="0" fontId="12" fillId="7" borderId="35" xfId="1" applyFont="1" applyFill="1" applyBorder="1" applyAlignment="1">
      <alignment horizontal="center"/>
    </xf>
    <xf numFmtId="0" fontId="12" fillId="7" borderId="38" xfId="1" applyFont="1" applyFill="1" applyBorder="1" applyAlignment="1">
      <alignment horizontal="center"/>
    </xf>
    <xf numFmtId="0" fontId="12" fillId="10" borderId="26" xfId="1" applyFont="1" applyFill="1" applyBorder="1" applyAlignment="1">
      <alignment horizontal="center" vertical="center"/>
    </xf>
    <xf numFmtId="0" fontId="12" fillId="10" borderId="27" xfId="1" applyFont="1" applyFill="1" applyBorder="1" applyAlignment="1">
      <alignment horizontal="center" vertical="center"/>
    </xf>
    <xf numFmtId="0" fontId="12" fillId="10" borderId="28" xfId="1" applyFont="1" applyFill="1" applyBorder="1" applyAlignment="1">
      <alignment horizontal="center" vertical="center"/>
    </xf>
    <xf numFmtId="0" fontId="12" fillId="10" borderId="31" xfId="1" applyFont="1" applyFill="1" applyBorder="1" applyAlignment="1">
      <alignment horizontal="center" vertical="center"/>
    </xf>
    <xf numFmtId="0" fontId="12" fillId="10" borderId="32" xfId="1" applyFont="1" applyFill="1" applyBorder="1" applyAlignment="1">
      <alignment horizontal="center" vertical="center"/>
    </xf>
    <xf numFmtId="0" fontId="12" fillId="10" borderId="33" xfId="1" applyFont="1" applyFill="1" applyBorder="1" applyAlignment="1">
      <alignment horizontal="center" vertical="center"/>
    </xf>
    <xf numFmtId="0" fontId="12" fillId="12" borderId="34" xfId="1" applyFont="1" applyFill="1" applyBorder="1" applyAlignment="1">
      <alignment horizontal="center" vertical="center"/>
    </xf>
    <xf numFmtId="0" fontId="12" fillId="12" borderId="35" xfId="1" applyFont="1" applyFill="1" applyBorder="1" applyAlignment="1">
      <alignment horizontal="center" vertical="center"/>
    </xf>
    <xf numFmtId="0" fontId="12" fillId="12" borderId="38" xfId="1" applyFont="1" applyFill="1" applyBorder="1" applyAlignment="1">
      <alignment horizontal="center" vertical="center"/>
    </xf>
    <xf numFmtId="0" fontId="21" fillId="9" borderId="34" xfId="1" applyFont="1" applyFill="1" applyBorder="1" applyAlignment="1">
      <alignment horizontal="center"/>
    </xf>
    <xf numFmtId="0" fontId="21" fillId="9" borderId="35" xfId="1" applyFont="1" applyFill="1" applyBorder="1" applyAlignment="1">
      <alignment horizontal="center"/>
    </xf>
    <xf numFmtId="0" fontId="21" fillId="9" borderId="38" xfId="1" applyFont="1" applyFill="1" applyBorder="1" applyAlignment="1">
      <alignment horizontal="center"/>
    </xf>
    <xf numFmtId="12" fontId="21" fillId="9" borderId="34" xfId="1" applyNumberFormat="1" applyFont="1" applyFill="1" applyBorder="1" applyAlignment="1">
      <alignment horizontal="center"/>
    </xf>
    <xf numFmtId="12" fontId="21" fillId="9" borderId="35" xfId="1" applyNumberFormat="1" applyFont="1" applyFill="1" applyBorder="1" applyAlignment="1">
      <alignment horizontal="center"/>
    </xf>
    <xf numFmtId="12" fontId="21" fillId="9" borderId="38" xfId="1" applyNumberFormat="1" applyFont="1" applyFill="1" applyBorder="1" applyAlignment="1">
      <alignment horizontal="center"/>
    </xf>
    <xf numFmtId="14" fontId="13" fillId="0" borderId="42" xfId="1" applyNumberFormat="1" applyFont="1" applyBorder="1" applyAlignment="1">
      <alignment horizontal="center"/>
    </xf>
    <xf numFmtId="14" fontId="13" fillId="0" borderId="24" xfId="1" applyNumberFormat="1" applyFont="1" applyBorder="1" applyAlignment="1">
      <alignment horizontal="center"/>
    </xf>
    <xf numFmtId="14" fontId="13" fillId="0" borderId="13" xfId="1" applyNumberFormat="1" applyFont="1" applyBorder="1" applyAlignment="1">
      <alignment horizontal="center"/>
    </xf>
    <xf numFmtId="0" fontId="13" fillId="0" borderId="11" xfId="1" applyFont="1" applyBorder="1" applyAlignment="1">
      <alignment horizontal="center"/>
    </xf>
    <xf numFmtId="0" fontId="13" fillId="0" borderId="24" xfId="1" applyFont="1" applyBorder="1" applyAlignment="1">
      <alignment horizontal="center"/>
    </xf>
    <xf numFmtId="0" fontId="13" fillId="0" borderId="43" xfId="1" applyFont="1" applyBorder="1" applyAlignment="1">
      <alignment horizontal="center"/>
    </xf>
    <xf numFmtId="0" fontId="13" fillId="0" borderId="53" xfId="1" applyFont="1" applyBorder="1" applyAlignment="1">
      <alignment horizontal="center"/>
    </xf>
    <xf numFmtId="0" fontId="13" fillId="0" borderId="54" xfId="1" applyFont="1" applyBorder="1" applyAlignment="1">
      <alignment horizontal="center"/>
    </xf>
    <xf numFmtId="0" fontId="13" fillId="0" borderId="55" xfId="1" applyFont="1" applyBorder="1" applyAlignment="1">
      <alignment horizontal="center"/>
    </xf>
    <xf numFmtId="0" fontId="13" fillId="0" borderId="56" xfId="1" applyFont="1" applyBorder="1" applyAlignment="1">
      <alignment horizontal="center"/>
    </xf>
    <xf numFmtId="0" fontId="19" fillId="0" borderId="0" xfId="1" applyFont="1" applyAlignment="1">
      <alignment horizontal="center" vertical="center"/>
    </xf>
    <xf numFmtId="0" fontId="3" fillId="6" borderId="26" xfId="1" applyFont="1" applyFill="1" applyBorder="1" applyAlignment="1">
      <alignment horizontal="center" vertical="center"/>
    </xf>
    <xf numFmtId="0" fontId="3" fillId="6" borderId="27" xfId="1" applyFont="1" applyFill="1" applyBorder="1" applyAlignment="1">
      <alignment horizontal="center" vertical="center"/>
    </xf>
    <xf numFmtId="0" fontId="3" fillId="6" borderId="28" xfId="1" applyFont="1" applyFill="1" applyBorder="1" applyAlignment="1">
      <alignment horizontal="center" vertical="center"/>
    </xf>
    <xf numFmtId="0" fontId="3" fillId="6" borderId="29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30" xfId="1" applyFont="1" applyFill="1" applyBorder="1" applyAlignment="1">
      <alignment horizontal="center" vertical="center"/>
    </xf>
    <xf numFmtId="0" fontId="3" fillId="6" borderId="31" xfId="1" applyFont="1" applyFill="1" applyBorder="1" applyAlignment="1">
      <alignment horizontal="center" vertical="center"/>
    </xf>
    <xf numFmtId="0" fontId="3" fillId="6" borderId="32" xfId="1" applyFont="1" applyFill="1" applyBorder="1" applyAlignment="1">
      <alignment horizontal="center" vertical="center"/>
    </xf>
    <xf numFmtId="0" fontId="3" fillId="6" borderId="33" xfId="1" applyFont="1" applyFill="1" applyBorder="1" applyAlignment="1">
      <alignment horizontal="center" vertical="center"/>
    </xf>
    <xf numFmtId="0" fontId="12" fillId="0" borderId="34" xfId="1" applyFont="1" applyBorder="1" applyAlignment="1">
      <alignment horizontal="center" vertical="center"/>
    </xf>
    <xf numFmtId="0" fontId="12" fillId="0" borderId="35" xfId="1" applyFont="1" applyBorder="1" applyAlignment="1">
      <alignment horizontal="center" vertical="center"/>
    </xf>
    <xf numFmtId="0" fontId="12" fillId="0" borderId="36" xfId="1" applyFont="1" applyBorder="1" applyAlignment="1">
      <alignment horizontal="center" vertical="center"/>
    </xf>
    <xf numFmtId="0" fontId="12" fillId="0" borderId="37" xfId="1" applyFont="1" applyBorder="1" applyAlignment="1">
      <alignment horizontal="center" vertical="center"/>
    </xf>
    <xf numFmtId="0" fontId="12" fillId="0" borderId="38" xfId="1" applyFont="1" applyBorder="1" applyAlignment="1">
      <alignment horizontal="center" vertical="center"/>
    </xf>
    <xf numFmtId="0" fontId="12" fillId="0" borderId="39" xfId="1" applyFont="1" applyFill="1" applyBorder="1" applyAlignment="1">
      <alignment horizontal="center"/>
    </xf>
    <xf numFmtId="0" fontId="12" fillId="0" borderId="36" xfId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296"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ESTION%20DES%20HEURES%20ALAIN%202016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ECEMBRE"/>
      <sheetName val="RECAP ANNUEL"/>
    </sheetNames>
    <sheetDataSet>
      <sheetData sheetId="0"/>
      <sheetData sheetId="1">
        <row r="22">
          <cell r="D22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8"/>
  <dimension ref="A1:M92"/>
  <sheetViews>
    <sheetView workbookViewId="0">
      <selection activeCell="B3" sqref="B3:C3"/>
    </sheetView>
  </sheetViews>
  <sheetFormatPr baseColWidth="10" defaultColWidth="11.42578125" defaultRowHeight="12.75"/>
  <cols>
    <col min="1" max="1" width="18.7109375" style="2" customWidth="1"/>
    <col min="2" max="8" width="12.7109375" style="2" customWidth="1"/>
    <col min="9" max="9" width="16.140625" style="2" customWidth="1"/>
    <col min="10" max="10" width="13.28515625" style="2" customWidth="1"/>
    <col min="11" max="11" width="11.42578125" style="2" hidden="1" customWidth="1"/>
    <col min="12" max="16384" width="11.42578125" style="2"/>
  </cols>
  <sheetData>
    <row r="1" spans="1:11" ht="24" customHeight="1">
      <c r="A1" s="145" t="s">
        <v>0</v>
      </c>
      <c r="B1" s="145"/>
      <c r="C1" s="145"/>
      <c r="D1" s="145"/>
      <c r="E1" s="145"/>
      <c r="F1" s="145"/>
      <c r="G1" s="145"/>
      <c r="H1" s="145"/>
      <c r="I1" s="145"/>
      <c r="J1" s="1"/>
    </row>
    <row r="2" spans="1:11" s="3" customFormat="1" ht="15">
      <c r="A2" s="155"/>
      <c r="B2" s="155"/>
    </row>
    <row r="3" spans="1:11" s="3" customFormat="1" ht="18.75">
      <c r="A3" s="4" t="s">
        <v>1</v>
      </c>
      <c r="B3" s="156"/>
      <c r="C3" s="156"/>
      <c r="D3" s="4" t="s">
        <v>2</v>
      </c>
      <c r="E3" s="148" t="s">
        <v>4</v>
      </c>
      <c r="F3" s="148"/>
      <c r="K3" s="3" t="s">
        <v>4</v>
      </c>
    </row>
    <row r="4" spans="1:11" s="3" customFormat="1" ht="18.75">
      <c r="A4" s="4" t="s">
        <v>5</v>
      </c>
      <c r="B4" s="157" t="s">
        <v>45</v>
      </c>
      <c r="C4" s="157"/>
      <c r="D4" s="4" t="s">
        <v>34</v>
      </c>
      <c r="E4" s="31">
        <v>2017</v>
      </c>
      <c r="K4" s="3" t="s">
        <v>6</v>
      </c>
    </row>
    <row r="5" spans="1:11" ht="15">
      <c r="A5" s="158" t="s">
        <v>7</v>
      </c>
      <c r="B5" s="159"/>
      <c r="C5" s="159"/>
      <c r="E5" s="5"/>
      <c r="K5" s="2" t="s">
        <v>8</v>
      </c>
    </row>
    <row r="6" spans="1:11">
      <c r="K6" s="2" t="s">
        <v>9</v>
      </c>
    </row>
    <row r="7" spans="1:11">
      <c r="A7" s="47" t="s">
        <v>10</v>
      </c>
      <c r="B7" s="6" t="s">
        <v>11</v>
      </c>
      <c r="C7" s="6" t="s">
        <v>12</v>
      </c>
      <c r="D7" s="6" t="s">
        <v>13</v>
      </c>
      <c r="E7" s="6" t="s">
        <v>14</v>
      </c>
      <c r="F7" s="6" t="s">
        <v>15</v>
      </c>
      <c r="G7" s="6" t="s">
        <v>41</v>
      </c>
      <c r="H7" s="6" t="s">
        <v>42</v>
      </c>
      <c r="I7" s="7" t="s">
        <v>16</v>
      </c>
      <c r="K7" s="2" t="s">
        <v>17</v>
      </c>
    </row>
    <row r="8" spans="1:11">
      <c r="A8" s="30">
        <v>52</v>
      </c>
      <c r="B8" s="8"/>
      <c r="C8" s="8"/>
      <c r="D8" s="8"/>
      <c r="E8" s="8"/>
      <c r="F8" s="48"/>
      <c r="G8" s="48"/>
      <c r="H8" s="8">
        <v>41274</v>
      </c>
      <c r="I8" s="49"/>
      <c r="J8" s="10"/>
      <c r="K8" s="2" t="s">
        <v>18</v>
      </c>
    </row>
    <row r="9" spans="1:11" hidden="1">
      <c r="A9" s="30"/>
      <c r="B9" s="46">
        <v>0</v>
      </c>
      <c r="C9" s="46">
        <v>0</v>
      </c>
      <c r="D9" s="46">
        <v>0</v>
      </c>
      <c r="E9" s="46">
        <v>0</v>
      </c>
      <c r="F9" s="46">
        <v>0</v>
      </c>
      <c r="G9" s="46">
        <f t="shared" ref="G9:H9" si="0">IF(OR(G7="LUNDI",G7="MARDI",G7="MERCREDI",G7="JEUDI",G7="VENDREDI"),1,0)</f>
        <v>0</v>
      </c>
      <c r="H9" s="46">
        <f t="shared" si="0"/>
        <v>0</v>
      </c>
      <c r="I9" s="9"/>
      <c r="J9" s="10"/>
      <c r="K9" s="2" t="s">
        <v>18</v>
      </c>
    </row>
    <row r="10" spans="1:11" ht="12.75" customHeight="1">
      <c r="A10" s="11" t="s">
        <v>19</v>
      </c>
      <c r="B10" s="50"/>
      <c r="C10" s="50"/>
      <c r="D10" s="50"/>
      <c r="E10" s="50"/>
      <c r="F10" s="50"/>
      <c r="G10" s="50"/>
      <c r="H10" s="50"/>
      <c r="I10" s="13">
        <f>SUM(B10:H10)</f>
        <v>0</v>
      </c>
      <c r="K10" s="2" t="s">
        <v>3</v>
      </c>
    </row>
    <row r="11" spans="1:11" ht="12.75" customHeight="1">
      <c r="A11" s="11" t="s">
        <v>20</v>
      </c>
      <c r="B11" s="50"/>
      <c r="C11" s="50"/>
      <c r="D11" s="50"/>
      <c r="E11" s="50"/>
      <c r="F11" s="50"/>
      <c r="G11" s="50"/>
      <c r="H11" s="50"/>
      <c r="I11" s="14">
        <f>SUM(B11:H11)</f>
        <v>0</v>
      </c>
      <c r="K11" s="2" t="s">
        <v>21</v>
      </c>
    </row>
    <row r="12" spans="1:11" ht="12.75" customHeight="1">
      <c r="A12" s="15" t="s">
        <v>22</v>
      </c>
      <c r="B12" s="16">
        <f t="shared" ref="B12:C12" si="1">B11-B10</f>
        <v>0</v>
      </c>
      <c r="C12" s="16">
        <f t="shared" si="1"/>
        <v>0</v>
      </c>
      <c r="D12" s="16">
        <f t="shared" ref="D12:F12" si="2">D11-D10</f>
        <v>0</v>
      </c>
      <c r="E12" s="16">
        <f t="shared" si="2"/>
        <v>0</v>
      </c>
      <c r="F12" s="16">
        <f t="shared" si="2"/>
        <v>0</v>
      </c>
      <c r="G12" s="16">
        <f t="shared" ref="G12:H12" si="3">G11-G10</f>
        <v>0</v>
      </c>
      <c r="H12" s="16">
        <f t="shared" si="3"/>
        <v>0</v>
      </c>
      <c r="I12" s="16">
        <f>I11-I10</f>
        <v>0</v>
      </c>
      <c r="K12" s="2" t="s">
        <v>23</v>
      </c>
    </row>
    <row r="13" spans="1:11" ht="12.75" customHeight="1">
      <c r="A13" s="11" t="s">
        <v>19</v>
      </c>
      <c r="B13" s="50"/>
      <c r="C13" s="50"/>
      <c r="D13" s="50"/>
      <c r="E13" s="50"/>
      <c r="F13" s="50"/>
      <c r="G13" s="50"/>
      <c r="H13" s="50"/>
      <c r="I13" s="14">
        <f>SUM(B13:H13)</f>
        <v>0</v>
      </c>
      <c r="K13" s="2" t="s">
        <v>24</v>
      </c>
    </row>
    <row r="14" spans="1:11" ht="12.75" customHeight="1">
      <c r="A14" s="11" t="s">
        <v>20</v>
      </c>
      <c r="B14" s="50"/>
      <c r="C14" s="50"/>
      <c r="D14" s="50"/>
      <c r="E14" s="50"/>
      <c r="F14" s="50"/>
      <c r="G14" s="50"/>
      <c r="H14" s="50"/>
      <c r="I14" s="14">
        <f>SUM(B14:H14)</f>
        <v>0</v>
      </c>
      <c r="K14" s="2" t="s">
        <v>25</v>
      </c>
    </row>
    <row r="15" spans="1:11" ht="12.75" customHeight="1">
      <c r="A15" s="15" t="s">
        <v>26</v>
      </c>
      <c r="B15" s="18">
        <f t="shared" ref="B15:C15" si="4">B14-B13</f>
        <v>0</v>
      </c>
      <c r="C15" s="18">
        <f t="shared" si="4"/>
        <v>0</v>
      </c>
      <c r="D15" s="17">
        <f t="shared" ref="D15:F15" si="5">D14-D13</f>
        <v>0</v>
      </c>
      <c r="E15" s="17">
        <f t="shared" si="5"/>
        <v>0</v>
      </c>
      <c r="F15" s="18">
        <f t="shared" si="5"/>
        <v>0</v>
      </c>
      <c r="G15" s="16">
        <f t="shared" ref="G15:H15" si="6">G14-G13</f>
        <v>0</v>
      </c>
      <c r="H15" s="16">
        <f t="shared" si="6"/>
        <v>0</v>
      </c>
      <c r="I15" s="18">
        <f>I14-I13</f>
        <v>0</v>
      </c>
      <c r="K15" s="2" t="s">
        <v>27</v>
      </c>
    </row>
    <row r="16" spans="1:11" ht="15" customHeight="1">
      <c r="A16" s="19" t="s">
        <v>28</v>
      </c>
      <c r="B16" s="20">
        <f>B12+B15</f>
        <v>0</v>
      </c>
      <c r="C16" s="21">
        <f>C12+C15</f>
        <v>0</v>
      </c>
      <c r="D16" s="21">
        <f>D12+D15</f>
        <v>0</v>
      </c>
      <c r="E16" s="21">
        <f t="shared" ref="E16:H16" si="7">E12+E15</f>
        <v>0</v>
      </c>
      <c r="F16" s="21">
        <f t="shared" si="7"/>
        <v>0</v>
      </c>
      <c r="G16" s="21">
        <f t="shared" si="7"/>
        <v>0</v>
      </c>
      <c r="H16" s="21">
        <f t="shared" si="7"/>
        <v>0</v>
      </c>
      <c r="I16" s="22">
        <f>SUM(B16:H16)</f>
        <v>0</v>
      </c>
    </row>
    <row r="17" spans="1:11" ht="12.75" customHeight="1">
      <c r="A17" s="62"/>
      <c r="B17" s="63"/>
      <c r="C17" s="63"/>
      <c r="D17" s="63"/>
      <c r="E17" s="63"/>
      <c r="F17" s="63"/>
      <c r="G17" s="63"/>
      <c r="H17" s="63"/>
      <c r="I17" s="64"/>
    </row>
    <row r="18" spans="1:11" ht="21" customHeight="1">
      <c r="A18" s="66" t="s">
        <v>44</v>
      </c>
      <c r="B18" s="143"/>
      <c r="C18" s="143"/>
      <c r="D18" s="143"/>
      <c r="E18" s="143"/>
      <c r="F18" s="143"/>
      <c r="G18" s="143"/>
      <c r="H18" s="143"/>
      <c r="I18" s="144"/>
    </row>
    <row r="19" spans="1:11">
      <c r="A19" s="23"/>
      <c r="B19" s="23"/>
      <c r="C19" s="23"/>
      <c r="D19" s="23"/>
      <c r="E19" s="23"/>
      <c r="F19" s="23"/>
      <c r="G19" s="23"/>
      <c r="H19" s="23"/>
      <c r="K19" s="23">
        <v>2017</v>
      </c>
    </row>
    <row r="20" spans="1:11">
      <c r="A20" s="47" t="s">
        <v>10</v>
      </c>
      <c r="B20" s="6" t="s">
        <v>11</v>
      </c>
      <c r="C20" s="6" t="s">
        <v>12</v>
      </c>
      <c r="D20" s="6" t="s">
        <v>13</v>
      </c>
      <c r="E20" s="6" t="s">
        <v>14</v>
      </c>
      <c r="F20" s="6" t="s">
        <v>15</v>
      </c>
      <c r="G20" s="6" t="s">
        <v>41</v>
      </c>
      <c r="H20" s="6" t="s">
        <v>42</v>
      </c>
      <c r="I20" s="7" t="s">
        <v>16</v>
      </c>
      <c r="K20" s="23">
        <v>2018</v>
      </c>
    </row>
    <row r="21" spans="1:11">
      <c r="A21" s="30">
        <v>1</v>
      </c>
      <c r="B21" s="8">
        <v>41275</v>
      </c>
      <c r="C21" s="8">
        <v>41276</v>
      </c>
      <c r="D21" s="8">
        <v>41277</v>
      </c>
      <c r="E21" s="8">
        <v>41278</v>
      </c>
      <c r="F21" s="8">
        <v>41279</v>
      </c>
      <c r="G21" s="8">
        <v>41280</v>
      </c>
      <c r="H21" s="8">
        <v>41281</v>
      </c>
      <c r="I21" s="49"/>
      <c r="K21" s="23"/>
    </row>
    <row r="22" spans="1:11" hidden="1">
      <c r="A22" s="30"/>
      <c r="B22" s="46">
        <v>0</v>
      </c>
      <c r="C22" s="46">
        <f t="shared" ref="C22:H22" si="8">IF(OR(C20="LUNDI",C20="MARDI",C20="MERCREDI",C20="JEUDI",C20="VENDREDI"),1,0)</f>
        <v>1</v>
      </c>
      <c r="D22" s="46">
        <f t="shared" si="8"/>
        <v>1</v>
      </c>
      <c r="E22" s="46">
        <f t="shared" si="8"/>
        <v>1</v>
      </c>
      <c r="F22" s="46">
        <f t="shared" si="8"/>
        <v>1</v>
      </c>
      <c r="G22" s="46">
        <f t="shared" si="8"/>
        <v>0</v>
      </c>
      <c r="H22" s="46">
        <f t="shared" si="8"/>
        <v>0</v>
      </c>
      <c r="I22" s="9"/>
      <c r="K22" s="23">
        <v>2019</v>
      </c>
    </row>
    <row r="23" spans="1:11" ht="12.75" customHeight="1">
      <c r="A23" s="11" t="s">
        <v>19</v>
      </c>
      <c r="B23" s="140" t="s">
        <v>46</v>
      </c>
      <c r="C23" s="12">
        <v>0.33333333333333331</v>
      </c>
      <c r="D23" s="12">
        <v>0.33333333333333331</v>
      </c>
      <c r="E23" s="12">
        <v>0.33333333333333331</v>
      </c>
      <c r="F23" s="12">
        <v>0.33333333333333331</v>
      </c>
      <c r="G23" s="50"/>
      <c r="H23" s="50"/>
      <c r="I23" s="13">
        <f>SUM(B23:H23)</f>
        <v>1.3333333333333333</v>
      </c>
      <c r="K23" s="23">
        <v>2020</v>
      </c>
    </row>
    <row r="24" spans="1:11" ht="12.75" customHeight="1">
      <c r="A24" s="11" t="s">
        <v>20</v>
      </c>
      <c r="B24" s="141"/>
      <c r="C24" s="12">
        <v>0.5</v>
      </c>
      <c r="D24" s="12">
        <v>0.5</v>
      </c>
      <c r="E24" s="12">
        <v>0.5</v>
      </c>
      <c r="F24" s="12">
        <v>0.5</v>
      </c>
      <c r="G24" s="50"/>
      <c r="H24" s="50"/>
      <c r="I24" s="14">
        <f>SUM(B24:H24)</f>
        <v>2</v>
      </c>
      <c r="K24" s="23">
        <v>2021</v>
      </c>
    </row>
    <row r="25" spans="1:11" ht="12.75" customHeight="1">
      <c r="A25" s="15" t="s">
        <v>22</v>
      </c>
      <c r="B25" s="141"/>
      <c r="C25" s="16">
        <f t="shared" ref="C25" si="9">C24-C23</f>
        <v>0.16666666666666669</v>
      </c>
      <c r="D25" s="16">
        <f t="shared" ref="D25:F25" si="10">D24-D23</f>
        <v>0.16666666666666669</v>
      </c>
      <c r="E25" s="16">
        <f t="shared" si="10"/>
        <v>0.16666666666666669</v>
      </c>
      <c r="F25" s="16">
        <f t="shared" si="10"/>
        <v>0.16666666666666669</v>
      </c>
      <c r="G25" s="16">
        <f t="shared" ref="G25:H25" si="11">G24-G23</f>
        <v>0</v>
      </c>
      <c r="H25" s="16">
        <f t="shared" si="11"/>
        <v>0</v>
      </c>
      <c r="I25" s="16">
        <f>I24-I23</f>
        <v>0.66666666666666674</v>
      </c>
      <c r="K25" s="23">
        <v>2022</v>
      </c>
    </row>
    <row r="26" spans="1:11" ht="12.75" customHeight="1">
      <c r="A26" s="11" t="s">
        <v>19</v>
      </c>
      <c r="B26" s="141"/>
      <c r="C26" s="12">
        <v>0.5625</v>
      </c>
      <c r="D26" s="12">
        <v>0.5625</v>
      </c>
      <c r="E26" s="12">
        <v>0.5625</v>
      </c>
      <c r="F26" s="12">
        <v>0.5625</v>
      </c>
      <c r="G26" s="50"/>
      <c r="H26" s="50"/>
      <c r="I26" s="14">
        <f>SUM(B26:H26)</f>
        <v>2.25</v>
      </c>
      <c r="K26" s="23">
        <v>2023</v>
      </c>
    </row>
    <row r="27" spans="1:11" ht="12.75" customHeight="1">
      <c r="A27" s="11" t="s">
        <v>20</v>
      </c>
      <c r="B27" s="141"/>
      <c r="C27" s="12">
        <v>0.72916666666666663</v>
      </c>
      <c r="D27" s="12">
        <v>0.72916666666666663</v>
      </c>
      <c r="E27" s="12">
        <v>0.72916666666666663</v>
      </c>
      <c r="F27" s="12">
        <v>0.72916666666666663</v>
      </c>
      <c r="G27" s="50"/>
      <c r="H27" s="50"/>
      <c r="I27" s="14">
        <f>SUM(B27:H27)</f>
        <v>2.9166666666666665</v>
      </c>
      <c r="K27" s="23">
        <v>2024</v>
      </c>
    </row>
    <row r="28" spans="1:11" ht="12.75" customHeight="1">
      <c r="A28" s="15" t="s">
        <v>26</v>
      </c>
      <c r="B28" s="142"/>
      <c r="C28" s="18">
        <f t="shared" ref="C28" si="12">C27-C26</f>
        <v>0.16666666666666663</v>
      </c>
      <c r="D28" s="17">
        <f t="shared" ref="D28:F28" si="13">D27-D26</f>
        <v>0.16666666666666663</v>
      </c>
      <c r="E28" s="17">
        <f t="shared" si="13"/>
        <v>0.16666666666666663</v>
      </c>
      <c r="F28" s="18">
        <f t="shared" si="13"/>
        <v>0.16666666666666663</v>
      </c>
      <c r="G28" s="16">
        <f t="shared" ref="G28:H28" si="14">G27-G26</f>
        <v>0</v>
      </c>
      <c r="H28" s="16">
        <f t="shared" si="14"/>
        <v>0</v>
      </c>
      <c r="I28" s="18">
        <f>I27-I26</f>
        <v>0.66666666666666652</v>
      </c>
      <c r="K28" s="23">
        <v>2025</v>
      </c>
    </row>
    <row r="29" spans="1:11" ht="15" customHeight="1">
      <c r="A29" s="19" t="s">
        <v>28</v>
      </c>
      <c r="B29" s="20">
        <f>B25+B28</f>
        <v>0</v>
      </c>
      <c r="C29" s="21">
        <f>C25+C28</f>
        <v>0.33333333333333331</v>
      </c>
      <c r="D29" s="21">
        <f>D25+D28</f>
        <v>0.33333333333333331</v>
      </c>
      <c r="E29" s="21">
        <f t="shared" ref="E29:H29" si="15">E25+E28</f>
        <v>0.33333333333333331</v>
      </c>
      <c r="F29" s="21">
        <f t="shared" si="15"/>
        <v>0.33333333333333331</v>
      </c>
      <c r="G29" s="21">
        <f t="shared" si="15"/>
        <v>0</v>
      </c>
      <c r="H29" s="21">
        <f t="shared" si="15"/>
        <v>0</v>
      </c>
      <c r="I29" s="22">
        <f>SUM(B29:H29)</f>
        <v>1.3333333333333333</v>
      </c>
    </row>
    <row r="30" spans="1:11" ht="12.75" customHeight="1">
      <c r="A30" s="62"/>
      <c r="B30" s="63"/>
      <c r="C30" s="63"/>
      <c r="D30" s="63"/>
      <c r="E30" s="63"/>
      <c r="F30" s="63"/>
      <c r="G30" s="63"/>
      <c r="H30" s="63"/>
      <c r="I30" s="64"/>
    </row>
    <row r="31" spans="1:11" ht="21" customHeight="1">
      <c r="A31" s="66" t="s">
        <v>44</v>
      </c>
      <c r="B31" s="143"/>
      <c r="C31" s="143"/>
      <c r="D31" s="143"/>
      <c r="E31" s="143"/>
      <c r="F31" s="143"/>
      <c r="G31" s="143"/>
      <c r="H31" s="143"/>
      <c r="I31" s="144"/>
    </row>
    <row r="32" spans="1:11">
      <c r="A32" s="23"/>
      <c r="B32" s="23"/>
      <c r="C32" s="23"/>
      <c r="D32" s="23"/>
      <c r="E32" s="23"/>
      <c r="F32" s="23"/>
      <c r="G32" s="23"/>
      <c r="H32" s="23"/>
      <c r="K32" s="23">
        <v>2017</v>
      </c>
    </row>
    <row r="33" spans="1:11">
      <c r="A33" s="47" t="s">
        <v>10</v>
      </c>
      <c r="B33" s="6" t="s">
        <v>11</v>
      </c>
      <c r="C33" s="6" t="s">
        <v>12</v>
      </c>
      <c r="D33" s="6" t="s">
        <v>13</v>
      </c>
      <c r="E33" s="6" t="s">
        <v>14</v>
      </c>
      <c r="F33" s="6" t="s">
        <v>15</v>
      </c>
      <c r="G33" s="6" t="s">
        <v>41</v>
      </c>
      <c r="H33" s="6" t="s">
        <v>42</v>
      </c>
      <c r="I33" s="7" t="s">
        <v>16</v>
      </c>
    </row>
    <row r="34" spans="1:11">
      <c r="A34" s="30">
        <v>2</v>
      </c>
      <c r="B34" s="8">
        <v>41282</v>
      </c>
      <c r="C34" s="8">
        <v>41283</v>
      </c>
      <c r="D34" s="8">
        <v>41284</v>
      </c>
      <c r="E34" s="8">
        <v>41285</v>
      </c>
      <c r="F34" s="8">
        <v>41286</v>
      </c>
      <c r="G34" s="8">
        <v>41287</v>
      </c>
      <c r="H34" s="8">
        <v>41288</v>
      </c>
      <c r="I34" s="49"/>
    </row>
    <row r="35" spans="1:11" hidden="1">
      <c r="A35" s="30"/>
      <c r="B35" s="46">
        <f>IF(OR(B33="LUNDI",B33="MARDI",B33="MERCREDI",B33="JEUDI",B33="VENDREDI"),1,0)</f>
        <v>1</v>
      </c>
      <c r="C35" s="46">
        <f t="shared" ref="C35:H35" si="16">IF(OR(C33="LUNDI",C33="MARDI",C33="MERCREDI",C33="JEUDI",C33="VENDREDI"),1,0)</f>
        <v>1</v>
      </c>
      <c r="D35" s="46">
        <f t="shared" si="16"/>
        <v>1</v>
      </c>
      <c r="E35" s="46">
        <f t="shared" si="16"/>
        <v>1</v>
      </c>
      <c r="F35" s="46">
        <f t="shared" si="16"/>
        <v>1</v>
      </c>
      <c r="G35" s="46">
        <f t="shared" si="16"/>
        <v>0</v>
      </c>
      <c r="H35" s="46">
        <f t="shared" si="16"/>
        <v>0</v>
      </c>
      <c r="I35" s="9"/>
    </row>
    <row r="36" spans="1:11" ht="12.75" customHeight="1">
      <c r="A36" s="11" t="s">
        <v>19</v>
      </c>
      <c r="B36" s="12">
        <v>0.33333333333333331</v>
      </c>
      <c r="C36" s="12">
        <v>0.33333333333333331</v>
      </c>
      <c r="D36" s="12">
        <v>0.33333333333333331</v>
      </c>
      <c r="E36" s="12">
        <v>0.33333333333333331</v>
      </c>
      <c r="F36" s="12">
        <v>0.33333333333333331</v>
      </c>
      <c r="G36" s="50"/>
      <c r="H36" s="50"/>
      <c r="I36" s="13">
        <f>SUM(B36:H36)</f>
        <v>1.6666666666666665</v>
      </c>
    </row>
    <row r="37" spans="1:11" ht="12.75" customHeight="1">
      <c r="A37" s="11" t="s">
        <v>20</v>
      </c>
      <c r="B37" s="12">
        <v>0.5</v>
      </c>
      <c r="C37" s="12">
        <v>0.5</v>
      </c>
      <c r="D37" s="12">
        <v>0.5</v>
      </c>
      <c r="E37" s="12">
        <v>0.5</v>
      </c>
      <c r="F37" s="12">
        <v>0.5</v>
      </c>
      <c r="G37" s="50"/>
      <c r="H37" s="50"/>
      <c r="I37" s="14">
        <f>SUM(B37:H37)</f>
        <v>2.5</v>
      </c>
    </row>
    <row r="38" spans="1:11" ht="12.75" customHeight="1">
      <c r="A38" s="15" t="s">
        <v>22</v>
      </c>
      <c r="B38" s="16">
        <f t="shared" ref="B38:F38" si="17">B37-B36</f>
        <v>0.16666666666666669</v>
      </c>
      <c r="C38" s="16">
        <f t="shared" si="17"/>
        <v>0.16666666666666669</v>
      </c>
      <c r="D38" s="16">
        <f t="shared" si="17"/>
        <v>0.16666666666666669</v>
      </c>
      <c r="E38" s="16">
        <f t="shared" si="17"/>
        <v>0.16666666666666669</v>
      </c>
      <c r="F38" s="16">
        <f t="shared" si="17"/>
        <v>0.16666666666666669</v>
      </c>
      <c r="G38" s="16">
        <f t="shared" ref="G38:H38" si="18">G37-G36</f>
        <v>0</v>
      </c>
      <c r="H38" s="16">
        <f t="shared" si="18"/>
        <v>0</v>
      </c>
      <c r="I38" s="16">
        <f>I37-I36</f>
        <v>0.83333333333333348</v>
      </c>
    </row>
    <row r="39" spans="1:11" ht="12.75" customHeight="1">
      <c r="A39" s="11" t="s">
        <v>19</v>
      </c>
      <c r="B39" s="12">
        <v>0.5625</v>
      </c>
      <c r="C39" s="12">
        <v>0.5625</v>
      </c>
      <c r="D39" s="12">
        <v>0.5625</v>
      </c>
      <c r="E39" s="12">
        <v>0.5625</v>
      </c>
      <c r="F39" s="12">
        <v>0.5625</v>
      </c>
      <c r="G39" s="50"/>
      <c r="H39" s="50"/>
      <c r="I39" s="14">
        <f>SUM(B39:H39)</f>
        <v>2.8125</v>
      </c>
    </row>
    <row r="40" spans="1:11" ht="12.75" customHeight="1">
      <c r="A40" s="11" t="s">
        <v>20</v>
      </c>
      <c r="B40" s="12">
        <v>0.72916666666666663</v>
      </c>
      <c r="C40" s="12">
        <v>0.72916666666666663</v>
      </c>
      <c r="D40" s="12">
        <v>0.72916666666666663</v>
      </c>
      <c r="E40" s="12">
        <v>0.72916666666666663</v>
      </c>
      <c r="F40" s="12">
        <v>0.72916666666666663</v>
      </c>
      <c r="G40" s="50"/>
      <c r="H40" s="50"/>
      <c r="I40" s="14">
        <f>SUM(B40:H40)</f>
        <v>3.645833333333333</v>
      </c>
    </row>
    <row r="41" spans="1:11" ht="12.75" customHeight="1">
      <c r="A41" s="15" t="s">
        <v>26</v>
      </c>
      <c r="B41" s="18">
        <f t="shared" ref="B41:F41" si="19">B40-B39</f>
        <v>0.16666666666666663</v>
      </c>
      <c r="C41" s="18">
        <f t="shared" si="19"/>
        <v>0.16666666666666663</v>
      </c>
      <c r="D41" s="17">
        <f t="shared" si="19"/>
        <v>0.16666666666666663</v>
      </c>
      <c r="E41" s="17">
        <f t="shared" si="19"/>
        <v>0.16666666666666663</v>
      </c>
      <c r="F41" s="18">
        <f t="shared" si="19"/>
        <v>0.16666666666666663</v>
      </c>
      <c r="G41" s="16">
        <f t="shared" ref="G41:H41" si="20">G40-G39</f>
        <v>0</v>
      </c>
      <c r="H41" s="16">
        <f t="shared" si="20"/>
        <v>0</v>
      </c>
      <c r="I41" s="18">
        <f>I40-I39</f>
        <v>0.83333333333333304</v>
      </c>
    </row>
    <row r="42" spans="1:11" ht="15" customHeight="1">
      <c r="A42" s="19" t="s">
        <v>28</v>
      </c>
      <c r="B42" s="20">
        <f>B38+B41</f>
        <v>0.33333333333333331</v>
      </c>
      <c r="C42" s="21">
        <f>C38+C41</f>
        <v>0.33333333333333331</v>
      </c>
      <c r="D42" s="21">
        <f>D38+D41</f>
        <v>0.33333333333333331</v>
      </c>
      <c r="E42" s="21">
        <f t="shared" ref="E42:H42" si="21">E38+E41</f>
        <v>0.33333333333333331</v>
      </c>
      <c r="F42" s="21">
        <f t="shared" si="21"/>
        <v>0.33333333333333331</v>
      </c>
      <c r="G42" s="21">
        <f t="shared" si="21"/>
        <v>0</v>
      </c>
      <c r="H42" s="21">
        <f t="shared" si="21"/>
        <v>0</v>
      </c>
      <c r="I42" s="22">
        <f>SUM(B42:H42)</f>
        <v>1.6666666666666665</v>
      </c>
    </row>
    <row r="43" spans="1:11" ht="12.75" customHeight="1">
      <c r="A43" s="62"/>
      <c r="B43" s="63"/>
      <c r="C43" s="63"/>
      <c r="D43" s="63"/>
      <c r="E43" s="63"/>
      <c r="F43" s="63"/>
      <c r="G43" s="63"/>
      <c r="H43" s="63"/>
      <c r="I43" s="64"/>
    </row>
    <row r="44" spans="1:11" ht="21" customHeight="1">
      <c r="A44" s="66" t="s">
        <v>44</v>
      </c>
      <c r="B44" s="143"/>
      <c r="C44" s="143"/>
      <c r="D44" s="143"/>
      <c r="E44" s="143"/>
      <c r="F44" s="143"/>
      <c r="G44" s="143"/>
      <c r="H44" s="143"/>
      <c r="I44" s="144"/>
    </row>
    <row r="45" spans="1:11">
      <c r="A45" s="23"/>
      <c r="B45" s="23"/>
      <c r="C45" s="23"/>
      <c r="D45" s="23"/>
      <c r="E45" s="23"/>
      <c r="F45" s="23"/>
      <c r="G45" s="23"/>
      <c r="H45" s="23"/>
      <c r="K45" s="23">
        <v>2017</v>
      </c>
    </row>
    <row r="46" spans="1:11">
      <c r="A46" s="47" t="s">
        <v>10</v>
      </c>
      <c r="B46" s="6" t="s">
        <v>11</v>
      </c>
      <c r="C46" s="6" t="s">
        <v>12</v>
      </c>
      <c r="D46" s="6" t="s">
        <v>13</v>
      </c>
      <c r="E46" s="6" t="s">
        <v>14</v>
      </c>
      <c r="F46" s="6" t="s">
        <v>15</v>
      </c>
      <c r="G46" s="6" t="s">
        <v>41</v>
      </c>
      <c r="H46" s="6" t="s">
        <v>42</v>
      </c>
      <c r="I46" s="7" t="s">
        <v>16</v>
      </c>
    </row>
    <row r="47" spans="1:11">
      <c r="A47" s="30">
        <v>3</v>
      </c>
      <c r="B47" s="8">
        <v>41289</v>
      </c>
      <c r="C47" s="8">
        <v>41290</v>
      </c>
      <c r="D47" s="8">
        <v>41291</v>
      </c>
      <c r="E47" s="8">
        <v>41292</v>
      </c>
      <c r="F47" s="8">
        <v>41293</v>
      </c>
      <c r="G47" s="8">
        <v>41294</v>
      </c>
      <c r="H47" s="8">
        <v>41295</v>
      </c>
      <c r="I47" s="49"/>
    </row>
    <row r="48" spans="1:11" hidden="1">
      <c r="A48" s="30"/>
      <c r="B48" s="46">
        <f>IF(OR(B46="LUNDI",B46="MARDI",B46="MERCREDI",B46="JEUDI",B46="VENDREDI"),1,0)</f>
        <v>1</v>
      </c>
      <c r="C48" s="46">
        <f t="shared" ref="C48:H48" si="22">IF(OR(C46="LUNDI",C46="MARDI",C46="MERCREDI",C46="JEUDI",C46="VENDREDI"),1,0)</f>
        <v>1</v>
      </c>
      <c r="D48" s="46">
        <f t="shared" si="22"/>
        <v>1</v>
      </c>
      <c r="E48" s="46">
        <f t="shared" si="22"/>
        <v>1</v>
      </c>
      <c r="F48" s="46">
        <f t="shared" si="22"/>
        <v>1</v>
      </c>
      <c r="G48" s="46">
        <f t="shared" si="22"/>
        <v>0</v>
      </c>
      <c r="H48" s="46">
        <f t="shared" si="22"/>
        <v>0</v>
      </c>
      <c r="I48" s="9"/>
    </row>
    <row r="49" spans="1:13" ht="12.75" customHeight="1">
      <c r="A49" s="11" t="s">
        <v>19</v>
      </c>
      <c r="B49" s="12">
        <v>0.33333333333333331</v>
      </c>
      <c r="C49" s="12">
        <v>0.33333333333333331</v>
      </c>
      <c r="D49" s="12">
        <v>0.33333333333333331</v>
      </c>
      <c r="E49" s="12">
        <v>0.33333333333333331</v>
      </c>
      <c r="F49" s="12">
        <v>0.33333333333333331</v>
      </c>
      <c r="G49" s="50"/>
      <c r="H49" s="50"/>
      <c r="I49" s="13">
        <f>SUM(B49:H49)</f>
        <v>1.6666666666666665</v>
      </c>
    </row>
    <row r="50" spans="1:13" ht="12.75" customHeight="1">
      <c r="A50" s="11" t="s">
        <v>20</v>
      </c>
      <c r="B50" s="12">
        <v>0.5</v>
      </c>
      <c r="C50" s="12">
        <v>0.5</v>
      </c>
      <c r="D50" s="12">
        <v>0.5</v>
      </c>
      <c r="E50" s="12">
        <v>0.5</v>
      </c>
      <c r="F50" s="12">
        <v>0.5</v>
      </c>
      <c r="G50" s="50"/>
      <c r="H50" s="50"/>
      <c r="I50" s="14">
        <f>SUM(B50:H50)</f>
        <v>2.5</v>
      </c>
    </row>
    <row r="51" spans="1:13" ht="12.75" customHeight="1">
      <c r="A51" s="15" t="s">
        <v>22</v>
      </c>
      <c r="B51" s="16">
        <f t="shared" ref="B51:F51" si="23">B50-B49</f>
        <v>0.16666666666666669</v>
      </c>
      <c r="C51" s="16">
        <f t="shared" si="23"/>
        <v>0.16666666666666669</v>
      </c>
      <c r="D51" s="16">
        <f t="shared" si="23"/>
        <v>0.16666666666666669</v>
      </c>
      <c r="E51" s="16">
        <f t="shared" si="23"/>
        <v>0.16666666666666669</v>
      </c>
      <c r="F51" s="16">
        <f t="shared" si="23"/>
        <v>0.16666666666666669</v>
      </c>
      <c r="G51" s="16">
        <f t="shared" ref="G51:H51" si="24">G50-G49</f>
        <v>0</v>
      </c>
      <c r="H51" s="16">
        <f t="shared" si="24"/>
        <v>0</v>
      </c>
      <c r="I51" s="16">
        <f>I50-I49</f>
        <v>0.83333333333333348</v>
      </c>
    </row>
    <row r="52" spans="1:13" ht="12.75" customHeight="1">
      <c r="A52" s="11" t="s">
        <v>19</v>
      </c>
      <c r="B52" s="12">
        <v>0.5625</v>
      </c>
      <c r="C52" s="12">
        <v>0.5625</v>
      </c>
      <c r="D52" s="12">
        <v>0.5625</v>
      </c>
      <c r="E52" s="12">
        <v>0.5625</v>
      </c>
      <c r="F52" s="12">
        <v>0.5625</v>
      </c>
      <c r="G52" s="50"/>
      <c r="H52" s="50"/>
      <c r="I52" s="14">
        <f>SUM(B52:H52)</f>
        <v>2.8125</v>
      </c>
    </row>
    <row r="53" spans="1:13" ht="12.75" customHeight="1">
      <c r="A53" s="11" t="s">
        <v>20</v>
      </c>
      <c r="B53" s="12">
        <v>0.72916666666666663</v>
      </c>
      <c r="C53" s="12">
        <v>0.72916666666666663</v>
      </c>
      <c r="D53" s="12">
        <v>0.72916666666666663</v>
      </c>
      <c r="E53" s="12">
        <v>0.72916666666666663</v>
      </c>
      <c r="F53" s="12">
        <v>0.72916666666666663</v>
      </c>
      <c r="G53" s="50"/>
      <c r="H53" s="50"/>
      <c r="I53" s="14">
        <f>SUM(B53:H53)</f>
        <v>3.645833333333333</v>
      </c>
    </row>
    <row r="54" spans="1:13" ht="12.75" customHeight="1">
      <c r="A54" s="15" t="s">
        <v>26</v>
      </c>
      <c r="B54" s="18">
        <f t="shared" ref="B54:F54" si="25">B53-B52</f>
        <v>0.16666666666666663</v>
      </c>
      <c r="C54" s="18">
        <f t="shared" si="25"/>
        <v>0.16666666666666663</v>
      </c>
      <c r="D54" s="17">
        <f t="shared" si="25"/>
        <v>0.16666666666666663</v>
      </c>
      <c r="E54" s="17">
        <f t="shared" si="25"/>
        <v>0.16666666666666663</v>
      </c>
      <c r="F54" s="18">
        <f t="shared" si="25"/>
        <v>0.16666666666666663</v>
      </c>
      <c r="G54" s="16">
        <f>G53-G52</f>
        <v>0</v>
      </c>
      <c r="H54" s="16">
        <f>H53-H52</f>
        <v>0</v>
      </c>
      <c r="I54" s="18">
        <f>I53-I52</f>
        <v>0.83333333333333304</v>
      </c>
    </row>
    <row r="55" spans="1:13" ht="15" customHeight="1">
      <c r="A55" s="19" t="s">
        <v>28</v>
      </c>
      <c r="B55" s="20">
        <f>B51+B54</f>
        <v>0.33333333333333331</v>
      </c>
      <c r="C55" s="21">
        <f>C51+C54</f>
        <v>0.33333333333333331</v>
      </c>
      <c r="D55" s="21">
        <f>D51+D54</f>
        <v>0.33333333333333331</v>
      </c>
      <c r="E55" s="21">
        <f t="shared" ref="E55:H55" si="26">E51+E54</f>
        <v>0.33333333333333331</v>
      </c>
      <c r="F55" s="21">
        <f t="shared" si="26"/>
        <v>0.33333333333333331</v>
      </c>
      <c r="G55" s="21">
        <f t="shared" si="26"/>
        <v>0</v>
      </c>
      <c r="H55" s="21">
        <f t="shared" si="26"/>
        <v>0</v>
      </c>
      <c r="I55" s="22">
        <f>SUM(B55:H55)</f>
        <v>1.6666666666666665</v>
      </c>
    </row>
    <row r="56" spans="1:13" ht="12.75" customHeight="1">
      <c r="A56" s="62"/>
      <c r="B56" s="63"/>
      <c r="C56" s="63"/>
      <c r="D56" s="63"/>
      <c r="E56" s="63"/>
      <c r="F56" s="63"/>
      <c r="G56" s="63"/>
      <c r="H56" s="63"/>
      <c r="I56" s="64"/>
    </row>
    <row r="57" spans="1:13" ht="21" customHeight="1">
      <c r="A57" s="66" t="s">
        <v>44</v>
      </c>
      <c r="B57" s="143"/>
      <c r="C57" s="143"/>
      <c r="D57" s="143"/>
      <c r="E57" s="143"/>
      <c r="F57" s="143"/>
      <c r="G57" s="143"/>
      <c r="H57" s="143"/>
      <c r="I57" s="144"/>
    </row>
    <row r="58" spans="1:13">
      <c r="A58" s="23"/>
      <c r="B58" s="23"/>
      <c r="C58" s="23"/>
      <c r="D58" s="23"/>
      <c r="E58" s="23"/>
      <c r="F58" s="23"/>
      <c r="G58" s="23"/>
      <c r="H58" s="23"/>
      <c r="K58" s="23">
        <v>2017</v>
      </c>
    </row>
    <row r="59" spans="1:13">
      <c r="A59" s="47" t="s">
        <v>10</v>
      </c>
      <c r="B59" s="6" t="s">
        <v>11</v>
      </c>
      <c r="C59" s="6" t="s">
        <v>12</v>
      </c>
      <c r="D59" s="6" t="s">
        <v>13</v>
      </c>
      <c r="E59" s="6" t="s">
        <v>14</v>
      </c>
      <c r="F59" s="6" t="s">
        <v>15</v>
      </c>
      <c r="G59" s="6" t="s">
        <v>41</v>
      </c>
      <c r="H59" s="6" t="s">
        <v>42</v>
      </c>
      <c r="I59" s="7" t="s">
        <v>16</v>
      </c>
    </row>
    <row r="60" spans="1:13">
      <c r="A60" s="30">
        <v>4</v>
      </c>
      <c r="B60" s="8">
        <v>41296</v>
      </c>
      <c r="C60" s="8">
        <v>41297</v>
      </c>
      <c r="D60" s="8">
        <v>41298</v>
      </c>
      <c r="E60" s="8">
        <v>41299</v>
      </c>
      <c r="F60" s="8">
        <v>41300</v>
      </c>
      <c r="G60" s="8">
        <v>41301</v>
      </c>
      <c r="H60" s="8">
        <v>41302</v>
      </c>
      <c r="I60" s="49"/>
    </row>
    <row r="61" spans="1:13" hidden="1">
      <c r="A61" s="30"/>
      <c r="B61" s="46">
        <f>IF(OR(B59="LUNDI",B59="MARDI",B59="MERCREDI",B59="JEUDI",B59="VENDREDI"),1,0)</f>
        <v>1</v>
      </c>
      <c r="C61" s="46">
        <f t="shared" ref="C61:H61" si="27">IF(OR(C59="LUNDI",C59="MARDI",C59="MERCREDI",C59="JEUDI",C59="VENDREDI"),1,0)</f>
        <v>1</v>
      </c>
      <c r="D61" s="46">
        <f t="shared" si="27"/>
        <v>1</v>
      </c>
      <c r="E61" s="46">
        <f t="shared" si="27"/>
        <v>1</v>
      </c>
      <c r="F61" s="46">
        <f t="shared" si="27"/>
        <v>1</v>
      </c>
      <c r="G61" s="46">
        <f t="shared" si="27"/>
        <v>0</v>
      </c>
      <c r="H61" s="46">
        <f t="shared" si="27"/>
        <v>0</v>
      </c>
      <c r="I61" s="9"/>
    </row>
    <row r="62" spans="1:13" ht="12.75" customHeight="1">
      <c r="A62" s="11" t="s">
        <v>19</v>
      </c>
      <c r="B62" s="12">
        <v>0.33333333333333331</v>
      </c>
      <c r="C62" s="12">
        <v>0.33333333333333331</v>
      </c>
      <c r="D62" s="12">
        <v>0.33333333333333331</v>
      </c>
      <c r="E62" s="12">
        <v>0.33333333333333331</v>
      </c>
      <c r="F62" s="12">
        <v>0.33333333333333331</v>
      </c>
      <c r="G62" s="50"/>
      <c r="H62" s="50"/>
      <c r="I62" s="13">
        <f>SUM(B62:H62)</f>
        <v>1.6666666666666665</v>
      </c>
    </row>
    <row r="63" spans="1:13" ht="12.75" customHeight="1">
      <c r="A63" s="11" t="s">
        <v>20</v>
      </c>
      <c r="B63" s="12">
        <v>0.5</v>
      </c>
      <c r="C63" s="12">
        <v>0.5</v>
      </c>
      <c r="D63" s="12">
        <v>0.5</v>
      </c>
      <c r="E63" s="12">
        <v>0.5</v>
      </c>
      <c r="F63" s="12">
        <v>0.5</v>
      </c>
      <c r="G63" s="50"/>
      <c r="H63" s="50"/>
      <c r="I63" s="14">
        <f>SUM(B63:H63)</f>
        <v>2.5</v>
      </c>
      <c r="M63" s="65"/>
    </row>
    <row r="64" spans="1:13" ht="12.75" customHeight="1">
      <c r="A64" s="15" t="s">
        <v>22</v>
      </c>
      <c r="B64" s="16">
        <f t="shared" ref="B64:F64" si="28">B63-B62</f>
        <v>0.16666666666666669</v>
      </c>
      <c r="C64" s="16">
        <f t="shared" si="28"/>
        <v>0.16666666666666669</v>
      </c>
      <c r="D64" s="16">
        <f t="shared" si="28"/>
        <v>0.16666666666666669</v>
      </c>
      <c r="E64" s="16">
        <f t="shared" si="28"/>
        <v>0.16666666666666669</v>
      </c>
      <c r="F64" s="16">
        <f t="shared" si="28"/>
        <v>0.16666666666666669</v>
      </c>
      <c r="G64" s="16">
        <f t="shared" ref="G64:H64" si="29">G63-G62</f>
        <v>0</v>
      </c>
      <c r="H64" s="16">
        <f t="shared" si="29"/>
        <v>0</v>
      </c>
      <c r="I64" s="16">
        <f>I63-I62</f>
        <v>0.83333333333333348</v>
      </c>
    </row>
    <row r="65" spans="1:9" ht="12.75" customHeight="1">
      <c r="A65" s="11" t="s">
        <v>19</v>
      </c>
      <c r="B65" s="12">
        <v>0.5625</v>
      </c>
      <c r="C65" s="12">
        <v>0.5625</v>
      </c>
      <c r="D65" s="12">
        <v>0.5625</v>
      </c>
      <c r="E65" s="12">
        <v>0.5625</v>
      </c>
      <c r="F65" s="12">
        <v>0.5625</v>
      </c>
      <c r="G65" s="50"/>
      <c r="H65" s="50"/>
      <c r="I65" s="14">
        <f>SUM(B65:H65)</f>
        <v>2.8125</v>
      </c>
    </row>
    <row r="66" spans="1:9" ht="12.75" customHeight="1">
      <c r="A66" s="11" t="s">
        <v>20</v>
      </c>
      <c r="B66" s="12">
        <v>0.72916666666666663</v>
      </c>
      <c r="C66" s="12">
        <v>0.72916666666666663</v>
      </c>
      <c r="D66" s="12">
        <v>0.72916666666666663</v>
      </c>
      <c r="E66" s="12">
        <v>0.72916666666666663</v>
      </c>
      <c r="F66" s="12">
        <v>0.72916666666666663</v>
      </c>
      <c r="G66" s="50"/>
      <c r="H66" s="50"/>
      <c r="I66" s="14">
        <f>SUM(B66:H66)</f>
        <v>3.645833333333333</v>
      </c>
    </row>
    <row r="67" spans="1:9" ht="12.75" customHeight="1">
      <c r="A67" s="15" t="s">
        <v>26</v>
      </c>
      <c r="B67" s="18">
        <f t="shared" ref="B67:F67" si="30">B66-B65</f>
        <v>0.16666666666666663</v>
      </c>
      <c r="C67" s="18">
        <f t="shared" si="30"/>
        <v>0.16666666666666663</v>
      </c>
      <c r="D67" s="17">
        <f t="shared" si="30"/>
        <v>0.16666666666666663</v>
      </c>
      <c r="E67" s="17">
        <f t="shared" si="30"/>
        <v>0.16666666666666663</v>
      </c>
      <c r="F67" s="18">
        <f t="shared" si="30"/>
        <v>0.16666666666666663</v>
      </c>
      <c r="G67" s="16">
        <f t="shared" ref="G67:H67" si="31">G66-G65</f>
        <v>0</v>
      </c>
      <c r="H67" s="16">
        <f t="shared" si="31"/>
        <v>0</v>
      </c>
      <c r="I67" s="18">
        <f>I66-I65</f>
        <v>0.83333333333333304</v>
      </c>
    </row>
    <row r="68" spans="1:9" ht="15" customHeight="1">
      <c r="A68" s="19" t="s">
        <v>28</v>
      </c>
      <c r="B68" s="20">
        <f>B64+B67</f>
        <v>0.33333333333333331</v>
      </c>
      <c r="C68" s="21">
        <f>C64+C67</f>
        <v>0.33333333333333331</v>
      </c>
      <c r="D68" s="21">
        <f>D64+D67</f>
        <v>0.33333333333333331</v>
      </c>
      <c r="E68" s="21">
        <f t="shared" ref="E68:H68" si="32">E64+E67</f>
        <v>0.33333333333333331</v>
      </c>
      <c r="F68" s="21">
        <f t="shared" si="32"/>
        <v>0.33333333333333331</v>
      </c>
      <c r="G68" s="21">
        <f t="shared" si="32"/>
        <v>0</v>
      </c>
      <c r="H68" s="21">
        <f t="shared" si="32"/>
        <v>0</v>
      </c>
      <c r="I68" s="22">
        <f>SUM(B68:H68)</f>
        <v>1.6666666666666665</v>
      </c>
    </row>
    <row r="69" spans="1:9" ht="12.75" customHeight="1">
      <c r="A69" s="62"/>
      <c r="B69" s="63"/>
      <c r="C69" s="63"/>
      <c r="D69" s="63"/>
      <c r="E69" s="63"/>
      <c r="F69" s="63"/>
      <c r="G69" s="63"/>
      <c r="H69" s="63"/>
      <c r="I69" s="64"/>
    </row>
    <row r="70" spans="1:9" ht="21" customHeight="1">
      <c r="A70" s="66" t="s">
        <v>44</v>
      </c>
      <c r="B70" s="143"/>
      <c r="C70" s="143"/>
      <c r="D70" s="143"/>
      <c r="E70" s="143"/>
      <c r="F70" s="143"/>
      <c r="G70" s="143"/>
      <c r="H70" s="143"/>
      <c r="I70" s="144"/>
    </row>
    <row r="71" spans="1:9" ht="12.75" customHeight="1">
      <c r="F71" s="24"/>
      <c r="G71" s="24"/>
      <c r="H71" s="24"/>
      <c r="I71" s="24"/>
    </row>
    <row r="72" spans="1:9">
      <c r="A72" s="47" t="s">
        <v>10</v>
      </c>
      <c r="B72" s="6" t="s">
        <v>11</v>
      </c>
      <c r="C72" s="6" t="s">
        <v>12</v>
      </c>
      <c r="D72" s="6" t="s">
        <v>13</v>
      </c>
      <c r="E72" s="6" t="s">
        <v>14</v>
      </c>
      <c r="F72" s="6" t="s">
        <v>15</v>
      </c>
      <c r="G72" s="6" t="s">
        <v>41</v>
      </c>
      <c r="H72" s="6" t="s">
        <v>42</v>
      </c>
      <c r="I72" s="7" t="s">
        <v>16</v>
      </c>
    </row>
    <row r="73" spans="1:9">
      <c r="A73" s="30">
        <v>5</v>
      </c>
      <c r="B73" s="8">
        <v>41303</v>
      </c>
      <c r="C73" s="8">
        <v>41304</v>
      </c>
      <c r="D73" s="8"/>
      <c r="E73" s="8"/>
      <c r="F73" s="8"/>
      <c r="G73" s="8"/>
      <c r="H73" s="8"/>
      <c r="I73" s="49"/>
    </row>
    <row r="74" spans="1:9" hidden="1">
      <c r="A74" s="30"/>
      <c r="B74" s="46">
        <f>IF(OR(B72="LUNDI",B72="MARDI",B72="MERCREDI",B72="JEUDI",B72="VENDREDI"),1,0)</f>
        <v>1</v>
      </c>
      <c r="C74" s="46">
        <f t="shared" ref="C74:H74" si="33">IF(OR(C72="LUNDI",C72="MARDI",C72="MERCREDI",C72="JEUDI",C72="VENDREDI"),1,0)</f>
        <v>1</v>
      </c>
      <c r="D74" s="46">
        <v>0</v>
      </c>
      <c r="E74" s="46">
        <v>0</v>
      </c>
      <c r="F74" s="46">
        <v>0</v>
      </c>
      <c r="G74" s="46">
        <f t="shared" si="33"/>
        <v>0</v>
      </c>
      <c r="H74" s="46">
        <f t="shared" si="33"/>
        <v>0</v>
      </c>
      <c r="I74" s="9"/>
    </row>
    <row r="75" spans="1:9">
      <c r="A75" s="11" t="s">
        <v>19</v>
      </c>
      <c r="B75" s="12">
        <v>0.33333333333333331</v>
      </c>
      <c r="C75" s="12">
        <v>0.33333333333333331</v>
      </c>
      <c r="D75" s="50"/>
      <c r="E75" s="50"/>
      <c r="F75" s="50"/>
      <c r="G75" s="50"/>
      <c r="H75" s="50"/>
      <c r="I75" s="13">
        <f>SUM(B75:H75)</f>
        <v>0.66666666666666663</v>
      </c>
    </row>
    <row r="76" spans="1:9">
      <c r="A76" s="11" t="s">
        <v>20</v>
      </c>
      <c r="B76" s="12">
        <v>0.5</v>
      </c>
      <c r="C76" s="12">
        <v>0.5</v>
      </c>
      <c r="D76" s="50"/>
      <c r="E76" s="50"/>
      <c r="F76" s="50"/>
      <c r="G76" s="50"/>
      <c r="H76" s="50"/>
      <c r="I76" s="14">
        <f>SUM(B76:H76)</f>
        <v>1</v>
      </c>
    </row>
    <row r="77" spans="1:9">
      <c r="A77" s="15" t="s">
        <v>22</v>
      </c>
      <c r="B77" s="16">
        <f t="shared" ref="B77:H77" si="34">B76-B75</f>
        <v>0.16666666666666669</v>
      </c>
      <c r="C77" s="16">
        <f t="shared" si="34"/>
        <v>0.16666666666666669</v>
      </c>
      <c r="D77" s="16">
        <f t="shared" si="34"/>
        <v>0</v>
      </c>
      <c r="E77" s="16">
        <f t="shared" si="34"/>
        <v>0</v>
      </c>
      <c r="F77" s="16">
        <f t="shared" si="34"/>
        <v>0</v>
      </c>
      <c r="G77" s="16">
        <f t="shared" si="34"/>
        <v>0</v>
      </c>
      <c r="H77" s="16">
        <f t="shared" si="34"/>
        <v>0</v>
      </c>
      <c r="I77" s="16">
        <f>I76-I75</f>
        <v>0.33333333333333337</v>
      </c>
    </row>
    <row r="78" spans="1:9">
      <c r="A78" s="11" t="s">
        <v>19</v>
      </c>
      <c r="B78" s="12">
        <v>0.5625</v>
      </c>
      <c r="C78" s="12">
        <v>0.5625</v>
      </c>
      <c r="D78" s="50"/>
      <c r="E78" s="50"/>
      <c r="F78" s="50"/>
      <c r="G78" s="50"/>
      <c r="H78" s="50"/>
      <c r="I78" s="14">
        <f>SUM(B78:H78)</f>
        <v>1.125</v>
      </c>
    </row>
    <row r="79" spans="1:9">
      <c r="A79" s="11" t="s">
        <v>20</v>
      </c>
      <c r="B79" s="12">
        <v>0.72916666666666663</v>
      </c>
      <c r="C79" s="12">
        <v>0.72916666666666663</v>
      </c>
      <c r="D79" s="50"/>
      <c r="E79" s="50"/>
      <c r="F79" s="50"/>
      <c r="G79" s="50"/>
      <c r="H79" s="50"/>
      <c r="I79" s="14">
        <f>SUM(B79:H79)</f>
        <v>1.4583333333333333</v>
      </c>
    </row>
    <row r="80" spans="1:9">
      <c r="A80" s="15" t="s">
        <v>26</v>
      </c>
      <c r="B80" s="18">
        <f t="shared" ref="B80:H80" si="35">B79-B78</f>
        <v>0.16666666666666663</v>
      </c>
      <c r="C80" s="18">
        <f t="shared" si="35"/>
        <v>0.16666666666666663</v>
      </c>
      <c r="D80" s="17">
        <f t="shared" si="35"/>
        <v>0</v>
      </c>
      <c r="E80" s="17">
        <f t="shared" si="35"/>
        <v>0</v>
      </c>
      <c r="F80" s="18">
        <f t="shared" si="35"/>
        <v>0</v>
      </c>
      <c r="G80" s="16">
        <f t="shared" si="35"/>
        <v>0</v>
      </c>
      <c r="H80" s="16">
        <f t="shared" si="35"/>
        <v>0</v>
      </c>
      <c r="I80" s="18">
        <f>I79-I78</f>
        <v>0.33333333333333326</v>
      </c>
    </row>
    <row r="81" spans="1:9">
      <c r="A81" s="19" t="s">
        <v>28</v>
      </c>
      <c r="B81" s="20">
        <f>B77+B80</f>
        <v>0.33333333333333331</v>
      </c>
      <c r="C81" s="21">
        <f>C77+C80</f>
        <v>0.33333333333333331</v>
      </c>
      <c r="D81" s="21">
        <f>D77+D80</f>
        <v>0</v>
      </c>
      <c r="E81" s="21">
        <f t="shared" ref="E81:H81" si="36">E77+E80</f>
        <v>0</v>
      </c>
      <c r="F81" s="21">
        <f t="shared" si="36"/>
        <v>0</v>
      </c>
      <c r="G81" s="21">
        <f t="shared" si="36"/>
        <v>0</v>
      </c>
      <c r="H81" s="21">
        <f t="shared" si="36"/>
        <v>0</v>
      </c>
      <c r="I81" s="22">
        <f>SUM(B81:H81)</f>
        <v>0.66666666666666663</v>
      </c>
    </row>
    <row r="82" spans="1:9">
      <c r="A82" s="62"/>
      <c r="B82" s="63"/>
      <c r="C82" s="63"/>
      <c r="D82" s="63"/>
      <c r="E82" s="63"/>
      <c r="F82" s="63"/>
      <c r="G82" s="63"/>
      <c r="H82" s="63"/>
      <c r="I82" s="64"/>
    </row>
    <row r="83" spans="1:9" ht="21" customHeight="1">
      <c r="A83" s="66" t="s">
        <v>44</v>
      </c>
      <c r="B83" s="143"/>
      <c r="C83" s="143"/>
      <c r="D83" s="143"/>
      <c r="E83" s="143"/>
      <c r="F83" s="143"/>
      <c r="G83" s="143"/>
      <c r="H83" s="143"/>
      <c r="I83" s="144"/>
    </row>
    <row r="84" spans="1:9" ht="12.75" customHeight="1">
      <c r="A84" s="72"/>
      <c r="B84" s="70"/>
      <c r="C84" s="70"/>
      <c r="D84" s="70"/>
      <c r="E84" s="71"/>
      <c r="F84" s="71"/>
      <c r="G84" s="71"/>
      <c r="H84" s="71"/>
      <c r="I84" s="71"/>
    </row>
    <row r="85" spans="1:9" ht="15.75">
      <c r="A85" s="151" t="s">
        <v>29</v>
      </c>
      <c r="B85" s="152"/>
      <c r="C85" s="51">
        <f>(I68+I55+I42+I29+I16+I81)</f>
        <v>7</v>
      </c>
      <c r="D85" s="52"/>
      <c r="F85" s="25"/>
      <c r="G85" s="25"/>
      <c r="H85" s="25"/>
      <c r="I85" s="26"/>
    </row>
    <row r="86" spans="1:9" ht="15.75">
      <c r="A86" s="11"/>
      <c r="B86" s="26"/>
      <c r="C86" s="26"/>
      <c r="D86" s="53"/>
      <c r="E86" s="27"/>
      <c r="F86" s="26"/>
      <c r="G86" s="26"/>
      <c r="H86" s="26"/>
      <c r="I86" s="25"/>
    </row>
    <row r="87" spans="1:9" ht="15.75">
      <c r="A87" s="153" t="s">
        <v>30</v>
      </c>
      <c r="B87" s="154"/>
      <c r="C87" s="54">
        <f>SUM(B9:H9,B22:H22,B35:H35,B48:H48,B61:H61,B74:I74)</f>
        <v>21</v>
      </c>
      <c r="D87" s="55" t="s">
        <v>43</v>
      </c>
      <c r="E87" s="28"/>
    </row>
    <row r="88" spans="1:9" ht="15.75">
      <c r="A88" s="146" t="s">
        <v>31</v>
      </c>
      <c r="B88" s="147"/>
      <c r="C88" s="56">
        <v>0.33333333333333331</v>
      </c>
      <c r="D88" s="57"/>
      <c r="E88" s="29"/>
    </row>
    <row r="89" spans="1:9" ht="15.75">
      <c r="A89" s="58"/>
      <c r="B89" s="26"/>
      <c r="C89" s="54"/>
      <c r="D89" s="55"/>
    </row>
    <row r="90" spans="1:9" ht="15.75">
      <c r="A90" s="146" t="s">
        <v>32</v>
      </c>
      <c r="B90" s="147"/>
      <c r="C90" s="59">
        <f>(C87*C88)</f>
        <v>7</v>
      </c>
      <c r="D90" s="55"/>
    </row>
    <row r="91" spans="1:9" ht="15.75">
      <c r="A91" s="58"/>
      <c r="B91" s="26"/>
      <c r="C91" s="54"/>
      <c r="D91" s="55"/>
    </row>
    <row r="92" spans="1:9" ht="15.75">
      <c r="A92" s="149" t="s">
        <v>33</v>
      </c>
      <c r="B92" s="150"/>
      <c r="C92" s="60">
        <f>(C85-C90)</f>
        <v>0</v>
      </c>
      <c r="D92" s="61"/>
    </row>
  </sheetData>
  <mergeCells count="18">
    <mergeCell ref="A90:B90"/>
    <mergeCell ref="A92:B92"/>
    <mergeCell ref="A85:B85"/>
    <mergeCell ref="A87:B87"/>
    <mergeCell ref="A2:B2"/>
    <mergeCell ref="B3:C3"/>
    <mergeCell ref="B4:C4"/>
    <mergeCell ref="A5:C5"/>
    <mergeCell ref="B18:I18"/>
    <mergeCell ref="B31:I31"/>
    <mergeCell ref="B44:I44"/>
    <mergeCell ref="B57:I57"/>
    <mergeCell ref="B70:I70"/>
    <mergeCell ref="B23:B28"/>
    <mergeCell ref="B83:I83"/>
    <mergeCell ref="A1:I1"/>
    <mergeCell ref="A88:B88"/>
    <mergeCell ref="E3:F3"/>
  </mergeCells>
  <conditionalFormatting sqref="B89">
    <cfRule type="cellIs" dxfId="295" priority="21" operator="greaterThan">
      <formula>0</formula>
    </cfRule>
    <cfRule type="cellIs" dxfId="294" priority="22" operator="lessThan">
      <formula>0</formula>
    </cfRule>
  </conditionalFormatting>
  <conditionalFormatting sqref="C89">
    <cfRule type="cellIs" dxfId="293" priority="19" operator="greaterThan">
      <formula>0</formula>
    </cfRule>
    <cfRule type="cellIs" dxfId="292" priority="20" operator="lessThan">
      <formula>0</formula>
    </cfRule>
  </conditionalFormatting>
  <conditionalFormatting sqref="B89">
    <cfRule type="cellIs" dxfId="291" priority="17" operator="greaterThan">
      <formula>0</formula>
    </cfRule>
    <cfRule type="cellIs" dxfId="290" priority="18" operator="lessThan">
      <formula>0</formula>
    </cfRule>
  </conditionalFormatting>
  <conditionalFormatting sqref="C89">
    <cfRule type="cellIs" dxfId="289" priority="15" operator="greaterThan">
      <formula>0</formula>
    </cfRule>
    <cfRule type="cellIs" dxfId="288" priority="16" operator="lessThan">
      <formula>0</formula>
    </cfRule>
  </conditionalFormatting>
  <conditionalFormatting sqref="B87">
    <cfRule type="cellIs" dxfId="287" priority="13" operator="greaterThan">
      <formula>0</formula>
    </cfRule>
    <cfRule type="cellIs" dxfId="286" priority="14" operator="lessThan">
      <formula>0</formula>
    </cfRule>
  </conditionalFormatting>
  <conditionalFormatting sqref="B92">
    <cfRule type="cellIs" dxfId="285" priority="11" operator="greaterThan">
      <formula>0</formula>
    </cfRule>
    <cfRule type="cellIs" dxfId="284" priority="12" operator="lessThan">
      <formula>0</formula>
    </cfRule>
  </conditionalFormatting>
  <conditionalFormatting sqref="C92">
    <cfRule type="cellIs" dxfId="283" priority="9" operator="greaterThan">
      <formula>0</formula>
    </cfRule>
    <cfRule type="cellIs" dxfId="282" priority="10" operator="lessThan">
      <formula>0</formula>
    </cfRule>
  </conditionalFormatting>
  <conditionalFormatting sqref="C92">
    <cfRule type="cellIs" dxfId="281" priority="7" operator="greaterThan">
      <formula>0</formula>
    </cfRule>
    <cfRule type="cellIs" dxfId="280" priority="8" operator="lessThan">
      <formula>0</formula>
    </cfRule>
  </conditionalFormatting>
  <conditionalFormatting sqref="B92">
    <cfRule type="cellIs" dxfId="279" priority="5" operator="greaterThan">
      <formula>0</formula>
    </cfRule>
    <cfRule type="cellIs" dxfId="278" priority="6" operator="lessThan">
      <formula>0</formula>
    </cfRule>
  </conditionalFormatting>
  <conditionalFormatting sqref="C92">
    <cfRule type="cellIs" dxfId="277" priority="3" operator="greaterThan">
      <formula>0</formula>
    </cfRule>
    <cfRule type="cellIs" dxfId="276" priority="4" operator="lessThan">
      <formula>0</formula>
    </cfRule>
  </conditionalFormatting>
  <conditionalFormatting sqref="C92">
    <cfRule type="cellIs" dxfId="275" priority="1" operator="greaterThan">
      <formula>0</formula>
    </cfRule>
    <cfRule type="cellIs" dxfId="274" priority="2" operator="lessThan">
      <formula>0</formula>
    </cfRule>
  </conditionalFormatting>
  <dataValidations count="2">
    <dataValidation type="list" allowBlank="1" showInputMessage="1" showErrorMessage="1" sqref="E3">
      <formula1>$K$3:$K$15</formula1>
    </dataValidation>
    <dataValidation type="list" allowBlank="1" showInputMessage="1" showErrorMessage="1" sqref="E4">
      <formula1>$K$19:$K$28</formula1>
    </dataValidation>
  </dataValidations>
  <pageMargins left="0.51181102362204722" right="0.51181102362204722" top="0.55118110236220474" bottom="0.55118110236220474" header="0.31496062992125984" footer="0.31496062992125984"/>
  <pageSetup paperSize="9" scale="7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79"/>
  <sheetViews>
    <sheetView workbookViewId="0">
      <selection activeCell="B47" sqref="B47"/>
    </sheetView>
  </sheetViews>
  <sheetFormatPr baseColWidth="10" defaultColWidth="11.42578125" defaultRowHeight="12.75"/>
  <cols>
    <col min="1" max="1" width="18.7109375" style="2" customWidth="1"/>
    <col min="2" max="8" width="12.7109375" style="2" customWidth="1"/>
    <col min="9" max="9" width="16.140625" style="2" customWidth="1"/>
    <col min="10" max="10" width="13.28515625" style="2" customWidth="1"/>
    <col min="11" max="11" width="11.42578125" style="2" hidden="1" customWidth="1"/>
    <col min="12" max="16384" width="11.42578125" style="2"/>
  </cols>
  <sheetData>
    <row r="1" spans="1:11" ht="24" customHeight="1">
      <c r="A1" s="145" t="s">
        <v>0</v>
      </c>
      <c r="B1" s="145"/>
      <c r="C1" s="145"/>
      <c r="D1" s="145"/>
      <c r="E1" s="145"/>
      <c r="F1" s="145"/>
      <c r="G1" s="145"/>
      <c r="H1" s="145"/>
      <c r="I1" s="145"/>
      <c r="J1" s="1"/>
    </row>
    <row r="2" spans="1:11" s="3" customFormat="1" ht="15">
      <c r="A2" s="155"/>
      <c r="B2" s="155"/>
    </row>
    <row r="3" spans="1:11" s="3" customFormat="1" ht="18.75">
      <c r="A3" s="4" t="s">
        <v>1</v>
      </c>
      <c r="B3" s="156"/>
      <c r="C3" s="156"/>
      <c r="D3" s="4" t="s">
        <v>2</v>
      </c>
      <c r="E3" s="148" t="s">
        <v>6</v>
      </c>
      <c r="F3" s="148"/>
      <c r="K3" s="3" t="s">
        <v>4</v>
      </c>
    </row>
    <row r="4" spans="1:11" s="3" customFormat="1" ht="18.75">
      <c r="A4" s="4" t="s">
        <v>5</v>
      </c>
      <c r="B4" s="157" t="s">
        <v>45</v>
      </c>
      <c r="C4" s="157"/>
      <c r="D4" s="4" t="s">
        <v>34</v>
      </c>
      <c r="E4" s="69">
        <v>2017</v>
      </c>
      <c r="K4" s="3" t="s">
        <v>6</v>
      </c>
    </row>
    <row r="5" spans="1:11" ht="15">
      <c r="A5" s="158" t="s">
        <v>7</v>
      </c>
      <c r="B5" s="159"/>
      <c r="C5" s="159"/>
      <c r="E5" s="5"/>
      <c r="K5" s="2" t="s">
        <v>8</v>
      </c>
    </row>
    <row r="6" spans="1:11">
      <c r="K6" s="2" t="s">
        <v>9</v>
      </c>
    </row>
    <row r="7" spans="1:11">
      <c r="A7" s="47" t="s">
        <v>10</v>
      </c>
      <c r="B7" s="6" t="s">
        <v>11</v>
      </c>
      <c r="C7" s="6" t="s">
        <v>12</v>
      </c>
      <c r="D7" s="6" t="s">
        <v>13</v>
      </c>
      <c r="E7" s="6" t="s">
        <v>14</v>
      </c>
      <c r="F7" s="6" t="s">
        <v>15</v>
      </c>
      <c r="G7" s="6" t="s">
        <v>41</v>
      </c>
      <c r="H7" s="6" t="s">
        <v>42</v>
      </c>
      <c r="I7" s="7" t="s">
        <v>16</v>
      </c>
      <c r="K7" s="2" t="s">
        <v>17</v>
      </c>
    </row>
    <row r="8" spans="1:11">
      <c r="A8" s="30">
        <v>5</v>
      </c>
      <c r="B8" s="8"/>
      <c r="C8" s="8"/>
      <c r="D8" s="8">
        <v>41305</v>
      </c>
      <c r="E8" s="8">
        <v>41306</v>
      </c>
      <c r="F8" s="8">
        <v>41307</v>
      </c>
      <c r="G8" s="8">
        <v>41308</v>
      </c>
      <c r="H8" s="8">
        <v>41309</v>
      </c>
      <c r="I8" s="49"/>
      <c r="J8" s="10"/>
      <c r="K8" s="2" t="s">
        <v>18</v>
      </c>
    </row>
    <row r="9" spans="1:11" hidden="1">
      <c r="A9" s="30"/>
      <c r="B9" s="46">
        <v>0</v>
      </c>
      <c r="C9" s="46">
        <v>0</v>
      </c>
      <c r="D9" s="46">
        <v>1</v>
      </c>
      <c r="E9" s="46">
        <v>1</v>
      </c>
      <c r="F9" s="46">
        <v>1</v>
      </c>
      <c r="G9" s="46">
        <f t="shared" ref="G9:H9" si="0">IF(OR(G7="LUNDI",G7="MARDI",G7="MERCREDI",G7="JEUDI",G7="VENDREDI"),1,0)</f>
        <v>0</v>
      </c>
      <c r="H9" s="46">
        <f t="shared" si="0"/>
        <v>0</v>
      </c>
      <c r="I9" s="9"/>
      <c r="J9" s="10"/>
      <c r="K9" s="2" t="s">
        <v>18</v>
      </c>
    </row>
    <row r="10" spans="1:11" ht="12.75" customHeight="1">
      <c r="A10" s="11" t="s">
        <v>19</v>
      </c>
      <c r="B10" s="50"/>
      <c r="C10" s="50"/>
      <c r="D10" s="12">
        <v>0.33333333333333331</v>
      </c>
      <c r="E10" s="12">
        <v>0.33333333333333331</v>
      </c>
      <c r="F10" s="12">
        <v>0.33333333333333331</v>
      </c>
      <c r="G10" s="50"/>
      <c r="H10" s="50"/>
      <c r="I10" s="13">
        <f>SUM(B10:H10)</f>
        <v>1</v>
      </c>
      <c r="K10" s="2" t="s">
        <v>3</v>
      </c>
    </row>
    <row r="11" spans="1:11" ht="12.75" customHeight="1">
      <c r="A11" s="11" t="s">
        <v>20</v>
      </c>
      <c r="B11" s="50"/>
      <c r="C11" s="50"/>
      <c r="D11" s="12">
        <v>0.5</v>
      </c>
      <c r="E11" s="12">
        <v>0.5</v>
      </c>
      <c r="F11" s="12">
        <v>0.5</v>
      </c>
      <c r="G11" s="50"/>
      <c r="H11" s="50"/>
      <c r="I11" s="14">
        <f>SUM(B11:H11)</f>
        <v>1.5</v>
      </c>
      <c r="K11" s="2" t="s">
        <v>21</v>
      </c>
    </row>
    <row r="12" spans="1:11" ht="12.75" customHeight="1">
      <c r="A12" s="15" t="s">
        <v>22</v>
      </c>
      <c r="B12" s="16">
        <f t="shared" ref="B12:H12" si="1">B11-B10</f>
        <v>0</v>
      </c>
      <c r="C12" s="16">
        <f t="shared" si="1"/>
        <v>0</v>
      </c>
      <c r="D12" s="16">
        <f t="shared" si="1"/>
        <v>0.16666666666666669</v>
      </c>
      <c r="E12" s="16">
        <f t="shared" si="1"/>
        <v>0.16666666666666669</v>
      </c>
      <c r="F12" s="16">
        <f t="shared" si="1"/>
        <v>0.16666666666666669</v>
      </c>
      <c r="G12" s="16">
        <f t="shared" si="1"/>
        <v>0</v>
      </c>
      <c r="H12" s="16">
        <f t="shared" si="1"/>
        <v>0</v>
      </c>
      <c r="I12" s="16">
        <f>I11-I10</f>
        <v>0.5</v>
      </c>
      <c r="K12" s="2" t="s">
        <v>23</v>
      </c>
    </row>
    <row r="13" spans="1:11" ht="12.75" customHeight="1">
      <c r="A13" s="11" t="s">
        <v>19</v>
      </c>
      <c r="B13" s="50"/>
      <c r="C13" s="50"/>
      <c r="D13" s="12">
        <v>0.5625</v>
      </c>
      <c r="E13" s="12">
        <v>0.5625</v>
      </c>
      <c r="F13" s="12">
        <v>0.5625</v>
      </c>
      <c r="G13" s="50"/>
      <c r="H13" s="50"/>
      <c r="I13" s="14">
        <f>SUM(B13:H13)</f>
        <v>1.6875</v>
      </c>
      <c r="K13" s="2" t="s">
        <v>24</v>
      </c>
    </row>
    <row r="14" spans="1:11" ht="12.75" customHeight="1">
      <c r="A14" s="11" t="s">
        <v>20</v>
      </c>
      <c r="B14" s="50"/>
      <c r="C14" s="50"/>
      <c r="D14" s="12">
        <v>0.72916666666666663</v>
      </c>
      <c r="E14" s="12">
        <v>0.72916666666666663</v>
      </c>
      <c r="F14" s="12">
        <v>0.72916666666666663</v>
      </c>
      <c r="G14" s="50"/>
      <c r="H14" s="50"/>
      <c r="I14" s="14">
        <f>SUM(B14:H14)</f>
        <v>2.1875</v>
      </c>
      <c r="K14" s="2" t="s">
        <v>25</v>
      </c>
    </row>
    <row r="15" spans="1:11" ht="12.75" customHeight="1">
      <c r="A15" s="15" t="s">
        <v>26</v>
      </c>
      <c r="B15" s="18">
        <f t="shared" ref="B15:H15" si="2">B14-B13</f>
        <v>0</v>
      </c>
      <c r="C15" s="18">
        <f t="shared" si="2"/>
        <v>0</v>
      </c>
      <c r="D15" s="18">
        <f t="shared" si="2"/>
        <v>0.16666666666666663</v>
      </c>
      <c r="E15" s="18">
        <f t="shared" si="2"/>
        <v>0.16666666666666663</v>
      </c>
      <c r="F15" s="17">
        <f t="shared" si="2"/>
        <v>0.16666666666666663</v>
      </c>
      <c r="G15" s="16">
        <f t="shared" si="2"/>
        <v>0</v>
      </c>
      <c r="H15" s="16">
        <f t="shared" si="2"/>
        <v>0</v>
      </c>
      <c r="I15" s="18">
        <f>I14-I13</f>
        <v>0.5</v>
      </c>
      <c r="K15" s="2" t="s">
        <v>27</v>
      </c>
    </row>
    <row r="16" spans="1:11" ht="15" customHeight="1">
      <c r="A16" s="19" t="s">
        <v>28</v>
      </c>
      <c r="B16" s="20">
        <f>B12+B15</f>
        <v>0</v>
      </c>
      <c r="C16" s="21">
        <f>C12+C15</f>
        <v>0</v>
      </c>
      <c r="D16" s="21">
        <f>D12+D15</f>
        <v>0.33333333333333331</v>
      </c>
      <c r="E16" s="21">
        <f t="shared" ref="E16:H16" si="3">E12+E15</f>
        <v>0.33333333333333331</v>
      </c>
      <c r="F16" s="21">
        <f t="shared" si="3"/>
        <v>0.33333333333333331</v>
      </c>
      <c r="G16" s="21">
        <f t="shared" si="3"/>
        <v>0</v>
      </c>
      <c r="H16" s="21">
        <f t="shared" si="3"/>
        <v>0</v>
      </c>
      <c r="I16" s="22">
        <f>SUM(B16:H16)</f>
        <v>1</v>
      </c>
    </row>
    <row r="17" spans="1:11" ht="12.75" customHeight="1">
      <c r="A17" s="62"/>
      <c r="B17" s="63"/>
      <c r="C17" s="63"/>
      <c r="D17" s="63"/>
      <c r="E17" s="63"/>
      <c r="F17" s="63"/>
      <c r="G17" s="63"/>
      <c r="H17" s="63"/>
      <c r="I17" s="64"/>
    </row>
    <row r="18" spans="1:11" ht="21" customHeight="1">
      <c r="A18" s="66" t="s">
        <v>44</v>
      </c>
      <c r="B18" s="143"/>
      <c r="C18" s="143"/>
      <c r="D18" s="143"/>
      <c r="E18" s="143"/>
      <c r="F18" s="143"/>
      <c r="G18" s="143"/>
      <c r="H18" s="143"/>
      <c r="I18" s="144"/>
    </row>
    <row r="19" spans="1:11">
      <c r="A19" s="23"/>
      <c r="B19" s="23"/>
      <c r="C19" s="23"/>
      <c r="D19" s="23"/>
      <c r="E19" s="23"/>
      <c r="F19" s="23"/>
      <c r="G19" s="23"/>
      <c r="H19" s="23"/>
      <c r="K19" s="23">
        <v>2017</v>
      </c>
    </row>
    <row r="20" spans="1:11">
      <c r="A20" s="47" t="s">
        <v>10</v>
      </c>
      <c r="B20" s="6" t="s">
        <v>11</v>
      </c>
      <c r="C20" s="6" t="s">
        <v>12</v>
      </c>
      <c r="D20" s="6" t="s">
        <v>13</v>
      </c>
      <c r="E20" s="6" t="s">
        <v>14</v>
      </c>
      <c r="F20" s="6" t="s">
        <v>15</v>
      </c>
      <c r="G20" s="6" t="s">
        <v>41</v>
      </c>
      <c r="H20" s="6" t="s">
        <v>42</v>
      </c>
      <c r="I20" s="7" t="s">
        <v>16</v>
      </c>
      <c r="K20" s="23">
        <v>2018</v>
      </c>
    </row>
    <row r="21" spans="1:11">
      <c r="A21" s="30">
        <v>6</v>
      </c>
      <c r="B21" s="8">
        <v>41310</v>
      </c>
      <c r="C21" s="8">
        <v>41311</v>
      </c>
      <c r="D21" s="8">
        <v>41312</v>
      </c>
      <c r="E21" s="8">
        <v>41313</v>
      </c>
      <c r="F21" s="8">
        <v>41314</v>
      </c>
      <c r="G21" s="8">
        <v>41315</v>
      </c>
      <c r="H21" s="8">
        <v>41316</v>
      </c>
      <c r="I21" s="49"/>
      <c r="K21" s="23"/>
    </row>
    <row r="22" spans="1:11" hidden="1">
      <c r="A22" s="30"/>
      <c r="B22" s="46">
        <v>1</v>
      </c>
      <c r="C22" s="46">
        <f t="shared" ref="C22:H22" si="4">IF(OR(C20="LUNDI",C20="MARDI",C20="MERCREDI",C20="JEUDI",C20="VENDREDI"),1,0)</f>
        <v>1</v>
      </c>
      <c r="D22" s="46">
        <f t="shared" si="4"/>
        <v>1</v>
      </c>
      <c r="E22" s="46">
        <f t="shared" si="4"/>
        <v>1</v>
      </c>
      <c r="F22" s="46">
        <f t="shared" si="4"/>
        <v>1</v>
      </c>
      <c r="G22" s="46">
        <f t="shared" si="4"/>
        <v>0</v>
      </c>
      <c r="H22" s="46">
        <f t="shared" si="4"/>
        <v>0</v>
      </c>
      <c r="I22" s="9"/>
      <c r="K22" s="23">
        <v>2019</v>
      </c>
    </row>
    <row r="23" spans="1:11" ht="12.75" customHeight="1">
      <c r="A23" s="11" t="s">
        <v>19</v>
      </c>
      <c r="B23" s="12">
        <v>0.33333333333333331</v>
      </c>
      <c r="C23" s="12">
        <v>0.33333333333333331</v>
      </c>
      <c r="D23" s="12">
        <v>0.33333333333333331</v>
      </c>
      <c r="E23" s="12">
        <v>0.33333333333333331</v>
      </c>
      <c r="F23" s="12">
        <v>0.33333333333333331</v>
      </c>
      <c r="G23" s="50"/>
      <c r="H23" s="50"/>
      <c r="I23" s="13">
        <f>SUM(B23:H23)</f>
        <v>1.6666666666666665</v>
      </c>
      <c r="K23" s="23">
        <v>2020</v>
      </c>
    </row>
    <row r="24" spans="1:11" ht="12.75" customHeight="1">
      <c r="A24" s="11" t="s">
        <v>20</v>
      </c>
      <c r="B24" s="12">
        <v>0.5</v>
      </c>
      <c r="C24" s="12">
        <v>0.5</v>
      </c>
      <c r="D24" s="12">
        <v>0.5</v>
      </c>
      <c r="E24" s="12">
        <v>0.5</v>
      </c>
      <c r="F24" s="12">
        <v>0.5</v>
      </c>
      <c r="G24" s="50"/>
      <c r="H24" s="50"/>
      <c r="I24" s="14">
        <f>SUM(B24:H24)</f>
        <v>2.5</v>
      </c>
      <c r="K24" s="23">
        <v>2021</v>
      </c>
    </row>
    <row r="25" spans="1:11" ht="12.75" customHeight="1">
      <c r="A25" s="15" t="s">
        <v>22</v>
      </c>
      <c r="B25" s="16">
        <f t="shared" ref="B25" si="5">B24-B23</f>
        <v>0.16666666666666669</v>
      </c>
      <c r="C25" s="16">
        <f t="shared" ref="C25:H25" si="6">C24-C23</f>
        <v>0.16666666666666669</v>
      </c>
      <c r="D25" s="16">
        <f t="shared" si="6"/>
        <v>0.16666666666666669</v>
      </c>
      <c r="E25" s="16">
        <f t="shared" si="6"/>
        <v>0.16666666666666669</v>
      </c>
      <c r="F25" s="16">
        <f t="shared" si="6"/>
        <v>0.16666666666666669</v>
      </c>
      <c r="G25" s="16">
        <f t="shared" si="6"/>
        <v>0</v>
      </c>
      <c r="H25" s="16">
        <f t="shared" si="6"/>
        <v>0</v>
      </c>
      <c r="I25" s="16">
        <f>I24-I23</f>
        <v>0.83333333333333348</v>
      </c>
      <c r="K25" s="23">
        <v>2022</v>
      </c>
    </row>
    <row r="26" spans="1:11" ht="12.75" customHeight="1">
      <c r="A26" s="11" t="s">
        <v>19</v>
      </c>
      <c r="B26" s="12">
        <v>0.5625</v>
      </c>
      <c r="C26" s="12">
        <v>0.5625</v>
      </c>
      <c r="D26" s="12">
        <v>0.5625</v>
      </c>
      <c r="E26" s="12">
        <v>0.5625</v>
      </c>
      <c r="F26" s="12">
        <v>0.5625</v>
      </c>
      <c r="G26" s="50"/>
      <c r="H26" s="50"/>
      <c r="I26" s="14">
        <f>SUM(B26:H26)</f>
        <v>2.8125</v>
      </c>
      <c r="K26" s="23">
        <v>2023</v>
      </c>
    </row>
    <row r="27" spans="1:11" ht="12.75" customHeight="1">
      <c r="A27" s="11" t="s">
        <v>20</v>
      </c>
      <c r="B27" s="12">
        <v>0.72916666666666663</v>
      </c>
      <c r="C27" s="12">
        <v>0.72916666666666663</v>
      </c>
      <c r="D27" s="12">
        <v>0.72916666666666663</v>
      </c>
      <c r="E27" s="12">
        <v>0.72916666666666663</v>
      </c>
      <c r="F27" s="12">
        <v>0.72916666666666663</v>
      </c>
      <c r="G27" s="50"/>
      <c r="H27" s="50"/>
      <c r="I27" s="14">
        <f>SUM(B27:H27)</f>
        <v>3.645833333333333</v>
      </c>
      <c r="K27" s="23">
        <v>2024</v>
      </c>
    </row>
    <row r="28" spans="1:11" ht="12.75" customHeight="1">
      <c r="A28" s="15" t="s">
        <v>26</v>
      </c>
      <c r="B28" s="18">
        <f t="shared" ref="B28" si="7">B27-B26</f>
        <v>0.16666666666666663</v>
      </c>
      <c r="C28" s="18">
        <f t="shared" ref="C28:H28" si="8">C27-C26</f>
        <v>0.16666666666666663</v>
      </c>
      <c r="D28" s="17">
        <f t="shared" si="8"/>
        <v>0.16666666666666663</v>
      </c>
      <c r="E28" s="17">
        <f t="shared" si="8"/>
        <v>0.16666666666666663</v>
      </c>
      <c r="F28" s="18">
        <f t="shared" si="8"/>
        <v>0.16666666666666663</v>
      </c>
      <c r="G28" s="16">
        <f t="shared" si="8"/>
        <v>0</v>
      </c>
      <c r="H28" s="16">
        <f t="shared" si="8"/>
        <v>0</v>
      </c>
      <c r="I28" s="18">
        <f>I27-I26</f>
        <v>0.83333333333333304</v>
      </c>
      <c r="K28" s="23">
        <v>2025</v>
      </c>
    </row>
    <row r="29" spans="1:11" ht="15" customHeight="1">
      <c r="A29" s="19" t="s">
        <v>28</v>
      </c>
      <c r="B29" s="20">
        <f>B25+B28</f>
        <v>0.33333333333333331</v>
      </c>
      <c r="C29" s="21">
        <f>C25+C28</f>
        <v>0.33333333333333331</v>
      </c>
      <c r="D29" s="21">
        <f>D25+D28</f>
        <v>0.33333333333333331</v>
      </c>
      <c r="E29" s="21">
        <f t="shared" ref="E29:H29" si="9">E25+E28</f>
        <v>0.33333333333333331</v>
      </c>
      <c r="F29" s="21">
        <f t="shared" si="9"/>
        <v>0.33333333333333331</v>
      </c>
      <c r="G29" s="21">
        <f t="shared" si="9"/>
        <v>0</v>
      </c>
      <c r="H29" s="21">
        <f t="shared" si="9"/>
        <v>0</v>
      </c>
      <c r="I29" s="22">
        <f>SUM(B29:H29)</f>
        <v>1.6666666666666665</v>
      </c>
    </row>
    <row r="30" spans="1:11" ht="12.75" customHeight="1">
      <c r="A30" s="62"/>
      <c r="B30" s="63"/>
      <c r="C30" s="63"/>
      <c r="D30" s="63"/>
      <c r="E30" s="63"/>
      <c r="F30" s="63"/>
      <c r="G30" s="63"/>
      <c r="H30" s="63"/>
      <c r="I30" s="64"/>
    </row>
    <row r="31" spans="1:11" ht="21" customHeight="1">
      <c r="A31" s="66" t="s">
        <v>44</v>
      </c>
      <c r="B31" s="143"/>
      <c r="C31" s="143"/>
      <c r="D31" s="143"/>
      <c r="E31" s="143"/>
      <c r="F31" s="143"/>
      <c r="G31" s="143"/>
      <c r="H31" s="143"/>
      <c r="I31" s="144"/>
    </row>
    <row r="32" spans="1:11">
      <c r="A32" s="23"/>
      <c r="B32" s="23"/>
      <c r="C32" s="23"/>
      <c r="D32" s="23"/>
      <c r="E32" s="23"/>
      <c r="F32" s="23"/>
      <c r="G32" s="23"/>
      <c r="H32" s="23"/>
      <c r="K32" s="23">
        <v>2017</v>
      </c>
    </row>
    <row r="33" spans="1:11">
      <c r="A33" s="47" t="s">
        <v>10</v>
      </c>
      <c r="B33" s="6" t="s">
        <v>11</v>
      </c>
      <c r="C33" s="6" t="s">
        <v>12</v>
      </c>
      <c r="D33" s="6" t="s">
        <v>13</v>
      </c>
      <c r="E33" s="6" t="s">
        <v>14</v>
      </c>
      <c r="F33" s="6" t="s">
        <v>15</v>
      </c>
      <c r="G33" s="6" t="s">
        <v>41</v>
      </c>
      <c r="H33" s="6" t="s">
        <v>42</v>
      </c>
      <c r="I33" s="7" t="s">
        <v>16</v>
      </c>
    </row>
    <row r="34" spans="1:11">
      <c r="A34" s="30">
        <v>7</v>
      </c>
      <c r="B34" s="8">
        <v>41317</v>
      </c>
      <c r="C34" s="8">
        <v>41318</v>
      </c>
      <c r="D34" s="8">
        <v>41319</v>
      </c>
      <c r="E34" s="8">
        <v>41320</v>
      </c>
      <c r="F34" s="8">
        <v>41321</v>
      </c>
      <c r="G34" s="8">
        <v>41322</v>
      </c>
      <c r="H34" s="8">
        <v>41323</v>
      </c>
      <c r="I34" s="49"/>
    </row>
    <row r="35" spans="1:11" hidden="1">
      <c r="A35" s="30"/>
      <c r="B35" s="46">
        <f>IF(OR(B33="LUNDI",B33="MARDI",B33="MERCREDI",B33="JEUDI",B33="VENDREDI"),1,0)</f>
        <v>1</v>
      </c>
      <c r="C35" s="46">
        <f t="shared" ref="C35:H35" si="10">IF(OR(C33="LUNDI",C33="MARDI",C33="MERCREDI",C33="JEUDI",C33="VENDREDI"),1,0)</f>
        <v>1</v>
      </c>
      <c r="D35" s="46">
        <f t="shared" si="10"/>
        <v>1</v>
      </c>
      <c r="E35" s="46">
        <f t="shared" si="10"/>
        <v>1</v>
      </c>
      <c r="F35" s="46">
        <f t="shared" si="10"/>
        <v>1</v>
      </c>
      <c r="G35" s="46">
        <f t="shared" si="10"/>
        <v>0</v>
      </c>
      <c r="H35" s="46">
        <f t="shared" si="10"/>
        <v>0</v>
      </c>
      <c r="I35" s="9"/>
    </row>
    <row r="36" spans="1:11" ht="12.75" customHeight="1">
      <c r="A36" s="11" t="s">
        <v>19</v>
      </c>
      <c r="B36" s="12">
        <v>0.33333333333333331</v>
      </c>
      <c r="C36" s="12">
        <v>0.33333333333333331</v>
      </c>
      <c r="D36" s="12">
        <v>0.33333333333333331</v>
      </c>
      <c r="E36" s="12">
        <v>0.33333333333333331</v>
      </c>
      <c r="F36" s="12">
        <v>0.33333333333333331</v>
      </c>
      <c r="G36" s="50"/>
      <c r="H36" s="50"/>
      <c r="I36" s="13">
        <f>SUM(B36:H36)</f>
        <v>1.6666666666666665</v>
      </c>
    </row>
    <row r="37" spans="1:11" ht="12.75" customHeight="1">
      <c r="A37" s="11" t="s">
        <v>20</v>
      </c>
      <c r="B37" s="12">
        <v>0.5</v>
      </c>
      <c r="C37" s="12">
        <v>0.5</v>
      </c>
      <c r="D37" s="12">
        <v>0.5</v>
      </c>
      <c r="E37" s="12">
        <v>0.5</v>
      </c>
      <c r="F37" s="12">
        <v>0.5</v>
      </c>
      <c r="G37" s="50"/>
      <c r="H37" s="50"/>
      <c r="I37" s="14">
        <f>SUM(B37:H37)</f>
        <v>2.5</v>
      </c>
    </row>
    <row r="38" spans="1:11" ht="12.75" customHeight="1">
      <c r="A38" s="15" t="s">
        <v>22</v>
      </c>
      <c r="B38" s="16">
        <f t="shared" ref="B38:H38" si="11">B37-B36</f>
        <v>0.16666666666666669</v>
      </c>
      <c r="C38" s="16">
        <f t="shared" si="11"/>
        <v>0.16666666666666669</v>
      </c>
      <c r="D38" s="16">
        <f t="shared" si="11"/>
        <v>0.16666666666666669</v>
      </c>
      <c r="E38" s="16">
        <f t="shared" si="11"/>
        <v>0.16666666666666669</v>
      </c>
      <c r="F38" s="16">
        <f t="shared" si="11"/>
        <v>0.16666666666666669</v>
      </c>
      <c r="G38" s="16">
        <f t="shared" si="11"/>
        <v>0</v>
      </c>
      <c r="H38" s="16">
        <f t="shared" si="11"/>
        <v>0</v>
      </c>
      <c r="I38" s="16">
        <f>I37-I36</f>
        <v>0.83333333333333348</v>
      </c>
    </row>
    <row r="39" spans="1:11" ht="12.75" customHeight="1">
      <c r="A39" s="11" t="s">
        <v>19</v>
      </c>
      <c r="B39" s="12">
        <v>0.5625</v>
      </c>
      <c r="C39" s="12">
        <v>0.5625</v>
      </c>
      <c r="D39" s="12">
        <v>0.5625</v>
      </c>
      <c r="E39" s="12">
        <v>0.5625</v>
      </c>
      <c r="F39" s="12">
        <v>0.5625</v>
      </c>
      <c r="G39" s="50"/>
      <c r="H39" s="50"/>
      <c r="I39" s="14">
        <f>SUM(B39:H39)</f>
        <v>2.8125</v>
      </c>
    </row>
    <row r="40" spans="1:11" ht="12.75" customHeight="1">
      <c r="A40" s="11" t="s">
        <v>20</v>
      </c>
      <c r="B40" s="12">
        <v>0.72916666666666663</v>
      </c>
      <c r="C40" s="12">
        <v>0.72916666666666663</v>
      </c>
      <c r="D40" s="12">
        <v>0.72916666666666663</v>
      </c>
      <c r="E40" s="12">
        <v>0.72916666666666663</v>
      </c>
      <c r="F40" s="12">
        <v>0.72916666666666663</v>
      </c>
      <c r="G40" s="50"/>
      <c r="H40" s="50"/>
      <c r="I40" s="14">
        <f>SUM(B40:H40)</f>
        <v>3.645833333333333</v>
      </c>
    </row>
    <row r="41" spans="1:11" ht="12.75" customHeight="1">
      <c r="A41" s="15" t="s">
        <v>26</v>
      </c>
      <c r="B41" s="18">
        <f t="shared" ref="B41:H41" si="12">B40-B39</f>
        <v>0.16666666666666663</v>
      </c>
      <c r="C41" s="18">
        <f t="shared" si="12"/>
        <v>0.16666666666666663</v>
      </c>
      <c r="D41" s="17">
        <f t="shared" si="12"/>
        <v>0.16666666666666663</v>
      </c>
      <c r="E41" s="17">
        <f t="shared" si="12"/>
        <v>0.16666666666666663</v>
      </c>
      <c r="F41" s="18">
        <f t="shared" si="12"/>
        <v>0.16666666666666663</v>
      </c>
      <c r="G41" s="16">
        <f t="shared" si="12"/>
        <v>0</v>
      </c>
      <c r="H41" s="16">
        <f t="shared" si="12"/>
        <v>0</v>
      </c>
      <c r="I41" s="18">
        <f>I40-I39</f>
        <v>0.83333333333333304</v>
      </c>
    </row>
    <row r="42" spans="1:11" ht="15" customHeight="1">
      <c r="A42" s="19" t="s">
        <v>28</v>
      </c>
      <c r="B42" s="20">
        <f>B38+B41</f>
        <v>0.33333333333333331</v>
      </c>
      <c r="C42" s="21">
        <f>C38+C41</f>
        <v>0.33333333333333331</v>
      </c>
      <c r="D42" s="21">
        <f>D38+D41</f>
        <v>0.33333333333333331</v>
      </c>
      <c r="E42" s="21">
        <f t="shared" ref="E42:H42" si="13">E38+E41</f>
        <v>0.33333333333333331</v>
      </c>
      <c r="F42" s="21">
        <f t="shared" si="13"/>
        <v>0.33333333333333331</v>
      </c>
      <c r="G42" s="21">
        <f t="shared" si="13"/>
        <v>0</v>
      </c>
      <c r="H42" s="21">
        <f t="shared" si="13"/>
        <v>0</v>
      </c>
      <c r="I42" s="22">
        <f>SUM(B42:H42)</f>
        <v>1.6666666666666665</v>
      </c>
    </row>
    <row r="43" spans="1:11" ht="12.75" customHeight="1">
      <c r="A43" s="62"/>
      <c r="B43" s="63"/>
      <c r="C43" s="63"/>
      <c r="D43" s="63"/>
      <c r="E43" s="63"/>
      <c r="F43" s="63"/>
      <c r="G43" s="63"/>
      <c r="H43" s="63"/>
      <c r="I43" s="64"/>
    </row>
    <row r="44" spans="1:11" ht="21" customHeight="1">
      <c r="A44" s="66" t="s">
        <v>44</v>
      </c>
      <c r="B44" s="143"/>
      <c r="C44" s="143"/>
      <c r="D44" s="143"/>
      <c r="E44" s="143"/>
      <c r="F44" s="143"/>
      <c r="G44" s="143"/>
      <c r="H44" s="143"/>
      <c r="I44" s="144"/>
    </row>
    <row r="45" spans="1:11">
      <c r="A45" s="23"/>
      <c r="B45" s="23"/>
      <c r="C45" s="23"/>
      <c r="D45" s="23"/>
      <c r="E45" s="23"/>
      <c r="F45" s="23"/>
      <c r="G45" s="23"/>
      <c r="H45" s="23"/>
      <c r="K45" s="23">
        <v>2017</v>
      </c>
    </row>
    <row r="46" spans="1:11">
      <c r="A46" s="47" t="s">
        <v>10</v>
      </c>
      <c r="B46" s="6" t="s">
        <v>11</v>
      </c>
      <c r="C46" s="6" t="s">
        <v>12</v>
      </c>
      <c r="D46" s="6" t="s">
        <v>13</v>
      </c>
      <c r="E46" s="6" t="s">
        <v>14</v>
      </c>
      <c r="F46" s="6" t="s">
        <v>15</v>
      </c>
      <c r="G46" s="6" t="s">
        <v>41</v>
      </c>
      <c r="H46" s="6" t="s">
        <v>42</v>
      </c>
      <c r="I46" s="7" t="s">
        <v>16</v>
      </c>
    </row>
    <row r="47" spans="1:11">
      <c r="A47" s="30">
        <v>8</v>
      </c>
      <c r="B47" s="8">
        <v>41324</v>
      </c>
      <c r="C47" s="8">
        <v>41325</v>
      </c>
      <c r="D47" s="8">
        <v>41326</v>
      </c>
      <c r="E47" s="8">
        <v>41327</v>
      </c>
      <c r="F47" s="8">
        <v>41328</v>
      </c>
      <c r="G47" s="8">
        <v>41329</v>
      </c>
      <c r="H47" s="8">
        <v>41330</v>
      </c>
      <c r="I47" s="49"/>
    </row>
    <row r="48" spans="1:11" hidden="1">
      <c r="A48" s="30"/>
      <c r="B48" s="46">
        <f>IF(OR(B46="LUNDI",B46="MARDI",B46="MERCREDI",B46="JEUDI",B46="VENDREDI"),1,0)</f>
        <v>1</v>
      </c>
      <c r="C48" s="46">
        <f t="shared" ref="C48:H48" si="14">IF(OR(C46="LUNDI",C46="MARDI",C46="MERCREDI",C46="JEUDI",C46="VENDREDI"),1,0)</f>
        <v>1</v>
      </c>
      <c r="D48" s="46">
        <f t="shared" si="14"/>
        <v>1</v>
      </c>
      <c r="E48" s="46">
        <f t="shared" si="14"/>
        <v>1</v>
      </c>
      <c r="F48" s="46">
        <f t="shared" si="14"/>
        <v>1</v>
      </c>
      <c r="G48" s="46">
        <f t="shared" si="14"/>
        <v>0</v>
      </c>
      <c r="H48" s="46">
        <f t="shared" si="14"/>
        <v>0</v>
      </c>
      <c r="I48" s="9"/>
    </row>
    <row r="49" spans="1:13" ht="12.75" customHeight="1">
      <c r="A49" s="11" t="s">
        <v>19</v>
      </c>
      <c r="B49" s="12">
        <v>0.33333333333333331</v>
      </c>
      <c r="C49" s="12">
        <v>0.33333333333333331</v>
      </c>
      <c r="D49" s="12">
        <v>0.33333333333333331</v>
      </c>
      <c r="E49" s="12">
        <v>0.33333333333333331</v>
      </c>
      <c r="F49" s="12">
        <v>0.33333333333333331</v>
      </c>
      <c r="G49" s="50"/>
      <c r="H49" s="50"/>
      <c r="I49" s="13">
        <f>SUM(B49:H49)</f>
        <v>1.6666666666666665</v>
      </c>
    </row>
    <row r="50" spans="1:13" ht="12.75" customHeight="1">
      <c r="A50" s="11" t="s">
        <v>20</v>
      </c>
      <c r="B50" s="12">
        <v>0.5</v>
      </c>
      <c r="C50" s="12">
        <v>0.5</v>
      </c>
      <c r="D50" s="12">
        <v>0.5</v>
      </c>
      <c r="E50" s="12">
        <v>0.5</v>
      </c>
      <c r="F50" s="12">
        <v>0.5</v>
      </c>
      <c r="G50" s="50"/>
      <c r="H50" s="50"/>
      <c r="I50" s="14">
        <f>SUM(B50:H50)</f>
        <v>2.5</v>
      </c>
    </row>
    <row r="51" spans="1:13" ht="12.75" customHeight="1">
      <c r="A51" s="15" t="s">
        <v>22</v>
      </c>
      <c r="B51" s="16">
        <f t="shared" ref="B51:H51" si="15">B50-B49</f>
        <v>0.16666666666666669</v>
      </c>
      <c r="C51" s="16">
        <f t="shared" si="15"/>
        <v>0.16666666666666669</v>
      </c>
      <c r="D51" s="16">
        <f t="shared" si="15"/>
        <v>0.16666666666666669</v>
      </c>
      <c r="E51" s="16">
        <f t="shared" si="15"/>
        <v>0.16666666666666669</v>
      </c>
      <c r="F51" s="16">
        <f t="shared" si="15"/>
        <v>0.16666666666666669</v>
      </c>
      <c r="G51" s="16">
        <f t="shared" si="15"/>
        <v>0</v>
      </c>
      <c r="H51" s="16">
        <f t="shared" si="15"/>
        <v>0</v>
      </c>
      <c r="I51" s="16">
        <f>I50-I49</f>
        <v>0.83333333333333348</v>
      </c>
    </row>
    <row r="52" spans="1:13" ht="12.75" customHeight="1">
      <c r="A52" s="11" t="s">
        <v>19</v>
      </c>
      <c r="B52" s="12">
        <v>0.5625</v>
      </c>
      <c r="C52" s="12">
        <v>0.5625</v>
      </c>
      <c r="D52" s="12">
        <v>0.5625</v>
      </c>
      <c r="E52" s="12">
        <v>0.5625</v>
      </c>
      <c r="F52" s="12">
        <v>0.5625</v>
      </c>
      <c r="G52" s="50"/>
      <c r="H52" s="50"/>
      <c r="I52" s="14">
        <f>SUM(B52:H52)</f>
        <v>2.8125</v>
      </c>
    </row>
    <row r="53" spans="1:13" ht="12.75" customHeight="1">
      <c r="A53" s="11" t="s">
        <v>20</v>
      </c>
      <c r="B53" s="12">
        <v>0.72916666666666663</v>
      </c>
      <c r="C53" s="12">
        <v>0.72916666666666663</v>
      </c>
      <c r="D53" s="12">
        <v>0.72916666666666663</v>
      </c>
      <c r="E53" s="12">
        <v>0.72916666666666663</v>
      </c>
      <c r="F53" s="12">
        <v>0.72916666666666663</v>
      </c>
      <c r="G53" s="50"/>
      <c r="H53" s="50"/>
      <c r="I53" s="14">
        <f>SUM(B53:H53)</f>
        <v>3.645833333333333</v>
      </c>
    </row>
    <row r="54" spans="1:13" ht="12.75" customHeight="1">
      <c r="A54" s="15" t="s">
        <v>26</v>
      </c>
      <c r="B54" s="18">
        <f t="shared" ref="B54:F54" si="16">B53-B52</f>
        <v>0.16666666666666663</v>
      </c>
      <c r="C54" s="18">
        <f t="shared" si="16"/>
        <v>0.16666666666666663</v>
      </c>
      <c r="D54" s="17">
        <f t="shared" si="16"/>
        <v>0.16666666666666663</v>
      </c>
      <c r="E54" s="17">
        <f t="shared" si="16"/>
        <v>0.16666666666666663</v>
      </c>
      <c r="F54" s="18">
        <f t="shared" si="16"/>
        <v>0.16666666666666663</v>
      </c>
      <c r="G54" s="16">
        <f>G53-G52</f>
        <v>0</v>
      </c>
      <c r="H54" s="16">
        <f>H53-H52</f>
        <v>0</v>
      </c>
      <c r="I54" s="18">
        <f>I53-I52</f>
        <v>0.83333333333333304</v>
      </c>
    </row>
    <row r="55" spans="1:13" ht="15" customHeight="1">
      <c r="A55" s="19" t="s">
        <v>28</v>
      </c>
      <c r="B55" s="20">
        <f>B51+B54</f>
        <v>0.33333333333333331</v>
      </c>
      <c r="C55" s="21">
        <f>C51+C54</f>
        <v>0.33333333333333331</v>
      </c>
      <c r="D55" s="21">
        <f>D51+D54</f>
        <v>0.33333333333333331</v>
      </c>
      <c r="E55" s="21">
        <f t="shared" ref="E55:H55" si="17">E51+E54</f>
        <v>0.33333333333333331</v>
      </c>
      <c r="F55" s="21">
        <f t="shared" si="17"/>
        <v>0.33333333333333331</v>
      </c>
      <c r="G55" s="21">
        <f t="shared" si="17"/>
        <v>0</v>
      </c>
      <c r="H55" s="21">
        <f t="shared" si="17"/>
        <v>0</v>
      </c>
      <c r="I55" s="22">
        <f>SUM(B55:H55)</f>
        <v>1.6666666666666665</v>
      </c>
    </row>
    <row r="56" spans="1:13" ht="12.75" customHeight="1">
      <c r="A56" s="62"/>
      <c r="B56" s="63"/>
      <c r="C56" s="63"/>
      <c r="D56" s="63"/>
      <c r="E56" s="63"/>
      <c r="F56" s="63"/>
      <c r="G56" s="63"/>
      <c r="H56" s="63"/>
      <c r="I56" s="64"/>
    </row>
    <row r="57" spans="1:13" ht="21" customHeight="1">
      <c r="A57" s="66" t="s">
        <v>44</v>
      </c>
      <c r="B57" s="143"/>
      <c r="C57" s="143"/>
      <c r="D57" s="143"/>
      <c r="E57" s="143"/>
      <c r="F57" s="143"/>
      <c r="G57" s="143"/>
      <c r="H57" s="143"/>
      <c r="I57" s="144"/>
    </row>
    <row r="58" spans="1:13">
      <c r="A58" s="23"/>
      <c r="B58" s="23"/>
      <c r="C58" s="23"/>
      <c r="D58" s="23"/>
      <c r="E58" s="23"/>
      <c r="F58" s="23"/>
      <c r="G58" s="23"/>
      <c r="H58" s="23"/>
      <c r="K58" s="23">
        <v>2017</v>
      </c>
    </row>
    <row r="59" spans="1:13">
      <c r="A59" s="47" t="s">
        <v>10</v>
      </c>
      <c r="B59" s="6" t="s">
        <v>11</v>
      </c>
      <c r="C59" s="6" t="s">
        <v>12</v>
      </c>
      <c r="D59" s="6" t="s">
        <v>13</v>
      </c>
      <c r="E59" s="6" t="s">
        <v>14</v>
      </c>
      <c r="F59" s="6" t="s">
        <v>15</v>
      </c>
      <c r="G59" s="6" t="s">
        <v>41</v>
      </c>
      <c r="H59" s="6" t="s">
        <v>42</v>
      </c>
      <c r="I59" s="7" t="s">
        <v>16</v>
      </c>
    </row>
    <row r="60" spans="1:13">
      <c r="A60" s="30">
        <v>9</v>
      </c>
      <c r="B60" s="8">
        <v>41331</v>
      </c>
      <c r="C60" s="8">
        <v>41332</v>
      </c>
      <c r="D60" s="8"/>
      <c r="E60" s="8"/>
      <c r="F60" s="8"/>
      <c r="G60" s="8"/>
      <c r="H60" s="8"/>
      <c r="I60" s="49"/>
    </row>
    <row r="61" spans="1:13" hidden="1">
      <c r="A61" s="30"/>
      <c r="B61" s="46">
        <f>IF(OR(B59="LUNDI",B59="MARDI",B59="MERCREDI",B59="JEUDI",B59="VENDREDI"),1,0)</f>
        <v>1</v>
      </c>
      <c r="C61" s="46">
        <f t="shared" ref="C61:H61" si="18">IF(OR(C59="LUNDI",C59="MARDI",C59="MERCREDI",C59="JEUDI",C59="VENDREDI"),1,0)</f>
        <v>1</v>
      </c>
      <c r="D61" s="46">
        <v>0</v>
      </c>
      <c r="E61" s="46">
        <v>0</v>
      </c>
      <c r="F61" s="46">
        <v>0</v>
      </c>
      <c r="G61" s="46">
        <f t="shared" si="18"/>
        <v>0</v>
      </c>
      <c r="H61" s="46">
        <f t="shared" si="18"/>
        <v>0</v>
      </c>
      <c r="I61" s="9"/>
    </row>
    <row r="62" spans="1:13" ht="12.75" customHeight="1">
      <c r="A62" s="11" t="s">
        <v>19</v>
      </c>
      <c r="B62" s="12">
        <v>0.33333333333333331</v>
      </c>
      <c r="C62" s="12">
        <v>0.33333333333333331</v>
      </c>
      <c r="D62" s="50"/>
      <c r="E62" s="50"/>
      <c r="F62" s="50"/>
      <c r="G62" s="50"/>
      <c r="H62" s="50"/>
      <c r="I62" s="13">
        <f>SUM(B62:H62)</f>
        <v>0.66666666666666663</v>
      </c>
    </row>
    <row r="63" spans="1:13" ht="12.75" customHeight="1">
      <c r="A63" s="11" t="s">
        <v>20</v>
      </c>
      <c r="B63" s="12">
        <v>0.5</v>
      </c>
      <c r="C63" s="12">
        <v>0.5</v>
      </c>
      <c r="D63" s="50"/>
      <c r="E63" s="50"/>
      <c r="F63" s="50"/>
      <c r="G63" s="50"/>
      <c r="H63" s="50"/>
      <c r="I63" s="14">
        <f>SUM(B63:H63)</f>
        <v>1</v>
      </c>
      <c r="M63" s="65"/>
    </row>
    <row r="64" spans="1:13" ht="12.75" customHeight="1">
      <c r="A64" s="15" t="s">
        <v>22</v>
      </c>
      <c r="B64" s="16">
        <f t="shared" ref="B64:H64" si="19">B63-B62</f>
        <v>0.16666666666666669</v>
      </c>
      <c r="C64" s="16">
        <f t="shared" si="19"/>
        <v>0.16666666666666669</v>
      </c>
      <c r="D64" s="16">
        <f t="shared" si="19"/>
        <v>0</v>
      </c>
      <c r="E64" s="16">
        <f t="shared" si="19"/>
        <v>0</v>
      </c>
      <c r="F64" s="16">
        <f t="shared" si="19"/>
        <v>0</v>
      </c>
      <c r="G64" s="16">
        <f t="shared" si="19"/>
        <v>0</v>
      </c>
      <c r="H64" s="16">
        <f t="shared" si="19"/>
        <v>0</v>
      </c>
      <c r="I64" s="16">
        <f>I63-I62</f>
        <v>0.33333333333333337</v>
      </c>
    </row>
    <row r="65" spans="1:9" ht="12.75" customHeight="1">
      <c r="A65" s="11" t="s">
        <v>19</v>
      </c>
      <c r="B65" s="12">
        <v>0.5625</v>
      </c>
      <c r="C65" s="12">
        <v>0.5625</v>
      </c>
      <c r="D65" s="50"/>
      <c r="E65" s="50"/>
      <c r="F65" s="50"/>
      <c r="G65" s="50"/>
      <c r="H65" s="50"/>
      <c r="I65" s="14">
        <f>SUM(B65:H65)</f>
        <v>1.125</v>
      </c>
    </row>
    <row r="66" spans="1:9" ht="12.75" customHeight="1">
      <c r="A66" s="11" t="s">
        <v>20</v>
      </c>
      <c r="B66" s="12">
        <v>0.72916666666666663</v>
      </c>
      <c r="C66" s="12">
        <v>0.72916666666666663</v>
      </c>
      <c r="D66" s="50"/>
      <c r="E66" s="50"/>
      <c r="F66" s="50"/>
      <c r="G66" s="50"/>
      <c r="H66" s="50"/>
      <c r="I66" s="14">
        <f>SUM(B66:H66)</f>
        <v>1.4583333333333333</v>
      </c>
    </row>
    <row r="67" spans="1:9" ht="12.75" customHeight="1">
      <c r="A67" s="15" t="s">
        <v>26</v>
      </c>
      <c r="B67" s="18">
        <f t="shared" ref="B67:H67" si="20">B66-B65</f>
        <v>0.16666666666666663</v>
      </c>
      <c r="C67" s="18">
        <f t="shared" si="20"/>
        <v>0.16666666666666663</v>
      </c>
      <c r="D67" s="17">
        <f t="shared" si="20"/>
        <v>0</v>
      </c>
      <c r="E67" s="17">
        <f t="shared" si="20"/>
        <v>0</v>
      </c>
      <c r="F67" s="18">
        <f t="shared" si="20"/>
        <v>0</v>
      </c>
      <c r="G67" s="16">
        <f t="shared" si="20"/>
        <v>0</v>
      </c>
      <c r="H67" s="16">
        <f t="shared" si="20"/>
        <v>0</v>
      </c>
      <c r="I67" s="18">
        <f>I66-I65</f>
        <v>0.33333333333333326</v>
      </c>
    </row>
    <row r="68" spans="1:9" ht="15" customHeight="1">
      <c r="A68" s="19" t="s">
        <v>28</v>
      </c>
      <c r="B68" s="20">
        <f>B64+B67</f>
        <v>0.33333333333333331</v>
      </c>
      <c r="C68" s="21">
        <f>C64+C67</f>
        <v>0.33333333333333331</v>
      </c>
      <c r="D68" s="21">
        <f>D64+D67</f>
        <v>0</v>
      </c>
      <c r="E68" s="21">
        <f t="shared" ref="E68:H68" si="21">E64+E67</f>
        <v>0</v>
      </c>
      <c r="F68" s="21">
        <f t="shared" si="21"/>
        <v>0</v>
      </c>
      <c r="G68" s="21">
        <f t="shared" si="21"/>
        <v>0</v>
      </c>
      <c r="H68" s="21">
        <f t="shared" si="21"/>
        <v>0</v>
      </c>
      <c r="I68" s="22">
        <f>SUM(B68:H68)</f>
        <v>0.66666666666666663</v>
      </c>
    </row>
    <row r="69" spans="1:9" ht="12.75" customHeight="1">
      <c r="A69" s="62"/>
      <c r="B69" s="63"/>
      <c r="C69" s="63"/>
      <c r="D69" s="63"/>
      <c r="E69" s="63"/>
      <c r="F69" s="63"/>
      <c r="G69" s="63"/>
      <c r="H69" s="63"/>
      <c r="I69" s="64"/>
    </row>
    <row r="70" spans="1:9" ht="21" customHeight="1">
      <c r="A70" s="66" t="s">
        <v>44</v>
      </c>
      <c r="B70" s="143"/>
      <c r="C70" s="143"/>
      <c r="D70" s="143"/>
      <c r="E70" s="143"/>
      <c r="F70" s="143"/>
      <c r="G70" s="143"/>
      <c r="H70" s="143"/>
      <c r="I70" s="144"/>
    </row>
    <row r="71" spans="1:9" ht="12.75" customHeight="1">
      <c r="F71" s="24"/>
      <c r="G71" s="24"/>
      <c r="H71" s="24"/>
      <c r="I71" s="24"/>
    </row>
    <row r="72" spans="1:9" ht="15.75">
      <c r="A72" s="151" t="s">
        <v>29</v>
      </c>
      <c r="B72" s="152"/>
      <c r="C72" s="51">
        <f>(I68+I55+I42+I29+I16)</f>
        <v>6.6666666666666661</v>
      </c>
      <c r="D72" s="52"/>
      <c r="F72" s="25"/>
      <c r="G72" s="25"/>
      <c r="H72" s="25"/>
      <c r="I72" s="26"/>
    </row>
    <row r="73" spans="1:9" ht="15.75">
      <c r="A73" s="11"/>
      <c r="B73" s="26"/>
      <c r="C73" s="26"/>
      <c r="D73" s="53"/>
      <c r="E73" s="27"/>
      <c r="F73" s="26"/>
      <c r="G73" s="26"/>
      <c r="H73" s="26"/>
      <c r="I73" s="25"/>
    </row>
    <row r="74" spans="1:9" ht="15.75">
      <c r="A74" s="153" t="s">
        <v>30</v>
      </c>
      <c r="B74" s="154"/>
      <c r="C74" s="68">
        <f>SUM(B9:H9,B22:H22,B35:H35,B48:H48,B61:H61,)</f>
        <v>20</v>
      </c>
      <c r="D74" s="55" t="s">
        <v>43</v>
      </c>
      <c r="E74" s="28"/>
    </row>
    <row r="75" spans="1:9" ht="15.75">
      <c r="A75" s="146" t="s">
        <v>31</v>
      </c>
      <c r="B75" s="147"/>
      <c r="C75" s="56">
        <v>0.33333333333333331</v>
      </c>
      <c r="D75" s="57"/>
      <c r="E75" s="29"/>
    </row>
    <row r="76" spans="1:9" ht="15.75">
      <c r="A76" s="67"/>
      <c r="B76" s="26"/>
      <c r="C76" s="68"/>
      <c r="D76" s="55"/>
    </row>
    <row r="77" spans="1:9" ht="15.75">
      <c r="A77" s="146" t="s">
        <v>32</v>
      </c>
      <c r="B77" s="147"/>
      <c r="C77" s="59">
        <f>(C74*C75)</f>
        <v>6.6666666666666661</v>
      </c>
      <c r="D77" s="55"/>
    </row>
    <row r="78" spans="1:9" ht="15.75">
      <c r="A78" s="67"/>
      <c r="B78" s="26"/>
      <c r="C78" s="68"/>
      <c r="D78" s="55"/>
    </row>
    <row r="79" spans="1:9" ht="15.75">
      <c r="A79" s="149" t="s">
        <v>33</v>
      </c>
      <c r="B79" s="150"/>
      <c r="C79" s="60">
        <f>(C72-C77)</f>
        <v>0</v>
      </c>
      <c r="D79" s="61"/>
    </row>
  </sheetData>
  <mergeCells count="16">
    <mergeCell ref="A5:C5"/>
    <mergeCell ref="A1:I1"/>
    <mergeCell ref="A2:B2"/>
    <mergeCell ref="B3:C3"/>
    <mergeCell ref="E3:F3"/>
    <mergeCell ref="B4:C4"/>
    <mergeCell ref="B18:I18"/>
    <mergeCell ref="B31:I31"/>
    <mergeCell ref="B44:I44"/>
    <mergeCell ref="B57:I57"/>
    <mergeCell ref="B70:I70"/>
    <mergeCell ref="A72:B72"/>
    <mergeCell ref="A74:B74"/>
    <mergeCell ref="A75:B75"/>
    <mergeCell ref="A77:B77"/>
    <mergeCell ref="A79:B79"/>
  </mergeCells>
  <conditionalFormatting sqref="B76">
    <cfRule type="cellIs" dxfId="273" priority="21" operator="greaterThan">
      <formula>0</formula>
    </cfRule>
    <cfRule type="cellIs" dxfId="272" priority="22" operator="lessThan">
      <formula>0</formula>
    </cfRule>
  </conditionalFormatting>
  <conditionalFormatting sqref="C76">
    <cfRule type="cellIs" dxfId="271" priority="19" operator="greaterThan">
      <formula>0</formula>
    </cfRule>
    <cfRule type="cellIs" dxfId="270" priority="20" operator="lessThan">
      <formula>0</formula>
    </cfRule>
  </conditionalFormatting>
  <conditionalFormatting sqref="B76">
    <cfRule type="cellIs" dxfId="269" priority="17" operator="greaterThan">
      <formula>0</formula>
    </cfRule>
    <cfRule type="cellIs" dxfId="268" priority="18" operator="lessThan">
      <formula>0</formula>
    </cfRule>
  </conditionalFormatting>
  <conditionalFormatting sqref="C76">
    <cfRule type="cellIs" dxfId="267" priority="15" operator="greaterThan">
      <formula>0</formula>
    </cfRule>
    <cfRule type="cellIs" dxfId="266" priority="16" operator="lessThan">
      <formula>0</formula>
    </cfRule>
  </conditionalFormatting>
  <conditionalFormatting sqref="B74">
    <cfRule type="cellIs" dxfId="265" priority="13" operator="greaterThan">
      <formula>0</formula>
    </cfRule>
    <cfRule type="cellIs" dxfId="264" priority="14" operator="lessThan">
      <formula>0</formula>
    </cfRule>
  </conditionalFormatting>
  <conditionalFormatting sqref="B79">
    <cfRule type="cellIs" dxfId="263" priority="11" operator="greaterThan">
      <formula>0</formula>
    </cfRule>
    <cfRule type="cellIs" dxfId="262" priority="12" operator="lessThan">
      <formula>0</formula>
    </cfRule>
  </conditionalFormatting>
  <conditionalFormatting sqref="C79">
    <cfRule type="cellIs" dxfId="261" priority="9" operator="greaterThan">
      <formula>0</formula>
    </cfRule>
    <cfRule type="cellIs" dxfId="260" priority="10" operator="lessThan">
      <formula>0</formula>
    </cfRule>
  </conditionalFormatting>
  <conditionalFormatting sqref="C79">
    <cfRule type="cellIs" dxfId="259" priority="7" operator="greaterThan">
      <formula>0</formula>
    </cfRule>
    <cfRule type="cellIs" dxfId="258" priority="8" operator="lessThan">
      <formula>0</formula>
    </cfRule>
  </conditionalFormatting>
  <conditionalFormatting sqref="B79">
    <cfRule type="cellIs" dxfId="257" priority="5" operator="greaterThan">
      <formula>0</formula>
    </cfRule>
    <cfRule type="cellIs" dxfId="256" priority="6" operator="lessThan">
      <formula>0</formula>
    </cfRule>
  </conditionalFormatting>
  <conditionalFormatting sqref="C79">
    <cfRule type="cellIs" dxfId="255" priority="3" operator="greaterThan">
      <formula>0</formula>
    </cfRule>
    <cfRule type="cellIs" dxfId="254" priority="4" operator="lessThan">
      <formula>0</formula>
    </cfRule>
  </conditionalFormatting>
  <conditionalFormatting sqref="C79">
    <cfRule type="cellIs" dxfId="253" priority="1" operator="greaterThan">
      <formula>0</formula>
    </cfRule>
    <cfRule type="cellIs" dxfId="252" priority="2" operator="lessThan">
      <formula>0</formula>
    </cfRule>
  </conditionalFormatting>
  <dataValidations count="2">
    <dataValidation type="list" allowBlank="1" showInputMessage="1" showErrorMessage="1" sqref="E4">
      <formula1>$K$19:$K$28</formula1>
    </dataValidation>
    <dataValidation type="list" allowBlank="1" showInputMessage="1" showErrorMessage="1" sqref="E3">
      <formula1>$K$3:$K$15</formula1>
    </dataValidation>
  </dataValidations>
  <pageMargins left="0.51181102362204722" right="0.51181102362204722" top="0.55118110236220474" bottom="0.55118110236220474" header="0.31496062992125984" footer="0.31496062992125984"/>
  <pageSetup paperSize="9" scale="7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M79"/>
  <sheetViews>
    <sheetView workbookViewId="0">
      <selection activeCell="B3" sqref="B3:C3"/>
    </sheetView>
  </sheetViews>
  <sheetFormatPr baseColWidth="10" defaultColWidth="11.42578125" defaultRowHeight="12.75"/>
  <cols>
    <col min="1" max="1" width="18.7109375" style="2" customWidth="1"/>
    <col min="2" max="8" width="12.7109375" style="2" customWidth="1"/>
    <col min="9" max="9" width="16.140625" style="2" customWidth="1"/>
    <col min="10" max="10" width="13.28515625" style="2" customWidth="1"/>
    <col min="11" max="11" width="11.42578125" style="2" hidden="1" customWidth="1"/>
    <col min="12" max="16384" width="11.42578125" style="2"/>
  </cols>
  <sheetData>
    <row r="1" spans="1:11" ht="24" customHeight="1">
      <c r="A1" s="145" t="s">
        <v>0</v>
      </c>
      <c r="B1" s="145"/>
      <c r="C1" s="145"/>
      <c r="D1" s="145"/>
      <c r="E1" s="145"/>
      <c r="F1" s="145"/>
      <c r="G1" s="145"/>
      <c r="H1" s="145"/>
      <c r="I1" s="145"/>
      <c r="J1" s="1"/>
    </row>
    <row r="2" spans="1:11" s="3" customFormat="1" ht="15">
      <c r="A2" s="155"/>
      <c r="B2" s="155"/>
    </row>
    <row r="3" spans="1:11" s="3" customFormat="1" ht="18.75">
      <c r="A3" s="4" t="s">
        <v>1</v>
      </c>
      <c r="B3" s="156"/>
      <c r="C3" s="156"/>
      <c r="D3" s="4" t="s">
        <v>2</v>
      </c>
      <c r="E3" s="148" t="s">
        <v>8</v>
      </c>
      <c r="F3" s="148"/>
      <c r="K3" s="3" t="s">
        <v>4</v>
      </c>
    </row>
    <row r="4" spans="1:11" s="3" customFormat="1" ht="18.75">
      <c r="A4" s="4" t="s">
        <v>5</v>
      </c>
      <c r="B4" s="157" t="s">
        <v>45</v>
      </c>
      <c r="C4" s="157"/>
      <c r="D4" s="4" t="s">
        <v>34</v>
      </c>
      <c r="E4" s="69">
        <v>2017</v>
      </c>
      <c r="K4" s="3" t="s">
        <v>6</v>
      </c>
    </row>
    <row r="5" spans="1:11" ht="15">
      <c r="A5" s="158" t="s">
        <v>7</v>
      </c>
      <c r="B5" s="159"/>
      <c r="C5" s="159"/>
      <c r="E5" s="5"/>
      <c r="K5" s="2" t="s">
        <v>8</v>
      </c>
    </row>
    <row r="6" spans="1:11">
      <c r="K6" s="2" t="s">
        <v>9</v>
      </c>
    </row>
    <row r="7" spans="1:11">
      <c r="A7" s="47" t="s">
        <v>10</v>
      </c>
      <c r="B7" s="6" t="s">
        <v>11</v>
      </c>
      <c r="C7" s="6" t="s">
        <v>12</v>
      </c>
      <c r="D7" s="6" t="s">
        <v>13</v>
      </c>
      <c r="E7" s="6" t="s">
        <v>14</v>
      </c>
      <c r="F7" s="6" t="s">
        <v>15</v>
      </c>
      <c r="G7" s="6" t="s">
        <v>41</v>
      </c>
      <c r="H7" s="6" t="s">
        <v>42</v>
      </c>
      <c r="I7" s="7" t="s">
        <v>16</v>
      </c>
      <c r="K7" s="2" t="s">
        <v>17</v>
      </c>
    </row>
    <row r="8" spans="1:11">
      <c r="A8" s="30">
        <v>9</v>
      </c>
      <c r="B8" s="8"/>
      <c r="C8" s="8"/>
      <c r="D8" s="8">
        <v>41333</v>
      </c>
      <c r="E8" s="8">
        <v>41334</v>
      </c>
      <c r="F8" s="8">
        <v>41335</v>
      </c>
      <c r="G8" s="8">
        <v>41336</v>
      </c>
      <c r="H8" s="8">
        <v>41337</v>
      </c>
      <c r="I8" s="49"/>
      <c r="J8" s="10"/>
      <c r="K8" s="2" t="s">
        <v>18</v>
      </c>
    </row>
    <row r="9" spans="1:11" hidden="1">
      <c r="A9" s="30"/>
      <c r="B9" s="46">
        <v>0</v>
      </c>
      <c r="C9" s="46">
        <v>0</v>
      </c>
      <c r="D9" s="46">
        <v>1</v>
      </c>
      <c r="E9" s="46">
        <v>1</v>
      </c>
      <c r="F9" s="46">
        <v>1</v>
      </c>
      <c r="G9" s="46">
        <f t="shared" ref="G9:H9" si="0">IF(OR(G7="LUNDI",G7="MARDI",G7="MERCREDI",G7="JEUDI",G7="VENDREDI"),1,0)</f>
        <v>0</v>
      </c>
      <c r="H9" s="46">
        <f t="shared" si="0"/>
        <v>0</v>
      </c>
      <c r="I9" s="9"/>
      <c r="J9" s="10"/>
      <c r="K9" s="2" t="s">
        <v>18</v>
      </c>
    </row>
    <row r="10" spans="1:11" ht="12.75" customHeight="1">
      <c r="A10" s="11" t="s">
        <v>19</v>
      </c>
      <c r="B10" s="50"/>
      <c r="C10" s="50"/>
      <c r="D10" s="12">
        <v>0.33333333333333331</v>
      </c>
      <c r="E10" s="12">
        <v>0.33333333333333331</v>
      </c>
      <c r="F10" s="12">
        <v>0.33333333333333331</v>
      </c>
      <c r="G10" s="50"/>
      <c r="H10" s="50"/>
      <c r="I10" s="13">
        <f>SUM(B10:H10)</f>
        <v>1</v>
      </c>
      <c r="K10" s="2" t="s">
        <v>3</v>
      </c>
    </row>
    <row r="11" spans="1:11" ht="12.75" customHeight="1">
      <c r="A11" s="11" t="s">
        <v>20</v>
      </c>
      <c r="B11" s="50"/>
      <c r="C11" s="50"/>
      <c r="D11" s="12">
        <v>0.5</v>
      </c>
      <c r="E11" s="12">
        <v>0.5</v>
      </c>
      <c r="F11" s="12">
        <v>0.5</v>
      </c>
      <c r="G11" s="50"/>
      <c r="H11" s="50"/>
      <c r="I11" s="14">
        <f>SUM(B11:H11)</f>
        <v>1.5</v>
      </c>
      <c r="K11" s="2" t="s">
        <v>21</v>
      </c>
    </row>
    <row r="12" spans="1:11" ht="12.75" customHeight="1">
      <c r="A12" s="15" t="s">
        <v>22</v>
      </c>
      <c r="B12" s="16">
        <f t="shared" ref="B12:H12" si="1">B11-B10</f>
        <v>0</v>
      </c>
      <c r="C12" s="16">
        <f t="shared" si="1"/>
        <v>0</v>
      </c>
      <c r="D12" s="16">
        <f t="shared" si="1"/>
        <v>0.16666666666666669</v>
      </c>
      <c r="E12" s="16">
        <f t="shared" si="1"/>
        <v>0.16666666666666669</v>
      </c>
      <c r="F12" s="16">
        <f t="shared" si="1"/>
        <v>0.16666666666666669</v>
      </c>
      <c r="G12" s="16">
        <f t="shared" si="1"/>
        <v>0</v>
      </c>
      <c r="H12" s="16">
        <f t="shared" si="1"/>
        <v>0</v>
      </c>
      <c r="I12" s="16">
        <f>I11-I10</f>
        <v>0.5</v>
      </c>
      <c r="K12" s="2" t="s">
        <v>23</v>
      </c>
    </row>
    <row r="13" spans="1:11" ht="12.75" customHeight="1">
      <c r="A13" s="11" t="s">
        <v>19</v>
      </c>
      <c r="B13" s="50"/>
      <c r="C13" s="50"/>
      <c r="D13" s="12">
        <v>0.5625</v>
      </c>
      <c r="E13" s="12">
        <v>0.5625</v>
      </c>
      <c r="F13" s="12">
        <v>0.5625</v>
      </c>
      <c r="G13" s="50"/>
      <c r="H13" s="50"/>
      <c r="I13" s="14">
        <f>SUM(B13:H13)</f>
        <v>1.6875</v>
      </c>
      <c r="K13" s="2" t="s">
        <v>24</v>
      </c>
    </row>
    <row r="14" spans="1:11" ht="12.75" customHeight="1">
      <c r="A14" s="11" t="s">
        <v>20</v>
      </c>
      <c r="B14" s="50"/>
      <c r="C14" s="50"/>
      <c r="D14" s="12">
        <v>0.72916666666666663</v>
      </c>
      <c r="E14" s="12">
        <v>0.72916666666666663</v>
      </c>
      <c r="F14" s="12">
        <v>0.72916666666666663</v>
      </c>
      <c r="G14" s="50"/>
      <c r="H14" s="50"/>
      <c r="I14" s="14">
        <f>SUM(B14:H14)</f>
        <v>2.1875</v>
      </c>
      <c r="K14" s="2" t="s">
        <v>25</v>
      </c>
    </row>
    <row r="15" spans="1:11" ht="12.75" customHeight="1">
      <c r="A15" s="15" t="s">
        <v>26</v>
      </c>
      <c r="B15" s="18">
        <f t="shared" ref="B15:H15" si="2">B14-B13</f>
        <v>0</v>
      </c>
      <c r="C15" s="18">
        <f t="shared" si="2"/>
        <v>0</v>
      </c>
      <c r="D15" s="18">
        <f t="shared" si="2"/>
        <v>0.16666666666666663</v>
      </c>
      <c r="E15" s="18">
        <f t="shared" si="2"/>
        <v>0.16666666666666663</v>
      </c>
      <c r="F15" s="17">
        <f t="shared" si="2"/>
        <v>0.16666666666666663</v>
      </c>
      <c r="G15" s="16">
        <f t="shared" si="2"/>
        <v>0</v>
      </c>
      <c r="H15" s="16">
        <f t="shared" si="2"/>
        <v>0</v>
      </c>
      <c r="I15" s="18">
        <f>I14-I13</f>
        <v>0.5</v>
      </c>
      <c r="K15" s="2" t="s">
        <v>27</v>
      </c>
    </row>
    <row r="16" spans="1:11" ht="15" customHeight="1">
      <c r="A16" s="19" t="s">
        <v>28</v>
      </c>
      <c r="B16" s="20">
        <f>B12+B15</f>
        <v>0</v>
      </c>
      <c r="C16" s="21">
        <f>C12+C15</f>
        <v>0</v>
      </c>
      <c r="D16" s="21">
        <f>D12+D15</f>
        <v>0.33333333333333331</v>
      </c>
      <c r="E16" s="21">
        <f t="shared" ref="E16:H16" si="3">E12+E15</f>
        <v>0.33333333333333331</v>
      </c>
      <c r="F16" s="21">
        <f t="shared" si="3"/>
        <v>0.33333333333333331</v>
      </c>
      <c r="G16" s="21">
        <f t="shared" si="3"/>
        <v>0</v>
      </c>
      <c r="H16" s="21">
        <f t="shared" si="3"/>
        <v>0</v>
      </c>
      <c r="I16" s="22">
        <f>SUM(B16:H16)</f>
        <v>1</v>
      </c>
    </row>
    <row r="17" spans="1:11" ht="12.75" customHeight="1">
      <c r="A17" s="62"/>
      <c r="B17" s="63"/>
      <c r="C17" s="63"/>
      <c r="D17" s="63"/>
      <c r="E17" s="63"/>
      <c r="F17" s="63"/>
      <c r="G17" s="63"/>
      <c r="H17" s="63"/>
      <c r="I17" s="64"/>
    </row>
    <row r="18" spans="1:11" ht="21" customHeight="1">
      <c r="A18" s="66" t="s">
        <v>44</v>
      </c>
      <c r="B18" s="143"/>
      <c r="C18" s="143"/>
      <c r="D18" s="143"/>
      <c r="E18" s="143"/>
      <c r="F18" s="143"/>
      <c r="G18" s="143"/>
      <c r="H18" s="143"/>
      <c r="I18" s="144"/>
    </row>
    <row r="19" spans="1:11">
      <c r="A19" s="23"/>
      <c r="B19" s="23"/>
      <c r="C19" s="23"/>
      <c r="D19" s="23"/>
      <c r="E19" s="23"/>
      <c r="F19" s="23"/>
      <c r="G19" s="23"/>
      <c r="H19" s="23"/>
      <c r="K19" s="23">
        <v>2017</v>
      </c>
    </row>
    <row r="20" spans="1:11">
      <c r="A20" s="47" t="s">
        <v>10</v>
      </c>
      <c r="B20" s="6" t="s">
        <v>11</v>
      </c>
      <c r="C20" s="6" t="s">
        <v>12</v>
      </c>
      <c r="D20" s="6" t="s">
        <v>13</v>
      </c>
      <c r="E20" s="6" t="s">
        <v>14</v>
      </c>
      <c r="F20" s="6" t="s">
        <v>15</v>
      </c>
      <c r="G20" s="6" t="s">
        <v>41</v>
      </c>
      <c r="H20" s="6" t="s">
        <v>42</v>
      </c>
      <c r="I20" s="7" t="s">
        <v>16</v>
      </c>
      <c r="K20" s="23">
        <v>2018</v>
      </c>
    </row>
    <row r="21" spans="1:11">
      <c r="A21" s="30">
        <v>10</v>
      </c>
      <c r="B21" s="8">
        <v>41338</v>
      </c>
      <c r="C21" s="8">
        <v>41339</v>
      </c>
      <c r="D21" s="8">
        <v>41340</v>
      </c>
      <c r="E21" s="8">
        <v>41341</v>
      </c>
      <c r="F21" s="8">
        <v>41342</v>
      </c>
      <c r="G21" s="8">
        <v>41343</v>
      </c>
      <c r="H21" s="8">
        <v>41344</v>
      </c>
      <c r="I21" s="49"/>
      <c r="K21" s="23"/>
    </row>
    <row r="22" spans="1:11" hidden="1">
      <c r="A22" s="30"/>
      <c r="B22" s="46">
        <v>1</v>
      </c>
      <c r="C22" s="46">
        <f t="shared" ref="C22:H22" si="4">IF(OR(C20="LUNDI",C20="MARDI",C20="MERCREDI",C20="JEUDI",C20="VENDREDI"),1,0)</f>
        <v>1</v>
      </c>
      <c r="D22" s="46">
        <f t="shared" si="4"/>
        <v>1</v>
      </c>
      <c r="E22" s="46">
        <f t="shared" si="4"/>
        <v>1</v>
      </c>
      <c r="F22" s="46">
        <f t="shared" si="4"/>
        <v>1</v>
      </c>
      <c r="G22" s="46">
        <f t="shared" si="4"/>
        <v>0</v>
      </c>
      <c r="H22" s="46">
        <f t="shared" si="4"/>
        <v>0</v>
      </c>
      <c r="I22" s="9"/>
      <c r="K22" s="23">
        <v>2019</v>
      </c>
    </row>
    <row r="23" spans="1:11" ht="12.75" customHeight="1">
      <c r="A23" s="11" t="s">
        <v>19</v>
      </c>
      <c r="B23" s="12">
        <v>0.33333333333333331</v>
      </c>
      <c r="C23" s="12">
        <v>0.33333333333333331</v>
      </c>
      <c r="D23" s="12">
        <v>0.33333333333333331</v>
      </c>
      <c r="E23" s="12">
        <v>0.33333333333333331</v>
      </c>
      <c r="F23" s="12">
        <v>0.33333333333333331</v>
      </c>
      <c r="G23" s="50"/>
      <c r="H23" s="50"/>
      <c r="I23" s="13">
        <f>SUM(B23:H23)</f>
        <v>1.6666666666666665</v>
      </c>
      <c r="K23" s="23">
        <v>2020</v>
      </c>
    </row>
    <row r="24" spans="1:11" ht="12.75" customHeight="1">
      <c r="A24" s="11" t="s">
        <v>20</v>
      </c>
      <c r="B24" s="12">
        <v>0.5</v>
      </c>
      <c r="C24" s="12">
        <v>0.5</v>
      </c>
      <c r="D24" s="12">
        <v>0.5</v>
      </c>
      <c r="E24" s="12">
        <v>0.5</v>
      </c>
      <c r="F24" s="12">
        <v>0.5</v>
      </c>
      <c r="G24" s="50"/>
      <c r="H24" s="50"/>
      <c r="I24" s="14">
        <f>SUM(B24:H24)</f>
        <v>2.5</v>
      </c>
      <c r="K24" s="23">
        <v>2021</v>
      </c>
    </row>
    <row r="25" spans="1:11" ht="12.75" customHeight="1">
      <c r="A25" s="15" t="s">
        <v>22</v>
      </c>
      <c r="B25" s="16">
        <f t="shared" ref="B25:H25" si="5">B24-B23</f>
        <v>0.16666666666666669</v>
      </c>
      <c r="C25" s="16">
        <f t="shared" si="5"/>
        <v>0.16666666666666669</v>
      </c>
      <c r="D25" s="16">
        <f t="shared" si="5"/>
        <v>0.16666666666666669</v>
      </c>
      <c r="E25" s="16">
        <f t="shared" si="5"/>
        <v>0.16666666666666669</v>
      </c>
      <c r="F25" s="16">
        <f t="shared" si="5"/>
        <v>0.16666666666666669</v>
      </c>
      <c r="G25" s="16">
        <f t="shared" si="5"/>
        <v>0</v>
      </c>
      <c r="H25" s="16">
        <f t="shared" si="5"/>
        <v>0</v>
      </c>
      <c r="I25" s="16">
        <f>I24-I23</f>
        <v>0.83333333333333348</v>
      </c>
      <c r="K25" s="23">
        <v>2022</v>
      </c>
    </row>
    <row r="26" spans="1:11" ht="12.75" customHeight="1">
      <c r="A26" s="11" t="s">
        <v>19</v>
      </c>
      <c r="B26" s="12">
        <v>0.5625</v>
      </c>
      <c r="C26" s="12">
        <v>0.5625</v>
      </c>
      <c r="D26" s="12">
        <v>0.5625</v>
      </c>
      <c r="E26" s="12">
        <v>0.5625</v>
      </c>
      <c r="F26" s="12">
        <v>0.5625</v>
      </c>
      <c r="G26" s="50"/>
      <c r="H26" s="50"/>
      <c r="I26" s="14">
        <f>SUM(B26:H26)</f>
        <v>2.8125</v>
      </c>
      <c r="K26" s="23">
        <v>2023</v>
      </c>
    </row>
    <row r="27" spans="1:11" ht="12.75" customHeight="1">
      <c r="A27" s="11" t="s">
        <v>20</v>
      </c>
      <c r="B27" s="12">
        <v>0.72916666666666663</v>
      </c>
      <c r="C27" s="12">
        <v>0.72916666666666663</v>
      </c>
      <c r="D27" s="12">
        <v>0.72916666666666663</v>
      </c>
      <c r="E27" s="12">
        <v>0.72916666666666663</v>
      </c>
      <c r="F27" s="12">
        <v>0.72916666666666663</v>
      </c>
      <c r="G27" s="50"/>
      <c r="H27" s="50"/>
      <c r="I27" s="14">
        <f>SUM(B27:H27)</f>
        <v>3.645833333333333</v>
      </c>
      <c r="K27" s="23">
        <v>2024</v>
      </c>
    </row>
    <row r="28" spans="1:11" ht="12.75" customHeight="1">
      <c r="A28" s="15" t="s">
        <v>26</v>
      </c>
      <c r="B28" s="18">
        <f t="shared" ref="B28:H28" si="6">B27-B26</f>
        <v>0.16666666666666663</v>
      </c>
      <c r="C28" s="18">
        <f t="shared" si="6"/>
        <v>0.16666666666666663</v>
      </c>
      <c r="D28" s="17">
        <f t="shared" si="6"/>
        <v>0.16666666666666663</v>
      </c>
      <c r="E28" s="17">
        <f t="shared" si="6"/>
        <v>0.16666666666666663</v>
      </c>
      <c r="F28" s="18">
        <f t="shared" si="6"/>
        <v>0.16666666666666663</v>
      </c>
      <c r="G28" s="16">
        <f t="shared" si="6"/>
        <v>0</v>
      </c>
      <c r="H28" s="16">
        <f t="shared" si="6"/>
        <v>0</v>
      </c>
      <c r="I28" s="18">
        <f>I27-I26</f>
        <v>0.83333333333333304</v>
      </c>
      <c r="K28" s="23">
        <v>2025</v>
      </c>
    </row>
    <row r="29" spans="1:11" ht="15" customHeight="1">
      <c r="A29" s="19" t="s">
        <v>28</v>
      </c>
      <c r="B29" s="20">
        <f>B25+B28</f>
        <v>0.33333333333333331</v>
      </c>
      <c r="C29" s="21">
        <f>C25+C28</f>
        <v>0.33333333333333331</v>
      </c>
      <c r="D29" s="21">
        <f>D25+D28</f>
        <v>0.33333333333333331</v>
      </c>
      <c r="E29" s="21">
        <f t="shared" ref="E29:H29" si="7">E25+E28</f>
        <v>0.33333333333333331</v>
      </c>
      <c r="F29" s="21">
        <f t="shared" si="7"/>
        <v>0.33333333333333331</v>
      </c>
      <c r="G29" s="21">
        <f t="shared" si="7"/>
        <v>0</v>
      </c>
      <c r="H29" s="21">
        <f t="shared" si="7"/>
        <v>0</v>
      </c>
      <c r="I29" s="22">
        <f>SUM(B29:H29)</f>
        <v>1.6666666666666665</v>
      </c>
    </row>
    <row r="30" spans="1:11" ht="12.75" customHeight="1">
      <c r="A30" s="62"/>
      <c r="B30" s="63"/>
      <c r="C30" s="63"/>
      <c r="D30" s="63"/>
      <c r="E30" s="63"/>
      <c r="F30" s="63"/>
      <c r="G30" s="63"/>
      <c r="H30" s="63"/>
      <c r="I30" s="64"/>
    </row>
    <row r="31" spans="1:11" ht="21" customHeight="1">
      <c r="A31" s="66" t="s">
        <v>44</v>
      </c>
      <c r="B31" s="143"/>
      <c r="C31" s="143"/>
      <c r="D31" s="143"/>
      <c r="E31" s="143"/>
      <c r="F31" s="143"/>
      <c r="G31" s="143"/>
      <c r="H31" s="143"/>
      <c r="I31" s="144"/>
    </row>
    <row r="32" spans="1:11">
      <c r="A32" s="23"/>
      <c r="B32" s="23"/>
      <c r="C32" s="23"/>
      <c r="D32" s="23"/>
      <c r="E32" s="23"/>
      <c r="F32" s="23"/>
      <c r="G32" s="23"/>
      <c r="H32" s="23"/>
      <c r="K32" s="23">
        <v>2017</v>
      </c>
    </row>
    <row r="33" spans="1:11">
      <c r="A33" s="47" t="s">
        <v>10</v>
      </c>
      <c r="B33" s="6" t="s">
        <v>11</v>
      </c>
      <c r="C33" s="6" t="s">
        <v>12</v>
      </c>
      <c r="D33" s="6" t="s">
        <v>13</v>
      </c>
      <c r="E33" s="6" t="s">
        <v>14</v>
      </c>
      <c r="F33" s="6" t="s">
        <v>15</v>
      </c>
      <c r="G33" s="6" t="s">
        <v>41</v>
      </c>
      <c r="H33" s="6" t="s">
        <v>42</v>
      </c>
      <c r="I33" s="7" t="s">
        <v>16</v>
      </c>
    </row>
    <row r="34" spans="1:11">
      <c r="A34" s="30">
        <v>11</v>
      </c>
      <c r="B34" s="8">
        <v>41345</v>
      </c>
      <c r="C34" s="8">
        <v>41346</v>
      </c>
      <c r="D34" s="8">
        <v>41347</v>
      </c>
      <c r="E34" s="8">
        <v>41348</v>
      </c>
      <c r="F34" s="8">
        <v>41349</v>
      </c>
      <c r="G34" s="8">
        <v>41350</v>
      </c>
      <c r="H34" s="8">
        <v>41351</v>
      </c>
      <c r="I34" s="49"/>
    </row>
    <row r="35" spans="1:11" hidden="1">
      <c r="A35" s="30"/>
      <c r="B35" s="46">
        <f>IF(OR(B33="LUNDI",B33="MARDI",B33="MERCREDI",B33="JEUDI",B33="VENDREDI"),1,0)</f>
        <v>1</v>
      </c>
      <c r="C35" s="46">
        <f t="shared" ref="C35:H35" si="8">IF(OR(C33="LUNDI",C33="MARDI",C33="MERCREDI",C33="JEUDI",C33="VENDREDI"),1,0)</f>
        <v>1</v>
      </c>
      <c r="D35" s="46">
        <f t="shared" si="8"/>
        <v>1</v>
      </c>
      <c r="E35" s="46">
        <f t="shared" si="8"/>
        <v>1</v>
      </c>
      <c r="F35" s="46">
        <f t="shared" si="8"/>
        <v>1</v>
      </c>
      <c r="G35" s="46">
        <f t="shared" si="8"/>
        <v>0</v>
      </c>
      <c r="H35" s="46">
        <f t="shared" si="8"/>
        <v>0</v>
      </c>
      <c r="I35" s="9"/>
    </row>
    <row r="36" spans="1:11" ht="12.75" customHeight="1">
      <c r="A36" s="11" t="s">
        <v>19</v>
      </c>
      <c r="B36" s="12">
        <v>0.33333333333333331</v>
      </c>
      <c r="C36" s="12">
        <v>0.33333333333333331</v>
      </c>
      <c r="D36" s="12">
        <v>0.33333333333333331</v>
      </c>
      <c r="E36" s="12">
        <v>0.33333333333333331</v>
      </c>
      <c r="F36" s="12">
        <v>0.33333333333333331</v>
      </c>
      <c r="G36" s="50"/>
      <c r="H36" s="50"/>
      <c r="I36" s="13">
        <f>SUM(B36:H36)</f>
        <v>1.6666666666666665</v>
      </c>
    </row>
    <row r="37" spans="1:11" ht="12.75" customHeight="1">
      <c r="A37" s="11" t="s">
        <v>20</v>
      </c>
      <c r="B37" s="12">
        <v>0.5</v>
      </c>
      <c r="C37" s="12">
        <v>0.5</v>
      </c>
      <c r="D37" s="12">
        <v>0.5</v>
      </c>
      <c r="E37" s="12">
        <v>0.5</v>
      </c>
      <c r="F37" s="12">
        <v>0.5</v>
      </c>
      <c r="G37" s="50"/>
      <c r="H37" s="50"/>
      <c r="I37" s="14">
        <f>SUM(B37:H37)</f>
        <v>2.5</v>
      </c>
    </row>
    <row r="38" spans="1:11" ht="12.75" customHeight="1">
      <c r="A38" s="15" t="s">
        <v>22</v>
      </c>
      <c r="B38" s="16">
        <f t="shared" ref="B38:H38" si="9">B37-B36</f>
        <v>0.16666666666666669</v>
      </c>
      <c r="C38" s="16">
        <f t="shared" si="9"/>
        <v>0.16666666666666669</v>
      </c>
      <c r="D38" s="16">
        <f t="shared" si="9"/>
        <v>0.16666666666666669</v>
      </c>
      <c r="E38" s="16">
        <f t="shared" si="9"/>
        <v>0.16666666666666669</v>
      </c>
      <c r="F38" s="16">
        <f t="shared" si="9"/>
        <v>0.16666666666666669</v>
      </c>
      <c r="G38" s="16">
        <f t="shared" si="9"/>
        <v>0</v>
      </c>
      <c r="H38" s="16">
        <f t="shared" si="9"/>
        <v>0</v>
      </c>
      <c r="I38" s="16">
        <f>I37-I36</f>
        <v>0.83333333333333348</v>
      </c>
    </row>
    <row r="39" spans="1:11" ht="12.75" customHeight="1">
      <c r="A39" s="11" t="s">
        <v>19</v>
      </c>
      <c r="B39" s="12">
        <v>0.5625</v>
      </c>
      <c r="C39" s="12">
        <v>0.5625</v>
      </c>
      <c r="D39" s="12">
        <v>0.5625</v>
      </c>
      <c r="E39" s="12">
        <v>0.5625</v>
      </c>
      <c r="F39" s="12">
        <v>0.5625</v>
      </c>
      <c r="G39" s="50"/>
      <c r="H39" s="50"/>
      <c r="I39" s="14">
        <f>SUM(B39:H39)</f>
        <v>2.8125</v>
      </c>
    </row>
    <row r="40" spans="1:11" ht="12.75" customHeight="1">
      <c r="A40" s="11" t="s">
        <v>20</v>
      </c>
      <c r="B40" s="12">
        <v>0.72916666666666663</v>
      </c>
      <c r="C40" s="12">
        <v>0.72916666666666663</v>
      </c>
      <c r="D40" s="12">
        <v>0.72916666666666663</v>
      </c>
      <c r="E40" s="12">
        <v>0.72916666666666663</v>
      </c>
      <c r="F40" s="12">
        <v>0.72916666666666663</v>
      </c>
      <c r="G40" s="50"/>
      <c r="H40" s="50"/>
      <c r="I40" s="14">
        <f>SUM(B40:H40)</f>
        <v>3.645833333333333</v>
      </c>
    </row>
    <row r="41" spans="1:11" ht="12.75" customHeight="1">
      <c r="A41" s="15" t="s">
        <v>26</v>
      </c>
      <c r="B41" s="18">
        <f t="shared" ref="B41:H41" si="10">B40-B39</f>
        <v>0.16666666666666663</v>
      </c>
      <c r="C41" s="18">
        <f t="shared" si="10"/>
        <v>0.16666666666666663</v>
      </c>
      <c r="D41" s="17">
        <f t="shared" si="10"/>
        <v>0.16666666666666663</v>
      </c>
      <c r="E41" s="17">
        <f t="shared" si="10"/>
        <v>0.16666666666666663</v>
      </c>
      <c r="F41" s="18">
        <f t="shared" si="10"/>
        <v>0.16666666666666663</v>
      </c>
      <c r="G41" s="16">
        <f t="shared" si="10"/>
        <v>0</v>
      </c>
      <c r="H41" s="16">
        <f t="shared" si="10"/>
        <v>0</v>
      </c>
      <c r="I41" s="18">
        <f>I40-I39</f>
        <v>0.83333333333333304</v>
      </c>
    </row>
    <row r="42" spans="1:11" ht="15" customHeight="1">
      <c r="A42" s="19" t="s">
        <v>28</v>
      </c>
      <c r="B42" s="20">
        <f>B38+B41</f>
        <v>0.33333333333333331</v>
      </c>
      <c r="C42" s="21">
        <f>C38+C41</f>
        <v>0.33333333333333331</v>
      </c>
      <c r="D42" s="21">
        <f>D38+D41</f>
        <v>0.33333333333333331</v>
      </c>
      <c r="E42" s="21">
        <f t="shared" ref="E42:H42" si="11">E38+E41</f>
        <v>0.33333333333333331</v>
      </c>
      <c r="F42" s="21">
        <f t="shared" si="11"/>
        <v>0.33333333333333331</v>
      </c>
      <c r="G42" s="21">
        <f t="shared" si="11"/>
        <v>0</v>
      </c>
      <c r="H42" s="21">
        <f t="shared" si="11"/>
        <v>0</v>
      </c>
      <c r="I42" s="22">
        <f>SUM(B42:H42)</f>
        <v>1.6666666666666665</v>
      </c>
    </row>
    <row r="43" spans="1:11" ht="12.75" customHeight="1">
      <c r="A43" s="62"/>
      <c r="B43" s="63"/>
      <c r="C43" s="63"/>
      <c r="D43" s="63"/>
      <c r="E43" s="63"/>
      <c r="F43" s="63"/>
      <c r="G43" s="63"/>
      <c r="H43" s="63"/>
      <c r="I43" s="64"/>
    </row>
    <row r="44" spans="1:11" ht="21" customHeight="1">
      <c r="A44" s="66" t="s">
        <v>44</v>
      </c>
      <c r="B44" s="143"/>
      <c r="C44" s="143"/>
      <c r="D44" s="143"/>
      <c r="E44" s="143"/>
      <c r="F44" s="143"/>
      <c r="G44" s="143"/>
      <c r="H44" s="143"/>
      <c r="I44" s="144"/>
    </row>
    <row r="45" spans="1:11">
      <c r="A45" s="23"/>
      <c r="B45" s="23"/>
      <c r="C45" s="23"/>
      <c r="D45" s="23"/>
      <c r="E45" s="23"/>
      <c r="F45" s="23"/>
      <c r="G45" s="23"/>
      <c r="H45" s="23"/>
      <c r="K45" s="23">
        <v>2017</v>
      </c>
    </row>
    <row r="46" spans="1:11">
      <c r="A46" s="47" t="s">
        <v>10</v>
      </c>
      <c r="B46" s="6" t="s">
        <v>11</v>
      </c>
      <c r="C46" s="6" t="s">
        <v>12</v>
      </c>
      <c r="D46" s="6" t="s">
        <v>13</v>
      </c>
      <c r="E46" s="6" t="s">
        <v>14</v>
      </c>
      <c r="F46" s="6" t="s">
        <v>15</v>
      </c>
      <c r="G46" s="6" t="s">
        <v>41</v>
      </c>
      <c r="H46" s="6" t="s">
        <v>42</v>
      </c>
      <c r="I46" s="7" t="s">
        <v>16</v>
      </c>
    </row>
    <row r="47" spans="1:11">
      <c r="A47" s="30">
        <v>12</v>
      </c>
      <c r="B47" s="8">
        <v>41352</v>
      </c>
      <c r="C47" s="8">
        <v>41353</v>
      </c>
      <c r="D47" s="8">
        <v>41354</v>
      </c>
      <c r="E47" s="8">
        <v>41355</v>
      </c>
      <c r="F47" s="8">
        <v>41356</v>
      </c>
      <c r="G47" s="8">
        <v>41357</v>
      </c>
      <c r="H47" s="8">
        <v>41358</v>
      </c>
      <c r="I47" s="49"/>
    </row>
    <row r="48" spans="1:11" hidden="1">
      <c r="A48" s="30"/>
      <c r="B48" s="46">
        <f>IF(OR(B46="LUNDI",B46="MARDI",B46="MERCREDI",B46="JEUDI",B46="VENDREDI"),1,0)</f>
        <v>1</v>
      </c>
      <c r="C48" s="46">
        <f t="shared" ref="C48:H48" si="12">IF(OR(C46="LUNDI",C46="MARDI",C46="MERCREDI",C46="JEUDI",C46="VENDREDI"),1,0)</f>
        <v>1</v>
      </c>
      <c r="D48" s="46">
        <f t="shared" si="12"/>
        <v>1</v>
      </c>
      <c r="E48" s="46">
        <f t="shared" si="12"/>
        <v>1</v>
      </c>
      <c r="F48" s="46">
        <f t="shared" si="12"/>
        <v>1</v>
      </c>
      <c r="G48" s="46">
        <f t="shared" si="12"/>
        <v>0</v>
      </c>
      <c r="H48" s="46">
        <f t="shared" si="12"/>
        <v>0</v>
      </c>
      <c r="I48" s="9"/>
    </row>
    <row r="49" spans="1:13" ht="12.75" customHeight="1">
      <c r="A49" s="11" t="s">
        <v>19</v>
      </c>
      <c r="B49" s="12">
        <v>0.33333333333333331</v>
      </c>
      <c r="C49" s="12">
        <v>0.33333333333333331</v>
      </c>
      <c r="D49" s="12">
        <v>0.33333333333333331</v>
      </c>
      <c r="E49" s="12">
        <v>0.33333333333333331</v>
      </c>
      <c r="F49" s="12">
        <v>0.33333333333333331</v>
      </c>
      <c r="G49" s="50"/>
      <c r="H49" s="50"/>
      <c r="I49" s="13">
        <f>SUM(B49:H49)</f>
        <v>1.6666666666666665</v>
      </c>
    </row>
    <row r="50" spans="1:13" ht="12.75" customHeight="1">
      <c r="A50" s="11" t="s">
        <v>20</v>
      </c>
      <c r="B50" s="12">
        <v>0.5</v>
      </c>
      <c r="C50" s="12">
        <v>0.5</v>
      </c>
      <c r="D50" s="12">
        <v>0.5</v>
      </c>
      <c r="E50" s="12">
        <v>0.5</v>
      </c>
      <c r="F50" s="12">
        <v>0.5</v>
      </c>
      <c r="G50" s="50"/>
      <c r="H50" s="50"/>
      <c r="I50" s="14">
        <f>SUM(B50:H50)</f>
        <v>2.5</v>
      </c>
    </row>
    <row r="51" spans="1:13" ht="12.75" customHeight="1">
      <c r="A51" s="15" t="s">
        <v>22</v>
      </c>
      <c r="B51" s="16">
        <f t="shared" ref="B51:H51" si="13">B50-B49</f>
        <v>0.16666666666666669</v>
      </c>
      <c r="C51" s="16">
        <f t="shared" si="13"/>
        <v>0.16666666666666669</v>
      </c>
      <c r="D51" s="16">
        <f t="shared" si="13"/>
        <v>0.16666666666666669</v>
      </c>
      <c r="E51" s="16">
        <f t="shared" si="13"/>
        <v>0.16666666666666669</v>
      </c>
      <c r="F51" s="16">
        <f t="shared" si="13"/>
        <v>0.16666666666666669</v>
      </c>
      <c r="G51" s="16">
        <f t="shared" si="13"/>
        <v>0</v>
      </c>
      <c r="H51" s="16">
        <f t="shared" si="13"/>
        <v>0</v>
      </c>
      <c r="I51" s="16">
        <f>I50-I49</f>
        <v>0.83333333333333348</v>
      </c>
    </row>
    <row r="52" spans="1:13" ht="12.75" customHeight="1">
      <c r="A52" s="11" t="s">
        <v>19</v>
      </c>
      <c r="B52" s="12">
        <v>0.5625</v>
      </c>
      <c r="C52" s="12">
        <v>0.5625</v>
      </c>
      <c r="D52" s="12">
        <v>0.5625</v>
      </c>
      <c r="E52" s="12">
        <v>0.5625</v>
      </c>
      <c r="F52" s="12">
        <v>0.5625</v>
      </c>
      <c r="G52" s="50"/>
      <c r="H52" s="50"/>
      <c r="I52" s="14">
        <f>SUM(B52:H52)</f>
        <v>2.8125</v>
      </c>
    </row>
    <row r="53" spans="1:13" ht="12.75" customHeight="1">
      <c r="A53" s="11" t="s">
        <v>20</v>
      </c>
      <c r="B53" s="12">
        <v>0.72916666666666663</v>
      </c>
      <c r="C53" s="12">
        <v>0.72916666666666663</v>
      </c>
      <c r="D53" s="12">
        <v>0.72916666666666663</v>
      </c>
      <c r="E53" s="12">
        <v>0.72916666666666663</v>
      </c>
      <c r="F53" s="12">
        <v>0.72916666666666663</v>
      </c>
      <c r="G53" s="50"/>
      <c r="H53" s="50"/>
      <c r="I53" s="14">
        <f>SUM(B53:H53)</f>
        <v>3.645833333333333</v>
      </c>
    </row>
    <row r="54" spans="1:13" ht="12.75" customHeight="1">
      <c r="A54" s="15" t="s">
        <v>26</v>
      </c>
      <c r="B54" s="18">
        <f t="shared" ref="B54:F54" si="14">B53-B52</f>
        <v>0.16666666666666663</v>
      </c>
      <c r="C54" s="18">
        <f t="shared" si="14"/>
        <v>0.16666666666666663</v>
      </c>
      <c r="D54" s="17">
        <f t="shared" si="14"/>
        <v>0.16666666666666663</v>
      </c>
      <c r="E54" s="17">
        <f t="shared" si="14"/>
        <v>0.16666666666666663</v>
      </c>
      <c r="F54" s="18">
        <f t="shared" si="14"/>
        <v>0.16666666666666663</v>
      </c>
      <c r="G54" s="16">
        <f>G53-G52</f>
        <v>0</v>
      </c>
      <c r="H54" s="16">
        <f>H53-H52</f>
        <v>0</v>
      </c>
      <c r="I54" s="18">
        <f>I53-I52</f>
        <v>0.83333333333333304</v>
      </c>
    </row>
    <row r="55" spans="1:13" ht="15" customHeight="1">
      <c r="A55" s="19" t="s">
        <v>28</v>
      </c>
      <c r="B55" s="20">
        <f>B51+B54</f>
        <v>0.33333333333333331</v>
      </c>
      <c r="C55" s="21">
        <f>C51+C54</f>
        <v>0.33333333333333331</v>
      </c>
      <c r="D55" s="21">
        <f>D51+D54</f>
        <v>0.33333333333333331</v>
      </c>
      <c r="E55" s="21">
        <f t="shared" ref="E55:H55" si="15">E51+E54</f>
        <v>0.33333333333333331</v>
      </c>
      <c r="F55" s="21">
        <f t="shared" si="15"/>
        <v>0.33333333333333331</v>
      </c>
      <c r="G55" s="21">
        <f t="shared" si="15"/>
        <v>0</v>
      </c>
      <c r="H55" s="21">
        <f t="shared" si="15"/>
        <v>0</v>
      </c>
      <c r="I55" s="22">
        <f>SUM(B55:H55)</f>
        <v>1.6666666666666665</v>
      </c>
    </row>
    <row r="56" spans="1:13" ht="12.75" customHeight="1">
      <c r="A56" s="62"/>
      <c r="B56" s="63"/>
      <c r="C56" s="63"/>
      <c r="D56" s="63"/>
      <c r="E56" s="63"/>
      <c r="F56" s="63"/>
      <c r="G56" s="63"/>
      <c r="H56" s="63"/>
      <c r="I56" s="64"/>
    </row>
    <row r="57" spans="1:13" ht="21" customHeight="1">
      <c r="A57" s="66" t="s">
        <v>44</v>
      </c>
      <c r="B57" s="143"/>
      <c r="C57" s="143"/>
      <c r="D57" s="143"/>
      <c r="E57" s="143"/>
      <c r="F57" s="143"/>
      <c r="G57" s="143"/>
      <c r="H57" s="143"/>
      <c r="I57" s="144"/>
    </row>
    <row r="58" spans="1:13">
      <c r="A58" s="23"/>
      <c r="B58" s="23"/>
      <c r="C58" s="23"/>
      <c r="D58" s="23"/>
      <c r="E58" s="23"/>
      <c r="F58" s="23"/>
      <c r="G58" s="23"/>
      <c r="H58" s="23"/>
      <c r="K58" s="23">
        <v>2017</v>
      </c>
    </row>
    <row r="59" spans="1:13">
      <c r="A59" s="47" t="s">
        <v>10</v>
      </c>
      <c r="B59" s="6" t="s">
        <v>11</v>
      </c>
      <c r="C59" s="6" t="s">
        <v>12</v>
      </c>
      <c r="D59" s="6" t="s">
        <v>13</v>
      </c>
      <c r="E59" s="6" t="s">
        <v>14</v>
      </c>
      <c r="F59" s="6" t="s">
        <v>15</v>
      </c>
      <c r="G59" s="6" t="s">
        <v>41</v>
      </c>
      <c r="H59" s="6" t="s">
        <v>42</v>
      </c>
      <c r="I59" s="7" t="s">
        <v>16</v>
      </c>
    </row>
    <row r="60" spans="1:13">
      <c r="A60" s="30">
        <v>13</v>
      </c>
      <c r="B60" s="8">
        <v>41359</v>
      </c>
      <c r="C60" s="8">
        <v>41360</v>
      </c>
      <c r="D60" s="8">
        <v>41361</v>
      </c>
      <c r="E60" s="8">
        <v>41362</v>
      </c>
      <c r="F60" s="8">
        <v>41363</v>
      </c>
      <c r="G60" s="8"/>
      <c r="H60" s="8"/>
      <c r="I60" s="49"/>
    </row>
    <row r="61" spans="1:13" hidden="1">
      <c r="A61" s="30"/>
      <c r="B61" s="46">
        <f>IF(OR(B59="LUNDI",B59="MARDI",B59="MERCREDI",B59="JEUDI",B59="VENDREDI"),1,0)</f>
        <v>1</v>
      </c>
      <c r="C61" s="46">
        <f t="shared" ref="C61:H61" si="16">IF(OR(C59="LUNDI",C59="MARDI",C59="MERCREDI",C59="JEUDI",C59="VENDREDI"),1,0)</f>
        <v>1</v>
      </c>
      <c r="D61" s="46">
        <v>1</v>
      </c>
      <c r="E61" s="46">
        <v>1</v>
      </c>
      <c r="F61" s="46">
        <v>1</v>
      </c>
      <c r="G61" s="46">
        <f t="shared" si="16"/>
        <v>0</v>
      </c>
      <c r="H61" s="46">
        <f t="shared" si="16"/>
        <v>0</v>
      </c>
      <c r="I61" s="9"/>
    </row>
    <row r="62" spans="1:13" ht="12.75" customHeight="1">
      <c r="A62" s="11" t="s">
        <v>19</v>
      </c>
      <c r="B62" s="12">
        <v>0.33333333333333331</v>
      </c>
      <c r="C62" s="12">
        <v>0.33333333333333331</v>
      </c>
      <c r="D62" s="12">
        <v>0.33333333333333331</v>
      </c>
      <c r="E62" s="12">
        <v>0.33333333333333331</v>
      </c>
      <c r="F62" s="12">
        <v>0.33333333333333331</v>
      </c>
      <c r="G62" s="50"/>
      <c r="H62" s="50"/>
      <c r="I62" s="13">
        <f>SUM(B62:H62)</f>
        <v>1.6666666666666665</v>
      </c>
    </row>
    <row r="63" spans="1:13" ht="12.75" customHeight="1">
      <c r="A63" s="11" t="s">
        <v>20</v>
      </c>
      <c r="B63" s="12">
        <v>0.5</v>
      </c>
      <c r="C63" s="12">
        <v>0.5</v>
      </c>
      <c r="D63" s="12">
        <v>0.5</v>
      </c>
      <c r="E63" s="12">
        <v>0.5</v>
      </c>
      <c r="F63" s="12">
        <v>0.5</v>
      </c>
      <c r="G63" s="50"/>
      <c r="H63" s="50"/>
      <c r="I63" s="14">
        <f>SUM(B63:H63)</f>
        <v>2.5</v>
      </c>
      <c r="M63" s="65"/>
    </row>
    <row r="64" spans="1:13" ht="12.75" customHeight="1">
      <c r="A64" s="15" t="s">
        <v>22</v>
      </c>
      <c r="B64" s="16">
        <f t="shared" ref="B64:F64" si="17">B63-B62</f>
        <v>0.16666666666666669</v>
      </c>
      <c r="C64" s="16">
        <f t="shared" si="17"/>
        <v>0.16666666666666669</v>
      </c>
      <c r="D64" s="16">
        <f t="shared" si="17"/>
        <v>0.16666666666666669</v>
      </c>
      <c r="E64" s="16">
        <f t="shared" si="17"/>
        <v>0.16666666666666669</v>
      </c>
      <c r="F64" s="16">
        <f t="shared" si="17"/>
        <v>0.16666666666666669</v>
      </c>
      <c r="G64" s="16">
        <f t="shared" ref="G64:H64" si="18">G63-G62</f>
        <v>0</v>
      </c>
      <c r="H64" s="16">
        <f t="shared" si="18"/>
        <v>0</v>
      </c>
      <c r="I64" s="16">
        <f>I63-I62</f>
        <v>0.83333333333333348</v>
      </c>
    </row>
    <row r="65" spans="1:9" ht="12.75" customHeight="1">
      <c r="A65" s="11" t="s">
        <v>19</v>
      </c>
      <c r="B65" s="12">
        <v>0.5625</v>
      </c>
      <c r="C65" s="12">
        <v>0.5625</v>
      </c>
      <c r="D65" s="12">
        <v>0.5625</v>
      </c>
      <c r="E65" s="12">
        <v>0.5625</v>
      </c>
      <c r="F65" s="12">
        <v>0.5625</v>
      </c>
      <c r="G65" s="50"/>
      <c r="H65" s="50"/>
      <c r="I65" s="14">
        <f>SUM(B65:H65)</f>
        <v>2.8125</v>
      </c>
    </row>
    <row r="66" spans="1:9" ht="12.75" customHeight="1">
      <c r="A66" s="11" t="s">
        <v>20</v>
      </c>
      <c r="B66" s="12">
        <v>0.72916666666666663</v>
      </c>
      <c r="C66" s="12">
        <v>0.72916666666666663</v>
      </c>
      <c r="D66" s="12">
        <v>0.72916666666666663</v>
      </c>
      <c r="E66" s="12">
        <v>0.72916666666666663</v>
      </c>
      <c r="F66" s="12">
        <v>0.72916666666666663</v>
      </c>
      <c r="G66" s="50"/>
      <c r="H66" s="50"/>
      <c r="I66" s="14">
        <f>SUM(B66:H66)</f>
        <v>3.645833333333333</v>
      </c>
    </row>
    <row r="67" spans="1:9" ht="12.75" customHeight="1">
      <c r="A67" s="15" t="s">
        <v>26</v>
      </c>
      <c r="B67" s="18">
        <f t="shared" ref="B67:F67" si="19">B66-B65</f>
        <v>0.16666666666666663</v>
      </c>
      <c r="C67" s="18">
        <f t="shared" si="19"/>
        <v>0.16666666666666663</v>
      </c>
      <c r="D67" s="17">
        <f t="shared" si="19"/>
        <v>0.16666666666666663</v>
      </c>
      <c r="E67" s="17">
        <f t="shared" si="19"/>
        <v>0.16666666666666663</v>
      </c>
      <c r="F67" s="18">
        <f t="shared" si="19"/>
        <v>0.16666666666666663</v>
      </c>
      <c r="G67" s="16">
        <f t="shared" ref="G67:H67" si="20">G66-G65</f>
        <v>0</v>
      </c>
      <c r="H67" s="16">
        <f t="shared" si="20"/>
        <v>0</v>
      </c>
      <c r="I67" s="18">
        <f>I66-I65</f>
        <v>0.83333333333333304</v>
      </c>
    </row>
    <row r="68" spans="1:9" ht="15" customHeight="1">
      <c r="A68" s="19" t="s">
        <v>28</v>
      </c>
      <c r="B68" s="20">
        <f>B64+B67</f>
        <v>0.33333333333333331</v>
      </c>
      <c r="C68" s="21">
        <f>C64+C67</f>
        <v>0.33333333333333331</v>
      </c>
      <c r="D68" s="21">
        <f>D64+D67</f>
        <v>0.33333333333333331</v>
      </c>
      <c r="E68" s="21">
        <f t="shared" ref="E68:H68" si="21">E64+E67</f>
        <v>0.33333333333333331</v>
      </c>
      <c r="F68" s="21">
        <f t="shared" si="21"/>
        <v>0.33333333333333331</v>
      </c>
      <c r="G68" s="21">
        <f t="shared" si="21"/>
        <v>0</v>
      </c>
      <c r="H68" s="21">
        <f t="shared" si="21"/>
        <v>0</v>
      </c>
      <c r="I68" s="22">
        <f>SUM(B68:H68)</f>
        <v>1.6666666666666665</v>
      </c>
    </row>
    <row r="69" spans="1:9" ht="12.75" customHeight="1">
      <c r="A69" s="62"/>
      <c r="B69" s="63"/>
      <c r="C69" s="63"/>
      <c r="D69" s="63"/>
      <c r="E69" s="63"/>
      <c r="F69" s="63"/>
      <c r="G69" s="63"/>
      <c r="H69" s="63"/>
      <c r="I69" s="64"/>
    </row>
    <row r="70" spans="1:9" ht="21" customHeight="1">
      <c r="A70" s="66" t="s">
        <v>44</v>
      </c>
      <c r="B70" s="143"/>
      <c r="C70" s="143"/>
      <c r="D70" s="143"/>
      <c r="E70" s="143"/>
      <c r="F70" s="143"/>
      <c r="G70" s="143"/>
      <c r="H70" s="143"/>
      <c r="I70" s="144"/>
    </row>
    <row r="71" spans="1:9" ht="12.75" customHeight="1">
      <c r="F71" s="24"/>
      <c r="G71" s="24"/>
      <c r="H71" s="24"/>
      <c r="I71" s="24"/>
    </row>
    <row r="72" spans="1:9" ht="15.75">
      <c r="A72" s="151" t="s">
        <v>29</v>
      </c>
      <c r="B72" s="152"/>
      <c r="C72" s="51">
        <f>(I68+I55+I42+I29+I16)</f>
        <v>7.6666666666666661</v>
      </c>
      <c r="D72" s="52"/>
      <c r="F72" s="25"/>
      <c r="G72" s="25"/>
      <c r="H72" s="25"/>
      <c r="I72" s="26"/>
    </row>
    <row r="73" spans="1:9" ht="15.75">
      <c r="A73" s="11"/>
      <c r="B73" s="26"/>
      <c r="C73" s="26"/>
      <c r="D73" s="53"/>
      <c r="E73" s="27"/>
      <c r="F73" s="26"/>
      <c r="G73" s="26"/>
      <c r="H73" s="26"/>
      <c r="I73" s="25"/>
    </row>
    <row r="74" spans="1:9" ht="15.75">
      <c r="A74" s="153" t="s">
        <v>30</v>
      </c>
      <c r="B74" s="154"/>
      <c r="C74" s="68">
        <f>SUM(B9:H9,B22:H22,B35:H35,B48:H48,B61:H61,)</f>
        <v>23</v>
      </c>
      <c r="D74" s="55" t="s">
        <v>43</v>
      </c>
      <c r="E74" s="28"/>
    </row>
    <row r="75" spans="1:9" ht="15.75">
      <c r="A75" s="146" t="s">
        <v>31</v>
      </c>
      <c r="B75" s="147"/>
      <c r="C75" s="56">
        <v>0.33333333333333331</v>
      </c>
      <c r="D75" s="57"/>
      <c r="E75" s="29"/>
    </row>
    <row r="76" spans="1:9" ht="15.75">
      <c r="A76" s="67"/>
      <c r="B76" s="26"/>
      <c r="C76" s="68"/>
      <c r="D76" s="55"/>
    </row>
    <row r="77" spans="1:9" ht="15.75">
      <c r="A77" s="146" t="s">
        <v>32</v>
      </c>
      <c r="B77" s="147"/>
      <c r="C77" s="59">
        <f>(C74*C75)</f>
        <v>7.6666666666666661</v>
      </c>
      <c r="D77" s="55"/>
    </row>
    <row r="78" spans="1:9" ht="15.75">
      <c r="A78" s="67"/>
      <c r="B78" s="26"/>
      <c r="C78" s="68"/>
      <c r="D78" s="55"/>
    </row>
    <row r="79" spans="1:9" ht="15.75">
      <c r="A79" s="149" t="s">
        <v>33</v>
      </c>
      <c r="B79" s="150"/>
      <c r="C79" s="60">
        <f>(C72-C77)</f>
        <v>0</v>
      </c>
      <c r="D79" s="61"/>
    </row>
  </sheetData>
  <mergeCells count="16">
    <mergeCell ref="A5:C5"/>
    <mergeCell ref="A1:I1"/>
    <mergeCell ref="A2:B2"/>
    <mergeCell ref="B3:C3"/>
    <mergeCell ref="E3:F3"/>
    <mergeCell ref="B4:C4"/>
    <mergeCell ref="A74:B74"/>
    <mergeCell ref="A75:B75"/>
    <mergeCell ref="A77:B77"/>
    <mergeCell ref="A79:B79"/>
    <mergeCell ref="B18:I18"/>
    <mergeCell ref="B31:I31"/>
    <mergeCell ref="B44:I44"/>
    <mergeCell ref="B57:I57"/>
    <mergeCell ref="B70:I70"/>
    <mergeCell ref="A72:B72"/>
  </mergeCells>
  <conditionalFormatting sqref="B76">
    <cfRule type="cellIs" dxfId="251" priority="21" operator="greaterThan">
      <formula>0</formula>
    </cfRule>
    <cfRule type="cellIs" dxfId="250" priority="22" operator="lessThan">
      <formula>0</formula>
    </cfRule>
  </conditionalFormatting>
  <conditionalFormatting sqref="C76">
    <cfRule type="cellIs" dxfId="249" priority="19" operator="greaterThan">
      <formula>0</formula>
    </cfRule>
    <cfRule type="cellIs" dxfId="248" priority="20" operator="lessThan">
      <formula>0</formula>
    </cfRule>
  </conditionalFormatting>
  <conditionalFormatting sqref="B76">
    <cfRule type="cellIs" dxfId="247" priority="17" operator="greaterThan">
      <formula>0</formula>
    </cfRule>
    <cfRule type="cellIs" dxfId="246" priority="18" operator="lessThan">
      <formula>0</formula>
    </cfRule>
  </conditionalFormatting>
  <conditionalFormatting sqref="C76">
    <cfRule type="cellIs" dxfId="245" priority="15" operator="greaterThan">
      <formula>0</formula>
    </cfRule>
    <cfRule type="cellIs" dxfId="244" priority="16" operator="lessThan">
      <formula>0</formula>
    </cfRule>
  </conditionalFormatting>
  <conditionalFormatting sqref="B74">
    <cfRule type="cellIs" dxfId="243" priority="13" operator="greaterThan">
      <formula>0</formula>
    </cfRule>
    <cfRule type="cellIs" dxfId="242" priority="14" operator="lessThan">
      <formula>0</formula>
    </cfRule>
  </conditionalFormatting>
  <conditionalFormatting sqref="B79">
    <cfRule type="cellIs" dxfId="241" priority="11" operator="greaterThan">
      <formula>0</formula>
    </cfRule>
    <cfRule type="cellIs" dxfId="240" priority="12" operator="lessThan">
      <formula>0</formula>
    </cfRule>
  </conditionalFormatting>
  <conditionalFormatting sqref="C79">
    <cfRule type="cellIs" dxfId="239" priority="9" operator="greaterThan">
      <formula>0</formula>
    </cfRule>
    <cfRule type="cellIs" dxfId="238" priority="10" operator="lessThan">
      <formula>0</formula>
    </cfRule>
  </conditionalFormatting>
  <conditionalFormatting sqref="C79">
    <cfRule type="cellIs" dxfId="237" priority="7" operator="greaterThan">
      <formula>0</formula>
    </cfRule>
    <cfRule type="cellIs" dxfId="236" priority="8" operator="lessThan">
      <formula>0</formula>
    </cfRule>
  </conditionalFormatting>
  <conditionalFormatting sqref="B79">
    <cfRule type="cellIs" dxfId="235" priority="5" operator="greaterThan">
      <formula>0</formula>
    </cfRule>
    <cfRule type="cellIs" dxfId="234" priority="6" operator="lessThan">
      <formula>0</formula>
    </cfRule>
  </conditionalFormatting>
  <conditionalFormatting sqref="C79">
    <cfRule type="cellIs" dxfId="233" priority="3" operator="greaterThan">
      <formula>0</formula>
    </cfRule>
    <cfRule type="cellIs" dxfId="232" priority="4" operator="lessThan">
      <formula>0</formula>
    </cfRule>
  </conditionalFormatting>
  <conditionalFormatting sqref="C79">
    <cfRule type="cellIs" dxfId="231" priority="1" operator="greaterThan">
      <formula>0</formula>
    </cfRule>
    <cfRule type="cellIs" dxfId="230" priority="2" operator="lessThan">
      <formula>0</formula>
    </cfRule>
  </conditionalFormatting>
  <dataValidations count="2">
    <dataValidation type="list" allowBlank="1" showInputMessage="1" showErrorMessage="1" sqref="E3">
      <formula1>$K$3:$K$15</formula1>
    </dataValidation>
    <dataValidation type="list" allowBlank="1" showInputMessage="1" showErrorMessage="1" sqref="E4">
      <formula1>$K$19:$K$28</formula1>
    </dataValidation>
  </dataValidations>
  <pageMargins left="0.51181102362204722" right="0.51181102362204722" top="0.55118110236220474" bottom="0.55118110236220474" header="0.31496062992125984" footer="0.31496062992125984"/>
  <pageSetup paperSize="9" scale="7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M79"/>
  <sheetViews>
    <sheetView workbookViewId="0">
      <selection activeCell="B3" sqref="B3:C3"/>
    </sheetView>
  </sheetViews>
  <sheetFormatPr baseColWidth="10" defaultColWidth="11.42578125" defaultRowHeight="12.75"/>
  <cols>
    <col min="1" max="1" width="18.7109375" style="2" customWidth="1"/>
    <col min="2" max="8" width="12.7109375" style="2" customWidth="1"/>
    <col min="9" max="9" width="16.140625" style="2" customWidth="1"/>
    <col min="10" max="10" width="13.28515625" style="2" customWidth="1"/>
    <col min="11" max="11" width="11.42578125" style="2" hidden="1" customWidth="1"/>
    <col min="12" max="16384" width="11.42578125" style="2"/>
  </cols>
  <sheetData>
    <row r="1" spans="1:11" ht="24" customHeight="1">
      <c r="A1" s="145" t="s">
        <v>0</v>
      </c>
      <c r="B1" s="145"/>
      <c r="C1" s="145"/>
      <c r="D1" s="145"/>
      <c r="E1" s="145"/>
      <c r="F1" s="145"/>
      <c r="G1" s="145"/>
      <c r="H1" s="145"/>
      <c r="I1" s="145"/>
      <c r="J1" s="1"/>
    </row>
    <row r="2" spans="1:11" s="3" customFormat="1" ht="15">
      <c r="A2" s="155"/>
      <c r="B2" s="155"/>
    </row>
    <row r="3" spans="1:11" s="3" customFormat="1" ht="18.75">
      <c r="A3" s="4" t="s">
        <v>1</v>
      </c>
      <c r="B3" s="156"/>
      <c r="C3" s="156"/>
      <c r="D3" s="4" t="s">
        <v>2</v>
      </c>
      <c r="E3" s="148" t="s">
        <v>9</v>
      </c>
      <c r="F3" s="148"/>
      <c r="K3" s="3" t="s">
        <v>4</v>
      </c>
    </row>
    <row r="4" spans="1:11" s="3" customFormat="1" ht="18.75">
      <c r="A4" s="4" t="s">
        <v>5</v>
      </c>
      <c r="B4" s="157" t="s">
        <v>45</v>
      </c>
      <c r="C4" s="157"/>
      <c r="D4" s="4" t="s">
        <v>34</v>
      </c>
      <c r="E4" s="69">
        <v>2017</v>
      </c>
      <c r="K4" s="3" t="s">
        <v>6</v>
      </c>
    </row>
    <row r="5" spans="1:11" ht="15">
      <c r="A5" s="158" t="s">
        <v>7</v>
      </c>
      <c r="B5" s="159"/>
      <c r="C5" s="159"/>
      <c r="E5" s="5"/>
      <c r="K5" s="2" t="s">
        <v>8</v>
      </c>
    </row>
    <row r="6" spans="1:11">
      <c r="K6" s="2" t="s">
        <v>9</v>
      </c>
    </row>
    <row r="7" spans="1:11">
      <c r="A7" s="47" t="s">
        <v>10</v>
      </c>
      <c r="B7" s="6" t="s">
        <v>11</v>
      </c>
      <c r="C7" s="6" t="s">
        <v>12</v>
      </c>
      <c r="D7" s="6" t="s">
        <v>13</v>
      </c>
      <c r="E7" s="6" t="s">
        <v>14</v>
      </c>
      <c r="F7" s="6" t="s">
        <v>15</v>
      </c>
      <c r="G7" s="6" t="s">
        <v>41</v>
      </c>
      <c r="H7" s="6" t="s">
        <v>42</v>
      </c>
      <c r="I7" s="7" t="s">
        <v>16</v>
      </c>
      <c r="K7" s="2" t="s">
        <v>17</v>
      </c>
    </row>
    <row r="8" spans="1:11">
      <c r="A8" s="30">
        <v>13</v>
      </c>
      <c r="B8" s="8"/>
      <c r="C8" s="8"/>
      <c r="D8" s="8"/>
      <c r="E8" s="8"/>
      <c r="F8" s="8"/>
      <c r="G8" s="8">
        <v>41364</v>
      </c>
      <c r="H8" s="8">
        <v>41365</v>
      </c>
      <c r="I8" s="49"/>
      <c r="J8" s="10"/>
      <c r="K8" s="2" t="s">
        <v>18</v>
      </c>
    </row>
    <row r="9" spans="1:11" hidden="1">
      <c r="A9" s="30"/>
      <c r="B9" s="46">
        <v>0</v>
      </c>
      <c r="C9" s="46">
        <v>0</v>
      </c>
      <c r="D9" s="46">
        <v>0</v>
      </c>
      <c r="E9" s="46">
        <v>0</v>
      </c>
      <c r="F9" s="46">
        <v>0</v>
      </c>
      <c r="G9" s="46">
        <f t="shared" ref="G9:H9" si="0">IF(OR(G7="LUNDI",G7="MARDI",G7="MERCREDI",G7="JEUDI",G7="VENDREDI"),1,0)</f>
        <v>0</v>
      </c>
      <c r="H9" s="46">
        <f t="shared" si="0"/>
        <v>0</v>
      </c>
      <c r="I9" s="9"/>
      <c r="J9" s="10"/>
      <c r="K9" s="2" t="s">
        <v>18</v>
      </c>
    </row>
    <row r="10" spans="1:11" ht="12.75" customHeight="1">
      <c r="A10" s="11" t="s">
        <v>19</v>
      </c>
      <c r="B10" s="50"/>
      <c r="C10" s="50"/>
      <c r="D10" s="50"/>
      <c r="E10" s="50"/>
      <c r="F10" s="50"/>
      <c r="G10" s="50"/>
      <c r="H10" s="50"/>
      <c r="I10" s="13">
        <f>SUM(B10:H10)</f>
        <v>0</v>
      </c>
      <c r="K10" s="2" t="s">
        <v>3</v>
      </c>
    </row>
    <row r="11" spans="1:11" ht="12.75" customHeight="1">
      <c r="A11" s="11" t="s">
        <v>20</v>
      </c>
      <c r="B11" s="50"/>
      <c r="C11" s="50"/>
      <c r="D11" s="50"/>
      <c r="E11" s="50"/>
      <c r="F11" s="50"/>
      <c r="G11" s="50"/>
      <c r="H11" s="50"/>
      <c r="I11" s="14">
        <f>SUM(B11:H11)</f>
        <v>0</v>
      </c>
      <c r="K11" s="2" t="s">
        <v>21</v>
      </c>
    </row>
    <row r="12" spans="1:11" ht="12.75" customHeight="1">
      <c r="A12" s="15" t="s">
        <v>22</v>
      </c>
      <c r="B12" s="16">
        <f t="shared" ref="B12:H12" si="1">B11-B10</f>
        <v>0</v>
      </c>
      <c r="C12" s="16">
        <f t="shared" si="1"/>
        <v>0</v>
      </c>
      <c r="D12" s="16">
        <f t="shared" si="1"/>
        <v>0</v>
      </c>
      <c r="E12" s="16">
        <f t="shared" si="1"/>
        <v>0</v>
      </c>
      <c r="F12" s="16">
        <f t="shared" si="1"/>
        <v>0</v>
      </c>
      <c r="G12" s="16">
        <f t="shared" si="1"/>
        <v>0</v>
      </c>
      <c r="H12" s="16">
        <f t="shared" si="1"/>
        <v>0</v>
      </c>
      <c r="I12" s="16">
        <f>I11-I10</f>
        <v>0</v>
      </c>
      <c r="K12" s="2" t="s">
        <v>23</v>
      </c>
    </row>
    <row r="13" spans="1:11" ht="12.75" customHeight="1">
      <c r="A13" s="11" t="s">
        <v>19</v>
      </c>
      <c r="B13" s="50"/>
      <c r="C13" s="50"/>
      <c r="D13" s="50"/>
      <c r="E13" s="50"/>
      <c r="F13" s="50"/>
      <c r="G13" s="50"/>
      <c r="H13" s="50"/>
      <c r="I13" s="14">
        <f>SUM(B13:H13)</f>
        <v>0</v>
      </c>
      <c r="K13" s="2" t="s">
        <v>24</v>
      </c>
    </row>
    <row r="14" spans="1:11" ht="12.75" customHeight="1">
      <c r="A14" s="11" t="s">
        <v>20</v>
      </c>
      <c r="B14" s="50"/>
      <c r="C14" s="50"/>
      <c r="D14" s="50"/>
      <c r="E14" s="50"/>
      <c r="F14" s="50"/>
      <c r="G14" s="50"/>
      <c r="H14" s="50"/>
      <c r="I14" s="14">
        <f>SUM(B14:H14)</f>
        <v>0</v>
      </c>
      <c r="K14" s="2" t="s">
        <v>25</v>
      </c>
    </row>
    <row r="15" spans="1:11" ht="12.75" customHeight="1">
      <c r="A15" s="15" t="s">
        <v>26</v>
      </c>
      <c r="B15" s="18">
        <f t="shared" ref="B15:H15" si="2">B14-B13</f>
        <v>0</v>
      </c>
      <c r="C15" s="18">
        <f t="shared" si="2"/>
        <v>0</v>
      </c>
      <c r="D15" s="18">
        <f t="shared" si="2"/>
        <v>0</v>
      </c>
      <c r="E15" s="18">
        <f t="shared" si="2"/>
        <v>0</v>
      </c>
      <c r="F15" s="17">
        <f t="shared" si="2"/>
        <v>0</v>
      </c>
      <c r="G15" s="16">
        <f t="shared" si="2"/>
        <v>0</v>
      </c>
      <c r="H15" s="16">
        <f t="shared" si="2"/>
        <v>0</v>
      </c>
      <c r="I15" s="18">
        <f>I14-I13</f>
        <v>0</v>
      </c>
      <c r="K15" s="2" t="s">
        <v>27</v>
      </c>
    </row>
    <row r="16" spans="1:11" ht="15" customHeight="1">
      <c r="A16" s="19" t="s">
        <v>28</v>
      </c>
      <c r="B16" s="20">
        <f>B12+B15</f>
        <v>0</v>
      </c>
      <c r="C16" s="21">
        <f>C12+C15</f>
        <v>0</v>
      </c>
      <c r="D16" s="21">
        <f>D12+D15</f>
        <v>0</v>
      </c>
      <c r="E16" s="21">
        <f t="shared" ref="E16:H16" si="3">E12+E15</f>
        <v>0</v>
      </c>
      <c r="F16" s="21">
        <f t="shared" si="3"/>
        <v>0</v>
      </c>
      <c r="G16" s="21">
        <f t="shared" si="3"/>
        <v>0</v>
      </c>
      <c r="H16" s="21">
        <f t="shared" si="3"/>
        <v>0</v>
      </c>
      <c r="I16" s="22">
        <f>SUM(B16:H16)</f>
        <v>0</v>
      </c>
    </row>
    <row r="17" spans="1:11" ht="12.75" customHeight="1">
      <c r="A17" s="62"/>
      <c r="B17" s="63"/>
      <c r="C17" s="63"/>
      <c r="D17" s="63"/>
      <c r="E17" s="63"/>
      <c r="F17" s="63"/>
      <c r="G17" s="63"/>
      <c r="H17" s="63"/>
      <c r="I17" s="64"/>
    </row>
    <row r="18" spans="1:11" ht="21" customHeight="1">
      <c r="A18" s="66" t="s">
        <v>44</v>
      </c>
      <c r="B18" s="143"/>
      <c r="C18" s="143"/>
      <c r="D18" s="143"/>
      <c r="E18" s="143"/>
      <c r="F18" s="143"/>
      <c r="G18" s="143"/>
      <c r="H18" s="143"/>
      <c r="I18" s="144"/>
    </row>
    <row r="19" spans="1:11">
      <c r="A19" s="23"/>
      <c r="B19" s="23"/>
      <c r="C19" s="23"/>
      <c r="D19" s="23"/>
      <c r="E19" s="23"/>
      <c r="F19" s="23"/>
      <c r="G19" s="23"/>
      <c r="H19" s="23"/>
      <c r="K19" s="23">
        <v>2017</v>
      </c>
    </row>
    <row r="20" spans="1:11">
      <c r="A20" s="47" t="s">
        <v>10</v>
      </c>
      <c r="B20" s="6" t="s">
        <v>11</v>
      </c>
      <c r="C20" s="6" t="s">
        <v>12</v>
      </c>
      <c r="D20" s="6" t="s">
        <v>13</v>
      </c>
      <c r="E20" s="6" t="s">
        <v>14</v>
      </c>
      <c r="F20" s="6" t="s">
        <v>15</v>
      </c>
      <c r="G20" s="6" t="s">
        <v>41</v>
      </c>
      <c r="H20" s="6" t="s">
        <v>42</v>
      </c>
      <c r="I20" s="7" t="s">
        <v>16</v>
      </c>
      <c r="K20" s="23">
        <v>2018</v>
      </c>
    </row>
    <row r="21" spans="1:11">
      <c r="A21" s="30">
        <v>14</v>
      </c>
      <c r="B21" s="8">
        <v>41366</v>
      </c>
      <c r="C21" s="8">
        <v>41367</v>
      </c>
      <c r="D21" s="8">
        <v>41368</v>
      </c>
      <c r="E21" s="8">
        <v>41369</v>
      </c>
      <c r="F21" s="8">
        <v>41370</v>
      </c>
      <c r="G21" s="8">
        <v>41371</v>
      </c>
      <c r="H21" s="8">
        <v>41372</v>
      </c>
      <c r="I21" s="49"/>
      <c r="K21" s="23"/>
    </row>
    <row r="22" spans="1:11" hidden="1">
      <c r="A22" s="30"/>
      <c r="B22" s="46">
        <v>1</v>
      </c>
      <c r="C22" s="46">
        <f t="shared" ref="C22:H22" si="4">IF(OR(C20="LUNDI",C20="MARDI",C20="MERCREDI",C20="JEUDI",C20="VENDREDI"),1,0)</f>
        <v>1</v>
      </c>
      <c r="D22" s="46">
        <f t="shared" si="4"/>
        <v>1</v>
      </c>
      <c r="E22" s="46">
        <f t="shared" si="4"/>
        <v>1</v>
      </c>
      <c r="F22" s="46">
        <f t="shared" si="4"/>
        <v>1</v>
      </c>
      <c r="G22" s="46">
        <f t="shared" si="4"/>
        <v>0</v>
      </c>
      <c r="H22" s="46">
        <f t="shared" si="4"/>
        <v>0</v>
      </c>
      <c r="I22" s="9"/>
      <c r="K22" s="23">
        <v>2019</v>
      </c>
    </row>
    <row r="23" spans="1:11" ht="12.75" customHeight="1">
      <c r="A23" s="11" t="s">
        <v>19</v>
      </c>
      <c r="B23" s="12">
        <v>0.33333333333333331</v>
      </c>
      <c r="C23" s="12">
        <v>0.33333333333333331</v>
      </c>
      <c r="D23" s="12">
        <v>0.33333333333333331</v>
      </c>
      <c r="E23" s="12">
        <v>0.33333333333333331</v>
      </c>
      <c r="F23" s="12">
        <v>0.33333333333333331</v>
      </c>
      <c r="G23" s="50"/>
      <c r="H23" s="50"/>
      <c r="I23" s="13">
        <f>SUM(B23:H23)</f>
        <v>1.6666666666666665</v>
      </c>
      <c r="K23" s="23">
        <v>2020</v>
      </c>
    </row>
    <row r="24" spans="1:11" ht="12.75" customHeight="1">
      <c r="A24" s="11" t="s">
        <v>20</v>
      </c>
      <c r="B24" s="12">
        <v>0.5</v>
      </c>
      <c r="C24" s="12">
        <v>0.5</v>
      </c>
      <c r="D24" s="12">
        <v>0.5</v>
      </c>
      <c r="E24" s="12">
        <v>0.5</v>
      </c>
      <c r="F24" s="12">
        <v>0.5</v>
      </c>
      <c r="G24" s="50"/>
      <c r="H24" s="50"/>
      <c r="I24" s="14">
        <f>SUM(B24:H24)</f>
        <v>2.5</v>
      </c>
      <c r="K24" s="23">
        <v>2021</v>
      </c>
    </row>
    <row r="25" spans="1:11" ht="12.75" customHeight="1">
      <c r="A25" s="15" t="s">
        <v>22</v>
      </c>
      <c r="B25" s="16">
        <f t="shared" ref="B25:H25" si="5">B24-B23</f>
        <v>0.16666666666666669</v>
      </c>
      <c r="C25" s="16">
        <f t="shared" si="5"/>
        <v>0.16666666666666669</v>
      </c>
      <c r="D25" s="16">
        <f t="shared" si="5"/>
        <v>0.16666666666666669</v>
      </c>
      <c r="E25" s="16">
        <f t="shared" si="5"/>
        <v>0.16666666666666669</v>
      </c>
      <c r="F25" s="16">
        <f t="shared" si="5"/>
        <v>0.16666666666666669</v>
      </c>
      <c r="G25" s="16">
        <f t="shared" si="5"/>
        <v>0</v>
      </c>
      <c r="H25" s="16">
        <f t="shared" si="5"/>
        <v>0</v>
      </c>
      <c r="I25" s="16">
        <f>I24-I23</f>
        <v>0.83333333333333348</v>
      </c>
      <c r="K25" s="23">
        <v>2022</v>
      </c>
    </row>
    <row r="26" spans="1:11" ht="12.75" customHeight="1">
      <c r="A26" s="11" t="s">
        <v>19</v>
      </c>
      <c r="B26" s="12">
        <v>0.5625</v>
      </c>
      <c r="C26" s="12">
        <v>0.5625</v>
      </c>
      <c r="D26" s="12">
        <v>0.5625</v>
      </c>
      <c r="E26" s="12">
        <v>0.5625</v>
      </c>
      <c r="F26" s="12">
        <v>0.5625</v>
      </c>
      <c r="G26" s="50"/>
      <c r="H26" s="50"/>
      <c r="I26" s="14">
        <f>SUM(B26:H26)</f>
        <v>2.8125</v>
      </c>
      <c r="K26" s="23">
        <v>2023</v>
      </c>
    </row>
    <row r="27" spans="1:11" ht="12.75" customHeight="1">
      <c r="A27" s="11" t="s">
        <v>20</v>
      </c>
      <c r="B27" s="12">
        <v>0.72916666666666663</v>
      </c>
      <c r="C27" s="12">
        <v>0.72916666666666663</v>
      </c>
      <c r="D27" s="12">
        <v>0.72916666666666663</v>
      </c>
      <c r="E27" s="12">
        <v>0.72916666666666663</v>
      </c>
      <c r="F27" s="12">
        <v>0.72916666666666663</v>
      </c>
      <c r="G27" s="50"/>
      <c r="H27" s="50"/>
      <c r="I27" s="14">
        <f>SUM(B27:H27)</f>
        <v>3.645833333333333</v>
      </c>
      <c r="K27" s="23">
        <v>2024</v>
      </c>
    </row>
    <row r="28" spans="1:11" ht="12.75" customHeight="1">
      <c r="A28" s="15" t="s">
        <v>26</v>
      </c>
      <c r="B28" s="18">
        <f t="shared" ref="B28:H28" si="6">B27-B26</f>
        <v>0.16666666666666663</v>
      </c>
      <c r="C28" s="18">
        <f t="shared" si="6"/>
        <v>0.16666666666666663</v>
      </c>
      <c r="D28" s="17">
        <f t="shared" si="6"/>
        <v>0.16666666666666663</v>
      </c>
      <c r="E28" s="17">
        <f t="shared" si="6"/>
        <v>0.16666666666666663</v>
      </c>
      <c r="F28" s="18">
        <f t="shared" si="6"/>
        <v>0.16666666666666663</v>
      </c>
      <c r="G28" s="16">
        <f t="shared" si="6"/>
        <v>0</v>
      </c>
      <c r="H28" s="16">
        <f t="shared" si="6"/>
        <v>0</v>
      </c>
      <c r="I28" s="18">
        <f>I27-I26</f>
        <v>0.83333333333333304</v>
      </c>
      <c r="K28" s="23">
        <v>2025</v>
      </c>
    </row>
    <row r="29" spans="1:11" ht="15" customHeight="1">
      <c r="A29" s="19" t="s">
        <v>28</v>
      </c>
      <c r="B29" s="20">
        <f>B25+B28</f>
        <v>0.33333333333333331</v>
      </c>
      <c r="C29" s="21">
        <f>C25+C28</f>
        <v>0.33333333333333331</v>
      </c>
      <c r="D29" s="21">
        <f>D25+D28</f>
        <v>0.33333333333333331</v>
      </c>
      <c r="E29" s="21">
        <f t="shared" ref="E29:H29" si="7">E25+E28</f>
        <v>0.33333333333333331</v>
      </c>
      <c r="F29" s="21">
        <f t="shared" si="7"/>
        <v>0.33333333333333331</v>
      </c>
      <c r="G29" s="21">
        <f t="shared" si="7"/>
        <v>0</v>
      </c>
      <c r="H29" s="21">
        <f t="shared" si="7"/>
        <v>0</v>
      </c>
      <c r="I29" s="22">
        <f>SUM(B29:H29)</f>
        <v>1.6666666666666665</v>
      </c>
    </row>
    <row r="30" spans="1:11" ht="12.75" customHeight="1">
      <c r="A30" s="62"/>
      <c r="B30" s="63"/>
      <c r="C30" s="63"/>
      <c r="D30" s="63"/>
      <c r="E30" s="63"/>
      <c r="F30" s="63"/>
      <c r="G30" s="63"/>
      <c r="H30" s="63"/>
      <c r="I30" s="64"/>
    </row>
    <row r="31" spans="1:11" ht="21" customHeight="1">
      <c r="A31" s="66" t="s">
        <v>44</v>
      </c>
      <c r="B31" s="143"/>
      <c r="C31" s="143"/>
      <c r="D31" s="143"/>
      <c r="E31" s="143"/>
      <c r="F31" s="143"/>
      <c r="G31" s="143"/>
      <c r="H31" s="143"/>
      <c r="I31" s="144"/>
    </row>
    <row r="32" spans="1:11">
      <c r="A32" s="23"/>
      <c r="B32" s="23"/>
      <c r="C32" s="23"/>
      <c r="D32" s="23"/>
      <c r="E32" s="23"/>
      <c r="F32" s="23"/>
      <c r="G32" s="23"/>
      <c r="H32" s="23"/>
      <c r="K32" s="23">
        <v>2017</v>
      </c>
    </row>
    <row r="33" spans="1:11">
      <c r="A33" s="47" t="s">
        <v>10</v>
      </c>
      <c r="B33" s="6" t="s">
        <v>11</v>
      </c>
      <c r="C33" s="6" t="s">
        <v>12</v>
      </c>
      <c r="D33" s="6" t="s">
        <v>13</v>
      </c>
      <c r="E33" s="6" t="s">
        <v>14</v>
      </c>
      <c r="F33" s="6" t="s">
        <v>15</v>
      </c>
      <c r="G33" s="6" t="s">
        <v>41</v>
      </c>
      <c r="H33" s="6" t="s">
        <v>42</v>
      </c>
      <c r="I33" s="7" t="s">
        <v>16</v>
      </c>
    </row>
    <row r="34" spans="1:11">
      <c r="A34" s="30">
        <v>15</v>
      </c>
      <c r="B34" s="8">
        <v>41373</v>
      </c>
      <c r="C34" s="8">
        <v>41374</v>
      </c>
      <c r="D34" s="8">
        <v>41375</v>
      </c>
      <c r="E34" s="8">
        <v>41376</v>
      </c>
      <c r="F34" s="8">
        <v>41377</v>
      </c>
      <c r="G34" s="8">
        <v>41378</v>
      </c>
      <c r="H34" s="8">
        <v>41379</v>
      </c>
      <c r="I34" s="49"/>
    </row>
    <row r="35" spans="1:11" hidden="1">
      <c r="A35" s="30"/>
      <c r="B35" s="46">
        <f>IF(OR(B33="LUNDI",B33="MARDI",B33="MERCREDI",B33="JEUDI",B33="VENDREDI"),1,0)</f>
        <v>1</v>
      </c>
      <c r="C35" s="46">
        <f t="shared" ref="C35:H35" si="8">IF(OR(C33="LUNDI",C33="MARDI",C33="MERCREDI",C33="JEUDI",C33="VENDREDI"),1,0)</f>
        <v>1</v>
      </c>
      <c r="D35" s="46">
        <f t="shared" si="8"/>
        <v>1</v>
      </c>
      <c r="E35" s="46">
        <f t="shared" si="8"/>
        <v>1</v>
      </c>
      <c r="F35" s="46">
        <v>0</v>
      </c>
      <c r="G35" s="46">
        <f t="shared" si="8"/>
        <v>0</v>
      </c>
      <c r="H35" s="46">
        <f t="shared" si="8"/>
        <v>0</v>
      </c>
      <c r="I35" s="9"/>
    </row>
    <row r="36" spans="1:11" ht="12.75" customHeight="1">
      <c r="A36" s="11" t="s">
        <v>19</v>
      </c>
      <c r="B36" s="12">
        <v>0.33333333333333331</v>
      </c>
      <c r="C36" s="12">
        <v>0.33333333333333331</v>
      </c>
      <c r="D36" s="12">
        <v>0.33333333333333331</v>
      </c>
      <c r="E36" s="12">
        <v>0.33333333333333331</v>
      </c>
      <c r="F36" s="140" t="s">
        <v>46</v>
      </c>
      <c r="G36" s="50"/>
      <c r="H36" s="50"/>
      <c r="I36" s="13">
        <f>SUM(B36:H36)</f>
        <v>1.3333333333333333</v>
      </c>
    </row>
    <row r="37" spans="1:11" ht="12.75" customHeight="1">
      <c r="A37" s="11" t="s">
        <v>20</v>
      </c>
      <c r="B37" s="12">
        <v>0.5</v>
      </c>
      <c r="C37" s="12">
        <v>0.5</v>
      </c>
      <c r="D37" s="12">
        <v>0.5</v>
      </c>
      <c r="E37" s="12">
        <v>0.5</v>
      </c>
      <c r="F37" s="141"/>
      <c r="G37" s="50"/>
      <c r="H37" s="50"/>
      <c r="I37" s="14">
        <f>SUM(B37:H37)</f>
        <v>2</v>
      </c>
    </row>
    <row r="38" spans="1:11" ht="12.75" customHeight="1">
      <c r="A38" s="15" t="s">
        <v>22</v>
      </c>
      <c r="B38" s="16">
        <f t="shared" ref="B38:H38" si="9">B37-B36</f>
        <v>0.16666666666666669</v>
      </c>
      <c r="C38" s="16">
        <f t="shared" si="9"/>
        <v>0.16666666666666669</v>
      </c>
      <c r="D38" s="16">
        <f t="shared" si="9"/>
        <v>0.16666666666666669</v>
      </c>
      <c r="E38" s="16">
        <f t="shared" si="9"/>
        <v>0.16666666666666669</v>
      </c>
      <c r="F38" s="141"/>
      <c r="G38" s="16">
        <f t="shared" si="9"/>
        <v>0</v>
      </c>
      <c r="H38" s="16">
        <f t="shared" si="9"/>
        <v>0</v>
      </c>
      <c r="I38" s="16">
        <f>I37-I36</f>
        <v>0.66666666666666674</v>
      </c>
    </row>
    <row r="39" spans="1:11" ht="12.75" customHeight="1">
      <c r="A39" s="11" t="s">
        <v>19</v>
      </c>
      <c r="B39" s="12">
        <v>0.5625</v>
      </c>
      <c r="C39" s="12">
        <v>0.5625</v>
      </c>
      <c r="D39" s="12">
        <v>0.5625</v>
      </c>
      <c r="E39" s="12">
        <v>0.5625</v>
      </c>
      <c r="F39" s="141"/>
      <c r="G39" s="50"/>
      <c r="H39" s="50"/>
      <c r="I39" s="14">
        <f>SUM(B39:H39)</f>
        <v>2.25</v>
      </c>
    </row>
    <row r="40" spans="1:11" ht="12.75" customHeight="1">
      <c r="A40" s="11" t="s">
        <v>20</v>
      </c>
      <c r="B40" s="12">
        <v>0.72916666666666663</v>
      </c>
      <c r="C40" s="12">
        <v>0.72916666666666663</v>
      </c>
      <c r="D40" s="12">
        <v>0.72916666666666663</v>
      </c>
      <c r="E40" s="12">
        <v>0.72916666666666663</v>
      </c>
      <c r="F40" s="141"/>
      <c r="G40" s="50"/>
      <c r="H40" s="50"/>
      <c r="I40" s="14">
        <f>SUM(B40:H40)</f>
        <v>2.9166666666666665</v>
      </c>
    </row>
    <row r="41" spans="1:11" ht="12.75" customHeight="1">
      <c r="A41" s="15" t="s">
        <v>26</v>
      </c>
      <c r="B41" s="18">
        <f t="shared" ref="B41:H41" si="10">B40-B39</f>
        <v>0.16666666666666663</v>
      </c>
      <c r="C41" s="18">
        <f t="shared" si="10"/>
        <v>0.16666666666666663</v>
      </c>
      <c r="D41" s="17">
        <f t="shared" si="10"/>
        <v>0.16666666666666663</v>
      </c>
      <c r="E41" s="17">
        <f t="shared" si="10"/>
        <v>0.16666666666666663</v>
      </c>
      <c r="F41" s="142"/>
      <c r="G41" s="16">
        <f t="shared" si="10"/>
        <v>0</v>
      </c>
      <c r="H41" s="16">
        <f t="shared" si="10"/>
        <v>0</v>
      </c>
      <c r="I41" s="18">
        <f>I40-I39</f>
        <v>0.66666666666666652</v>
      </c>
    </row>
    <row r="42" spans="1:11" ht="15" customHeight="1">
      <c r="A42" s="19" t="s">
        <v>28</v>
      </c>
      <c r="B42" s="20">
        <f>B38+B41</f>
        <v>0.33333333333333331</v>
      </c>
      <c r="C42" s="21">
        <f>C38+C41</f>
        <v>0.33333333333333331</v>
      </c>
      <c r="D42" s="21">
        <f>D38+D41</f>
        <v>0.33333333333333331</v>
      </c>
      <c r="E42" s="21">
        <f t="shared" ref="E42:H42" si="11">E38+E41</f>
        <v>0.33333333333333331</v>
      </c>
      <c r="F42" s="21">
        <f t="shared" si="11"/>
        <v>0</v>
      </c>
      <c r="G42" s="21">
        <f t="shared" si="11"/>
        <v>0</v>
      </c>
      <c r="H42" s="21">
        <f t="shared" si="11"/>
        <v>0</v>
      </c>
      <c r="I42" s="22">
        <f>SUM(B42:H42)</f>
        <v>1.3333333333333333</v>
      </c>
    </row>
    <row r="43" spans="1:11" ht="12.75" customHeight="1">
      <c r="A43" s="62"/>
      <c r="B43" s="63"/>
      <c r="C43" s="63"/>
      <c r="D43" s="63"/>
      <c r="E43" s="63"/>
      <c r="F43" s="63"/>
      <c r="G43" s="63"/>
      <c r="H43" s="63"/>
      <c r="I43" s="64"/>
    </row>
    <row r="44" spans="1:11" ht="21" customHeight="1">
      <c r="A44" s="66" t="s">
        <v>44</v>
      </c>
      <c r="B44" s="143"/>
      <c r="C44" s="143"/>
      <c r="D44" s="143"/>
      <c r="E44" s="143"/>
      <c r="F44" s="143"/>
      <c r="G44" s="143"/>
      <c r="H44" s="143"/>
      <c r="I44" s="144"/>
    </row>
    <row r="45" spans="1:11">
      <c r="A45" s="23"/>
      <c r="B45" s="23"/>
      <c r="C45" s="23"/>
      <c r="D45" s="23"/>
      <c r="E45" s="23"/>
      <c r="F45" s="23"/>
      <c r="G45" s="23"/>
      <c r="H45" s="23"/>
      <c r="K45" s="23">
        <v>2017</v>
      </c>
    </row>
    <row r="46" spans="1:11">
      <c r="A46" s="47" t="s">
        <v>10</v>
      </c>
      <c r="B46" s="6" t="s">
        <v>11</v>
      </c>
      <c r="C46" s="6" t="s">
        <v>12</v>
      </c>
      <c r="D46" s="6" t="s">
        <v>13</v>
      </c>
      <c r="E46" s="6" t="s">
        <v>14</v>
      </c>
      <c r="F46" s="6" t="s">
        <v>15</v>
      </c>
      <c r="G46" s="6" t="s">
        <v>41</v>
      </c>
      <c r="H46" s="6" t="s">
        <v>42</v>
      </c>
      <c r="I46" s="7" t="s">
        <v>16</v>
      </c>
    </row>
    <row r="47" spans="1:11">
      <c r="A47" s="30">
        <v>16</v>
      </c>
      <c r="B47" s="8">
        <v>41380</v>
      </c>
      <c r="C47" s="8">
        <v>41381</v>
      </c>
      <c r="D47" s="8">
        <v>41382</v>
      </c>
      <c r="E47" s="8">
        <v>41383</v>
      </c>
      <c r="F47" s="8">
        <v>41384</v>
      </c>
      <c r="G47" s="8">
        <v>41385</v>
      </c>
      <c r="H47" s="8">
        <v>41386</v>
      </c>
      <c r="I47" s="49"/>
    </row>
    <row r="48" spans="1:11" hidden="1">
      <c r="A48" s="30"/>
      <c r="B48" s="46">
        <v>0</v>
      </c>
      <c r="C48" s="46">
        <f t="shared" ref="C48:H48" si="12">IF(OR(C46="LUNDI",C46="MARDI",C46="MERCREDI",C46="JEUDI",C46="VENDREDI"),1,0)</f>
        <v>1</v>
      </c>
      <c r="D48" s="46">
        <f t="shared" si="12"/>
        <v>1</v>
      </c>
      <c r="E48" s="46">
        <f t="shared" si="12"/>
        <v>1</v>
      </c>
      <c r="F48" s="46">
        <f t="shared" si="12"/>
        <v>1</v>
      </c>
      <c r="G48" s="46">
        <f t="shared" si="12"/>
        <v>0</v>
      </c>
      <c r="H48" s="46">
        <f t="shared" si="12"/>
        <v>0</v>
      </c>
      <c r="I48" s="9"/>
    </row>
    <row r="49" spans="1:13" ht="12.75" customHeight="1">
      <c r="A49" s="11" t="s">
        <v>19</v>
      </c>
      <c r="B49" s="140" t="s">
        <v>46</v>
      </c>
      <c r="C49" s="12">
        <v>0.33333333333333331</v>
      </c>
      <c r="D49" s="12">
        <v>0.33333333333333331</v>
      </c>
      <c r="E49" s="12">
        <v>0.33333333333333331</v>
      </c>
      <c r="F49" s="12">
        <v>0.33333333333333331</v>
      </c>
      <c r="G49" s="50"/>
      <c r="H49" s="50"/>
      <c r="I49" s="13">
        <f>SUM(B49:H49)</f>
        <v>1.3333333333333333</v>
      </c>
    </row>
    <row r="50" spans="1:13" ht="12.75" customHeight="1">
      <c r="A50" s="11" t="s">
        <v>20</v>
      </c>
      <c r="B50" s="141"/>
      <c r="C50" s="12">
        <v>0.5</v>
      </c>
      <c r="D50" s="12">
        <v>0.5</v>
      </c>
      <c r="E50" s="12">
        <v>0.5</v>
      </c>
      <c r="F50" s="12">
        <v>0.5</v>
      </c>
      <c r="G50" s="50"/>
      <c r="H50" s="50"/>
      <c r="I50" s="14">
        <f>SUM(B50:H50)</f>
        <v>2</v>
      </c>
    </row>
    <row r="51" spans="1:13" ht="12.75" customHeight="1">
      <c r="A51" s="15" t="s">
        <v>22</v>
      </c>
      <c r="B51" s="141"/>
      <c r="C51" s="16">
        <f t="shared" ref="C51:H51" si="13">C50-C49</f>
        <v>0.16666666666666669</v>
      </c>
      <c r="D51" s="16">
        <f t="shared" si="13"/>
        <v>0.16666666666666669</v>
      </c>
      <c r="E51" s="16">
        <f t="shared" si="13"/>
        <v>0.16666666666666669</v>
      </c>
      <c r="F51" s="16">
        <f t="shared" si="13"/>
        <v>0.16666666666666669</v>
      </c>
      <c r="G51" s="16">
        <f t="shared" si="13"/>
        <v>0</v>
      </c>
      <c r="H51" s="16">
        <f t="shared" si="13"/>
        <v>0</v>
      </c>
      <c r="I51" s="16">
        <f>I50-I49</f>
        <v>0.66666666666666674</v>
      </c>
    </row>
    <row r="52" spans="1:13" ht="12.75" customHeight="1">
      <c r="A52" s="11" t="s">
        <v>19</v>
      </c>
      <c r="B52" s="141"/>
      <c r="C52" s="12">
        <v>0.5625</v>
      </c>
      <c r="D52" s="12">
        <v>0.5625</v>
      </c>
      <c r="E52" s="12">
        <v>0.5625</v>
      </c>
      <c r="F52" s="12">
        <v>0.5625</v>
      </c>
      <c r="G52" s="50"/>
      <c r="H52" s="50"/>
      <c r="I52" s="14">
        <f>SUM(B52:H52)</f>
        <v>2.25</v>
      </c>
    </row>
    <row r="53" spans="1:13" ht="12.75" customHeight="1">
      <c r="A53" s="11" t="s">
        <v>20</v>
      </c>
      <c r="B53" s="141"/>
      <c r="C53" s="12">
        <v>0.72916666666666663</v>
      </c>
      <c r="D53" s="12">
        <v>0.72916666666666663</v>
      </c>
      <c r="E53" s="12">
        <v>0.72916666666666663</v>
      </c>
      <c r="F53" s="12">
        <v>0.72916666666666663</v>
      </c>
      <c r="G53" s="50"/>
      <c r="H53" s="50"/>
      <c r="I53" s="14">
        <f>SUM(B53:H53)</f>
        <v>2.9166666666666665</v>
      </c>
    </row>
    <row r="54" spans="1:13" ht="12.75" customHeight="1">
      <c r="A54" s="15" t="s">
        <v>26</v>
      </c>
      <c r="B54" s="142"/>
      <c r="C54" s="18">
        <f t="shared" ref="C54:F54" si="14">C53-C52</f>
        <v>0.16666666666666663</v>
      </c>
      <c r="D54" s="17">
        <f t="shared" si="14"/>
        <v>0.16666666666666663</v>
      </c>
      <c r="E54" s="17">
        <f t="shared" si="14"/>
        <v>0.16666666666666663</v>
      </c>
      <c r="F54" s="18">
        <f t="shared" si="14"/>
        <v>0.16666666666666663</v>
      </c>
      <c r="G54" s="16">
        <f>G53-G52</f>
        <v>0</v>
      </c>
      <c r="H54" s="16">
        <f>H53-H52</f>
        <v>0</v>
      </c>
      <c r="I54" s="18">
        <f>I53-I52</f>
        <v>0.66666666666666652</v>
      </c>
    </row>
    <row r="55" spans="1:13" ht="15" customHeight="1">
      <c r="A55" s="19" t="s">
        <v>28</v>
      </c>
      <c r="B55" s="20">
        <f>B51+B54</f>
        <v>0</v>
      </c>
      <c r="C55" s="21">
        <f>C51+C54</f>
        <v>0.33333333333333331</v>
      </c>
      <c r="D55" s="21">
        <f>D51+D54</f>
        <v>0.33333333333333331</v>
      </c>
      <c r="E55" s="21">
        <f t="shared" ref="E55:H55" si="15">E51+E54</f>
        <v>0.33333333333333331</v>
      </c>
      <c r="F55" s="21">
        <f t="shared" si="15"/>
        <v>0.33333333333333331</v>
      </c>
      <c r="G55" s="21">
        <f t="shared" si="15"/>
        <v>0</v>
      </c>
      <c r="H55" s="21">
        <f t="shared" si="15"/>
        <v>0</v>
      </c>
      <c r="I55" s="22">
        <f>SUM(B55:H55)</f>
        <v>1.3333333333333333</v>
      </c>
    </row>
    <row r="56" spans="1:13" ht="12.75" customHeight="1">
      <c r="A56" s="62"/>
      <c r="B56" s="63"/>
      <c r="C56" s="63"/>
      <c r="D56" s="63"/>
      <c r="E56" s="63"/>
      <c r="F56" s="63"/>
      <c r="G56" s="63"/>
      <c r="H56" s="63"/>
      <c r="I56" s="64"/>
    </row>
    <row r="57" spans="1:13" ht="21" customHeight="1">
      <c r="A57" s="66" t="s">
        <v>44</v>
      </c>
      <c r="B57" s="143"/>
      <c r="C57" s="143"/>
      <c r="D57" s="143"/>
      <c r="E57" s="143"/>
      <c r="F57" s="143"/>
      <c r="G57" s="143"/>
      <c r="H57" s="143"/>
      <c r="I57" s="144"/>
    </row>
    <row r="58" spans="1:13">
      <c r="A58" s="23"/>
      <c r="B58" s="23"/>
      <c r="C58" s="23"/>
      <c r="D58" s="23"/>
      <c r="E58" s="23"/>
      <c r="F58" s="23"/>
      <c r="G58" s="23"/>
      <c r="H58" s="23"/>
      <c r="K58" s="23">
        <v>2017</v>
      </c>
    </row>
    <row r="59" spans="1:13">
      <c r="A59" s="47" t="s">
        <v>10</v>
      </c>
      <c r="B59" s="6" t="s">
        <v>11</v>
      </c>
      <c r="C59" s="6" t="s">
        <v>12</v>
      </c>
      <c r="D59" s="6" t="s">
        <v>13</v>
      </c>
      <c r="E59" s="6" t="s">
        <v>14</v>
      </c>
      <c r="F59" s="6" t="s">
        <v>15</v>
      </c>
      <c r="G59" s="6" t="s">
        <v>41</v>
      </c>
      <c r="H59" s="6" t="s">
        <v>42</v>
      </c>
      <c r="I59" s="7" t="s">
        <v>16</v>
      </c>
    </row>
    <row r="60" spans="1:13">
      <c r="A60" s="30">
        <v>17</v>
      </c>
      <c r="B60" s="8">
        <v>41387</v>
      </c>
      <c r="C60" s="8">
        <v>41388</v>
      </c>
      <c r="D60" s="8">
        <v>41389</v>
      </c>
      <c r="E60" s="8">
        <v>41390</v>
      </c>
      <c r="F60" s="8">
        <v>41391</v>
      </c>
      <c r="G60" s="8">
        <v>41392</v>
      </c>
      <c r="H60" s="8">
        <v>41393</v>
      </c>
      <c r="I60" s="49"/>
    </row>
    <row r="61" spans="1:13" hidden="1">
      <c r="A61" s="30"/>
      <c r="B61" s="46">
        <f>IF(OR(B59="LUNDI",B59="MARDI",B59="MERCREDI",B59="JEUDI",B59="VENDREDI"),1,0)</f>
        <v>1</v>
      </c>
      <c r="C61" s="46">
        <f t="shared" ref="C61:H61" si="16">IF(OR(C59="LUNDI",C59="MARDI",C59="MERCREDI",C59="JEUDI",C59="VENDREDI"),1,0)</f>
        <v>1</v>
      </c>
      <c r="D61" s="46">
        <v>1</v>
      </c>
      <c r="E61" s="46">
        <v>1</v>
      </c>
      <c r="F61" s="46">
        <v>1</v>
      </c>
      <c r="G61" s="46">
        <f t="shared" si="16"/>
        <v>0</v>
      </c>
      <c r="H61" s="46">
        <f t="shared" si="16"/>
        <v>0</v>
      </c>
      <c r="I61" s="9"/>
    </row>
    <row r="62" spans="1:13" ht="12.75" customHeight="1">
      <c r="A62" s="11" t="s">
        <v>19</v>
      </c>
      <c r="B62" s="12">
        <v>0.33333333333333331</v>
      </c>
      <c r="C62" s="12">
        <v>0.33333333333333331</v>
      </c>
      <c r="D62" s="12">
        <v>0.33333333333333331</v>
      </c>
      <c r="E62" s="12">
        <v>0.33333333333333331</v>
      </c>
      <c r="F62" s="12">
        <v>0.33333333333333331</v>
      </c>
      <c r="G62" s="50"/>
      <c r="H62" s="50"/>
      <c r="I62" s="13">
        <f>SUM(B62:H62)</f>
        <v>1.6666666666666665</v>
      </c>
    </row>
    <row r="63" spans="1:13" ht="12.75" customHeight="1">
      <c r="A63" s="11" t="s">
        <v>20</v>
      </c>
      <c r="B63" s="12">
        <v>0.5</v>
      </c>
      <c r="C63" s="12">
        <v>0.5</v>
      </c>
      <c r="D63" s="12">
        <v>0.5</v>
      </c>
      <c r="E63" s="12">
        <v>0.5</v>
      </c>
      <c r="F63" s="12">
        <v>0.5</v>
      </c>
      <c r="G63" s="50"/>
      <c r="H63" s="50"/>
      <c r="I63" s="14">
        <f>SUM(B63:H63)</f>
        <v>2.5</v>
      </c>
      <c r="M63" s="65"/>
    </row>
    <row r="64" spans="1:13" ht="12.75" customHeight="1">
      <c r="A64" s="15" t="s">
        <v>22</v>
      </c>
      <c r="B64" s="16">
        <f t="shared" ref="B64:H64" si="17">B63-B62</f>
        <v>0.16666666666666669</v>
      </c>
      <c r="C64" s="16">
        <f t="shared" si="17"/>
        <v>0.16666666666666669</v>
      </c>
      <c r="D64" s="16">
        <f t="shared" si="17"/>
        <v>0.16666666666666669</v>
      </c>
      <c r="E64" s="16">
        <f t="shared" si="17"/>
        <v>0.16666666666666669</v>
      </c>
      <c r="F64" s="16">
        <f t="shared" si="17"/>
        <v>0.16666666666666669</v>
      </c>
      <c r="G64" s="16">
        <f t="shared" si="17"/>
        <v>0</v>
      </c>
      <c r="H64" s="16">
        <f t="shared" si="17"/>
        <v>0</v>
      </c>
      <c r="I64" s="16">
        <f>I63-I62</f>
        <v>0.83333333333333348</v>
      </c>
    </row>
    <row r="65" spans="1:9" ht="12.75" customHeight="1">
      <c r="A65" s="11" t="s">
        <v>19</v>
      </c>
      <c r="B65" s="12">
        <v>0.5625</v>
      </c>
      <c r="C65" s="12">
        <v>0.5625</v>
      </c>
      <c r="D65" s="12">
        <v>0.5625</v>
      </c>
      <c r="E65" s="12">
        <v>0.5625</v>
      </c>
      <c r="F65" s="12">
        <v>0.5625</v>
      </c>
      <c r="G65" s="50"/>
      <c r="H65" s="50"/>
      <c r="I65" s="14">
        <f>SUM(B65:H65)</f>
        <v>2.8125</v>
      </c>
    </row>
    <row r="66" spans="1:9" ht="12.75" customHeight="1">
      <c r="A66" s="11" t="s">
        <v>20</v>
      </c>
      <c r="B66" s="12">
        <v>0.72916666666666663</v>
      </c>
      <c r="C66" s="12">
        <v>0.72916666666666663</v>
      </c>
      <c r="D66" s="12">
        <v>0.72916666666666663</v>
      </c>
      <c r="E66" s="12">
        <v>0.72916666666666663</v>
      </c>
      <c r="F66" s="12">
        <v>0.72916666666666663</v>
      </c>
      <c r="G66" s="50"/>
      <c r="H66" s="50"/>
      <c r="I66" s="14">
        <f>SUM(B66:H66)</f>
        <v>3.645833333333333</v>
      </c>
    </row>
    <row r="67" spans="1:9" ht="12.75" customHeight="1">
      <c r="A67" s="15" t="s">
        <v>26</v>
      </c>
      <c r="B67" s="18">
        <f t="shared" ref="B67:H67" si="18">B66-B65</f>
        <v>0.16666666666666663</v>
      </c>
      <c r="C67" s="18">
        <f t="shared" si="18"/>
        <v>0.16666666666666663</v>
      </c>
      <c r="D67" s="17">
        <f t="shared" si="18"/>
        <v>0.16666666666666663</v>
      </c>
      <c r="E67" s="17">
        <f t="shared" si="18"/>
        <v>0.16666666666666663</v>
      </c>
      <c r="F67" s="18">
        <f t="shared" si="18"/>
        <v>0.16666666666666663</v>
      </c>
      <c r="G67" s="16">
        <f t="shared" si="18"/>
        <v>0</v>
      </c>
      <c r="H67" s="16">
        <f t="shared" si="18"/>
        <v>0</v>
      </c>
      <c r="I67" s="18">
        <f>I66-I65</f>
        <v>0.83333333333333304</v>
      </c>
    </row>
    <row r="68" spans="1:9" ht="15" customHeight="1">
      <c r="A68" s="19" t="s">
        <v>28</v>
      </c>
      <c r="B68" s="20">
        <f>B64+B67</f>
        <v>0.33333333333333331</v>
      </c>
      <c r="C68" s="21">
        <f>C64+C67</f>
        <v>0.33333333333333331</v>
      </c>
      <c r="D68" s="21">
        <f>D64+D67</f>
        <v>0.33333333333333331</v>
      </c>
      <c r="E68" s="21">
        <f t="shared" ref="E68:H68" si="19">E64+E67</f>
        <v>0.33333333333333331</v>
      </c>
      <c r="F68" s="21">
        <f t="shared" si="19"/>
        <v>0.33333333333333331</v>
      </c>
      <c r="G68" s="21">
        <f t="shared" si="19"/>
        <v>0</v>
      </c>
      <c r="H68" s="21">
        <f t="shared" si="19"/>
        <v>0</v>
      </c>
      <c r="I68" s="22">
        <f>SUM(B68:H68)</f>
        <v>1.6666666666666665</v>
      </c>
    </row>
    <row r="69" spans="1:9" ht="12.75" customHeight="1">
      <c r="A69" s="62"/>
      <c r="B69" s="63"/>
      <c r="C69" s="63"/>
      <c r="D69" s="63"/>
      <c r="E69" s="63"/>
      <c r="F69" s="63"/>
      <c r="G69" s="63"/>
      <c r="H69" s="63"/>
      <c r="I69" s="64"/>
    </row>
    <row r="70" spans="1:9" ht="21" customHeight="1">
      <c r="A70" s="66" t="s">
        <v>44</v>
      </c>
      <c r="B70" s="143"/>
      <c r="C70" s="143"/>
      <c r="D70" s="143"/>
      <c r="E70" s="143"/>
      <c r="F70" s="143"/>
      <c r="G70" s="143"/>
      <c r="H70" s="143"/>
      <c r="I70" s="144"/>
    </row>
    <row r="71" spans="1:9" ht="12.75" customHeight="1">
      <c r="F71" s="24"/>
      <c r="G71" s="24"/>
      <c r="H71" s="24"/>
      <c r="I71" s="24"/>
    </row>
    <row r="72" spans="1:9" ht="15.75">
      <c r="A72" s="151" t="s">
        <v>29</v>
      </c>
      <c r="B72" s="152"/>
      <c r="C72" s="51">
        <f>(I68+I55+I42+I29+I16)</f>
        <v>6</v>
      </c>
      <c r="D72" s="52"/>
      <c r="F72" s="25"/>
      <c r="G72" s="25"/>
      <c r="H72" s="25"/>
      <c r="I72" s="26"/>
    </row>
    <row r="73" spans="1:9" ht="15.75">
      <c r="A73" s="11"/>
      <c r="B73" s="26"/>
      <c r="C73" s="26"/>
      <c r="D73" s="53"/>
      <c r="E73" s="27"/>
      <c r="F73" s="26"/>
      <c r="G73" s="26"/>
      <c r="H73" s="26"/>
      <c r="I73" s="25"/>
    </row>
    <row r="74" spans="1:9" ht="15.75">
      <c r="A74" s="153" t="s">
        <v>30</v>
      </c>
      <c r="B74" s="154"/>
      <c r="C74" s="68">
        <f>SUM(B9:H9,B22:H22,B35:H35,B48:H48,B61:H61,)</f>
        <v>18</v>
      </c>
      <c r="D74" s="55" t="s">
        <v>43</v>
      </c>
      <c r="E74" s="28"/>
    </row>
    <row r="75" spans="1:9" ht="15.75">
      <c r="A75" s="146" t="s">
        <v>31</v>
      </c>
      <c r="B75" s="147"/>
      <c r="C75" s="56">
        <v>0.33333333333333331</v>
      </c>
      <c r="D75" s="57"/>
      <c r="E75" s="29"/>
    </row>
    <row r="76" spans="1:9" ht="15.75">
      <c r="A76" s="67"/>
      <c r="B76" s="26"/>
      <c r="C76" s="68"/>
      <c r="D76" s="55"/>
    </row>
    <row r="77" spans="1:9" ht="15.75">
      <c r="A77" s="146" t="s">
        <v>32</v>
      </c>
      <c r="B77" s="147"/>
      <c r="C77" s="59">
        <f>(C74*C75)</f>
        <v>6</v>
      </c>
      <c r="D77" s="55"/>
    </row>
    <row r="78" spans="1:9" ht="15.75">
      <c r="A78" s="67"/>
      <c r="B78" s="26"/>
      <c r="C78" s="68"/>
      <c r="D78" s="55"/>
    </row>
    <row r="79" spans="1:9" ht="15.75">
      <c r="A79" s="149" t="s">
        <v>33</v>
      </c>
      <c r="B79" s="150"/>
      <c r="C79" s="60">
        <f>(C72-C77)</f>
        <v>0</v>
      </c>
      <c r="D79" s="61"/>
    </row>
  </sheetData>
  <mergeCells count="18">
    <mergeCell ref="A5:C5"/>
    <mergeCell ref="A1:I1"/>
    <mergeCell ref="A2:B2"/>
    <mergeCell ref="B3:C3"/>
    <mergeCell ref="E3:F3"/>
    <mergeCell ref="B4:C4"/>
    <mergeCell ref="B18:I18"/>
    <mergeCell ref="B31:I31"/>
    <mergeCell ref="B44:I44"/>
    <mergeCell ref="B57:I57"/>
    <mergeCell ref="B70:I70"/>
    <mergeCell ref="A74:B74"/>
    <mergeCell ref="A75:B75"/>
    <mergeCell ref="A77:B77"/>
    <mergeCell ref="A79:B79"/>
    <mergeCell ref="F36:F41"/>
    <mergeCell ref="B49:B54"/>
    <mergeCell ref="A72:B72"/>
  </mergeCells>
  <conditionalFormatting sqref="B76">
    <cfRule type="cellIs" dxfId="229" priority="21" operator="greaterThan">
      <formula>0</formula>
    </cfRule>
    <cfRule type="cellIs" dxfId="228" priority="22" operator="lessThan">
      <formula>0</formula>
    </cfRule>
  </conditionalFormatting>
  <conditionalFormatting sqref="C76">
    <cfRule type="cellIs" dxfId="227" priority="19" operator="greaterThan">
      <formula>0</formula>
    </cfRule>
    <cfRule type="cellIs" dxfId="226" priority="20" operator="lessThan">
      <formula>0</formula>
    </cfRule>
  </conditionalFormatting>
  <conditionalFormatting sqref="B76">
    <cfRule type="cellIs" dxfId="225" priority="17" operator="greaterThan">
      <formula>0</formula>
    </cfRule>
    <cfRule type="cellIs" dxfId="224" priority="18" operator="lessThan">
      <formula>0</formula>
    </cfRule>
  </conditionalFormatting>
  <conditionalFormatting sqref="C76">
    <cfRule type="cellIs" dxfId="223" priority="15" operator="greaterThan">
      <formula>0</formula>
    </cfRule>
    <cfRule type="cellIs" dxfId="222" priority="16" operator="lessThan">
      <formula>0</formula>
    </cfRule>
  </conditionalFormatting>
  <conditionalFormatting sqref="B74">
    <cfRule type="cellIs" dxfId="221" priority="13" operator="greaterThan">
      <formula>0</formula>
    </cfRule>
    <cfRule type="cellIs" dxfId="220" priority="14" operator="lessThan">
      <formula>0</formula>
    </cfRule>
  </conditionalFormatting>
  <conditionalFormatting sqref="B79">
    <cfRule type="cellIs" dxfId="219" priority="11" operator="greaterThan">
      <formula>0</formula>
    </cfRule>
    <cfRule type="cellIs" dxfId="218" priority="12" operator="lessThan">
      <formula>0</formula>
    </cfRule>
  </conditionalFormatting>
  <conditionalFormatting sqref="C79">
    <cfRule type="cellIs" dxfId="217" priority="9" operator="greaterThan">
      <formula>0</formula>
    </cfRule>
    <cfRule type="cellIs" dxfId="216" priority="10" operator="lessThan">
      <formula>0</formula>
    </cfRule>
  </conditionalFormatting>
  <conditionalFormatting sqref="C79">
    <cfRule type="cellIs" dxfId="215" priority="7" operator="greaterThan">
      <formula>0</formula>
    </cfRule>
    <cfRule type="cellIs" dxfId="214" priority="8" operator="lessThan">
      <formula>0</formula>
    </cfRule>
  </conditionalFormatting>
  <conditionalFormatting sqref="B79">
    <cfRule type="cellIs" dxfId="213" priority="5" operator="greaterThan">
      <formula>0</formula>
    </cfRule>
    <cfRule type="cellIs" dxfId="212" priority="6" operator="lessThan">
      <formula>0</formula>
    </cfRule>
  </conditionalFormatting>
  <conditionalFormatting sqref="C79">
    <cfRule type="cellIs" dxfId="211" priority="3" operator="greaterThan">
      <formula>0</formula>
    </cfRule>
    <cfRule type="cellIs" dxfId="210" priority="4" operator="lessThan">
      <formula>0</formula>
    </cfRule>
  </conditionalFormatting>
  <conditionalFormatting sqref="C79">
    <cfRule type="cellIs" dxfId="209" priority="1" operator="greaterThan">
      <formula>0</formula>
    </cfRule>
    <cfRule type="cellIs" dxfId="208" priority="2" operator="lessThan">
      <formula>0</formula>
    </cfRule>
  </conditionalFormatting>
  <dataValidations count="2">
    <dataValidation type="list" allowBlank="1" showInputMessage="1" showErrorMessage="1" sqref="E4">
      <formula1>$K$19:$K$28</formula1>
    </dataValidation>
    <dataValidation type="list" allowBlank="1" showInputMessage="1" showErrorMessage="1" sqref="E3">
      <formula1>$K$3:$K$15</formula1>
    </dataValidation>
  </dataValidations>
  <pageMargins left="0.51181102362204722" right="0.51181102362204722" top="0.55118110236220474" bottom="0.55118110236220474" header="0.31496062992125984" footer="0.31496062992125984"/>
  <pageSetup paperSize="9" scale="7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M79"/>
  <sheetViews>
    <sheetView workbookViewId="0">
      <selection activeCell="B3" sqref="B3:C3"/>
    </sheetView>
  </sheetViews>
  <sheetFormatPr baseColWidth="10" defaultColWidth="11.42578125" defaultRowHeight="12.75"/>
  <cols>
    <col min="1" max="1" width="18.7109375" style="2" customWidth="1"/>
    <col min="2" max="8" width="12.7109375" style="2" customWidth="1"/>
    <col min="9" max="9" width="16.140625" style="2" customWidth="1"/>
    <col min="10" max="10" width="13.28515625" style="2" customWidth="1"/>
    <col min="11" max="11" width="11.42578125" style="2" hidden="1" customWidth="1"/>
    <col min="12" max="16384" width="11.42578125" style="2"/>
  </cols>
  <sheetData>
    <row r="1" spans="1:11" ht="24" customHeight="1">
      <c r="A1" s="145" t="s">
        <v>0</v>
      </c>
      <c r="B1" s="145"/>
      <c r="C1" s="145"/>
      <c r="D1" s="145"/>
      <c r="E1" s="145"/>
      <c r="F1" s="145"/>
      <c r="G1" s="145"/>
      <c r="H1" s="145"/>
      <c r="I1" s="145"/>
      <c r="J1" s="1"/>
    </row>
    <row r="2" spans="1:11" s="3" customFormat="1" ht="15">
      <c r="A2" s="155"/>
      <c r="B2" s="155"/>
    </row>
    <row r="3" spans="1:11" s="3" customFormat="1" ht="18.75">
      <c r="A3" s="4" t="s">
        <v>1</v>
      </c>
      <c r="B3" s="156"/>
      <c r="C3" s="156"/>
      <c r="D3" s="4" t="s">
        <v>2</v>
      </c>
      <c r="E3" s="148" t="s">
        <v>17</v>
      </c>
      <c r="F3" s="148"/>
      <c r="K3" s="3" t="s">
        <v>4</v>
      </c>
    </row>
    <row r="4" spans="1:11" s="3" customFormat="1" ht="18.75">
      <c r="A4" s="4" t="s">
        <v>5</v>
      </c>
      <c r="B4" s="157" t="s">
        <v>45</v>
      </c>
      <c r="C4" s="157"/>
      <c r="D4" s="4" t="s">
        <v>34</v>
      </c>
      <c r="E4" s="69">
        <v>2017</v>
      </c>
      <c r="K4" s="3" t="s">
        <v>6</v>
      </c>
    </row>
    <row r="5" spans="1:11" ht="15">
      <c r="A5" s="158" t="s">
        <v>7</v>
      </c>
      <c r="B5" s="159"/>
      <c r="C5" s="159"/>
      <c r="E5" s="5"/>
      <c r="K5" s="2" t="s">
        <v>8</v>
      </c>
    </row>
    <row r="6" spans="1:11">
      <c r="K6" s="2" t="s">
        <v>9</v>
      </c>
    </row>
    <row r="7" spans="1:11">
      <c r="A7" s="47" t="s">
        <v>10</v>
      </c>
      <c r="B7" s="6" t="s">
        <v>11</v>
      </c>
      <c r="C7" s="6" t="s">
        <v>12</v>
      </c>
      <c r="D7" s="6" t="s">
        <v>13</v>
      </c>
      <c r="E7" s="6" t="s">
        <v>14</v>
      </c>
      <c r="F7" s="6" t="s">
        <v>15</v>
      </c>
      <c r="G7" s="6" t="s">
        <v>41</v>
      </c>
      <c r="H7" s="6" t="s">
        <v>42</v>
      </c>
      <c r="I7" s="7" t="s">
        <v>16</v>
      </c>
      <c r="K7" s="2" t="s">
        <v>17</v>
      </c>
    </row>
    <row r="8" spans="1:11">
      <c r="A8" s="30">
        <v>18</v>
      </c>
      <c r="B8" s="8">
        <v>41394</v>
      </c>
      <c r="C8" s="8">
        <v>41395</v>
      </c>
      <c r="D8" s="8">
        <v>41396</v>
      </c>
      <c r="E8" s="8">
        <v>41397</v>
      </c>
      <c r="F8" s="8">
        <v>41398</v>
      </c>
      <c r="G8" s="8">
        <v>41399</v>
      </c>
      <c r="H8" s="8">
        <v>41400</v>
      </c>
      <c r="I8" s="49"/>
      <c r="J8" s="10"/>
      <c r="K8" s="2" t="s">
        <v>18</v>
      </c>
    </row>
    <row r="9" spans="1:11" hidden="1">
      <c r="A9" s="30"/>
      <c r="B9" s="46">
        <v>1</v>
      </c>
      <c r="C9" s="46">
        <v>1</v>
      </c>
      <c r="D9" s="46">
        <v>1</v>
      </c>
      <c r="E9" s="46">
        <v>1</v>
      </c>
      <c r="F9" s="46">
        <v>1</v>
      </c>
      <c r="G9" s="46">
        <f t="shared" ref="G9:H9" si="0">IF(OR(G7="LUNDI",G7="MARDI",G7="MERCREDI",G7="JEUDI",G7="VENDREDI"),1,0)</f>
        <v>0</v>
      </c>
      <c r="H9" s="46">
        <f t="shared" si="0"/>
        <v>0</v>
      </c>
      <c r="I9" s="9"/>
      <c r="J9" s="10"/>
      <c r="K9" s="2" t="s">
        <v>18</v>
      </c>
    </row>
    <row r="10" spans="1:11" ht="12.75" customHeight="1">
      <c r="A10" s="11" t="s">
        <v>19</v>
      </c>
      <c r="B10" s="12">
        <v>0.33333333333333331</v>
      </c>
      <c r="C10" s="12">
        <v>0.33333333333333331</v>
      </c>
      <c r="D10" s="12">
        <v>0.33333333333333331</v>
      </c>
      <c r="E10" s="12">
        <v>0.33333333333333331</v>
      </c>
      <c r="F10" s="12">
        <v>0.33333333333333331</v>
      </c>
      <c r="G10" s="50"/>
      <c r="H10" s="50"/>
      <c r="I10" s="13">
        <f>SUM(B10:H10)</f>
        <v>1.6666666666666665</v>
      </c>
      <c r="K10" s="2" t="s">
        <v>3</v>
      </c>
    </row>
    <row r="11" spans="1:11" ht="12.75" customHeight="1">
      <c r="A11" s="11" t="s">
        <v>20</v>
      </c>
      <c r="B11" s="12">
        <v>0.5</v>
      </c>
      <c r="C11" s="12">
        <v>0.5</v>
      </c>
      <c r="D11" s="12">
        <v>0.5</v>
      </c>
      <c r="E11" s="12">
        <v>0.5</v>
      </c>
      <c r="F11" s="12">
        <v>0.5</v>
      </c>
      <c r="G11" s="50"/>
      <c r="H11" s="50"/>
      <c r="I11" s="14">
        <f>SUM(B11:H11)</f>
        <v>2.5</v>
      </c>
      <c r="K11" s="2" t="s">
        <v>21</v>
      </c>
    </row>
    <row r="12" spans="1:11" ht="12.75" customHeight="1">
      <c r="A12" s="15" t="s">
        <v>22</v>
      </c>
      <c r="B12" s="16">
        <f t="shared" ref="B12:F12" si="1">B11-B10</f>
        <v>0.16666666666666669</v>
      </c>
      <c r="C12" s="16">
        <f t="shared" si="1"/>
        <v>0.16666666666666669</v>
      </c>
      <c r="D12" s="16">
        <f t="shared" si="1"/>
        <v>0.16666666666666669</v>
      </c>
      <c r="E12" s="16">
        <f t="shared" si="1"/>
        <v>0.16666666666666669</v>
      </c>
      <c r="F12" s="16">
        <f t="shared" si="1"/>
        <v>0.16666666666666669</v>
      </c>
      <c r="G12" s="16">
        <f t="shared" ref="G12:H12" si="2">G11-G10</f>
        <v>0</v>
      </c>
      <c r="H12" s="16">
        <f t="shared" si="2"/>
        <v>0</v>
      </c>
      <c r="I12" s="16">
        <f>I11-I10</f>
        <v>0.83333333333333348</v>
      </c>
      <c r="K12" s="2" t="s">
        <v>23</v>
      </c>
    </row>
    <row r="13" spans="1:11" ht="12.75" customHeight="1">
      <c r="A13" s="11" t="s">
        <v>19</v>
      </c>
      <c r="B13" s="12">
        <v>0.5625</v>
      </c>
      <c r="C13" s="12">
        <v>0.5625</v>
      </c>
      <c r="D13" s="12">
        <v>0.5625</v>
      </c>
      <c r="E13" s="12">
        <v>0.5625</v>
      </c>
      <c r="F13" s="12">
        <v>0.5625</v>
      </c>
      <c r="G13" s="50"/>
      <c r="H13" s="50"/>
      <c r="I13" s="14">
        <f>SUM(B13:H13)</f>
        <v>2.8125</v>
      </c>
      <c r="K13" s="2" t="s">
        <v>24</v>
      </c>
    </row>
    <row r="14" spans="1:11" ht="12.75" customHeight="1">
      <c r="A14" s="11" t="s">
        <v>20</v>
      </c>
      <c r="B14" s="12">
        <v>0.72916666666666663</v>
      </c>
      <c r="C14" s="12">
        <v>0.72916666666666663</v>
      </c>
      <c r="D14" s="12">
        <v>0.72916666666666663</v>
      </c>
      <c r="E14" s="12">
        <v>0.72916666666666663</v>
      </c>
      <c r="F14" s="12">
        <v>0.72916666666666663</v>
      </c>
      <c r="G14" s="50"/>
      <c r="H14" s="50"/>
      <c r="I14" s="14">
        <f>SUM(B14:H14)</f>
        <v>3.645833333333333</v>
      </c>
      <c r="K14" s="2" t="s">
        <v>25</v>
      </c>
    </row>
    <row r="15" spans="1:11" ht="12.75" customHeight="1">
      <c r="A15" s="15" t="s">
        <v>26</v>
      </c>
      <c r="B15" s="18">
        <f t="shared" ref="B15:F15" si="3">B14-B13</f>
        <v>0.16666666666666663</v>
      </c>
      <c r="C15" s="18">
        <f t="shared" si="3"/>
        <v>0.16666666666666663</v>
      </c>
      <c r="D15" s="17">
        <f t="shared" si="3"/>
        <v>0.16666666666666663</v>
      </c>
      <c r="E15" s="17">
        <f t="shared" si="3"/>
        <v>0.16666666666666663</v>
      </c>
      <c r="F15" s="18">
        <f t="shared" si="3"/>
        <v>0.16666666666666663</v>
      </c>
      <c r="G15" s="16">
        <f t="shared" ref="G15:H15" si="4">G14-G13</f>
        <v>0</v>
      </c>
      <c r="H15" s="16">
        <f t="shared" si="4"/>
        <v>0</v>
      </c>
      <c r="I15" s="18">
        <f>I14-I13</f>
        <v>0.83333333333333304</v>
      </c>
      <c r="K15" s="2" t="s">
        <v>27</v>
      </c>
    </row>
    <row r="16" spans="1:11" ht="15" customHeight="1">
      <c r="A16" s="19" t="s">
        <v>28</v>
      </c>
      <c r="B16" s="20">
        <f>B12+B15</f>
        <v>0.33333333333333331</v>
      </c>
      <c r="C16" s="21">
        <f>C12+C15</f>
        <v>0.33333333333333331</v>
      </c>
      <c r="D16" s="21">
        <f>D12+D15</f>
        <v>0.33333333333333331</v>
      </c>
      <c r="E16" s="21">
        <f t="shared" ref="E16:H16" si="5">E12+E15</f>
        <v>0.33333333333333331</v>
      </c>
      <c r="F16" s="21">
        <f t="shared" si="5"/>
        <v>0.33333333333333331</v>
      </c>
      <c r="G16" s="21">
        <f t="shared" si="5"/>
        <v>0</v>
      </c>
      <c r="H16" s="21">
        <f t="shared" si="5"/>
        <v>0</v>
      </c>
      <c r="I16" s="22">
        <f>SUM(B16:H16)</f>
        <v>1.6666666666666665</v>
      </c>
    </row>
    <row r="17" spans="1:11" ht="12.75" customHeight="1">
      <c r="A17" s="62"/>
      <c r="B17" s="63"/>
      <c r="C17" s="63"/>
      <c r="D17" s="63"/>
      <c r="E17" s="63"/>
      <c r="F17" s="63"/>
      <c r="G17" s="63"/>
      <c r="H17" s="63"/>
      <c r="I17" s="64"/>
    </row>
    <row r="18" spans="1:11" ht="21" customHeight="1">
      <c r="A18" s="66" t="s">
        <v>44</v>
      </c>
      <c r="B18" s="143"/>
      <c r="C18" s="143"/>
      <c r="D18" s="143"/>
      <c r="E18" s="143"/>
      <c r="F18" s="143"/>
      <c r="G18" s="143"/>
      <c r="H18" s="143"/>
      <c r="I18" s="144"/>
    </row>
    <row r="19" spans="1:11">
      <c r="A19" s="23"/>
      <c r="B19" s="23"/>
      <c r="C19" s="23"/>
      <c r="D19" s="23"/>
      <c r="E19" s="23"/>
      <c r="F19" s="23"/>
      <c r="G19" s="23"/>
      <c r="H19" s="23"/>
      <c r="K19" s="23">
        <v>2017</v>
      </c>
    </row>
    <row r="20" spans="1:11">
      <c r="A20" s="47" t="s">
        <v>10</v>
      </c>
      <c r="B20" s="6" t="s">
        <v>11</v>
      </c>
      <c r="C20" s="6" t="s">
        <v>12</v>
      </c>
      <c r="D20" s="6" t="s">
        <v>13</v>
      </c>
      <c r="E20" s="6" t="s">
        <v>14</v>
      </c>
      <c r="F20" s="6" t="s">
        <v>15</v>
      </c>
      <c r="G20" s="6" t="s">
        <v>41</v>
      </c>
      <c r="H20" s="6" t="s">
        <v>42</v>
      </c>
      <c r="I20" s="7" t="s">
        <v>16</v>
      </c>
      <c r="K20" s="23">
        <v>2018</v>
      </c>
    </row>
    <row r="21" spans="1:11">
      <c r="A21" s="30">
        <v>19</v>
      </c>
      <c r="B21" s="8">
        <v>41401</v>
      </c>
      <c r="C21" s="8">
        <v>41402</v>
      </c>
      <c r="D21" s="8">
        <v>41403</v>
      </c>
      <c r="E21" s="8">
        <v>41404</v>
      </c>
      <c r="F21" s="8">
        <v>41405</v>
      </c>
      <c r="G21" s="8">
        <v>41406</v>
      </c>
      <c r="H21" s="8">
        <v>41407</v>
      </c>
      <c r="I21" s="49"/>
      <c r="K21" s="23"/>
    </row>
    <row r="22" spans="1:11" hidden="1">
      <c r="A22" s="30"/>
      <c r="B22" s="46">
        <v>1</v>
      </c>
      <c r="C22" s="46">
        <f t="shared" ref="C22:H22" si="6">IF(OR(C20="LUNDI",C20="MARDI",C20="MERCREDI",C20="JEUDI",C20="VENDREDI"),1,0)</f>
        <v>1</v>
      </c>
      <c r="D22" s="46">
        <f t="shared" si="6"/>
        <v>1</v>
      </c>
      <c r="E22" s="46">
        <f t="shared" si="6"/>
        <v>1</v>
      </c>
      <c r="F22" s="46">
        <f t="shared" si="6"/>
        <v>1</v>
      </c>
      <c r="G22" s="46">
        <f t="shared" si="6"/>
        <v>0</v>
      </c>
      <c r="H22" s="46">
        <f t="shared" si="6"/>
        <v>0</v>
      </c>
      <c r="I22" s="9"/>
      <c r="K22" s="23">
        <v>2019</v>
      </c>
    </row>
    <row r="23" spans="1:11" ht="12.75" customHeight="1">
      <c r="A23" s="11" t="s">
        <v>19</v>
      </c>
      <c r="B23" s="12">
        <v>0.33333333333333331</v>
      </c>
      <c r="C23" s="12">
        <v>0.33333333333333331</v>
      </c>
      <c r="D23" s="12">
        <v>0.33333333333333331</v>
      </c>
      <c r="E23" s="12">
        <v>0.33333333333333331</v>
      </c>
      <c r="F23" s="12">
        <v>0.33333333333333331</v>
      </c>
      <c r="G23" s="50"/>
      <c r="H23" s="50"/>
      <c r="I23" s="13">
        <f>SUM(B23:H23)</f>
        <v>1.6666666666666665</v>
      </c>
      <c r="K23" s="23">
        <v>2020</v>
      </c>
    </row>
    <row r="24" spans="1:11" ht="12.75" customHeight="1">
      <c r="A24" s="11" t="s">
        <v>20</v>
      </c>
      <c r="B24" s="12">
        <v>0.5</v>
      </c>
      <c r="C24" s="12">
        <v>0.5</v>
      </c>
      <c r="D24" s="12">
        <v>0.5</v>
      </c>
      <c r="E24" s="12">
        <v>0.5</v>
      </c>
      <c r="F24" s="12">
        <v>0.5</v>
      </c>
      <c r="G24" s="50"/>
      <c r="H24" s="50"/>
      <c r="I24" s="14">
        <f>SUM(B24:H24)</f>
        <v>2.5</v>
      </c>
      <c r="K24" s="23">
        <v>2021</v>
      </c>
    </row>
    <row r="25" spans="1:11" ht="12.75" customHeight="1">
      <c r="A25" s="15" t="s">
        <v>22</v>
      </c>
      <c r="B25" s="16">
        <f t="shared" ref="B25:H25" si="7">B24-B23</f>
        <v>0.16666666666666669</v>
      </c>
      <c r="C25" s="16">
        <f t="shared" si="7"/>
        <v>0.16666666666666669</v>
      </c>
      <c r="D25" s="16">
        <f t="shared" si="7"/>
        <v>0.16666666666666669</v>
      </c>
      <c r="E25" s="16">
        <f t="shared" si="7"/>
        <v>0.16666666666666669</v>
      </c>
      <c r="F25" s="16">
        <f t="shared" si="7"/>
        <v>0.16666666666666669</v>
      </c>
      <c r="G25" s="16">
        <f t="shared" si="7"/>
        <v>0</v>
      </c>
      <c r="H25" s="16">
        <f t="shared" si="7"/>
        <v>0</v>
      </c>
      <c r="I25" s="16">
        <f>I24-I23</f>
        <v>0.83333333333333348</v>
      </c>
      <c r="K25" s="23">
        <v>2022</v>
      </c>
    </row>
    <row r="26" spans="1:11" ht="12.75" customHeight="1">
      <c r="A26" s="11" t="s">
        <v>19</v>
      </c>
      <c r="B26" s="12">
        <v>0.5625</v>
      </c>
      <c r="C26" s="12">
        <v>0.5625</v>
      </c>
      <c r="D26" s="12">
        <v>0.5625</v>
      </c>
      <c r="E26" s="12">
        <v>0.5625</v>
      </c>
      <c r="F26" s="12">
        <v>0.5625</v>
      </c>
      <c r="G26" s="50"/>
      <c r="H26" s="50"/>
      <c r="I26" s="14">
        <f>SUM(B26:H26)</f>
        <v>2.8125</v>
      </c>
      <c r="K26" s="23">
        <v>2023</v>
      </c>
    </row>
    <row r="27" spans="1:11" ht="12.75" customHeight="1">
      <c r="A27" s="11" t="s">
        <v>20</v>
      </c>
      <c r="B27" s="12">
        <v>0.72916666666666663</v>
      </c>
      <c r="C27" s="12">
        <v>0.72916666666666663</v>
      </c>
      <c r="D27" s="12">
        <v>0.72916666666666663</v>
      </c>
      <c r="E27" s="12">
        <v>0.72916666666666663</v>
      </c>
      <c r="F27" s="12">
        <v>0.72916666666666663</v>
      </c>
      <c r="G27" s="50"/>
      <c r="H27" s="50"/>
      <c r="I27" s="14">
        <f>SUM(B27:H27)</f>
        <v>3.645833333333333</v>
      </c>
      <c r="K27" s="23">
        <v>2024</v>
      </c>
    </row>
    <row r="28" spans="1:11" ht="12.75" customHeight="1">
      <c r="A28" s="15" t="s">
        <v>26</v>
      </c>
      <c r="B28" s="18">
        <f t="shared" ref="B28:H28" si="8">B27-B26</f>
        <v>0.16666666666666663</v>
      </c>
      <c r="C28" s="18">
        <f t="shared" si="8"/>
        <v>0.16666666666666663</v>
      </c>
      <c r="D28" s="17">
        <f t="shared" si="8"/>
        <v>0.16666666666666663</v>
      </c>
      <c r="E28" s="17">
        <f t="shared" si="8"/>
        <v>0.16666666666666663</v>
      </c>
      <c r="F28" s="18">
        <f t="shared" si="8"/>
        <v>0.16666666666666663</v>
      </c>
      <c r="G28" s="16">
        <f t="shared" si="8"/>
        <v>0</v>
      </c>
      <c r="H28" s="16">
        <f t="shared" si="8"/>
        <v>0</v>
      </c>
      <c r="I28" s="18">
        <f>I27-I26</f>
        <v>0.83333333333333304</v>
      </c>
      <c r="K28" s="23">
        <v>2025</v>
      </c>
    </row>
    <row r="29" spans="1:11" ht="15" customHeight="1">
      <c r="A29" s="19" t="s">
        <v>28</v>
      </c>
      <c r="B29" s="20">
        <f>B25+B28</f>
        <v>0.33333333333333331</v>
      </c>
      <c r="C29" s="21">
        <f>C25+C28</f>
        <v>0.33333333333333331</v>
      </c>
      <c r="D29" s="21">
        <f>D25+D28</f>
        <v>0.33333333333333331</v>
      </c>
      <c r="E29" s="21">
        <f t="shared" ref="E29:H29" si="9">E25+E28</f>
        <v>0.33333333333333331</v>
      </c>
      <c r="F29" s="21">
        <f t="shared" si="9"/>
        <v>0.33333333333333331</v>
      </c>
      <c r="G29" s="21">
        <f t="shared" si="9"/>
        <v>0</v>
      </c>
      <c r="H29" s="21">
        <f t="shared" si="9"/>
        <v>0</v>
      </c>
      <c r="I29" s="22">
        <f>SUM(B29:H29)</f>
        <v>1.6666666666666665</v>
      </c>
    </row>
    <row r="30" spans="1:11" ht="12.75" customHeight="1">
      <c r="A30" s="62"/>
      <c r="B30" s="63"/>
      <c r="C30" s="63"/>
      <c r="D30" s="63"/>
      <c r="E30" s="63"/>
      <c r="F30" s="63"/>
      <c r="G30" s="63"/>
      <c r="H30" s="63"/>
      <c r="I30" s="64"/>
    </row>
    <row r="31" spans="1:11" ht="21" customHeight="1">
      <c r="A31" s="66" t="s">
        <v>44</v>
      </c>
      <c r="B31" s="143"/>
      <c r="C31" s="143"/>
      <c r="D31" s="143"/>
      <c r="E31" s="143"/>
      <c r="F31" s="143"/>
      <c r="G31" s="143"/>
      <c r="H31" s="143"/>
      <c r="I31" s="144"/>
    </row>
    <row r="32" spans="1:11">
      <c r="A32" s="23"/>
      <c r="B32" s="23"/>
      <c r="C32" s="23"/>
      <c r="D32" s="23"/>
      <c r="E32" s="23"/>
      <c r="F32" s="23"/>
      <c r="G32" s="23"/>
      <c r="H32" s="23"/>
      <c r="K32" s="23">
        <v>2017</v>
      </c>
    </row>
    <row r="33" spans="1:11">
      <c r="A33" s="47" t="s">
        <v>10</v>
      </c>
      <c r="B33" s="6" t="s">
        <v>11</v>
      </c>
      <c r="C33" s="6" t="s">
        <v>12</v>
      </c>
      <c r="D33" s="6" t="s">
        <v>13</v>
      </c>
      <c r="E33" s="6" t="s">
        <v>14</v>
      </c>
      <c r="F33" s="6" t="s">
        <v>15</v>
      </c>
      <c r="G33" s="6" t="s">
        <v>41</v>
      </c>
      <c r="H33" s="6" t="s">
        <v>42</v>
      </c>
      <c r="I33" s="7" t="s">
        <v>16</v>
      </c>
    </row>
    <row r="34" spans="1:11">
      <c r="A34" s="30">
        <v>20</v>
      </c>
      <c r="B34" s="8">
        <v>41408</v>
      </c>
      <c r="C34" s="8">
        <v>41409</v>
      </c>
      <c r="D34" s="8">
        <v>41410</v>
      </c>
      <c r="E34" s="8">
        <v>41411</v>
      </c>
      <c r="F34" s="8">
        <v>41412</v>
      </c>
      <c r="G34" s="8">
        <v>41413</v>
      </c>
      <c r="H34" s="8">
        <v>41414</v>
      </c>
      <c r="I34" s="49"/>
    </row>
    <row r="35" spans="1:11" hidden="1">
      <c r="A35" s="30"/>
      <c r="B35" s="46">
        <f>IF(OR(B33="LUNDI",B33="MARDI",B33="MERCREDI",B33="JEUDI",B33="VENDREDI"),1,0)</f>
        <v>1</v>
      </c>
      <c r="C35" s="46">
        <f t="shared" ref="C35:H35" si="10">IF(OR(C33="LUNDI",C33="MARDI",C33="MERCREDI",C33="JEUDI",C33="VENDREDI"),1,0)</f>
        <v>1</v>
      </c>
      <c r="D35" s="46">
        <f t="shared" si="10"/>
        <v>1</v>
      </c>
      <c r="E35" s="46">
        <f t="shared" si="10"/>
        <v>1</v>
      </c>
      <c r="F35" s="46">
        <f t="shared" si="10"/>
        <v>1</v>
      </c>
      <c r="G35" s="46">
        <f t="shared" si="10"/>
        <v>0</v>
      </c>
      <c r="H35" s="46">
        <f t="shared" si="10"/>
        <v>0</v>
      </c>
      <c r="I35" s="9"/>
    </row>
    <row r="36" spans="1:11" ht="12.75" customHeight="1">
      <c r="A36" s="11" t="s">
        <v>19</v>
      </c>
      <c r="B36" s="12">
        <v>0.33333333333333331</v>
      </c>
      <c r="C36" s="12">
        <v>0.33333333333333331</v>
      </c>
      <c r="D36" s="12">
        <v>0.33333333333333331</v>
      </c>
      <c r="E36" s="12">
        <v>0.33333333333333331</v>
      </c>
      <c r="F36" s="12">
        <v>0.33333333333333331</v>
      </c>
      <c r="G36" s="50"/>
      <c r="H36" s="50"/>
      <c r="I36" s="13">
        <f>SUM(B36:H36)</f>
        <v>1.6666666666666665</v>
      </c>
    </row>
    <row r="37" spans="1:11" ht="12.75" customHeight="1">
      <c r="A37" s="11" t="s">
        <v>20</v>
      </c>
      <c r="B37" s="12">
        <v>0.5</v>
      </c>
      <c r="C37" s="12">
        <v>0.5</v>
      </c>
      <c r="D37" s="12">
        <v>0.5</v>
      </c>
      <c r="E37" s="12">
        <v>0.5</v>
      </c>
      <c r="F37" s="12">
        <v>0.5</v>
      </c>
      <c r="G37" s="50"/>
      <c r="H37" s="50"/>
      <c r="I37" s="14">
        <f>SUM(B37:H37)</f>
        <v>2.5</v>
      </c>
    </row>
    <row r="38" spans="1:11" ht="12.75" customHeight="1">
      <c r="A38" s="15" t="s">
        <v>22</v>
      </c>
      <c r="B38" s="16">
        <f t="shared" ref="B38:H38" si="11">B37-B36</f>
        <v>0.16666666666666669</v>
      </c>
      <c r="C38" s="16">
        <f t="shared" si="11"/>
        <v>0.16666666666666669</v>
      </c>
      <c r="D38" s="16">
        <f t="shared" si="11"/>
        <v>0.16666666666666669</v>
      </c>
      <c r="E38" s="16">
        <f t="shared" si="11"/>
        <v>0.16666666666666669</v>
      </c>
      <c r="F38" s="16">
        <f t="shared" si="11"/>
        <v>0.16666666666666669</v>
      </c>
      <c r="G38" s="16">
        <f t="shared" si="11"/>
        <v>0</v>
      </c>
      <c r="H38" s="16">
        <f t="shared" si="11"/>
        <v>0</v>
      </c>
      <c r="I38" s="16">
        <f>I37-I36</f>
        <v>0.83333333333333348</v>
      </c>
    </row>
    <row r="39" spans="1:11" ht="12.75" customHeight="1">
      <c r="A39" s="11" t="s">
        <v>19</v>
      </c>
      <c r="B39" s="12">
        <v>0.5625</v>
      </c>
      <c r="C39" s="12">
        <v>0.5625</v>
      </c>
      <c r="D39" s="12">
        <v>0.5625</v>
      </c>
      <c r="E39" s="12">
        <v>0.5625</v>
      </c>
      <c r="F39" s="12">
        <v>0.5625</v>
      </c>
      <c r="G39" s="50"/>
      <c r="H39" s="50"/>
      <c r="I39" s="14">
        <f>SUM(B39:H39)</f>
        <v>2.8125</v>
      </c>
    </row>
    <row r="40" spans="1:11" ht="12.75" customHeight="1">
      <c r="A40" s="11" t="s">
        <v>20</v>
      </c>
      <c r="B40" s="12">
        <v>0.72916666666666663</v>
      </c>
      <c r="C40" s="12">
        <v>0.72916666666666663</v>
      </c>
      <c r="D40" s="12">
        <v>0.72916666666666663</v>
      </c>
      <c r="E40" s="12">
        <v>0.72916666666666663</v>
      </c>
      <c r="F40" s="12">
        <v>0.72916666666666663</v>
      </c>
      <c r="G40" s="50"/>
      <c r="H40" s="50"/>
      <c r="I40" s="14">
        <f>SUM(B40:H40)</f>
        <v>3.645833333333333</v>
      </c>
    </row>
    <row r="41" spans="1:11" ht="12.75" customHeight="1">
      <c r="A41" s="15" t="s">
        <v>26</v>
      </c>
      <c r="B41" s="18">
        <f t="shared" ref="B41:H41" si="12">B40-B39</f>
        <v>0.16666666666666663</v>
      </c>
      <c r="C41" s="18">
        <f t="shared" si="12"/>
        <v>0.16666666666666663</v>
      </c>
      <c r="D41" s="17">
        <f t="shared" si="12"/>
        <v>0.16666666666666663</v>
      </c>
      <c r="E41" s="17">
        <f t="shared" si="12"/>
        <v>0.16666666666666663</v>
      </c>
      <c r="F41" s="18">
        <f t="shared" si="12"/>
        <v>0.16666666666666663</v>
      </c>
      <c r="G41" s="16">
        <f t="shared" si="12"/>
        <v>0</v>
      </c>
      <c r="H41" s="16">
        <f t="shared" si="12"/>
        <v>0</v>
      </c>
      <c r="I41" s="18">
        <f>I40-I39</f>
        <v>0.83333333333333304</v>
      </c>
    </row>
    <row r="42" spans="1:11" ht="15" customHeight="1">
      <c r="A42" s="19" t="s">
        <v>28</v>
      </c>
      <c r="B42" s="20">
        <f>B38+B41</f>
        <v>0.33333333333333331</v>
      </c>
      <c r="C42" s="21">
        <f>C38+C41</f>
        <v>0.33333333333333331</v>
      </c>
      <c r="D42" s="21">
        <f>D38+D41</f>
        <v>0.33333333333333331</v>
      </c>
      <c r="E42" s="21">
        <f t="shared" ref="E42:H42" si="13">E38+E41</f>
        <v>0.33333333333333331</v>
      </c>
      <c r="F42" s="21">
        <f t="shared" si="13"/>
        <v>0.33333333333333331</v>
      </c>
      <c r="G42" s="21">
        <f t="shared" si="13"/>
        <v>0</v>
      </c>
      <c r="H42" s="21">
        <f t="shared" si="13"/>
        <v>0</v>
      </c>
      <c r="I42" s="22">
        <f>SUM(B42:H42)</f>
        <v>1.6666666666666665</v>
      </c>
    </row>
    <row r="43" spans="1:11" ht="12.75" customHeight="1">
      <c r="A43" s="62"/>
      <c r="B43" s="63"/>
      <c r="C43" s="63"/>
      <c r="D43" s="63"/>
      <c r="E43" s="63"/>
      <c r="F43" s="63"/>
      <c r="G43" s="63"/>
      <c r="H43" s="63"/>
      <c r="I43" s="64"/>
    </row>
    <row r="44" spans="1:11" ht="21" customHeight="1">
      <c r="A44" s="66" t="s">
        <v>44</v>
      </c>
      <c r="B44" s="143"/>
      <c r="C44" s="143"/>
      <c r="D44" s="143"/>
      <c r="E44" s="143"/>
      <c r="F44" s="143"/>
      <c r="G44" s="143"/>
      <c r="H44" s="143"/>
      <c r="I44" s="144"/>
    </row>
    <row r="45" spans="1:11">
      <c r="A45" s="23"/>
      <c r="B45" s="23"/>
      <c r="C45" s="23"/>
      <c r="D45" s="23"/>
      <c r="E45" s="23"/>
      <c r="F45" s="23"/>
      <c r="G45" s="23"/>
      <c r="H45" s="23"/>
      <c r="K45" s="23">
        <v>2017</v>
      </c>
    </row>
    <row r="46" spans="1:11">
      <c r="A46" s="47" t="s">
        <v>10</v>
      </c>
      <c r="B46" s="6" t="s">
        <v>11</v>
      </c>
      <c r="C46" s="6" t="s">
        <v>12</v>
      </c>
      <c r="D46" s="6" t="s">
        <v>13</v>
      </c>
      <c r="E46" s="6" t="s">
        <v>14</v>
      </c>
      <c r="F46" s="6" t="s">
        <v>15</v>
      </c>
      <c r="G46" s="6" t="s">
        <v>41</v>
      </c>
      <c r="H46" s="6" t="s">
        <v>42</v>
      </c>
      <c r="I46" s="7" t="s">
        <v>16</v>
      </c>
    </row>
    <row r="47" spans="1:11">
      <c r="A47" s="30">
        <v>21</v>
      </c>
      <c r="B47" s="8">
        <v>41415</v>
      </c>
      <c r="C47" s="8">
        <v>41416</v>
      </c>
      <c r="D47" s="8">
        <v>41417</v>
      </c>
      <c r="E47" s="8">
        <v>41418</v>
      </c>
      <c r="F47" s="8">
        <v>41419</v>
      </c>
      <c r="G47" s="8">
        <v>41420</v>
      </c>
      <c r="H47" s="8">
        <v>41421</v>
      </c>
      <c r="I47" s="49"/>
    </row>
    <row r="48" spans="1:11" hidden="1">
      <c r="A48" s="30"/>
      <c r="B48" s="46">
        <f>IF(OR(B46="LUNDI",B46="MARDI",B46="MERCREDI",B46="JEUDI",B46="VENDREDI"),1,0)</f>
        <v>1</v>
      </c>
      <c r="C48" s="46">
        <f t="shared" ref="C48:H48" si="14">IF(OR(C46="LUNDI",C46="MARDI",C46="MERCREDI",C46="JEUDI",C46="VENDREDI"),1,0)</f>
        <v>1</v>
      </c>
      <c r="D48" s="46">
        <f t="shared" si="14"/>
        <v>1</v>
      </c>
      <c r="E48" s="46">
        <v>0</v>
      </c>
      <c r="F48" s="46">
        <v>0</v>
      </c>
      <c r="G48" s="46">
        <f t="shared" si="14"/>
        <v>0</v>
      </c>
      <c r="H48" s="46">
        <f t="shared" si="14"/>
        <v>0</v>
      </c>
      <c r="I48" s="9"/>
    </row>
    <row r="49" spans="1:13" ht="12.75" customHeight="1">
      <c r="A49" s="11" t="s">
        <v>19</v>
      </c>
      <c r="B49" s="12">
        <v>0.33333333333333331</v>
      </c>
      <c r="C49" s="12">
        <v>0.33333333333333331</v>
      </c>
      <c r="D49" s="12">
        <v>0.33333333333333331</v>
      </c>
      <c r="E49" s="140" t="s">
        <v>46</v>
      </c>
      <c r="F49" s="140" t="s">
        <v>46</v>
      </c>
      <c r="G49" s="50"/>
      <c r="H49" s="50"/>
      <c r="I49" s="13">
        <f>SUM(B49:H49)</f>
        <v>1</v>
      </c>
    </row>
    <row r="50" spans="1:13" ht="12.75" customHeight="1">
      <c r="A50" s="11" t="s">
        <v>20</v>
      </c>
      <c r="B50" s="12">
        <v>0.5</v>
      </c>
      <c r="C50" s="12">
        <v>0.5</v>
      </c>
      <c r="D50" s="12">
        <v>0.5</v>
      </c>
      <c r="E50" s="141"/>
      <c r="F50" s="141"/>
      <c r="G50" s="50"/>
      <c r="H50" s="50"/>
      <c r="I50" s="14">
        <f>SUM(B50:H50)</f>
        <v>1.5</v>
      </c>
    </row>
    <row r="51" spans="1:13" ht="12.75" customHeight="1">
      <c r="A51" s="15" t="s">
        <v>22</v>
      </c>
      <c r="B51" s="16">
        <f t="shared" ref="B51:H51" si="15">B50-B49</f>
        <v>0.16666666666666669</v>
      </c>
      <c r="C51" s="16">
        <f t="shared" si="15"/>
        <v>0.16666666666666669</v>
      </c>
      <c r="D51" s="16">
        <f t="shared" si="15"/>
        <v>0.16666666666666669</v>
      </c>
      <c r="E51" s="141"/>
      <c r="F51" s="141"/>
      <c r="G51" s="16">
        <f t="shared" si="15"/>
        <v>0</v>
      </c>
      <c r="H51" s="16">
        <f t="shared" si="15"/>
        <v>0</v>
      </c>
      <c r="I51" s="16">
        <f>I50-I49</f>
        <v>0.5</v>
      </c>
    </row>
    <row r="52" spans="1:13" ht="12.75" customHeight="1">
      <c r="A52" s="11" t="s">
        <v>19</v>
      </c>
      <c r="B52" s="12">
        <v>0.5625</v>
      </c>
      <c r="C52" s="12">
        <v>0.5625</v>
      </c>
      <c r="D52" s="12">
        <v>0.5625</v>
      </c>
      <c r="E52" s="141"/>
      <c r="F52" s="141"/>
      <c r="G52" s="50"/>
      <c r="H52" s="50"/>
      <c r="I52" s="14">
        <f>SUM(B52:H52)</f>
        <v>1.6875</v>
      </c>
    </row>
    <row r="53" spans="1:13" ht="12.75" customHeight="1">
      <c r="A53" s="11" t="s">
        <v>20</v>
      </c>
      <c r="B53" s="12">
        <v>0.72916666666666663</v>
      </c>
      <c r="C53" s="12">
        <v>0.72916666666666663</v>
      </c>
      <c r="D53" s="12">
        <v>0.72916666666666663</v>
      </c>
      <c r="E53" s="141"/>
      <c r="F53" s="141"/>
      <c r="G53" s="50"/>
      <c r="H53" s="50"/>
      <c r="I53" s="14">
        <f>SUM(B53:H53)</f>
        <v>2.1875</v>
      </c>
    </row>
    <row r="54" spans="1:13" ht="12.75" customHeight="1">
      <c r="A54" s="15" t="s">
        <v>26</v>
      </c>
      <c r="B54" s="18">
        <f t="shared" ref="B54:D54" si="16">B53-B52</f>
        <v>0.16666666666666663</v>
      </c>
      <c r="C54" s="18">
        <f t="shared" si="16"/>
        <v>0.16666666666666663</v>
      </c>
      <c r="D54" s="17">
        <f t="shared" si="16"/>
        <v>0.16666666666666663</v>
      </c>
      <c r="E54" s="142"/>
      <c r="F54" s="142"/>
      <c r="G54" s="16">
        <f>G53-G52</f>
        <v>0</v>
      </c>
      <c r="H54" s="16">
        <f>H53-H52</f>
        <v>0</v>
      </c>
      <c r="I54" s="18">
        <f>I53-I52</f>
        <v>0.5</v>
      </c>
    </row>
    <row r="55" spans="1:13" ht="15" customHeight="1">
      <c r="A55" s="19" t="s">
        <v>28</v>
      </c>
      <c r="B55" s="20">
        <f>B51+B54</f>
        <v>0.33333333333333331</v>
      </c>
      <c r="C55" s="21">
        <f>C51+C54</f>
        <v>0.33333333333333331</v>
      </c>
      <c r="D55" s="21">
        <f>D51+D54</f>
        <v>0.33333333333333331</v>
      </c>
      <c r="E55" s="21">
        <f t="shared" ref="E55:H55" si="17">E51+E54</f>
        <v>0</v>
      </c>
      <c r="F55" s="21">
        <f t="shared" si="17"/>
        <v>0</v>
      </c>
      <c r="G55" s="21">
        <f t="shared" si="17"/>
        <v>0</v>
      </c>
      <c r="H55" s="21">
        <f t="shared" si="17"/>
        <v>0</v>
      </c>
      <c r="I55" s="22">
        <f>SUM(B55:H55)</f>
        <v>1</v>
      </c>
    </row>
    <row r="56" spans="1:13" ht="12.75" customHeight="1">
      <c r="A56" s="62"/>
      <c r="B56" s="63"/>
      <c r="C56" s="63"/>
      <c r="D56" s="63"/>
      <c r="E56" s="63"/>
      <c r="F56" s="63"/>
      <c r="G56" s="63"/>
      <c r="H56" s="63"/>
      <c r="I56" s="64"/>
    </row>
    <row r="57" spans="1:13" ht="21" customHeight="1">
      <c r="A57" s="66" t="s">
        <v>44</v>
      </c>
      <c r="B57" s="143"/>
      <c r="C57" s="143"/>
      <c r="D57" s="143"/>
      <c r="E57" s="143"/>
      <c r="F57" s="143"/>
      <c r="G57" s="143"/>
      <c r="H57" s="143"/>
      <c r="I57" s="144"/>
    </row>
    <row r="58" spans="1:13">
      <c r="A58" s="23"/>
      <c r="B58" s="23"/>
      <c r="C58" s="23"/>
      <c r="D58" s="23"/>
      <c r="E58" s="23"/>
      <c r="F58" s="23"/>
      <c r="G58" s="23"/>
      <c r="H58" s="23"/>
      <c r="K58" s="23">
        <v>2017</v>
      </c>
    </row>
    <row r="59" spans="1:13">
      <c r="A59" s="47" t="s">
        <v>10</v>
      </c>
      <c r="B59" s="6" t="s">
        <v>11</v>
      </c>
      <c r="C59" s="6" t="s">
        <v>12</v>
      </c>
      <c r="D59" s="6" t="s">
        <v>13</v>
      </c>
      <c r="E59" s="6" t="s">
        <v>14</v>
      </c>
      <c r="F59" s="6" t="s">
        <v>15</v>
      </c>
      <c r="G59" s="6" t="s">
        <v>41</v>
      </c>
      <c r="H59" s="6" t="s">
        <v>42</v>
      </c>
      <c r="I59" s="7" t="s">
        <v>16</v>
      </c>
    </row>
    <row r="60" spans="1:13">
      <c r="A60" s="30">
        <v>22</v>
      </c>
      <c r="B60" s="8">
        <v>41422</v>
      </c>
      <c r="C60" s="8">
        <v>41423</v>
      </c>
      <c r="D60" s="8">
        <v>41424</v>
      </c>
      <c r="E60" s="8"/>
      <c r="F60" s="8"/>
      <c r="G60" s="8"/>
      <c r="H60" s="8"/>
      <c r="I60" s="49"/>
    </row>
    <row r="61" spans="1:13" hidden="1">
      <c r="A61" s="30"/>
      <c r="B61" s="46">
        <f>IF(OR(B59="LUNDI",B59="MARDI",B59="MERCREDI",B59="JEUDI",B59="VENDREDI"),1,0)</f>
        <v>1</v>
      </c>
      <c r="C61" s="46">
        <f t="shared" ref="C61:H61" si="18">IF(OR(C59="LUNDI",C59="MARDI",C59="MERCREDI",C59="JEUDI",C59="VENDREDI"),1,0)</f>
        <v>1</v>
      </c>
      <c r="D61" s="46">
        <v>1</v>
      </c>
      <c r="E61" s="46">
        <v>0</v>
      </c>
      <c r="F61" s="46">
        <v>0</v>
      </c>
      <c r="G61" s="46">
        <f t="shared" si="18"/>
        <v>0</v>
      </c>
      <c r="H61" s="46">
        <f t="shared" si="18"/>
        <v>0</v>
      </c>
      <c r="I61" s="9"/>
    </row>
    <row r="62" spans="1:13" ht="12.75" customHeight="1">
      <c r="A62" s="11" t="s">
        <v>19</v>
      </c>
      <c r="B62" s="12">
        <v>0.33333333333333331</v>
      </c>
      <c r="C62" s="12">
        <v>0.33333333333333331</v>
      </c>
      <c r="D62" s="12">
        <v>0.33333333333333331</v>
      </c>
      <c r="E62" s="50"/>
      <c r="F62" s="50"/>
      <c r="G62" s="50"/>
      <c r="H62" s="50"/>
      <c r="I62" s="13">
        <f>SUM(B62:H62)</f>
        <v>1</v>
      </c>
    </row>
    <row r="63" spans="1:13" ht="12.75" customHeight="1">
      <c r="A63" s="11" t="s">
        <v>20</v>
      </c>
      <c r="B63" s="12">
        <v>0.5</v>
      </c>
      <c r="C63" s="12">
        <v>0.5</v>
      </c>
      <c r="D63" s="12">
        <v>0.5</v>
      </c>
      <c r="E63" s="50"/>
      <c r="F63" s="50"/>
      <c r="G63" s="50"/>
      <c r="H63" s="50"/>
      <c r="I63" s="14">
        <f>SUM(B63:H63)</f>
        <v>1.5</v>
      </c>
      <c r="M63" s="65"/>
    </row>
    <row r="64" spans="1:13" ht="12.75" customHeight="1">
      <c r="A64" s="15" t="s">
        <v>22</v>
      </c>
      <c r="B64" s="16">
        <f t="shared" ref="B64:H64" si="19">B63-B62</f>
        <v>0.16666666666666669</v>
      </c>
      <c r="C64" s="16">
        <f t="shared" si="19"/>
        <v>0.16666666666666669</v>
      </c>
      <c r="D64" s="16">
        <f t="shared" si="19"/>
        <v>0.16666666666666669</v>
      </c>
      <c r="E64" s="16">
        <f t="shared" si="19"/>
        <v>0</v>
      </c>
      <c r="F64" s="16">
        <f t="shared" si="19"/>
        <v>0</v>
      </c>
      <c r="G64" s="16">
        <f t="shared" si="19"/>
        <v>0</v>
      </c>
      <c r="H64" s="16">
        <f t="shared" si="19"/>
        <v>0</v>
      </c>
      <c r="I64" s="16">
        <f>I63-I62</f>
        <v>0.5</v>
      </c>
    </row>
    <row r="65" spans="1:9" ht="12.75" customHeight="1">
      <c r="A65" s="11" t="s">
        <v>19</v>
      </c>
      <c r="B65" s="12">
        <v>0.5625</v>
      </c>
      <c r="C65" s="12">
        <v>0.5625</v>
      </c>
      <c r="D65" s="12">
        <v>0.5625</v>
      </c>
      <c r="E65" s="50"/>
      <c r="F65" s="50"/>
      <c r="G65" s="50"/>
      <c r="H65" s="50"/>
      <c r="I65" s="14">
        <f>SUM(B65:H65)</f>
        <v>1.6875</v>
      </c>
    </row>
    <row r="66" spans="1:9" ht="12.75" customHeight="1">
      <c r="A66" s="11" t="s">
        <v>20</v>
      </c>
      <c r="B66" s="12">
        <v>0.72916666666666663</v>
      </c>
      <c r="C66" s="12">
        <v>0.72916666666666663</v>
      </c>
      <c r="D66" s="12">
        <v>0.72916666666666663</v>
      </c>
      <c r="E66" s="50"/>
      <c r="F66" s="50"/>
      <c r="G66" s="50"/>
      <c r="H66" s="50"/>
      <c r="I66" s="14">
        <f>SUM(B66:H66)</f>
        <v>2.1875</v>
      </c>
    </row>
    <row r="67" spans="1:9" ht="12.75" customHeight="1">
      <c r="A67" s="15" t="s">
        <v>26</v>
      </c>
      <c r="B67" s="18">
        <f t="shared" ref="B67:H67" si="20">B66-B65</f>
        <v>0.16666666666666663</v>
      </c>
      <c r="C67" s="18">
        <f t="shared" si="20"/>
        <v>0.16666666666666663</v>
      </c>
      <c r="D67" s="17">
        <f t="shared" si="20"/>
        <v>0.16666666666666663</v>
      </c>
      <c r="E67" s="17">
        <f t="shared" si="20"/>
        <v>0</v>
      </c>
      <c r="F67" s="18">
        <f t="shared" si="20"/>
        <v>0</v>
      </c>
      <c r="G67" s="16">
        <f t="shared" si="20"/>
        <v>0</v>
      </c>
      <c r="H67" s="16">
        <f t="shared" si="20"/>
        <v>0</v>
      </c>
      <c r="I67" s="18">
        <f>I66-I65</f>
        <v>0.5</v>
      </c>
    </row>
    <row r="68" spans="1:9" ht="15" customHeight="1">
      <c r="A68" s="19" t="s">
        <v>28</v>
      </c>
      <c r="B68" s="20">
        <f>B64+B67</f>
        <v>0.33333333333333331</v>
      </c>
      <c r="C68" s="21">
        <f>C64+C67</f>
        <v>0.33333333333333331</v>
      </c>
      <c r="D68" s="21">
        <f>D64+D67</f>
        <v>0.33333333333333331</v>
      </c>
      <c r="E68" s="21">
        <f t="shared" ref="E68:H68" si="21">E64+E67</f>
        <v>0</v>
      </c>
      <c r="F68" s="21">
        <f t="shared" si="21"/>
        <v>0</v>
      </c>
      <c r="G68" s="21">
        <f t="shared" si="21"/>
        <v>0</v>
      </c>
      <c r="H68" s="21">
        <f t="shared" si="21"/>
        <v>0</v>
      </c>
      <c r="I68" s="22">
        <f>SUM(B68:H68)</f>
        <v>1</v>
      </c>
    </row>
    <row r="69" spans="1:9" ht="12.75" customHeight="1">
      <c r="A69" s="62"/>
      <c r="B69" s="63"/>
      <c r="C69" s="63"/>
      <c r="D69" s="63"/>
      <c r="E69" s="63"/>
      <c r="F69" s="63"/>
      <c r="G69" s="63"/>
      <c r="H69" s="63"/>
      <c r="I69" s="64"/>
    </row>
    <row r="70" spans="1:9" ht="21" customHeight="1">
      <c r="A70" s="66" t="s">
        <v>44</v>
      </c>
      <c r="B70" s="143"/>
      <c r="C70" s="143"/>
      <c r="D70" s="143"/>
      <c r="E70" s="143"/>
      <c r="F70" s="143"/>
      <c r="G70" s="143"/>
      <c r="H70" s="143"/>
      <c r="I70" s="144"/>
    </row>
    <row r="71" spans="1:9" ht="12.75" customHeight="1">
      <c r="F71" s="24"/>
      <c r="G71" s="24"/>
      <c r="H71" s="24"/>
      <c r="I71" s="24"/>
    </row>
    <row r="72" spans="1:9" ht="15.75">
      <c r="A72" s="151" t="s">
        <v>29</v>
      </c>
      <c r="B72" s="152"/>
      <c r="C72" s="51">
        <f>(I68+I55+I42+I29+I16)</f>
        <v>7</v>
      </c>
      <c r="D72" s="52"/>
      <c r="F72" s="25"/>
      <c r="G72" s="25"/>
      <c r="H72" s="25"/>
      <c r="I72" s="26"/>
    </row>
    <row r="73" spans="1:9" ht="15.75">
      <c r="A73" s="11"/>
      <c r="B73" s="26"/>
      <c r="C73" s="26"/>
      <c r="D73" s="53"/>
      <c r="E73" s="27"/>
      <c r="F73" s="26"/>
      <c r="G73" s="26"/>
      <c r="H73" s="26"/>
      <c r="I73" s="25"/>
    </row>
    <row r="74" spans="1:9" ht="15.75">
      <c r="A74" s="153" t="s">
        <v>30</v>
      </c>
      <c r="B74" s="154"/>
      <c r="C74" s="68">
        <f>SUM(B9:H9,B22:H22,B35:H35,B48:H48,B61:H61,)</f>
        <v>21</v>
      </c>
      <c r="D74" s="55" t="s">
        <v>43</v>
      </c>
      <c r="E74" s="28"/>
    </row>
    <row r="75" spans="1:9" ht="15.75">
      <c r="A75" s="146" t="s">
        <v>31</v>
      </c>
      <c r="B75" s="147"/>
      <c r="C75" s="56">
        <v>0.33333333333333331</v>
      </c>
      <c r="D75" s="57"/>
      <c r="E75" s="29"/>
    </row>
    <row r="76" spans="1:9" ht="15.75">
      <c r="A76" s="67"/>
      <c r="B76" s="26"/>
      <c r="C76" s="68"/>
      <c r="D76" s="55"/>
    </row>
    <row r="77" spans="1:9" ht="15.75">
      <c r="A77" s="146" t="s">
        <v>32</v>
      </c>
      <c r="B77" s="147"/>
      <c r="C77" s="59">
        <f>(C74*C75)</f>
        <v>7</v>
      </c>
      <c r="D77" s="55"/>
    </row>
    <row r="78" spans="1:9" ht="15.75">
      <c r="A78" s="67"/>
      <c r="B78" s="26"/>
      <c r="C78" s="68"/>
      <c r="D78" s="55"/>
    </row>
    <row r="79" spans="1:9" ht="15.75">
      <c r="A79" s="149" t="s">
        <v>33</v>
      </c>
      <c r="B79" s="150"/>
      <c r="C79" s="60">
        <f>(C72-C77)</f>
        <v>0</v>
      </c>
      <c r="D79" s="61"/>
    </row>
  </sheetData>
  <mergeCells count="18">
    <mergeCell ref="A5:C5"/>
    <mergeCell ref="A1:I1"/>
    <mergeCell ref="A2:B2"/>
    <mergeCell ref="B3:C3"/>
    <mergeCell ref="E3:F3"/>
    <mergeCell ref="B4:C4"/>
    <mergeCell ref="F49:F54"/>
    <mergeCell ref="B18:I18"/>
    <mergeCell ref="B31:I31"/>
    <mergeCell ref="B44:I44"/>
    <mergeCell ref="B57:I57"/>
    <mergeCell ref="A74:B74"/>
    <mergeCell ref="A75:B75"/>
    <mergeCell ref="A77:B77"/>
    <mergeCell ref="A79:B79"/>
    <mergeCell ref="E49:E54"/>
    <mergeCell ref="B70:I70"/>
    <mergeCell ref="A72:B72"/>
  </mergeCells>
  <conditionalFormatting sqref="B76">
    <cfRule type="cellIs" dxfId="207" priority="21" operator="greaterThan">
      <formula>0</formula>
    </cfRule>
    <cfRule type="cellIs" dxfId="206" priority="22" operator="lessThan">
      <formula>0</formula>
    </cfRule>
  </conditionalFormatting>
  <conditionalFormatting sqref="C76">
    <cfRule type="cellIs" dxfId="205" priority="19" operator="greaterThan">
      <formula>0</formula>
    </cfRule>
    <cfRule type="cellIs" dxfId="204" priority="20" operator="lessThan">
      <formula>0</formula>
    </cfRule>
  </conditionalFormatting>
  <conditionalFormatting sqref="B76">
    <cfRule type="cellIs" dxfId="203" priority="17" operator="greaterThan">
      <formula>0</formula>
    </cfRule>
    <cfRule type="cellIs" dxfId="202" priority="18" operator="lessThan">
      <formula>0</formula>
    </cfRule>
  </conditionalFormatting>
  <conditionalFormatting sqref="C76">
    <cfRule type="cellIs" dxfId="201" priority="15" operator="greaterThan">
      <formula>0</formula>
    </cfRule>
    <cfRule type="cellIs" dxfId="200" priority="16" operator="lessThan">
      <formula>0</formula>
    </cfRule>
  </conditionalFormatting>
  <conditionalFormatting sqref="B74">
    <cfRule type="cellIs" dxfId="199" priority="13" operator="greaterThan">
      <formula>0</formula>
    </cfRule>
    <cfRule type="cellIs" dxfId="198" priority="14" operator="lessThan">
      <formula>0</formula>
    </cfRule>
  </conditionalFormatting>
  <conditionalFormatting sqref="B79">
    <cfRule type="cellIs" dxfId="197" priority="11" operator="greaterThan">
      <formula>0</formula>
    </cfRule>
    <cfRule type="cellIs" dxfId="196" priority="12" operator="lessThan">
      <formula>0</formula>
    </cfRule>
  </conditionalFormatting>
  <conditionalFormatting sqref="C79">
    <cfRule type="cellIs" dxfId="195" priority="9" operator="greaterThan">
      <formula>0</formula>
    </cfRule>
    <cfRule type="cellIs" dxfId="194" priority="10" operator="lessThan">
      <formula>0</formula>
    </cfRule>
  </conditionalFormatting>
  <conditionalFormatting sqref="C79">
    <cfRule type="cellIs" dxfId="193" priority="7" operator="greaterThan">
      <formula>0</formula>
    </cfRule>
    <cfRule type="cellIs" dxfId="192" priority="8" operator="lessThan">
      <formula>0</formula>
    </cfRule>
  </conditionalFormatting>
  <conditionalFormatting sqref="B79">
    <cfRule type="cellIs" dxfId="191" priority="5" operator="greaterThan">
      <formula>0</formula>
    </cfRule>
    <cfRule type="cellIs" dxfId="190" priority="6" operator="lessThan">
      <formula>0</formula>
    </cfRule>
  </conditionalFormatting>
  <conditionalFormatting sqref="C79">
    <cfRule type="cellIs" dxfId="189" priority="3" operator="greaterThan">
      <formula>0</formula>
    </cfRule>
    <cfRule type="cellIs" dxfId="188" priority="4" operator="lessThan">
      <formula>0</formula>
    </cfRule>
  </conditionalFormatting>
  <conditionalFormatting sqref="C79">
    <cfRule type="cellIs" dxfId="187" priority="1" operator="greaterThan">
      <formula>0</formula>
    </cfRule>
    <cfRule type="cellIs" dxfId="186" priority="2" operator="lessThan">
      <formula>0</formula>
    </cfRule>
  </conditionalFormatting>
  <dataValidations count="2">
    <dataValidation type="list" allowBlank="1" showInputMessage="1" showErrorMessage="1" sqref="E3">
      <formula1>$K$3:$K$15</formula1>
    </dataValidation>
    <dataValidation type="list" allowBlank="1" showInputMessage="1" showErrorMessage="1" sqref="E4">
      <formula1>$K$19:$K$28</formula1>
    </dataValidation>
  </dataValidations>
  <pageMargins left="0.51181102362204722" right="0.51181102362204722" top="0.55118110236220474" bottom="0.55118110236220474" header="0.31496062992125984" footer="0.31496062992125984"/>
  <pageSetup paperSize="9" scale="7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M79"/>
  <sheetViews>
    <sheetView workbookViewId="0">
      <selection activeCell="B3" sqref="B3:C3"/>
    </sheetView>
  </sheetViews>
  <sheetFormatPr baseColWidth="10" defaultColWidth="11.42578125" defaultRowHeight="12.75"/>
  <cols>
    <col min="1" max="1" width="18.7109375" style="2" customWidth="1"/>
    <col min="2" max="8" width="12.7109375" style="2" customWidth="1"/>
    <col min="9" max="9" width="16.140625" style="2" customWidth="1"/>
    <col min="10" max="10" width="13.28515625" style="2" customWidth="1"/>
    <col min="11" max="11" width="11.42578125" style="2" hidden="1" customWidth="1"/>
    <col min="12" max="16384" width="11.42578125" style="2"/>
  </cols>
  <sheetData>
    <row r="1" spans="1:11" ht="24" customHeight="1">
      <c r="A1" s="145" t="s">
        <v>0</v>
      </c>
      <c r="B1" s="145"/>
      <c r="C1" s="145"/>
      <c r="D1" s="145"/>
      <c r="E1" s="145"/>
      <c r="F1" s="145"/>
      <c r="G1" s="145"/>
      <c r="H1" s="145"/>
      <c r="I1" s="145"/>
      <c r="J1" s="1"/>
    </row>
    <row r="2" spans="1:11" s="3" customFormat="1" ht="15">
      <c r="A2" s="155"/>
      <c r="B2" s="155"/>
    </row>
    <row r="3" spans="1:11" s="3" customFormat="1" ht="18.75">
      <c r="A3" s="4" t="s">
        <v>1</v>
      </c>
      <c r="B3" s="156"/>
      <c r="C3" s="156"/>
      <c r="D3" s="4" t="s">
        <v>2</v>
      </c>
      <c r="E3" s="148" t="s">
        <v>18</v>
      </c>
      <c r="F3" s="148"/>
      <c r="K3" s="3" t="s">
        <v>4</v>
      </c>
    </row>
    <row r="4" spans="1:11" s="3" customFormat="1" ht="18.75">
      <c r="A4" s="4" t="s">
        <v>5</v>
      </c>
      <c r="B4" s="157" t="s">
        <v>45</v>
      </c>
      <c r="C4" s="157"/>
      <c r="D4" s="4" t="s">
        <v>34</v>
      </c>
      <c r="E4" s="69">
        <v>2017</v>
      </c>
      <c r="K4" s="3" t="s">
        <v>6</v>
      </c>
    </row>
    <row r="5" spans="1:11" ht="15">
      <c r="A5" s="158" t="s">
        <v>7</v>
      </c>
      <c r="B5" s="159"/>
      <c r="C5" s="159"/>
      <c r="E5" s="5"/>
      <c r="K5" s="2" t="s">
        <v>8</v>
      </c>
    </row>
    <row r="6" spans="1:11">
      <c r="K6" s="2" t="s">
        <v>9</v>
      </c>
    </row>
    <row r="7" spans="1:11">
      <c r="A7" s="47" t="s">
        <v>10</v>
      </c>
      <c r="B7" s="6" t="s">
        <v>11</v>
      </c>
      <c r="C7" s="6" t="s">
        <v>12</v>
      </c>
      <c r="D7" s="6" t="s">
        <v>13</v>
      </c>
      <c r="E7" s="6" t="s">
        <v>14</v>
      </c>
      <c r="F7" s="6" t="s">
        <v>15</v>
      </c>
      <c r="G7" s="6" t="s">
        <v>41</v>
      </c>
      <c r="H7" s="6" t="s">
        <v>42</v>
      </c>
      <c r="I7" s="7" t="s">
        <v>16</v>
      </c>
      <c r="K7" s="2" t="s">
        <v>17</v>
      </c>
    </row>
    <row r="8" spans="1:11">
      <c r="A8" s="30">
        <v>22</v>
      </c>
      <c r="B8" s="8"/>
      <c r="C8" s="8"/>
      <c r="D8" s="8"/>
      <c r="E8" s="8">
        <v>41425</v>
      </c>
      <c r="F8" s="8">
        <v>41426</v>
      </c>
      <c r="G8" s="8">
        <v>41427</v>
      </c>
      <c r="H8" s="8">
        <v>41428</v>
      </c>
      <c r="I8" s="49"/>
      <c r="J8" s="10"/>
      <c r="K8" s="2" t="s">
        <v>18</v>
      </c>
    </row>
    <row r="9" spans="1:11" hidden="1">
      <c r="A9" s="30"/>
      <c r="B9" s="46">
        <v>0</v>
      </c>
      <c r="C9" s="46">
        <v>0</v>
      </c>
      <c r="D9" s="46">
        <v>0</v>
      </c>
      <c r="E9" s="46">
        <v>1</v>
      </c>
      <c r="F9" s="46">
        <v>1</v>
      </c>
      <c r="G9" s="46">
        <f t="shared" ref="G9:H9" si="0">IF(OR(G7="LUNDI",G7="MARDI",G7="MERCREDI",G7="JEUDI",G7="VENDREDI"),1,0)</f>
        <v>0</v>
      </c>
      <c r="H9" s="46">
        <f t="shared" si="0"/>
        <v>0</v>
      </c>
      <c r="I9" s="9"/>
      <c r="J9" s="10"/>
      <c r="K9" s="2" t="s">
        <v>18</v>
      </c>
    </row>
    <row r="10" spans="1:11" ht="12.75" customHeight="1">
      <c r="A10" s="11" t="s">
        <v>19</v>
      </c>
      <c r="B10" s="50"/>
      <c r="C10" s="50"/>
      <c r="D10" s="50"/>
      <c r="E10" s="12">
        <v>0.33333333333333331</v>
      </c>
      <c r="F10" s="12">
        <v>0.33333333333333331</v>
      </c>
      <c r="G10" s="50"/>
      <c r="H10" s="50"/>
      <c r="I10" s="13">
        <f>SUM(B10:H10)</f>
        <v>0.66666666666666663</v>
      </c>
      <c r="K10" s="2" t="s">
        <v>3</v>
      </c>
    </row>
    <row r="11" spans="1:11" ht="12.75" customHeight="1">
      <c r="A11" s="11" t="s">
        <v>20</v>
      </c>
      <c r="B11" s="50"/>
      <c r="C11" s="50"/>
      <c r="D11" s="50"/>
      <c r="E11" s="12">
        <v>0.5</v>
      </c>
      <c r="F11" s="12">
        <v>0.5</v>
      </c>
      <c r="G11" s="50"/>
      <c r="H11" s="50"/>
      <c r="I11" s="14">
        <f>SUM(B11:H11)</f>
        <v>1</v>
      </c>
      <c r="K11" s="2" t="s">
        <v>21</v>
      </c>
    </row>
    <row r="12" spans="1:11" ht="12.75" customHeight="1">
      <c r="A12" s="15" t="s">
        <v>22</v>
      </c>
      <c r="B12" s="16">
        <f t="shared" ref="B12:H12" si="1">B11-B10</f>
        <v>0</v>
      </c>
      <c r="C12" s="16">
        <f t="shared" si="1"/>
        <v>0</v>
      </c>
      <c r="D12" s="16">
        <f t="shared" si="1"/>
        <v>0</v>
      </c>
      <c r="E12" s="16">
        <f t="shared" si="1"/>
        <v>0.16666666666666669</v>
      </c>
      <c r="F12" s="16">
        <f t="shared" si="1"/>
        <v>0.16666666666666669</v>
      </c>
      <c r="G12" s="16">
        <f t="shared" si="1"/>
        <v>0</v>
      </c>
      <c r="H12" s="16">
        <f t="shared" si="1"/>
        <v>0</v>
      </c>
      <c r="I12" s="16">
        <f>I11-I10</f>
        <v>0.33333333333333337</v>
      </c>
      <c r="K12" s="2" t="s">
        <v>23</v>
      </c>
    </row>
    <row r="13" spans="1:11" ht="12.75" customHeight="1">
      <c r="A13" s="11" t="s">
        <v>19</v>
      </c>
      <c r="B13" s="50"/>
      <c r="C13" s="50"/>
      <c r="D13" s="50"/>
      <c r="E13" s="12">
        <v>0.5625</v>
      </c>
      <c r="F13" s="12">
        <v>0.5625</v>
      </c>
      <c r="G13" s="50"/>
      <c r="H13" s="50"/>
      <c r="I13" s="14">
        <f>SUM(B13:H13)</f>
        <v>1.125</v>
      </c>
      <c r="K13" s="2" t="s">
        <v>24</v>
      </c>
    </row>
    <row r="14" spans="1:11" ht="12.75" customHeight="1">
      <c r="A14" s="11" t="s">
        <v>20</v>
      </c>
      <c r="B14" s="50"/>
      <c r="C14" s="50"/>
      <c r="D14" s="50"/>
      <c r="E14" s="12">
        <v>0.72916666666666663</v>
      </c>
      <c r="F14" s="12">
        <v>0.72916666666666663</v>
      </c>
      <c r="G14" s="50"/>
      <c r="H14" s="50"/>
      <c r="I14" s="14">
        <f>SUM(B14:H14)</f>
        <v>1.4583333333333333</v>
      </c>
      <c r="K14" s="2" t="s">
        <v>25</v>
      </c>
    </row>
    <row r="15" spans="1:11" ht="12.75" customHeight="1">
      <c r="A15" s="15" t="s">
        <v>26</v>
      </c>
      <c r="B15" s="18">
        <f t="shared" ref="B15:H15" si="2">B14-B13</f>
        <v>0</v>
      </c>
      <c r="C15" s="18">
        <f t="shared" si="2"/>
        <v>0</v>
      </c>
      <c r="D15" s="17">
        <f t="shared" si="2"/>
        <v>0</v>
      </c>
      <c r="E15" s="17">
        <f t="shared" si="2"/>
        <v>0.16666666666666663</v>
      </c>
      <c r="F15" s="18">
        <f t="shared" si="2"/>
        <v>0.16666666666666663</v>
      </c>
      <c r="G15" s="16">
        <f t="shared" si="2"/>
        <v>0</v>
      </c>
      <c r="H15" s="16">
        <f t="shared" si="2"/>
        <v>0</v>
      </c>
      <c r="I15" s="18">
        <f>I14-I13</f>
        <v>0.33333333333333326</v>
      </c>
      <c r="K15" s="2" t="s">
        <v>27</v>
      </c>
    </row>
    <row r="16" spans="1:11" ht="15" customHeight="1">
      <c r="A16" s="19" t="s">
        <v>28</v>
      </c>
      <c r="B16" s="20">
        <f>B12+B15</f>
        <v>0</v>
      </c>
      <c r="C16" s="21">
        <f>C12+C15</f>
        <v>0</v>
      </c>
      <c r="D16" s="21">
        <f>D12+D15</f>
        <v>0</v>
      </c>
      <c r="E16" s="21">
        <f t="shared" ref="E16:H16" si="3">E12+E15</f>
        <v>0.33333333333333331</v>
      </c>
      <c r="F16" s="21">
        <f t="shared" si="3"/>
        <v>0.33333333333333331</v>
      </c>
      <c r="G16" s="21">
        <f t="shared" si="3"/>
        <v>0</v>
      </c>
      <c r="H16" s="21">
        <f t="shared" si="3"/>
        <v>0</v>
      </c>
      <c r="I16" s="22">
        <f>SUM(B16:H16)</f>
        <v>0.66666666666666663</v>
      </c>
    </row>
    <row r="17" spans="1:11" ht="12.75" customHeight="1">
      <c r="A17" s="62"/>
      <c r="B17" s="63"/>
      <c r="C17" s="63"/>
      <c r="D17" s="63"/>
      <c r="E17" s="63"/>
      <c r="F17" s="63"/>
      <c r="G17" s="63"/>
      <c r="H17" s="63"/>
      <c r="I17" s="64"/>
    </row>
    <row r="18" spans="1:11" ht="21" customHeight="1">
      <c r="A18" s="66" t="s">
        <v>44</v>
      </c>
      <c r="B18" s="143"/>
      <c r="C18" s="143"/>
      <c r="D18" s="143"/>
      <c r="E18" s="143"/>
      <c r="F18" s="143"/>
      <c r="G18" s="143"/>
      <c r="H18" s="143"/>
      <c r="I18" s="144"/>
    </row>
    <row r="19" spans="1:11">
      <c r="A19" s="23"/>
      <c r="B19" s="23"/>
      <c r="C19" s="23"/>
      <c r="D19" s="23"/>
      <c r="E19" s="23"/>
      <c r="F19" s="23"/>
      <c r="G19" s="23"/>
      <c r="H19" s="23"/>
      <c r="K19" s="23">
        <v>2017</v>
      </c>
    </row>
    <row r="20" spans="1:11">
      <c r="A20" s="47" t="s">
        <v>10</v>
      </c>
      <c r="B20" s="6" t="s">
        <v>11</v>
      </c>
      <c r="C20" s="6" t="s">
        <v>12</v>
      </c>
      <c r="D20" s="6" t="s">
        <v>13</v>
      </c>
      <c r="E20" s="6" t="s">
        <v>14</v>
      </c>
      <c r="F20" s="6" t="s">
        <v>15</v>
      </c>
      <c r="G20" s="6" t="s">
        <v>41</v>
      </c>
      <c r="H20" s="6" t="s">
        <v>42</v>
      </c>
      <c r="I20" s="7" t="s">
        <v>16</v>
      </c>
      <c r="K20" s="23">
        <v>2018</v>
      </c>
    </row>
    <row r="21" spans="1:11">
      <c r="A21" s="30">
        <v>23</v>
      </c>
      <c r="B21" s="8">
        <v>41429</v>
      </c>
      <c r="C21" s="8">
        <v>41430</v>
      </c>
      <c r="D21" s="8">
        <v>41431</v>
      </c>
      <c r="E21" s="8">
        <v>41432</v>
      </c>
      <c r="F21" s="8">
        <v>41433</v>
      </c>
      <c r="G21" s="8">
        <v>41434</v>
      </c>
      <c r="H21" s="8">
        <v>41435</v>
      </c>
      <c r="I21" s="49"/>
      <c r="K21" s="23"/>
    </row>
    <row r="22" spans="1:11" hidden="1">
      <c r="A22" s="30"/>
      <c r="B22" s="46">
        <v>1</v>
      </c>
      <c r="C22" s="46">
        <f t="shared" ref="C22:H22" si="4">IF(OR(C20="LUNDI",C20="MARDI",C20="MERCREDI",C20="JEUDI",C20="VENDREDI"),1,0)</f>
        <v>1</v>
      </c>
      <c r="D22" s="46">
        <f t="shared" si="4"/>
        <v>1</v>
      </c>
      <c r="E22" s="46">
        <f t="shared" si="4"/>
        <v>1</v>
      </c>
      <c r="F22" s="46">
        <f t="shared" si="4"/>
        <v>1</v>
      </c>
      <c r="G22" s="46">
        <f t="shared" si="4"/>
        <v>0</v>
      </c>
      <c r="H22" s="46">
        <f t="shared" si="4"/>
        <v>0</v>
      </c>
      <c r="I22" s="9"/>
      <c r="K22" s="23">
        <v>2019</v>
      </c>
    </row>
    <row r="23" spans="1:11" ht="12.75" customHeight="1">
      <c r="A23" s="11" t="s">
        <v>19</v>
      </c>
      <c r="B23" s="12">
        <v>0.33333333333333331</v>
      </c>
      <c r="C23" s="12">
        <v>0.33333333333333331</v>
      </c>
      <c r="D23" s="12">
        <v>0.33333333333333331</v>
      </c>
      <c r="E23" s="12">
        <v>0.33333333333333331</v>
      </c>
      <c r="F23" s="12">
        <v>0.33333333333333331</v>
      </c>
      <c r="G23" s="50"/>
      <c r="H23" s="50"/>
      <c r="I23" s="13">
        <f>SUM(B23:H23)</f>
        <v>1.6666666666666665</v>
      </c>
      <c r="K23" s="23">
        <v>2020</v>
      </c>
    </row>
    <row r="24" spans="1:11" ht="12.75" customHeight="1">
      <c r="A24" s="11" t="s">
        <v>20</v>
      </c>
      <c r="B24" s="12">
        <v>0.5</v>
      </c>
      <c r="C24" s="12">
        <v>0.5</v>
      </c>
      <c r="D24" s="12">
        <v>0.5</v>
      </c>
      <c r="E24" s="12">
        <v>0.5</v>
      </c>
      <c r="F24" s="12">
        <v>0.5</v>
      </c>
      <c r="G24" s="50"/>
      <c r="H24" s="50"/>
      <c r="I24" s="14">
        <f>SUM(B24:H24)</f>
        <v>2.5</v>
      </c>
      <c r="K24" s="23">
        <v>2021</v>
      </c>
    </row>
    <row r="25" spans="1:11" ht="12.75" customHeight="1">
      <c r="A25" s="15" t="s">
        <v>22</v>
      </c>
      <c r="B25" s="16">
        <f t="shared" ref="B25:H25" si="5">B24-B23</f>
        <v>0.16666666666666669</v>
      </c>
      <c r="C25" s="16">
        <f t="shared" si="5"/>
        <v>0.16666666666666669</v>
      </c>
      <c r="D25" s="16">
        <f t="shared" si="5"/>
        <v>0.16666666666666669</v>
      </c>
      <c r="E25" s="16">
        <f t="shared" si="5"/>
        <v>0.16666666666666669</v>
      </c>
      <c r="F25" s="16">
        <f t="shared" si="5"/>
        <v>0.16666666666666669</v>
      </c>
      <c r="G25" s="16">
        <f t="shared" si="5"/>
        <v>0</v>
      </c>
      <c r="H25" s="16">
        <f t="shared" si="5"/>
        <v>0</v>
      </c>
      <c r="I25" s="16">
        <f>I24-I23</f>
        <v>0.83333333333333348</v>
      </c>
      <c r="K25" s="23">
        <v>2022</v>
      </c>
    </row>
    <row r="26" spans="1:11" ht="12.75" customHeight="1">
      <c r="A26" s="11" t="s">
        <v>19</v>
      </c>
      <c r="B26" s="12">
        <v>0.5625</v>
      </c>
      <c r="C26" s="12">
        <v>0.5625</v>
      </c>
      <c r="D26" s="12">
        <v>0.5625</v>
      </c>
      <c r="E26" s="12">
        <v>0.5625</v>
      </c>
      <c r="F26" s="12">
        <v>0.5625</v>
      </c>
      <c r="G26" s="50"/>
      <c r="H26" s="50"/>
      <c r="I26" s="14">
        <f>SUM(B26:H26)</f>
        <v>2.8125</v>
      </c>
      <c r="K26" s="23">
        <v>2023</v>
      </c>
    </row>
    <row r="27" spans="1:11" ht="12.75" customHeight="1">
      <c r="A27" s="11" t="s">
        <v>20</v>
      </c>
      <c r="B27" s="12">
        <v>0.72916666666666663</v>
      </c>
      <c r="C27" s="12">
        <v>0.72916666666666663</v>
      </c>
      <c r="D27" s="12">
        <v>0.72916666666666663</v>
      </c>
      <c r="E27" s="12">
        <v>0.72916666666666663</v>
      </c>
      <c r="F27" s="12">
        <v>0.72916666666666663</v>
      </c>
      <c r="G27" s="50"/>
      <c r="H27" s="50"/>
      <c r="I27" s="14">
        <f>SUM(B27:H27)</f>
        <v>3.645833333333333</v>
      </c>
      <c r="K27" s="23">
        <v>2024</v>
      </c>
    </row>
    <row r="28" spans="1:11" ht="12.75" customHeight="1">
      <c r="A28" s="15" t="s">
        <v>26</v>
      </c>
      <c r="B28" s="18">
        <f t="shared" ref="B28:H28" si="6">B27-B26</f>
        <v>0.16666666666666663</v>
      </c>
      <c r="C28" s="18">
        <f t="shared" si="6"/>
        <v>0.16666666666666663</v>
      </c>
      <c r="D28" s="17">
        <f t="shared" si="6"/>
        <v>0.16666666666666663</v>
      </c>
      <c r="E28" s="17">
        <f t="shared" si="6"/>
        <v>0.16666666666666663</v>
      </c>
      <c r="F28" s="18">
        <f t="shared" si="6"/>
        <v>0.16666666666666663</v>
      </c>
      <c r="G28" s="16">
        <f t="shared" si="6"/>
        <v>0</v>
      </c>
      <c r="H28" s="16">
        <f t="shared" si="6"/>
        <v>0</v>
      </c>
      <c r="I28" s="18">
        <f>I27-I26</f>
        <v>0.83333333333333304</v>
      </c>
      <c r="K28" s="23">
        <v>2025</v>
      </c>
    </row>
    <row r="29" spans="1:11" ht="15" customHeight="1">
      <c r="A29" s="19" t="s">
        <v>28</v>
      </c>
      <c r="B29" s="20">
        <f>B25+B28</f>
        <v>0.33333333333333331</v>
      </c>
      <c r="C29" s="21">
        <f>C25+C28</f>
        <v>0.33333333333333331</v>
      </c>
      <c r="D29" s="21">
        <f>D25+D28</f>
        <v>0.33333333333333331</v>
      </c>
      <c r="E29" s="21">
        <f t="shared" ref="E29:H29" si="7">E25+E28</f>
        <v>0.33333333333333331</v>
      </c>
      <c r="F29" s="21">
        <f t="shared" si="7"/>
        <v>0.33333333333333331</v>
      </c>
      <c r="G29" s="21">
        <f t="shared" si="7"/>
        <v>0</v>
      </c>
      <c r="H29" s="21">
        <f t="shared" si="7"/>
        <v>0</v>
      </c>
      <c r="I29" s="22">
        <f>SUM(B29:H29)</f>
        <v>1.6666666666666665</v>
      </c>
    </row>
    <row r="30" spans="1:11" ht="12.75" customHeight="1">
      <c r="A30" s="62"/>
      <c r="B30" s="63"/>
      <c r="C30" s="63"/>
      <c r="D30" s="63"/>
      <c r="E30" s="63"/>
      <c r="F30" s="63"/>
      <c r="G30" s="63"/>
      <c r="H30" s="63"/>
      <c r="I30" s="64"/>
    </row>
    <row r="31" spans="1:11" ht="21" customHeight="1">
      <c r="A31" s="66" t="s">
        <v>44</v>
      </c>
      <c r="B31" s="143"/>
      <c r="C31" s="143"/>
      <c r="D31" s="143"/>
      <c r="E31" s="143"/>
      <c r="F31" s="143"/>
      <c r="G31" s="143"/>
      <c r="H31" s="143"/>
      <c r="I31" s="144"/>
    </row>
    <row r="32" spans="1:11">
      <c r="A32" s="23"/>
      <c r="B32" s="23"/>
      <c r="C32" s="23"/>
      <c r="D32" s="23"/>
      <c r="E32" s="23"/>
      <c r="F32" s="23"/>
      <c r="G32" s="23"/>
      <c r="H32" s="23"/>
      <c r="K32" s="23">
        <v>2017</v>
      </c>
    </row>
    <row r="33" spans="1:11">
      <c r="A33" s="47" t="s">
        <v>10</v>
      </c>
      <c r="B33" s="6" t="s">
        <v>11</v>
      </c>
      <c r="C33" s="6" t="s">
        <v>12</v>
      </c>
      <c r="D33" s="6" t="s">
        <v>13</v>
      </c>
      <c r="E33" s="6" t="s">
        <v>14</v>
      </c>
      <c r="F33" s="6" t="s">
        <v>15</v>
      </c>
      <c r="G33" s="6" t="s">
        <v>41</v>
      </c>
      <c r="H33" s="6" t="s">
        <v>42</v>
      </c>
      <c r="I33" s="7" t="s">
        <v>16</v>
      </c>
    </row>
    <row r="34" spans="1:11">
      <c r="A34" s="30">
        <v>24</v>
      </c>
      <c r="B34" s="8">
        <v>41436</v>
      </c>
      <c r="C34" s="8">
        <v>41437</v>
      </c>
      <c r="D34" s="8">
        <v>41438</v>
      </c>
      <c r="E34" s="8">
        <v>41439</v>
      </c>
      <c r="F34" s="8">
        <v>41440</v>
      </c>
      <c r="G34" s="8">
        <v>41441</v>
      </c>
      <c r="H34" s="8">
        <v>41442</v>
      </c>
      <c r="I34" s="49"/>
    </row>
    <row r="35" spans="1:11" hidden="1">
      <c r="A35" s="30"/>
      <c r="B35" s="46">
        <f>IF(OR(B33="LUNDI",B33="MARDI",B33="MERCREDI",B33="JEUDI",B33="VENDREDI"),1,0)</f>
        <v>1</v>
      </c>
      <c r="C35" s="46">
        <f t="shared" ref="C35:H35" si="8">IF(OR(C33="LUNDI",C33="MARDI",C33="MERCREDI",C33="JEUDI",C33="VENDREDI"),1,0)</f>
        <v>1</v>
      </c>
      <c r="D35" s="46">
        <f t="shared" si="8"/>
        <v>1</v>
      </c>
      <c r="E35" s="46">
        <f t="shared" si="8"/>
        <v>1</v>
      </c>
      <c r="F35" s="46">
        <f t="shared" si="8"/>
        <v>1</v>
      </c>
      <c r="G35" s="46">
        <f t="shared" si="8"/>
        <v>0</v>
      </c>
      <c r="H35" s="46">
        <f t="shared" si="8"/>
        <v>0</v>
      </c>
      <c r="I35" s="9"/>
    </row>
    <row r="36" spans="1:11" ht="12.75" customHeight="1">
      <c r="A36" s="11" t="s">
        <v>19</v>
      </c>
      <c r="B36" s="12">
        <v>0.33333333333333331</v>
      </c>
      <c r="C36" s="12">
        <v>0.33333333333333331</v>
      </c>
      <c r="D36" s="12">
        <v>0.33333333333333331</v>
      </c>
      <c r="E36" s="12">
        <v>0.33333333333333331</v>
      </c>
      <c r="F36" s="12">
        <v>0.33333333333333331</v>
      </c>
      <c r="G36" s="50"/>
      <c r="H36" s="50"/>
      <c r="I36" s="13">
        <f>SUM(B36:H36)</f>
        <v>1.6666666666666665</v>
      </c>
    </row>
    <row r="37" spans="1:11" ht="12.75" customHeight="1">
      <c r="A37" s="11" t="s">
        <v>20</v>
      </c>
      <c r="B37" s="12">
        <v>0.5</v>
      </c>
      <c r="C37" s="12">
        <v>0.5</v>
      </c>
      <c r="D37" s="12">
        <v>0.5</v>
      </c>
      <c r="E37" s="12">
        <v>0.5</v>
      </c>
      <c r="F37" s="12">
        <v>0.5</v>
      </c>
      <c r="G37" s="50"/>
      <c r="H37" s="50"/>
      <c r="I37" s="14">
        <f>SUM(B37:H37)</f>
        <v>2.5</v>
      </c>
    </row>
    <row r="38" spans="1:11" ht="12.75" customHeight="1">
      <c r="A38" s="15" t="s">
        <v>22</v>
      </c>
      <c r="B38" s="16">
        <f t="shared" ref="B38:H38" si="9">B37-B36</f>
        <v>0.16666666666666669</v>
      </c>
      <c r="C38" s="16">
        <f t="shared" si="9"/>
        <v>0.16666666666666669</v>
      </c>
      <c r="D38" s="16">
        <f t="shared" si="9"/>
        <v>0.16666666666666669</v>
      </c>
      <c r="E38" s="16">
        <f t="shared" si="9"/>
        <v>0.16666666666666669</v>
      </c>
      <c r="F38" s="16">
        <f t="shared" si="9"/>
        <v>0.16666666666666669</v>
      </c>
      <c r="G38" s="16">
        <f t="shared" si="9"/>
        <v>0</v>
      </c>
      <c r="H38" s="16">
        <f t="shared" si="9"/>
        <v>0</v>
      </c>
      <c r="I38" s="16">
        <f>I37-I36</f>
        <v>0.83333333333333348</v>
      </c>
    </row>
    <row r="39" spans="1:11" ht="12.75" customHeight="1">
      <c r="A39" s="11" t="s">
        <v>19</v>
      </c>
      <c r="B39" s="12">
        <v>0.5625</v>
      </c>
      <c r="C39" s="12">
        <v>0.5625</v>
      </c>
      <c r="D39" s="12">
        <v>0.5625</v>
      </c>
      <c r="E39" s="12">
        <v>0.5625</v>
      </c>
      <c r="F39" s="12">
        <v>0.5625</v>
      </c>
      <c r="G39" s="50"/>
      <c r="H39" s="50"/>
      <c r="I39" s="14">
        <f>SUM(B39:H39)</f>
        <v>2.8125</v>
      </c>
    </row>
    <row r="40" spans="1:11" ht="12.75" customHeight="1">
      <c r="A40" s="11" t="s">
        <v>20</v>
      </c>
      <c r="B40" s="12">
        <v>0.72916666666666663</v>
      </c>
      <c r="C40" s="12">
        <v>0.72916666666666663</v>
      </c>
      <c r="D40" s="12">
        <v>0.72916666666666663</v>
      </c>
      <c r="E40" s="12">
        <v>0.72916666666666663</v>
      </c>
      <c r="F40" s="12">
        <v>0.72916666666666663</v>
      </c>
      <c r="G40" s="50"/>
      <c r="H40" s="50"/>
      <c r="I40" s="14">
        <f>SUM(B40:H40)</f>
        <v>3.645833333333333</v>
      </c>
    </row>
    <row r="41" spans="1:11" ht="12.75" customHeight="1">
      <c r="A41" s="15" t="s">
        <v>26</v>
      </c>
      <c r="B41" s="18">
        <f t="shared" ref="B41:H41" si="10">B40-B39</f>
        <v>0.16666666666666663</v>
      </c>
      <c r="C41" s="18">
        <f t="shared" si="10"/>
        <v>0.16666666666666663</v>
      </c>
      <c r="D41" s="17">
        <f t="shared" si="10"/>
        <v>0.16666666666666663</v>
      </c>
      <c r="E41" s="17">
        <f t="shared" si="10"/>
        <v>0.16666666666666663</v>
      </c>
      <c r="F41" s="18">
        <f t="shared" si="10"/>
        <v>0.16666666666666663</v>
      </c>
      <c r="G41" s="16">
        <f t="shared" si="10"/>
        <v>0</v>
      </c>
      <c r="H41" s="16">
        <f t="shared" si="10"/>
        <v>0</v>
      </c>
      <c r="I41" s="18">
        <f>I40-I39</f>
        <v>0.83333333333333304</v>
      </c>
    </row>
    <row r="42" spans="1:11" ht="15" customHeight="1">
      <c r="A42" s="19" t="s">
        <v>28</v>
      </c>
      <c r="B42" s="20">
        <f>B38+B41</f>
        <v>0.33333333333333331</v>
      </c>
      <c r="C42" s="21">
        <f>C38+C41</f>
        <v>0.33333333333333331</v>
      </c>
      <c r="D42" s="21">
        <f>D38+D41</f>
        <v>0.33333333333333331</v>
      </c>
      <c r="E42" s="21">
        <f t="shared" ref="E42:H42" si="11">E38+E41</f>
        <v>0.33333333333333331</v>
      </c>
      <c r="F42" s="21">
        <f t="shared" si="11"/>
        <v>0.33333333333333331</v>
      </c>
      <c r="G42" s="21">
        <f t="shared" si="11"/>
        <v>0</v>
      </c>
      <c r="H42" s="21">
        <f t="shared" si="11"/>
        <v>0</v>
      </c>
      <c r="I42" s="22">
        <f>SUM(B42:H42)</f>
        <v>1.6666666666666665</v>
      </c>
    </row>
    <row r="43" spans="1:11" ht="12.75" customHeight="1">
      <c r="A43" s="62"/>
      <c r="B43" s="63"/>
      <c r="C43" s="63"/>
      <c r="D43" s="63"/>
      <c r="E43" s="63"/>
      <c r="F43" s="63"/>
      <c r="G43" s="63"/>
      <c r="H43" s="63"/>
      <c r="I43" s="64"/>
    </row>
    <row r="44" spans="1:11" ht="21" customHeight="1">
      <c r="A44" s="66" t="s">
        <v>44</v>
      </c>
      <c r="B44" s="143"/>
      <c r="C44" s="143"/>
      <c r="D44" s="143"/>
      <c r="E44" s="143"/>
      <c r="F44" s="143"/>
      <c r="G44" s="143"/>
      <c r="H44" s="143"/>
      <c r="I44" s="144"/>
    </row>
    <row r="45" spans="1:11">
      <c r="A45" s="23"/>
      <c r="B45" s="23"/>
      <c r="C45" s="23"/>
      <c r="D45" s="23"/>
      <c r="E45" s="23"/>
      <c r="F45" s="23"/>
      <c r="G45" s="23"/>
      <c r="H45" s="23"/>
      <c r="K45" s="23">
        <v>2017</v>
      </c>
    </row>
    <row r="46" spans="1:11">
      <c r="A46" s="47" t="s">
        <v>10</v>
      </c>
      <c r="B46" s="6" t="s">
        <v>11</v>
      </c>
      <c r="C46" s="6" t="s">
        <v>12</v>
      </c>
      <c r="D46" s="6" t="s">
        <v>13</v>
      </c>
      <c r="E46" s="6" t="s">
        <v>14</v>
      </c>
      <c r="F46" s="6" t="s">
        <v>15</v>
      </c>
      <c r="G46" s="6" t="s">
        <v>41</v>
      </c>
      <c r="H46" s="6" t="s">
        <v>42</v>
      </c>
      <c r="I46" s="7" t="s">
        <v>16</v>
      </c>
    </row>
    <row r="47" spans="1:11">
      <c r="A47" s="30">
        <v>25</v>
      </c>
      <c r="B47" s="8">
        <v>41443</v>
      </c>
      <c r="C47" s="8">
        <v>41444</v>
      </c>
      <c r="D47" s="8">
        <v>41445</v>
      </c>
      <c r="E47" s="8">
        <v>41446</v>
      </c>
      <c r="F47" s="8">
        <v>41447</v>
      </c>
      <c r="G47" s="8">
        <v>41448</v>
      </c>
      <c r="H47" s="8">
        <v>41449</v>
      </c>
      <c r="I47" s="49"/>
    </row>
    <row r="48" spans="1:11" hidden="1">
      <c r="A48" s="30"/>
      <c r="B48" s="46">
        <f>IF(OR(B46="LUNDI",B46="MARDI",B46="MERCREDI",B46="JEUDI",B46="VENDREDI"),1,0)</f>
        <v>1</v>
      </c>
      <c r="C48" s="46">
        <f t="shared" ref="C48:H48" si="12">IF(OR(C46="LUNDI",C46="MARDI",C46="MERCREDI",C46="JEUDI",C46="VENDREDI"),1,0)</f>
        <v>1</v>
      </c>
      <c r="D48" s="46">
        <f t="shared" si="12"/>
        <v>1</v>
      </c>
      <c r="E48" s="46">
        <v>1</v>
      </c>
      <c r="F48" s="46">
        <v>1</v>
      </c>
      <c r="G48" s="46">
        <f t="shared" si="12"/>
        <v>0</v>
      </c>
      <c r="H48" s="46">
        <f t="shared" si="12"/>
        <v>0</v>
      </c>
      <c r="I48" s="9"/>
    </row>
    <row r="49" spans="1:13" ht="12.75" customHeight="1">
      <c r="A49" s="11" t="s">
        <v>19</v>
      </c>
      <c r="B49" s="12">
        <v>0.33333333333333331</v>
      </c>
      <c r="C49" s="12">
        <v>0.33333333333333331</v>
      </c>
      <c r="D49" s="12">
        <v>0.33333333333333331</v>
      </c>
      <c r="E49" s="12">
        <v>0.33333333333333331</v>
      </c>
      <c r="F49" s="12">
        <v>0.33333333333333331</v>
      </c>
      <c r="G49" s="50"/>
      <c r="H49" s="50"/>
      <c r="I49" s="13">
        <f>SUM(B49:H49)</f>
        <v>1.6666666666666665</v>
      </c>
    </row>
    <row r="50" spans="1:13" ht="12.75" customHeight="1">
      <c r="A50" s="11" t="s">
        <v>20</v>
      </c>
      <c r="B50" s="12">
        <v>0.5</v>
      </c>
      <c r="C50" s="12">
        <v>0.5</v>
      </c>
      <c r="D50" s="12">
        <v>0.5</v>
      </c>
      <c r="E50" s="12">
        <v>0.5</v>
      </c>
      <c r="F50" s="12">
        <v>0.5</v>
      </c>
      <c r="G50" s="50"/>
      <c r="H50" s="50"/>
      <c r="I50" s="14">
        <f>SUM(B50:H50)</f>
        <v>2.5</v>
      </c>
    </row>
    <row r="51" spans="1:13" ht="12.75" customHeight="1">
      <c r="A51" s="15" t="s">
        <v>22</v>
      </c>
      <c r="B51" s="16">
        <f t="shared" ref="B51:H51" si="13">B50-B49</f>
        <v>0.16666666666666669</v>
      </c>
      <c r="C51" s="16">
        <f t="shared" si="13"/>
        <v>0.16666666666666669</v>
      </c>
      <c r="D51" s="16">
        <f t="shared" si="13"/>
        <v>0.16666666666666669</v>
      </c>
      <c r="E51" s="16">
        <f t="shared" ref="E51:F51" si="14">E50-E49</f>
        <v>0.16666666666666669</v>
      </c>
      <c r="F51" s="16">
        <f t="shared" si="14"/>
        <v>0.16666666666666669</v>
      </c>
      <c r="G51" s="16">
        <f t="shared" si="13"/>
        <v>0</v>
      </c>
      <c r="H51" s="16">
        <f t="shared" si="13"/>
        <v>0</v>
      </c>
      <c r="I51" s="16">
        <f>I50-I49</f>
        <v>0.83333333333333348</v>
      </c>
    </row>
    <row r="52" spans="1:13" ht="12.75" customHeight="1">
      <c r="A52" s="11" t="s">
        <v>19</v>
      </c>
      <c r="B52" s="12">
        <v>0.5625</v>
      </c>
      <c r="C52" s="12">
        <v>0.5625</v>
      </c>
      <c r="D52" s="12">
        <v>0.5625</v>
      </c>
      <c r="E52" s="12">
        <v>0.5625</v>
      </c>
      <c r="F52" s="12">
        <v>0.5625</v>
      </c>
      <c r="G52" s="50"/>
      <c r="H52" s="50"/>
      <c r="I52" s="14">
        <f>SUM(B52:H52)</f>
        <v>2.8125</v>
      </c>
    </row>
    <row r="53" spans="1:13" ht="12.75" customHeight="1">
      <c r="A53" s="11" t="s">
        <v>20</v>
      </c>
      <c r="B53" s="12">
        <v>0.72916666666666663</v>
      </c>
      <c r="C53" s="12">
        <v>0.72916666666666663</v>
      </c>
      <c r="D53" s="12">
        <v>0.72916666666666663</v>
      </c>
      <c r="E53" s="12">
        <v>0.72916666666666663</v>
      </c>
      <c r="F53" s="12">
        <v>0.72916666666666663</v>
      </c>
      <c r="G53" s="50"/>
      <c r="H53" s="50"/>
      <c r="I53" s="14">
        <f>SUM(B53:H53)</f>
        <v>3.645833333333333</v>
      </c>
    </row>
    <row r="54" spans="1:13" ht="12.75" customHeight="1">
      <c r="A54" s="15" t="s">
        <v>26</v>
      </c>
      <c r="B54" s="18">
        <f t="shared" ref="B54:D54" si="15">B53-B52</f>
        <v>0.16666666666666663</v>
      </c>
      <c r="C54" s="18">
        <f t="shared" si="15"/>
        <v>0.16666666666666663</v>
      </c>
      <c r="D54" s="17">
        <f t="shared" si="15"/>
        <v>0.16666666666666663</v>
      </c>
      <c r="E54" s="18">
        <f t="shared" ref="E54:F54" si="16">E53-E52</f>
        <v>0.16666666666666663</v>
      </c>
      <c r="F54" s="17">
        <f t="shared" si="16"/>
        <v>0.16666666666666663</v>
      </c>
      <c r="G54" s="16">
        <f>G53-G52</f>
        <v>0</v>
      </c>
      <c r="H54" s="16">
        <f>H53-H52</f>
        <v>0</v>
      </c>
      <c r="I54" s="18">
        <f>I53-I52</f>
        <v>0.83333333333333304</v>
      </c>
    </row>
    <row r="55" spans="1:13" ht="15" customHeight="1">
      <c r="A55" s="19" t="s">
        <v>28</v>
      </c>
      <c r="B55" s="20">
        <f>B51+B54</f>
        <v>0.33333333333333331</v>
      </c>
      <c r="C55" s="21">
        <f>C51+C54</f>
        <v>0.33333333333333331</v>
      </c>
      <c r="D55" s="21">
        <f>D51+D54</f>
        <v>0.33333333333333331</v>
      </c>
      <c r="E55" s="21">
        <f t="shared" ref="E55:H55" si="17">E51+E54</f>
        <v>0.33333333333333331</v>
      </c>
      <c r="F55" s="21">
        <f t="shared" si="17"/>
        <v>0.33333333333333331</v>
      </c>
      <c r="G55" s="21">
        <f t="shared" si="17"/>
        <v>0</v>
      </c>
      <c r="H55" s="21">
        <f t="shared" si="17"/>
        <v>0</v>
      </c>
      <c r="I55" s="22">
        <f>SUM(B55:H55)</f>
        <v>1.6666666666666665</v>
      </c>
    </row>
    <row r="56" spans="1:13" ht="12.75" customHeight="1">
      <c r="A56" s="62"/>
      <c r="B56" s="63"/>
      <c r="C56" s="63"/>
      <c r="D56" s="63"/>
      <c r="E56" s="63"/>
      <c r="F56" s="63"/>
      <c r="G56" s="63"/>
      <c r="H56" s="63"/>
      <c r="I56" s="64"/>
    </row>
    <row r="57" spans="1:13" ht="21" customHeight="1">
      <c r="A57" s="66" t="s">
        <v>44</v>
      </c>
      <c r="B57" s="143"/>
      <c r="C57" s="143"/>
      <c r="D57" s="143"/>
      <c r="E57" s="143"/>
      <c r="F57" s="143"/>
      <c r="G57" s="143"/>
      <c r="H57" s="143"/>
      <c r="I57" s="144"/>
    </row>
    <row r="58" spans="1:13">
      <c r="A58" s="23"/>
      <c r="B58" s="23"/>
      <c r="C58" s="23"/>
      <c r="D58" s="23"/>
      <c r="E58" s="23"/>
      <c r="F58" s="23"/>
      <c r="G58" s="23"/>
      <c r="H58" s="23"/>
      <c r="K58" s="23">
        <v>2017</v>
      </c>
    </row>
    <row r="59" spans="1:13">
      <c r="A59" s="47" t="s">
        <v>10</v>
      </c>
      <c r="B59" s="6" t="s">
        <v>11</v>
      </c>
      <c r="C59" s="6" t="s">
        <v>12</v>
      </c>
      <c r="D59" s="6" t="s">
        <v>13</v>
      </c>
      <c r="E59" s="6" t="s">
        <v>14</v>
      </c>
      <c r="F59" s="6" t="s">
        <v>15</v>
      </c>
      <c r="G59" s="6" t="s">
        <v>41</v>
      </c>
      <c r="H59" s="6" t="s">
        <v>42</v>
      </c>
      <c r="I59" s="7" t="s">
        <v>16</v>
      </c>
    </row>
    <row r="60" spans="1:13">
      <c r="A60" s="30">
        <v>26</v>
      </c>
      <c r="B60" s="8">
        <v>41450</v>
      </c>
      <c r="C60" s="8">
        <v>41451</v>
      </c>
      <c r="D60" s="8">
        <v>41452</v>
      </c>
      <c r="E60" s="8">
        <v>41453</v>
      </c>
      <c r="F60" s="8">
        <v>41454</v>
      </c>
      <c r="G60" s="8"/>
      <c r="H60" s="8"/>
      <c r="I60" s="49"/>
    </row>
    <row r="61" spans="1:13" hidden="1">
      <c r="A61" s="30"/>
      <c r="B61" s="46">
        <f>IF(OR(B59="LUNDI",B59="MARDI",B59="MERCREDI",B59="JEUDI",B59="VENDREDI"),1,0)</f>
        <v>1</v>
      </c>
      <c r="C61" s="46">
        <f t="shared" ref="C61:H61" si="18">IF(OR(C59="LUNDI",C59="MARDI",C59="MERCREDI",C59="JEUDI",C59="VENDREDI"),1,0)</f>
        <v>1</v>
      </c>
      <c r="D61" s="46">
        <v>1</v>
      </c>
      <c r="E61" s="46">
        <v>1</v>
      </c>
      <c r="F61" s="46">
        <v>1</v>
      </c>
      <c r="G61" s="46">
        <f t="shared" si="18"/>
        <v>0</v>
      </c>
      <c r="H61" s="46">
        <f t="shared" si="18"/>
        <v>0</v>
      </c>
      <c r="I61" s="9"/>
    </row>
    <row r="62" spans="1:13" ht="12.75" customHeight="1">
      <c r="A62" s="11" t="s">
        <v>19</v>
      </c>
      <c r="B62" s="12">
        <v>0.33333333333333331</v>
      </c>
      <c r="C62" s="12">
        <v>0.33333333333333331</v>
      </c>
      <c r="D62" s="12">
        <v>0.33333333333333331</v>
      </c>
      <c r="E62" s="12">
        <v>0.33333333333333331</v>
      </c>
      <c r="F62" s="12">
        <v>0.33333333333333331</v>
      </c>
      <c r="G62" s="50"/>
      <c r="H62" s="50"/>
      <c r="I62" s="13">
        <f>SUM(B62:H62)</f>
        <v>1.6666666666666665</v>
      </c>
    </row>
    <row r="63" spans="1:13" ht="12.75" customHeight="1">
      <c r="A63" s="11" t="s">
        <v>20</v>
      </c>
      <c r="B63" s="12">
        <v>0.5</v>
      </c>
      <c r="C63" s="12">
        <v>0.5</v>
      </c>
      <c r="D63" s="12">
        <v>0.5</v>
      </c>
      <c r="E63" s="12">
        <v>0.5</v>
      </c>
      <c r="F63" s="12">
        <v>0.5</v>
      </c>
      <c r="G63" s="50"/>
      <c r="H63" s="50"/>
      <c r="I63" s="14">
        <f>SUM(B63:H63)</f>
        <v>2.5</v>
      </c>
      <c r="M63" s="65"/>
    </row>
    <row r="64" spans="1:13" ht="12.75" customHeight="1">
      <c r="A64" s="15" t="s">
        <v>22</v>
      </c>
      <c r="B64" s="16">
        <f t="shared" ref="B64:H64" si="19">B63-B62</f>
        <v>0.16666666666666669</v>
      </c>
      <c r="C64" s="16">
        <f t="shared" si="19"/>
        <v>0.16666666666666669</v>
      </c>
      <c r="D64" s="16">
        <f t="shared" si="19"/>
        <v>0.16666666666666669</v>
      </c>
      <c r="E64" s="16">
        <f t="shared" si="19"/>
        <v>0.16666666666666669</v>
      </c>
      <c r="F64" s="16">
        <f t="shared" si="19"/>
        <v>0.16666666666666669</v>
      </c>
      <c r="G64" s="16">
        <f t="shared" si="19"/>
        <v>0</v>
      </c>
      <c r="H64" s="16">
        <f t="shared" si="19"/>
        <v>0</v>
      </c>
      <c r="I64" s="16">
        <f>I63-I62</f>
        <v>0.83333333333333348</v>
      </c>
    </row>
    <row r="65" spans="1:9" ht="12.75" customHeight="1">
      <c r="A65" s="11" t="s">
        <v>19</v>
      </c>
      <c r="B65" s="12">
        <v>0.5625</v>
      </c>
      <c r="C65" s="12">
        <v>0.5625</v>
      </c>
      <c r="D65" s="12">
        <v>0.5625</v>
      </c>
      <c r="E65" s="12">
        <v>0.5625</v>
      </c>
      <c r="F65" s="12">
        <v>0.5625</v>
      </c>
      <c r="G65" s="50"/>
      <c r="H65" s="50"/>
      <c r="I65" s="14">
        <f>SUM(B65:H65)</f>
        <v>2.8125</v>
      </c>
    </row>
    <row r="66" spans="1:9" ht="12.75" customHeight="1">
      <c r="A66" s="11" t="s">
        <v>20</v>
      </c>
      <c r="B66" s="12">
        <v>0.72916666666666663</v>
      </c>
      <c r="C66" s="12">
        <v>0.72916666666666663</v>
      </c>
      <c r="D66" s="12">
        <v>0.72916666666666663</v>
      </c>
      <c r="E66" s="12">
        <v>0.72916666666666663</v>
      </c>
      <c r="F66" s="12">
        <v>0.72916666666666663</v>
      </c>
      <c r="G66" s="50"/>
      <c r="H66" s="50"/>
      <c r="I66" s="14">
        <f>SUM(B66:H66)</f>
        <v>3.645833333333333</v>
      </c>
    </row>
    <row r="67" spans="1:9" ht="12.75" customHeight="1">
      <c r="A67" s="15" t="s">
        <v>26</v>
      </c>
      <c r="B67" s="18">
        <f t="shared" ref="B67:H67" si="20">B66-B65</f>
        <v>0.16666666666666663</v>
      </c>
      <c r="C67" s="18">
        <f t="shared" si="20"/>
        <v>0.16666666666666663</v>
      </c>
      <c r="D67" s="17">
        <f t="shared" si="20"/>
        <v>0.16666666666666663</v>
      </c>
      <c r="E67" s="17">
        <f t="shared" si="20"/>
        <v>0.16666666666666663</v>
      </c>
      <c r="F67" s="18">
        <f t="shared" si="20"/>
        <v>0.16666666666666663</v>
      </c>
      <c r="G67" s="16">
        <f t="shared" si="20"/>
        <v>0</v>
      </c>
      <c r="H67" s="16">
        <f t="shared" si="20"/>
        <v>0</v>
      </c>
      <c r="I67" s="18">
        <f>I66-I65</f>
        <v>0.83333333333333304</v>
      </c>
    </row>
    <row r="68" spans="1:9" ht="15" customHeight="1">
      <c r="A68" s="19" t="s">
        <v>28</v>
      </c>
      <c r="B68" s="20">
        <f>B64+B67</f>
        <v>0.33333333333333331</v>
      </c>
      <c r="C68" s="21">
        <f>C64+C67</f>
        <v>0.33333333333333331</v>
      </c>
      <c r="D68" s="21">
        <f>D64+D67</f>
        <v>0.33333333333333331</v>
      </c>
      <c r="E68" s="21">
        <f t="shared" ref="E68:H68" si="21">E64+E67</f>
        <v>0.33333333333333331</v>
      </c>
      <c r="F68" s="21">
        <f t="shared" si="21"/>
        <v>0.33333333333333331</v>
      </c>
      <c r="G68" s="21">
        <f t="shared" si="21"/>
        <v>0</v>
      </c>
      <c r="H68" s="21">
        <f t="shared" si="21"/>
        <v>0</v>
      </c>
      <c r="I68" s="22">
        <f>SUM(B68:H68)</f>
        <v>1.6666666666666665</v>
      </c>
    </row>
    <row r="69" spans="1:9" ht="12.75" customHeight="1">
      <c r="A69" s="62"/>
      <c r="B69" s="63"/>
      <c r="C69" s="63"/>
      <c r="D69" s="63"/>
      <c r="E69" s="63"/>
      <c r="F69" s="63"/>
      <c r="G69" s="63"/>
      <c r="H69" s="63"/>
      <c r="I69" s="64"/>
    </row>
    <row r="70" spans="1:9" ht="21" customHeight="1">
      <c r="A70" s="66" t="s">
        <v>44</v>
      </c>
      <c r="B70" s="143"/>
      <c r="C70" s="143"/>
      <c r="D70" s="143"/>
      <c r="E70" s="143"/>
      <c r="F70" s="143"/>
      <c r="G70" s="143"/>
      <c r="H70" s="143"/>
      <c r="I70" s="144"/>
    </row>
    <row r="71" spans="1:9" ht="12.75" customHeight="1">
      <c r="F71" s="24"/>
      <c r="G71" s="24"/>
      <c r="H71" s="24"/>
      <c r="I71" s="24"/>
    </row>
    <row r="72" spans="1:9" ht="15.75">
      <c r="A72" s="151" t="s">
        <v>29</v>
      </c>
      <c r="B72" s="152"/>
      <c r="C72" s="51">
        <f>(I68+I55+I42+I29+I16)</f>
        <v>7.333333333333333</v>
      </c>
      <c r="D72" s="52"/>
      <c r="F72" s="25"/>
      <c r="G72" s="25"/>
      <c r="H72" s="25"/>
      <c r="I72" s="26"/>
    </row>
    <row r="73" spans="1:9" ht="15.75">
      <c r="A73" s="11"/>
      <c r="B73" s="26"/>
      <c r="C73" s="26"/>
      <c r="D73" s="53"/>
      <c r="E73" s="27"/>
      <c r="F73" s="26"/>
      <c r="G73" s="26"/>
      <c r="H73" s="26"/>
      <c r="I73" s="25"/>
    </row>
    <row r="74" spans="1:9" ht="15.75">
      <c r="A74" s="153" t="s">
        <v>30</v>
      </c>
      <c r="B74" s="154"/>
      <c r="C74" s="68">
        <f>SUM(B9:H9,B22:H22,B35:H35,B48:H48,B61:H61,)</f>
        <v>22</v>
      </c>
      <c r="D74" s="55" t="s">
        <v>43</v>
      </c>
      <c r="E74" s="28"/>
    </row>
    <row r="75" spans="1:9" ht="15.75">
      <c r="A75" s="146" t="s">
        <v>31</v>
      </c>
      <c r="B75" s="147"/>
      <c r="C75" s="56">
        <v>0.33333333333333331</v>
      </c>
      <c r="D75" s="57"/>
      <c r="E75" s="29"/>
    </row>
    <row r="76" spans="1:9" ht="15.75">
      <c r="A76" s="67"/>
      <c r="B76" s="26"/>
      <c r="C76" s="68"/>
      <c r="D76" s="55"/>
    </row>
    <row r="77" spans="1:9" ht="15.75">
      <c r="A77" s="146" t="s">
        <v>32</v>
      </c>
      <c r="B77" s="147"/>
      <c r="C77" s="59">
        <f>(C74*C75)</f>
        <v>7.333333333333333</v>
      </c>
      <c r="D77" s="55"/>
    </row>
    <row r="78" spans="1:9" ht="15.75">
      <c r="A78" s="67"/>
      <c r="B78" s="26"/>
      <c r="C78" s="68"/>
      <c r="D78" s="55"/>
    </row>
    <row r="79" spans="1:9" ht="15.75">
      <c r="A79" s="149" t="s">
        <v>33</v>
      </c>
      <c r="B79" s="150"/>
      <c r="C79" s="60">
        <f>(C72-C77)</f>
        <v>0</v>
      </c>
      <c r="D79" s="61"/>
    </row>
  </sheetData>
  <mergeCells count="16">
    <mergeCell ref="A5:C5"/>
    <mergeCell ref="A1:I1"/>
    <mergeCell ref="A2:B2"/>
    <mergeCell ref="B3:C3"/>
    <mergeCell ref="E3:F3"/>
    <mergeCell ref="B4:C4"/>
    <mergeCell ref="A79:B79"/>
    <mergeCell ref="B18:I18"/>
    <mergeCell ref="B31:I31"/>
    <mergeCell ref="B44:I44"/>
    <mergeCell ref="B57:I57"/>
    <mergeCell ref="B70:I70"/>
    <mergeCell ref="A72:B72"/>
    <mergeCell ref="A74:B74"/>
    <mergeCell ref="A75:B75"/>
    <mergeCell ref="A77:B77"/>
  </mergeCells>
  <conditionalFormatting sqref="B76">
    <cfRule type="cellIs" dxfId="185" priority="21" operator="greaterThan">
      <formula>0</formula>
    </cfRule>
    <cfRule type="cellIs" dxfId="184" priority="22" operator="lessThan">
      <formula>0</formula>
    </cfRule>
  </conditionalFormatting>
  <conditionalFormatting sqref="C76">
    <cfRule type="cellIs" dxfId="183" priority="19" operator="greaterThan">
      <formula>0</formula>
    </cfRule>
    <cfRule type="cellIs" dxfId="182" priority="20" operator="lessThan">
      <formula>0</formula>
    </cfRule>
  </conditionalFormatting>
  <conditionalFormatting sqref="B76">
    <cfRule type="cellIs" dxfId="181" priority="17" operator="greaterThan">
      <formula>0</formula>
    </cfRule>
    <cfRule type="cellIs" dxfId="180" priority="18" operator="lessThan">
      <formula>0</formula>
    </cfRule>
  </conditionalFormatting>
  <conditionalFormatting sqref="C76">
    <cfRule type="cellIs" dxfId="179" priority="15" operator="greaterThan">
      <formula>0</formula>
    </cfRule>
    <cfRule type="cellIs" dxfId="178" priority="16" operator="lessThan">
      <formula>0</formula>
    </cfRule>
  </conditionalFormatting>
  <conditionalFormatting sqref="B74">
    <cfRule type="cellIs" dxfId="177" priority="13" operator="greaterThan">
      <formula>0</formula>
    </cfRule>
    <cfRule type="cellIs" dxfId="176" priority="14" operator="lessThan">
      <formula>0</formula>
    </cfRule>
  </conditionalFormatting>
  <conditionalFormatting sqref="B79">
    <cfRule type="cellIs" dxfId="175" priority="11" operator="greaterThan">
      <formula>0</formula>
    </cfRule>
    <cfRule type="cellIs" dxfId="174" priority="12" operator="lessThan">
      <formula>0</formula>
    </cfRule>
  </conditionalFormatting>
  <conditionalFormatting sqref="C79">
    <cfRule type="cellIs" dxfId="173" priority="9" operator="greaterThan">
      <formula>0</formula>
    </cfRule>
    <cfRule type="cellIs" dxfId="172" priority="10" operator="lessThan">
      <formula>0</formula>
    </cfRule>
  </conditionalFormatting>
  <conditionalFormatting sqref="C79">
    <cfRule type="cellIs" dxfId="171" priority="7" operator="greaterThan">
      <formula>0</formula>
    </cfRule>
    <cfRule type="cellIs" dxfId="170" priority="8" operator="lessThan">
      <formula>0</formula>
    </cfRule>
  </conditionalFormatting>
  <conditionalFormatting sqref="B79">
    <cfRule type="cellIs" dxfId="169" priority="5" operator="greaterThan">
      <formula>0</formula>
    </cfRule>
    <cfRule type="cellIs" dxfId="168" priority="6" operator="lessThan">
      <formula>0</formula>
    </cfRule>
  </conditionalFormatting>
  <conditionalFormatting sqref="C79">
    <cfRule type="cellIs" dxfId="167" priority="3" operator="greaterThan">
      <formula>0</formula>
    </cfRule>
    <cfRule type="cellIs" dxfId="166" priority="4" operator="lessThan">
      <formula>0</formula>
    </cfRule>
  </conditionalFormatting>
  <conditionalFormatting sqref="C79">
    <cfRule type="cellIs" dxfId="165" priority="1" operator="greaterThan">
      <formula>0</formula>
    </cfRule>
    <cfRule type="cellIs" dxfId="164" priority="2" operator="lessThan">
      <formula>0</formula>
    </cfRule>
  </conditionalFormatting>
  <dataValidations count="2">
    <dataValidation type="list" allowBlank="1" showInputMessage="1" showErrorMessage="1" sqref="E4">
      <formula1>$K$19:$K$28</formula1>
    </dataValidation>
    <dataValidation type="list" allowBlank="1" showInputMessage="1" showErrorMessage="1" sqref="E3">
      <formula1>$K$3:$K$15</formula1>
    </dataValidation>
  </dataValidations>
  <pageMargins left="0.51181102362204722" right="0.51181102362204722" top="0.55118110236220474" bottom="0.55118110236220474" header="0.31496062992125984" footer="0.31496062992125984"/>
  <pageSetup paperSize="9" scale="7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M92"/>
  <sheetViews>
    <sheetView tabSelected="1" topLeftCell="A49" workbookViewId="0">
      <selection activeCell="G84" sqref="G84"/>
    </sheetView>
  </sheetViews>
  <sheetFormatPr baseColWidth="10" defaultColWidth="11.42578125" defaultRowHeight="12.75"/>
  <cols>
    <col min="1" max="1" width="18.7109375" style="2" customWidth="1"/>
    <col min="2" max="8" width="12.7109375" style="2" customWidth="1"/>
    <col min="9" max="9" width="16.140625" style="2" customWidth="1"/>
    <col min="10" max="10" width="13.28515625" style="2" customWidth="1"/>
    <col min="11" max="11" width="11.42578125" style="2" hidden="1" customWidth="1"/>
    <col min="12" max="16384" width="11.42578125" style="2"/>
  </cols>
  <sheetData>
    <row r="1" spans="1:11" ht="24" customHeight="1">
      <c r="A1" s="145" t="s">
        <v>0</v>
      </c>
      <c r="B1" s="145"/>
      <c r="C1" s="145"/>
      <c r="D1" s="145"/>
      <c r="E1" s="145"/>
      <c r="F1" s="145"/>
      <c r="G1" s="145"/>
      <c r="H1" s="145"/>
      <c r="I1" s="145"/>
      <c r="J1" s="1"/>
    </row>
    <row r="2" spans="1:11" s="3" customFormat="1" ht="15">
      <c r="A2" s="155"/>
      <c r="B2" s="155"/>
    </row>
    <row r="3" spans="1:11" s="3" customFormat="1" ht="18.75">
      <c r="A3" s="4" t="s">
        <v>1</v>
      </c>
      <c r="B3" s="156"/>
      <c r="C3" s="156"/>
      <c r="D3" s="4" t="s">
        <v>2</v>
      </c>
      <c r="E3" s="148" t="s">
        <v>3</v>
      </c>
      <c r="F3" s="148"/>
      <c r="K3" s="3" t="s">
        <v>4</v>
      </c>
    </row>
    <row r="4" spans="1:11" s="3" customFormat="1" ht="18.75">
      <c r="A4" s="4" t="s">
        <v>5</v>
      </c>
      <c r="B4" s="157" t="s">
        <v>45</v>
      </c>
      <c r="C4" s="157"/>
      <c r="D4" s="4" t="s">
        <v>34</v>
      </c>
      <c r="E4" s="69">
        <v>2017</v>
      </c>
      <c r="K4" s="3" t="s">
        <v>6</v>
      </c>
    </row>
    <row r="5" spans="1:11" ht="15">
      <c r="A5" s="158" t="s">
        <v>7</v>
      </c>
      <c r="B5" s="159"/>
      <c r="C5" s="159"/>
      <c r="E5" s="5"/>
      <c r="K5" s="2" t="s">
        <v>8</v>
      </c>
    </row>
    <row r="6" spans="1:11">
      <c r="K6" s="2" t="s">
        <v>9</v>
      </c>
    </row>
    <row r="7" spans="1:11">
      <c r="A7" s="47" t="s">
        <v>10</v>
      </c>
      <c r="B7" s="6" t="s">
        <v>11</v>
      </c>
      <c r="C7" s="6" t="s">
        <v>12</v>
      </c>
      <c r="D7" s="6" t="s">
        <v>13</v>
      </c>
      <c r="E7" s="6" t="s">
        <v>14</v>
      </c>
      <c r="F7" s="6" t="s">
        <v>15</v>
      </c>
      <c r="G7" s="6" t="s">
        <v>41</v>
      </c>
      <c r="H7" s="6" t="s">
        <v>42</v>
      </c>
      <c r="I7" s="7" t="s">
        <v>16</v>
      </c>
      <c r="K7" s="2" t="s">
        <v>17</v>
      </c>
    </row>
    <row r="8" spans="1:11">
      <c r="A8" s="30">
        <v>26</v>
      </c>
      <c r="B8" s="8"/>
      <c r="C8" s="8"/>
      <c r="D8" s="8"/>
      <c r="E8" s="8"/>
      <c r="F8" s="8"/>
      <c r="G8" s="8">
        <v>41455</v>
      </c>
      <c r="H8" s="8">
        <v>41456</v>
      </c>
      <c r="I8" s="49"/>
      <c r="J8" s="10"/>
      <c r="K8" s="2" t="s">
        <v>18</v>
      </c>
    </row>
    <row r="9" spans="1:11" hidden="1">
      <c r="A9" s="30"/>
      <c r="B9" s="46">
        <v>0</v>
      </c>
      <c r="C9" s="46">
        <v>0</v>
      </c>
      <c r="D9" s="46">
        <v>0</v>
      </c>
      <c r="E9" s="46">
        <v>0</v>
      </c>
      <c r="F9" s="46">
        <v>0</v>
      </c>
      <c r="G9" s="46">
        <f t="shared" ref="G9:H9" si="0">IF(OR(G7="LUNDI",G7="MARDI",G7="MERCREDI",G7="JEUDI",G7="VENDREDI"),1,0)</f>
        <v>0</v>
      </c>
      <c r="H9" s="46">
        <f t="shared" si="0"/>
        <v>0</v>
      </c>
      <c r="I9" s="9"/>
      <c r="J9" s="10"/>
      <c r="K9" s="2" t="s">
        <v>18</v>
      </c>
    </row>
    <row r="10" spans="1:11" ht="12.75" customHeight="1">
      <c r="A10" s="11" t="s">
        <v>19</v>
      </c>
      <c r="B10" s="50"/>
      <c r="C10" s="50"/>
      <c r="D10" s="50"/>
      <c r="E10" s="50"/>
      <c r="F10" s="50"/>
      <c r="G10" s="50"/>
      <c r="H10" s="50"/>
      <c r="I10" s="13">
        <f>SUM(B10:H10)</f>
        <v>0</v>
      </c>
      <c r="K10" s="2" t="s">
        <v>3</v>
      </c>
    </row>
    <row r="11" spans="1:11" ht="12.75" customHeight="1">
      <c r="A11" s="11" t="s">
        <v>20</v>
      </c>
      <c r="B11" s="50"/>
      <c r="C11" s="50"/>
      <c r="D11" s="50"/>
      <c r="E11" s="50"/>
      <c r="F11" s="50"/>
      <c r="G11" s="50"/>
      <c r="H11" s="50"/>
      <c r="I11" s="14">
        <f>SUM(B11:H11)</f>
        <v>0</v>
      </c>
      <c r="K11" s="2" t="s">
        <v>21</v>
      </c>
    </row>
    <row r="12" spans="1:11" ht="12.75" customHeight="1">
      <c r="A12" s="15" t="s">
        <v>22</v>
      </c>
      <c r="B12" s="16">
        <f t="shared" ref="B12:H12" si="1">B11-B10</f>
        <v>0</v>
      </c>
      <c r="C12" s="16">
        <f t="shared" si="1"/>
        <v>0</v>
      </c>
      <c r="D12" s="16">
        <f t="shared" si="1"/>
        <v>0</v>
      </c>
      <c r="E12" s="16">
        <f t="shared" ref="E12:F12" si="2">E11-E10</f>
        <v>0</v>
      </c>
      <c r="F12" s="16">
        <f t="shared" si="2"/>
        <v>0</v>
      </c>
      <c r="G12" s="16">
        <f t="shared" si="1"/>
        <v>0</v>
      </c>
      <c r="H12" s="16">
        <f t="shared" si="1"/>
        <v>0</v>
      </c>
      <c r="I12" s="16">
        <f>I11-I10</f>
        <v>0</v>
      </c>
      <c r="K12" s="2" t="s">
        <v>23</v>
      </c>
    </row>
    <row r="13" spans="1:11" ht="12.75" customHeight="1">
      <c r="A13" s="11" t="s">
        <v>19</v>
      </c>
      <c r="B13" s="50"/>
      <c r="C13" s="50"/>
      <c r="D13" s="50"/>
      <c r="E13" s="50"/>
      <c r="F13" s="50"/>
      <c r="G13" s="50"/>
      <c r="H13" s="50"/>
      <c r="I13" s="14">
        <f>SUM(B13:H13)</f>
        <v>0</v>
      </c>
      <c r="K13" s="2" t="s">
        <v>24</v>
      </c>
    </row>
    <row r="14" spans="1:11" ht="12.75" customHeight="1">
      <c r="A14" s="11" t="s">
        <v>20</v>
      </c>
      <c r="B14" s="50"/>
      <c r="C14" s="50"/>
      <c r="D14" s="50"/>
      <c r="E14" s="50"/>
      <c r="F14" s="50"/>
      <c r="G14" s="50"/>
      <c r="H14" s="50"/>
      <c r="I14" s="14">
        <f>SUM(B14:H14)</f>
        <v>0</v>
      </c>
      <c r="K14" s="2" t="s">
        <v>25</v>
      </c>
    </row>
    <row r="15" spans="1:11" ht="12.75" customHeight="1">
      <c r="A15" s="15" t="s">
        <v>26</v>
      </c>
      <c r="B15" s="18">
        <f t="shared" ref="B15:H15" si="3">B14-B13</f>
        <v>0</v>
      </c>
      <c r="C15" s="18">
        <f t="shared" si="3"/>
        <v>0</v>
      </c>
      <c r="D15" s="17">
        <f t="shared" si="3"/>
        <v>0</v>
      </c>
      <c r="E15" s="18">
        <f t="shared" ref="E15:F15" si="4">E14-E13</f>
        <v>0</v>
      </c>
      <c r="F15" s="17">
        <f t="shared" si="4"/>
        <v>0</v>
      </c>
      <c r="G15" s="16">
        <f t="shared" si="3"/>
        <v>0</v>
      </c>
      <c r="H15" s="16">
        <f t="shared" si="3"/>
        <v>0</v>
      </c>
      <c r="I15" s="18">
        <f>I14-I13</f>
        <v>0</v>
      </c>
      <c r="K15" s="2" t="s">
        <v>27</v>
      </c>
    </row>
    <row r="16" spans="1:11" ht="15" customHeight="1">
      <c r="A16" s="19" t="s">
        <v>28</v>
      </c>
      <c r="B16" s="20">
        <f>B12+B15</f>
        <v>0</v>
      </c>
      <c r="C16" s="21">
        <f>C12+C15</f>
        <v>0</v>
      </c>
      <c r="D16" s="21">
        <f>D12+D15</f>
        <v>0</v>
      </c>
      <c r="E16" s="21">
        <f>E12+E15</f>
        <v>0</v>
      </c>
      <c r="F16" s="21">
        <f>F12+F15</f>
        <v>0</v>
      </c>
      <c r="G16" s="21">
        <f>G12+G15</f>
        <v>0</v>
      </c>
      <c r="H16" s="21">
        <f>H12+H15</f>
        <v>0</v>
      </c>
      <c r="I16" s="22">
        <f>SUM(B16:H16)</f>
        <v>0</v>
      </c>
    </row>
    <row r="17" spans="1:11" ht="12.75" customHeight="1">
      <c r="A17" s="62"/>
      <c r="B17" s="63"/>
      <c r="C17" s="63"/>
      <c r="D17" s="63"/>
      <c r="E17" s="63"/>
      <c r="F17" s="63"/>
      <c r="G17" s="63"/>
      <c r="H17" s="63"/>
      <c r="I17" s="64"/>
    </row>
    <row r="18" spans="1:11" ht="21" customHeight="1">
      <c r="A18" s="66" t="s">
        <v>44</v>
      </c>
      <c r="B18" s="143"/>
      <c r="C18" s="143"/>
      <c r="D18" s="143"/>
      <c r="E18" s="143"/>
      <c r="F18" s="143"/>
      <c r="G18" s="143"/>
      <c r="H18" s="143"/>
      <c r="I18" s="144"/>
    </row>
    <row r="19" spans="1:11">
      <c r="A19" s="23"/>
      <c r="B19" s="23"/>
      <c r="C19" s="23"/>
      <c r="D19" s="23"/>
      <c r="E19" s="23"/>
      <c r="F19" s="23"/>
      <c r="G19" s="23"/>
      <c r="H19" s="23"/>
      <c r="K19" s="23">
        <v>2017</v>
      </c>
    </row>
    <row r="20" spans="1:11">
      <c r="A20" s="47" t="s">
        <v>10</v>
      </c>
      <c r="B20" s="6" t="s">
        <v>11</v>
      </c>
      <c r="C20" s="6" t="s">
        <v>12</v>
      </c>
      <c r="D20" s="6" t="s">
        <v>13</v>
      </c>
      <c r="E20" s="6" t="s">
        <v>14</v>
      </c>
      <c r="F20" s="6" t="s">
        <v>15</v>
      </c>
      <c r="G20" s="6" t="s">
        <v>41</v>
      </c>
      <c r="H20" s="6" t="s">
        <v>42</v>
      </c>
      <c r="I20" s="7" t="s">
        <v>16</v>
      </c>
      <c r="K20" s="23">
        <v>2018</v>
      </c>
    </row>
    <row r="21" spans="1:11">
      <c r="A21" s="30">
        <v>27</v>
      </c>
      <c r="B21" s="8">
        <v>41457</v>
      </c>
      <c r="C21" s="8">
        <v>41458</v>
      </c>
      <c r="D21" s="8">
        <v>41459</v>
      </c>
      <c r="E21" s="8">
        <v>41460</v>
      </c>
      <c r="F21" s="8">
        <v>41461</v>
      </c>
      <c r="G21" s="8">
        <v>41462</v>
      </c>
      <c r="H21" s="8">
        <v>41463</v>
      </c>
      <c r="I21" s="49"/>
      <c r="K21" s="23"/>
    </row>
    <row r="22" spans="1:11" hidden="1">
      <c r="A22" s="30"/>
      <c r="B22" s="46">
        <v>1</v>
      </c>
      <c r="C22" s="46">
        <f t="shared" ref="C22:H22" si="5">IF(OR(C20="LUNDI",C20="MARDI",C20="MERCREDI",C20="JEUDI",C20="VENDREDI"),1,0)</f>
        <v>1</v>
      </c>
      <c r="D22" s="46">
        <f t="shared" si="5"/>
        <v>1</v>
      </c>
      <c r="E22" s="46">
        <f t="shared" si="5"/>
        <v>1</v>
      </c>
      <c r="F22" s="46">
        <f t="shared" si="5"/>
        <v>1</v>
      </c>
      <c r="G22" s="46">
        <f t="shared" si="5"/>
        <v>0</v>
      </c>
      <c r="H22" s="46">
        <f t="shared" si="5"/>
        <v>0</v>
      </c>
      <c r="I22" s="9"/>
      <c r="K22" s="23">
        <v>2019</v>
      </c>
    </row>
    <row r="23" spans="1:11" ht="12.75" customHeight="1">
      <c r="A23" s="11" t="s">
        <v>19</v>
      </c>
      <c r="B23" s="12">
        <v>0.33333333333333331</v>
      </c>
      <c r="C23" s="12">
        <v>0.33333333333333331</v>
      </c>
      <c r="D23" s="12">
        <v>0.33333333333333331</v>
      </c>
      <c r="E23" s="12">
        <v>0.33333333333333331</v>
      </c>
      <c r="F23" s="12">
        <v>0.33333333333333331</v>
      </c>
      <c r="G23" s="50"/>
      <c r="H23" s="50"/>
      <c r="I23" s="13">
        <f>SUM(B23:H23)</f>
        <v>1.6666666666666665</v>
      </c>
      <c r="K23" s="23">
        <v>2020</v>
      </c>
    </row>
    <row r="24" spans="1:11" ht="12.75" customHeight="1">
      <c r="A24" s="11" t="s">
        <v>20</v>
      </c>
      <c r="B24" s="12">
        <v>0.5</v>
      </c>
      <c r="C24" s="12">
        <v>0.5</v>
      </c>
      <c r="D24" s="12">
        <v>0.5</v>
      </c>
      <c r="E24" s="12">
        <v>0.5</v>
      </c>
      <c r="F24" s="12">
        <v>0.5</v>
      </c>
      <c r="G24" s="50"/>
      <c r="H24" s="50"/>
      <c r="I24" s="14">
        <f>SUM(B24:H24)</f>
        <v>2.5</v>
      </c>
      <c r="K24" s="23">
        <v>2021</v>
      </c>
    </row>
    <row r="25" spans="1:11" ht="12.75" customHeight="1">
      <c r="A25" s="15" t="s">
        <v>22</v>
      </c>
      <c r="B25" s="16">
        <f t="shared" ref="B25:H25" si="6">B24-B23</f>
        <v>0.16666666666666669</v>
      </c>
      <c r="C25" s="16">
        <f t="shared" si="6"/>
        <v>0.16666666666666669</v>
      </c>
      <c r="D25" s="16">
        <f t="shared" si="6"/>
        <v>0.16666666666666669</v>
      </c>
      <c r="E25" s="16">
        <f t="shared" si="6"/>
        <v>0.16666666666666669</v>
      </c>
      <c r="F25" s="16">
        <f t="shared" si="6"/>
        <v>0.16666666666666669</v>
      </c>
      <c r="G25" s="16">
        <f t="shared" si="6"/>
        <v>0</v>
      </c>
      <c r="H25" s="16">
        <f t="shared" si="6"/>
        <v>0</v>
      </c>
      <c r="I25" s="16">
        <f>I24-I23</f>
        <v>0.83333333333333348</v>
      </c>
      <c r="K25" s="23">
        <v>2022</v>
      </c>
    </row>
    <row r="26" spans="1:11" ht="12.75" customHeight="1">
      <c r="A26" s="11" t="s">
        <v>19</v>
      </c>
      <c r="B26" s="12">
        <v>0.5625</v>
      </c>
      <c r="C26" s="12">
        <v>0.5625</v>
      </c>
      <c r="D26" s="12">
        <v>0.5625</v>
      </c>
      <c r="E26" s="12">
        <v>0.5625</v>
      </c>
      <c r="F26" s="12">
        <v>0.5625</v>
      </c>
      <c r="G26" s="50"/>
      <c r="H26" s="50"/>
      <c r="I26" s="14">
        <f>SUM(B26:H26)</f>
        <v>2.8125</v>
      </c>
      <c r="K26" s="23">
        <v>2023</v>
      </c>
    </row>
    <row r="27" spans="1:11" ht="12.75" customHeight="1">
      <c r="A27" s="11" t="s">
        <v>20</v>
      </c>
      <c r="B27" s="12">
        <v>0.72916666666666663</v>
      </c>
      <c r="C27" s="12">
        <v>0.72916666666666663</v>
      </c>
      <c r="D27" s="12">
        <v>0.72916666666666663</v>
      </c>
      <c r="E27" s="12">
        <v>0.72916666666666663</v>
      </c>
      <c r="F27" s="12">
        <v>0.72916666666666663</v>
      </c>
      <c r="G27" s="50"/>
      <c r="H27" s="50"/>
      <c r="I27" s="14">
        <f>SUM(B27:H27)</f>
        <v>3.645833333333333</v>
      </c>
      <c r="K27" s="23">
        <v>2024</v>
      </c>
    </row>
    <row r="28" spans="1:11" ht="12.75" customHeight="1">
      <c r="A28" s="15" t="s">
        <v>26</v>
      </c>
      <c r="B28" s="18">
        <f t="shared" ref="B28:H28" si="7">B27-B26</f>
        <v>0.16666666666666663</v>
      </c>
      <c r="C28" s="18">
        <f t="shared" si="7"/>
        <v>0.16666666666666663</v>
      </c>
      <c r="D28" s="17">
        <f t="shared" si="7"/>
        <v>0.16666666666666663</v>
      </c>
      <c r="E28" s="17">
        <f t="shared" si="7"/>
        <v>0.16666666666666663</v>
      </c>
      <c r="F28" s="18">
        <f t="shared" si="7"/>
        <v>0.16666666666666663</v>
      </c>
      <c r="G28" s="16">
        <f t="shared" si="7"/>
        <v>0</v>
      </c>
      <c r="H28" s="16">
        <f t="shared" si="7"/>
        <v>0</v>
      </c>
      <c r="I28" s="18">
        <f>I27-I26</f>
        <v>0.83333333333333304</v>
      </c>
      <c r="K28" s="23">
        <v>2025</v>
      </c>
    </row>
    <row r="29" spans="1:11" ht="15" customHeight="1">
      <c r="A29" s="19" t="s">
        <v>28</v>
      </c>
      <c r="B29" s="20">
        <f>B25+B28</f>
        <v>0.33333333333333331</v>
      </c>
      <c r="C29" s="21">
        <f>C25+C28</f>
        <v>0.33333333333333331</v>
      </c>
      <c r="D29" s="21">
        <f>D25+D28</f>
        <v>0.33333333333333331</v>
      </c>
      <c r="E29" s="21">
        <f>E25+E28</f>
        <v>0.33333333333333331</v>
      </c>
      <c r="F29" s="21">
        <f>F25+F28</f>
        <v>0.33333333333333331</v>
      </c>
      <c r="G29" s="21">
        <f>G25+G28</f>
        <v>0</v>
      </c>
      <c r="H29" s="21">
        <f>H25+H28</f>
        <v>0</v>
      </c>
      <c r="I29" s="22">
        <f>SUM(B29:H29)</f>
        <v>1.6666666666666665</v>
      </c>
    </row>
    <row r="30" spans="1:11" ht="12.75" customHeight="1">
      <c r="A30" s="62"/>
      <c r="B30" s="63"/>
      <c r="C30" s="63"/>
      <c r="D30" s="63"/>
      <c r="E30" s="63"/>
      <c r="F30" s="63"/>
      <c r="G30" s="63"/>
      <c r="H30" s="63"/>
      <c r="I30" s="64"/>
    </row>
    <row r="31" spans="1:11" ht="21" customHeight="1">
      <c r="A31" s="66" t="s">
        <v>44</v>
      </c>
      <c r="B31" s="143"/>
      <c r="C31" s="143"/>
      <c r="D31" s="143"/>
      <c r="E31" s="143"/>
      <c r="F31" s="143"/>
      <c r="G31" s="143"/>
      <c r="H31" s="143"/>
      <c r="I31" s="144"/>
    </row>
    <row r="32" spans="1:11">
      <c r="A32" s="23"/>
      <c r="B32" s="23"/>
      <c r="C32" s="23"/>
      <c r="D32" s="23"/>
      <c r="E32" s="23"/>
      <c r="F32" s="23"/>
      <c r="G32" s="23"/>
      <c r="H32" s="23"/>
      <c r="K32" s="23">
        <v>2017</v>
      </c>
    </row>
    <row r="33" spans="1:11">
      <c r="A33" s="47" t="s">
        <v>10</v>
      </c>
      <c r="B33" s="6" t="s">
        <v>11</v>
      </c>
      <c r="C33" s="6" t="s">
        <v>12</v>
      </c>
      <c r="D33" s="6" t="s">
        <v>13</v>
      </c>
      <c r="E33" s="6" t="s">
        <v>14</v>
      </c>
      <c r="F33" s="6" t="s">
        <v>15</v>
      </c>
      <c r="G33" s="6" t="s">
        <v>41</v>
      </c>
      <c r="H33" s="6" t="s">
        <v>42</v>
      </c>
      <c r="I33" s="7" t="s">
        <v>16</v>
      </c>
    </row>
    <row r="34" spans="1:11">
      <c r="A34" s="30">
        <v>28</v>
      </c>
      <c r="B34" s="8">
        <v>41464</v>
      </c>
      <c r="C34" s="8">
        <v>41465</v>
      </c>
      <c r="D34" s="8">
        <v>41466</v>
      </c>
      <c r="E34" s="8">
        <v>41467</v>
      </c>
      <c r="F34" s="8">
        <v>41468</v>
      </c>
      <c r="G34" s="8">
        <v>41469</v>
      </c>
      <c r="H34" s="8">
        <v>41470</v>
      </c>
      <c r="I34" s="49"/>
    </row>
    <row r="35" spans="1:11" hidden="1">
      <c r="A35" s="30"/>
      <c r="B35" s="46">
        <f>IF(OR(B33="LUNDI",B33="MARDI",B33="MERCREDI",B33="JEUDI",B33="VENDREDI"),1,0)</f>
        <v>1</v>
      </c>
      <c r="C35" s="46">
        <f t="shared" ref="C35:H35" si="8">IF(OR(C33="LUNDI",C33="MARDI",C33="MERCREDI",C33="JEUDI",C33="VENDREDI"),1,0)</f>
        <v>1</v>
      </c>
      <c r="D35" s="46">
        <f t="shared" si="8"/>
        <v>1</v>
      </c>
      <c r="E35" s="46">
        <f t="shared" si="8"/>
        <v>1</v>
      </c>
      <c r="F35" s="46">
        <f t="shared" si="8"/>
        <v>1</v>
      </c>
      <c r="G35" s="46">
        <f t="shared" si="8"/>
        <v>0</v>
      </c>
      <c r="H35" s="46">
        <f t="shared" si="8"/>
        <v>0</v>
      </c>
      <c r="I35" s="9"/>
    </row>
    <row r="36" spans="1:11" ht="12.75" customHeight="1">
      <c r="A36" s="11" t="s">
        <v>19</v>
      </c>
      <c r="B36" s="12">
        <v>0.33333333333333331</v>
      </c>
      <c r="C36" s="12">
        <v>0.33333333333333331</v>
      </c>
      <c r="D36" s="12">
        <v>0.33333333333333331</v>
      </c>
      <c r="E36" s="12">
        <v>0.33333333333333331</v>
      </c>
      <c r="F36" s="12">
        <v>0.33333333333333331</v>
      </c>
      <c r="G36" s="50"/>
      <c r="H36" s="50"/>
      <c r="I36" s="13">
        <f>SUM(B36:H36)</f>
        <v>1.6666666666666665</v>
      </c>
    </row>
    <row r="37" spans="1:11" ht="12.75" customHeight="1">
      <c r="A37" s="11" t="s">
        <v>20</v>
      </c>
      <c r="B37" s="12">
        <v>0.5</v>
      </c>
      <c r="C37" s="12">
        <v>0.5</v>
      </c>
      <c r="D37" s="12">
        <v>0.5</v>
      </c>
      <c r="E37" s="12">
        <v>0.5</v>
      </c>
      <c r="F37" s="12">
        <v>0.5</v>
      </c>
      <c r="G37" s="50"/>
      <c r="H37" s="50"/>
      <c r="I37" s="14">
        <f>SUM(B37:H37)</f>
        <v>2.5</v>
      </c>
    </row>
    <row r="38" spans="1:11" ht="12.75" customHeight="1">
      <c r="A38" s="15" t="s">
        <v>22</v>
      </c>
      <c r="B38" s="16">
        <f t="shared" ref="B38:H38" si="9">B37-B36</f>
        <v>0.16666666666666669</v>
      </c>
      <c r="C38" s="16">
        <f t="shared" si="9"/>
        <v>0.16666666666666669</v>
      </c>
      <c r="D38" s="16">
        <f t="shared" si="9"/>
        <v>0.16666666666666669</v>
      </c>
      <c r="E38" s="16">
        <f t="shared" si="9"/>
        <v>0.16666666666666669</v>
      </c>
      <c r="F38" s="16">
        <f t="shared" si="9"/>
        <v>0.16666666666666669</v>
      </c>
      <c r="G38" s="16">
        <f t="shared" si="9"/>
        <v>0</v>
      </c>
      <c r="H38" s="16">
        <f t="shared" si="9"/>
        <v>0</v>
      </c>
      <c r="I38" s="16">
        <f>I37-I36</f>
        <v>0.83333333333333348</v>
      </c>
    </row>
    <row r="39" spans="1:11" ht="12.75" customHeight="1">
      <c r="A39" s="11" t="s">
        <v>19</v>
      </c>
      <c r="B39" s="12">
        <v>0.5625</v>
      </c>
      <c r="C39" s="12">
        <v>0.5625</v>
      </c>
      <c r="D39" s="12">
        <v>0.5625</v>
      </c>
      <c r="E39" s="12">
        <v>0.5625</v>
      </c>
      <c r="F39" s="12">
        <v>0.5625</v>
      </c>
      <c r="G39" s="50"/>
      <c r="H39" s="50"/>
      <c r="I39" s="14">
        <f>SUM(B39:H39)</f>
        <v>2.8125</v>
      </c>
    </row>
    <row r="40" spans="1:11" ht="12.75" customHeight="1">
      <c r="A40" s="11" t="s">
        <v>20</v>
      </c>
      <c r="B40" s="12">
        <v>0.72916666666666663</v>
      </c>
      <c r="C40" s="12">
        <v>0.72916666666666663</v>
      </c>
      <c r="D40" s="12">
        <v>0.72916666666666663</v>
      </c>
      <c r="E40" s="12">
        <v>0.72916666666666663</v>
      </c>
      <c r="F40" s="12">
        <v>0.72916666666666663</v>
      </c>
      <c r="G40" s="50"/>
      <c r="H40" s="50"/>
      <c r="I40" s="14">
        <f>SUM(B40:H40)</f>
        <v>3.645833333333333</v>
      </c>
    </row>
    <row r="41" spans="1:11" ht="12.75" customHeight="1">
      <c r="A41" s="15" t="s">
        <v>26</v>
      </c>
      <c r="B41" s="18">
        <f t="shared" ref="B41:H41" si="10">B40-B39</f>
        <v>0.16666666666666663</v>
      </c>
      <c r="C41" s="18">
        <f t="shared" si="10"/>
        <v>0.16666666666666663</v>
      </c>
      <c r="D41" s="17">
        <f t="shared" si="10"/>
        <v>0.16666666666666663</v>
      </c>
      <c r="E41" s="17">
        <f t="shared" si="10"/>
        <v>0.16666666666666663</v>
      </c>
      <c r="F41" s="18">
        <f t="shared" si="10"/>
        <v>0.16666666666666663</v>
      </c>
      <c r="G41" s="16">
        <f t="shared" si="10"/>
        <v>0</v>
      </c>
      <c r="H41" s="16">
        <f t="shared" si="10"/>
        <v>0</v>
      </c>
      <c r="I41" s="18">
        <f>I40-I39</f>
        <v>0.83333333333333304</v>
      </c>
    </row>
    <row r="42" spans="1:11" ht="15" customHeight="1">
      <c r="A42" s="19" t="s">
        <v>28</v>
      </c>
      <c r="B42" s="20">
        <f>B38+B41</f>
        <v>0.33333333333333331</v>
      </c>
      <c r="C42" s="21">
        <f>C38+C41</f>
        <v>0.33333333333333331</v>
      </c>
      <c r="D42" s="21">
        <f>D38+D41</f>
        <v>0.33333333333333331</v>
      </c>
      <c r="E42" s="21">
        <f t="shared" ref="E42:H42" si="11">E38+E41</f>
        <v>0.33333333333333331</v>
      </c>
      <c r="F42" s="21">
        <f t="shared" si="11"/>
        <v>0.33333333333333331</v>
      </c>
      <c r="G42" s="21">
        <f t="shared" si="11"/>
        <v>0</v>
      </c>
      <c r="H42" s="21">
        <f t="shared" si="11"/>
        <v>0</v>
      </c>
      <c r="I42" s="22">
        <f>SUM(B42:H42)</f>
        <v>1.6666666666666665</v>
      </c>
    </row>
    <row r="43" spans="1:11" ht="12.75" customHeight="1">
      <c r="A43" s="62"/>
      <c r="B43" s="63"/>
      <c r="C43" s="63"/>
      <c r="D43" s="63"/>
      <c r="E43" s="63"/>
      <c r="F43" s="63"/>
      <c r="G43" s="63"/>
      <c r="H43" s="63"/>
      <c r="I43" s="64"/>
    </row>
    <row r="44" spans="1:11" ht="21" customHeight="1">
      <c r="A44" s="66" t="s">
        <v>44</v>
      </c>
      <c r="B44" s="143"/>
      <c r="C44" s="143"/>
      <c r="D44" s="143"/>
      <c r="E44" s="143"/>
      <c r="F44" s="143"/>
      <c r="G44" s="143"/>
      <c r="H44" s="143"/>
      <c r="I44" s="144"/>
    </row>
    <row r="45" spans="1:11">
      <c r="A45" s="23"/>
      <c r="B45" s="23"/>
      <c r="C45" s="23"/>
      <c r="D45" s="23"/>
      <c r="E45" s="23"/>
      <c r="F45" s="23"/>
      <c r="G45" s="23"/>
      <c r="H45" s="23"/>
      <c r="K45" s="23">
        <v>2017</v>
      </c>
    </row>
    <row r="46" spans="1:11">
      <c r="A46" s="47" t="s">
        <v>10</v>
      </c>
      <c r="B46" s="6" t="s">
        <v>11</v>
      </c>
      <c r="C46" s="6" t="s">
        <v>12</v>
      </c>
      <c r="D46" s="6" t="s">
        <v>13</v>
      </c>
      <c r="E46" s="6" t="s">
        <v>14</v>
      </c>
      <c r="F46" s="6" t="s">
        <v>15</v>
      </c>
      <c r="G46" s="6" t="s">
        <v>41</v>
      </c>
      <c r="H46" s="6" t="s">
        <v>42</v>
      </c>
      <c r="I46" s="7" t="s">
        <v>16</v>
      </c>
    </row>
    <row r="47" spans="1:11">
      <c r="A47" s="30">
        <v>29</v>
      </c>
      <c r="B47" s="8">
        <v>41471</v>
      </c>
      <c r="C47" s="8">
        <v>41472</v>
      </c>
      <c r="D47" s="8">
        <v>41473</v>
      </c>
      <c r="E47" s="8">
        <v>41474</v>
      </c>
      <c r="F47" s="8">
        <v>41475</v>
      </c>
      <c r="G47" s="8">
        <v>41476</v>
      </c>
      <c r="H47" s="8">
        <v>41477</v>
      </c>
      <c r="I47" s="49"/>
    </row>
    <row r="48" spans="1:11" hidden="1">
      <c r="A48" s="30"/>
      <c r="B48" s="46">
        <f>IF(OR(B46="LUNDI",B46="MARDI",B46="MERCREDI",B46="JEUDI",B46="VENDREDI"),1,0)</f>
        <v>1</v>
      </c>
      <c r="C48" s="46">
        <f t="shared" ref="C48:H48" si="12">IF(OR(C46="LUNDI",C46="MARDI",C46="MERCREDI",C46="JEUDI",C46="VENDREDI"),1,0)</f>
        <v>1</v>
      </c>
      <c r="D48" s="46">
        <f t="shared" si="12"/>
        <v>1</v>
      </c>
      <c r="E48" s="46">
        <v>1</v>
      </c>
      <c r="F48" s="46">
        <v>1</v>
      </c>
      <c r="G48" s="46">
        <f t="shared" si="12"/>
        <v>0</v>
      </c>
      <c r="H48" s="46">
        <f t="shared" si="12"/>
        <v>0</v>
      </c>
      <c r="I48" s="9"/>
    </row>
    <row r="49" spans="1:13" ht="12.75" customHeight="1">
      <c r="A49" s="11" t="s">
        <v>19</v>
      </c>
      <c r="B49" s="12">
        <v>0.33333333333333331</v>
      </c>
      <c r="C49" s="12">
        <v>0.33333333333333331</v>
      </c>
      <c r="D49" s="12">
        <v>0.33333333333333331</v>
      </c>
      <c r="E49" s="12">
        <v>0.33333333333333331</v>
      </c>
      <c r="F49" s="12">
        <v>0.33333333333333331</v>
      </c>
      <c r="G49" s="50"/>
      <c r="H49" s="50"/>
      <c r="I49" s="13">
        <f>SUM(B49:H49)</f>
        <v>1.6666666666666665</v>
      </c>
    </row>
    <row r="50" spans="1:13" ht="12.75" customHeight="1">
      <c r="A50" s="11" t="s">
        <v>20</v>
      </c>
      <c r="B50" s="12">
        <v>0.5</v>
      </c>
      <c r="C50" s="12">
        <v>0.5</v>
      </c>
      <c r="D50" s="12">
        <v>0.5</v>
      </c>
      <c r="E50" s="12">
        <v>0.5</v>
      </c>
      <c r="F50" s="12">
        <v>0.5</v>
      </c>
      <c r="G50" s="50"/>
      <c r="H50" s="50"/>
      <c r="I50" s="14">
        <f>SUM(B50:H50)</f>
        <v>2.5</v>
      </c>
    </row>
    <row r="51" spans="1:13" ht="12.75" customHeight="1">
      <c r="A51" s="15" t="s">
        <v>22</v>
      </c>
      <c r="B51" s="16">
        <f t="shared" ref="B51:H51" si="13">B50-B49</f>
        <v>0.16666666666666669</v>
      </c>
      <c r="C51" s="16">
        <f t="shared" si="13"/>
        <v>0.16666666666666669</v>
      </c>
      <c r="D51" s="16">
        <f t="shared" si="13"/>
        <v>0.16666666666666669</v>
      </c>
      <c r="E51" s="16">
        <f t="shared" si="13"/>
        <v>0.16666666666666669</v>
      </c>
      <c r="F51" s="16">
        <f t="shared" si="13"/>
        <v>0.16666666666666669</v>
      </c>
      <c r="G51" s="16">
        <f t="shared" si="13"/>
        <v>0</v>
      </c>
      <c r="H51" s="16">
        <f t="shared" si="13"/>
        <v>0</v>
      </c>
      <c r="I51" s="16">
        <f>I50-I49</f>
        <v>0.83333333333333348</v>
      </c>
    </row>
    <row r="52" spans="1:13" ht="12.75" customHeight="1">
      <c r="A52" s="11" t="s">
        <v>19</v>
      </c>
      <c r="B52" s="12">
        <v>0.5625</v>
      </c>
      <c r="C52" s="12">
        <v>0.5625</v>
      </c>
      <c r="D52" s="12">
        <v>0.5625</v>
      </c>
      <c r="E52" s="12">
        <v>0.5625</v>
      </c>
      <c r="F52" s="12">
        <v>0.5625</v>
      </c>
      <c r="G52" s="50"/>
      <c r="H52" s="50"/>
      <c r="I52" s="14">
        <f>SUM(B52:H52)</f>
        <v>2.8125</v>
      </c>
    </row>
    <row r="53" spans="1:13" ht="12.75" customHeight="1">
      <c r="A53" s="11" t="s">
        <v>20</v>
      </c>
      <c r="B53" s="12">
        <v>0.72916666666666663</v>
      </c>
      <c r="C53" s="12">
        <v>0.72916666666666663</v>
      </c>
      <c r="D53" s="12">
        <v>0.72916666666666663</v>
      </c>
      <c r="E53" s="12">
        <v>0.72916666666666663</v>
      </c>
      <c r="F53" s="12">
        <v>0.72916666666666663</v>
      </c>
      <c r="G53" s="50"/>
      <c r="H53" s="50"/>
      <c r="I53" s="14">
        <f>SUM(B53:H53)</f>
        <v>3.645833333333333</v>
      </c>
    </row>
    <row r="54" spans="1:13" ht="12.75" customHeight="1">
      <c r="A54" s="15" t="s">
        <v>26</v>
      </c>
      <c r="B54" s="18">
        <f t="shared" ref="B54:F54" si="14">B53-B52</f>
        <v>0.16666666666666663</v>
      </c>
      <c r="C54" s="18">
        <f t="shared" si="14"/>
        <v>0.16666666666666663</v>
      </c>
      <c r="D54" s="17">
        <f t="shared" si="14"/>
        <v>0.16666666666666663</v>
      </c>
      <c r="E54" s="18">
        <f t="shared" si="14"/>
        <v>0.16666666666666663</v>
      </c>
      <c r="F54" s="17">
        <f t="shared" si="14"/>
        <v>0.16666666666666663</v>
      </c>
      <c r="G54" s="16">
        <f>G53-G52</f>
        <v>0</v>
      </c>
      <c r="H54" s="16">
        <f>H53-H52</f>
        <v>0</v>
      </c>
      <c r="I54" s="18">
        <f>I53-I52</f>
        <v>0.83333333333333304</v>
      </c>
    </row>
    <row r="55" spans="1:13" ht="15" customHeight="1">
      <c r="A55" s="19" t="s">
        <v>28</v>
      </c>
      <c r="B55" s="20">
        <f>B51+B54</f>
        <v>0.33333333333333331</v>
      </c>
      <c r="C55" s="21">
        <f>C51+C54</f>
        <v>0.33333333333333331</v>
      </c>
      <c r="D55" s="21">
        <f>D51+D54</f>
        <v>0.33333333333333331</v>
      </c>
      <c r="E55" s="21">
        <f t="shared" ref="E55:H55" si="15">E51+E54</f>
        <v>0.33333333333333331</v>
      </c>
      <c r="F55" s="21">
        <f t="shared" si="15"/>
        <v>0.33333333333333331</v>
      </c>
      <c r="G55" s="21">
        <f t="shared" si="15"/>
        <v>0</v>
      </c>
      <c r="H55" s="21">
        <f t="shared" si="15"/>
        <v>0</v>
      </c>
      <c r="I55" s="22">
        <f>SUM(B55:H55)</f>
        <v>1.6666666666666665</v>
      </c>
    </row>
    <row r="56" spans="1:13" ht="12.75" customHeight="1">
      <c r="A56" s="62"/>
      <c r="B56" s="63"/>
      <c r="C56" s="63"/>
      <c r="D56" s="63"/>
      <c r="E56" s="63"/>
      <c r="F56" s="63"/>
      <c r="G56" s="63"/>
      <c r="H56" s="63"/>
      <c r="I56" s="64"/>
    </row>
    <row r="57" spans="1:13" ht="21" customHeight="1">
      <c r="A57" s="66" t="s">
        <v>44</v>
      </c>
      <c r="B57" s="143"/>
      <c r="C57" s="143"/>
      <c r="D57" s="143"/>
      <c r="E57" s="143"/>
      <c r="F57" s="143"/>
      <c r="G57" s="143"/>
      <c r="H57" s="143"/>
      <c r="I57" s="144"/>
    </row>
    <row r="58" spans="1:13">
      <c r="A58" s="23"/>
      <c r="B58" s="23"/>
      <c r="C58" s="23"/>
      <c r="D58" s="23"/>
      <c r="E58" s="23"/>
      <c r="F58" s="23"/>
      <c r="G58" s="23"/>
      <c r="H58" s="23"/>
      <c r="K58" s="23">
        <v>2017</v>
      </c>
    </row>
    <row r="59" spans="1:13">
      <c r="A59" s="47" t="s">
        <v>10</v>
      </c>
      <c r="B59" s="6" t="s">
        <v>11</v>
      </c>
      <c r="C59" s="6" t="s">
        <v>12</v>
      </c>
      <c r="D59" s="6" t="s">
        <v>13</v>
      </c>
      <c r="E59" s="6" t="s">
        <v>14</v>
      </c>
      <c r="F59" s="6" t="s">
        <v>15</v>
      </c>
      <c r="G59" s="6" t="s">
        <v>41</v>
      </c>
      <c r="H59" s="6" t="s">
        <v>42</v>
      </c>
      <c r="I59" s="7" t="s">
        <v>16</v>
      </c>
    </row>
    <row r="60" spans="1:13">
      <c r="A60" s="30">
        <v>30</v>
      </c>
      <c r="B60" s="8">
        <v>41478</v>
      </c>
      <c r="C60" s="8">
        <v>41479</v>
      </c>
      <c r="D60" s="8">
        <v>41480</v>
      </c>
      <c r="E60" s="8">
        <v>41481</v>
      </c>
      <c r="F60" s="8">
        <v>41482</v>
      </c>
      <c r="G60" s="8">
        <v>41483</v>
      </c>
      <c r="H60" s="8">
        <v>41484</v>
      </c>
      <c r="I60" s="49"/>
    </row>
    <row r="61" spans="1:13" hidden="1">
      <c r="A61" s="30"/>
      <c r="B61" s="46">
        <f>IF(OR(B59="LUNDI",B59="MARDI",B59="MERCREDI",B59="JEUDI",B59="VENDREDI"),1,0)</f>
        <v>1</v>
      </c>
      <c r="C61" s="46">
        <f t="shared" ref="C61:H61" si="16">IF(OR(C59="LUNDI",C59="MARDI",C59="MERCREDI",C59="JEUDI",C59="VENDREDI"),1,0)</f>
        <v>1</v>
      </c>
      <c r="D61" s="46">
        <v>1</v>
      </c>
      <c r="E61" s="46">
        <v>1</v>
      </c>
      <c r="F61" s="46">
        <v>1</v>
      </c>
      <c r="G61" s="46">
        <f t="shared" si="16"/>
        <v>0</v>
      </c>
      <c r="H61" s="46">
        <f t="shared" si="16"/>
        <v>0</v>
      </c>
      <c r="I61" s="9"/>
    </row>
    <row r="62" spans="1:13" ht="12.75" customHeight="1">
      <c r="A62" s="11" t="s">
        <v>19</v>
      </c>
      <c r="B62" s="12">
        <v>0.33333333333333331</v>
      </c>
      <c r="C62" s="12">
        <v>0.33333333333333331</v>
      </c>
      <c r="D62" s="12">
        <v>0.33333333333333331</v>
      </c>
      <c r="E62" s="12">
        <v>0.33333333333333331</v>
      </c>
      <c r="F62" s="12">
        <v>0.33333333333333331</v>
      </c>
      <c r="G62" s="50"/>
      <c r="H62" s="50"/>
      <c r="I62" s="13">
        <f>SUM(B62:H62)</f>
        <v>1.6666666666666665</v>
      </c>
    </row>
    <row r="63" spans="1:13" ht="12.75" customHeight="1">
      <c r="A63" s="11" t="s">
        <v>20</v>
      </c>
      <c r="B63" s="12">
        <v>0.5</v>
      </c>
      <c r="C63" s="12">
        <v>0.5</v>
      </c>
      <c r="D63" s="12">
        <v>0.5</v>
      </c>
      <c r="E63" s="12">
        <v>0.5</v>
      </c>
      <c r="F63" s="12">
        <v>0.5</v>
      </c>
      <c r="G63" s="50"/>
      <c r="H63" s="50"/>
      <c r="I63" s="14">
        <f>SUM(B63:H63)</f>
        <v>2.5</v>
      </c>
      <c r="M63" s="65"/>
    </row>
    <row r="64" spans="1:13" ht="12.75" customHeight="1">
      <c r="A64" s="15" t="s">
        <v>22</v>
      </c>
      <c r="B64" s="16">
        <f t="shared" ref="B64:H64" si="17">B63-B62</f>
        <v>0.16666666666666669</v>
      </c>
      <c r="C64" s="16">
        <f t="shared" si="17"/>
        <v>0.16666666666666669</v>
      </c>
      <c r="D64" s="16">
        <f t="shared" si="17"/>
        <v>0.16666666666666669</v>
      </c>
      <c r="E64" s="16">
        <f t="shared" si="17"/>
        <v>0.16666666666666669</v>
      </c>
      <c r="F64" s="16">
        <f t="shared" si="17"/>
        <v>0.16666666666666669</v>
      </c>
      <c r="G64" s="16">
        <f t="shared" si="17"/>
        <v>0</v>
      </c>
      <c r="H64" s="16">
        <f t="shared" si="17"/>
        <v>0</v>
      </c>
      <c r="I64" s="16">
        <f>I63-I62</f>
        <v>0.83333333333333348</v>
      </c>
    </row>
    <row r="65" spans="1:9" ht="12.75" customHeight="1">
      <c r="A65" s="11" t="s">
        <v>19</v>
      </c>
      <c r="B65" s="12">
        <v>0.5625</v>
      </c>
      <c r="C65" s="12">
        <v>0.5625</v>
      </c>
      <c r="D65" s="12">
        <v>0.5625</v>
      </c>
      <c r="E65" s="12">
        <v>0.5625</v>
      </c>
      <c r="F65" s="12">
        <v>0.5625</v>
      </c>
      <c r="G65" s="50"/>
      <c r="H65" s="50"/>
      <c r="I65" s="14">
        <f>SUM(B65:H65)</f>
        <v>2.8125</v>
      </c>
    </row>
    <row r="66" spans="1:9" ht="12.75" customHeight="1">
      <c r="A66" s="11" t="s">
        <v>20</v>
      </c>
      <c r="B66" s="12">
        <v>0.72916666666666663</v>
      </c>
      <c r="C66" s="12">
        <v>0.72916666666666663</v>
      </c>
      <c r="D66" s="12">
        <v>0.72916666666666663</v>
      </c>
      <c r="E66" s="12">
        <v>0.72916666666666663</v>
      </c>
      <c r="F66" s="12">
        <v>0.72916666666666663</v>
      </c>
      <c r="G66" s="50"/>
      <c r="H66" s="50"/>
      <c r="I66" s="14">
        <f>SUM(B66:H66)</f>
        <v>3.645833333333333</v>
      </c>
    </row>
    <row r="67" spans="1:9" ht="12.75" customHeight="1">
      <c r="A67" s="15" t="s">
        <v>26</v>
      </c>
      <c r="B67" s="18">
        <f t="shared" ref="B67:H67" si="18">B66-B65</f>
        <v>0.16666666666666663</v>
      </c>
      <c r="C67" s="18">
        <f t="shared" si="18"/>
        <v>0.16666666666666663</v>
      </c>
      <c r="D67" s="17">
        <f t="shared" si="18"/>
        <v>0.16666666666666663</v>
      </c>
      <c r="E67" s="17">
        <f t="shared" si="18"/>
        <v>0.16666666666666663</v>
      </c>
      <c r="F67" s="18">
        <f t="shared" si="18"/>
        <v>0.16666666666666663</v>
      </c>
      <c r="G67" s="16">
        <f t="shared" si="18"/>
        <v>0</v>
      </c>
      <c r="H67" s="16">
        <f t="shared" si="18"/>
        <v>0</v>
      </c>
      <c r="I67" s="18">
        <f>I66-I65</f>
        <v>0.83333333333333304</v>
      </c>
    </row>
    <row r="68" spans="1:9" ht="15" customHeight="1">
      <c r="A68" s="19" t="s">
        <v>28</v>
      </c>
      <c r="B68" s="20">
        <f>B64+B67</f>
        <v>0.33333333333333331</v>
      </c>
      <c r="C68" s="21">
        <f>C64+C67</f>
        <v>0.33333333333333331</v>
      </c>
      <c r="D68" s="21">
        <f>D64+D67</f>
        <v>0.33333333333333331</v>
      </c>
      <c r="E68" s="21">
        <f t="shared" ref="E68:H68" si="19">E64+E67</f>
        <v>0.33333333333333331</v>
      </c>
      <c r="F68" s="21">
        <f t="shared" si="19"/>
        <v>0.33333333333333331</v>
      </c>
      <c r="G68" s="21">
        <f t="shared" si="19"/>
        <v>0</v>
      </c>
      <c r="H68" s="21">
        <f t="shared" si="19"/>
        <v>0</v>
      </c>
      <c r="I68" s="22">
        <f>SUM(B68:H68)</f>
        <v>1.6666666666666665</v>
      </c>
    </row>
    <row r="69" spans="1:9" ht="12.75" customHeight="1">
      <c r="A69" s="62"/>
      <c r="B69" s="63"/>
      <c r="C69" s="63"/>
      <c r="D69" s="63"/>
      <c r="E69" s="63"/>
      <c r="F69" s="63"/>
      <c r="G69" s="63"/>
      <c r="H69" s="63"/>
      <c r="I69" s="64"/>
    </row>
    <row r="70" spans="1:9" ht="21" customHeight="1">
      <c r="A70" s="66" t="s">
        <v>44</v>
      </c>
      <c r="B70" s="143"/>
      <c r="C70" s="143"/>
      <c r="D70" s="143"/>
      <c r="E70" s="143"/>
      <c r="F70" s="143"/>
      <c r="G70" s="143"/>
      <c r="H70" s="143"/>
      <c r="I70" s="144"/>
    </row>
    <row r="71" spans="1:9" ht="12.75" customHeight="1">
      <c r="F71" s="24"/>
      <c r="G71" s="24"/>
      <c r="H71" s="24"/>
      <c r="I71" s="24"/>
    </row>
    <row r="72" spans="1:9" ht="12.75" customHeight="1">
      <c r="A72" s="47" t="s">
        <v>10</v>
      </c>
      <c r="B72" s="6" t="s">
        <v>11</v>
      </c>
      <c r="C72" s="6" t="s">
        <v>12</v>
      </c>
      <c r="D72" s="6" t="s">
        <v>13</v>
      </c>
      <c r="E72" s="6" t="s">
        <v>14</v>
      </c>
      <c r="F72" s="6" t="s">
        <v>15</v>
      </c>
      <c r="G72" s="6" t="s">
        <v>41</v>
      </c>
      <c r="H72" s="6" t="s">
        <v>42</v>
      </c>
      <c r="I72" s="7" t="s">
        <v>16</v>
      </c>
    </row>
    <row r="73" spans="1:9" ht="12.75" customHeight="1">
      <c r="A73" s="30">
        <v>31</v>
      </c>
      <c r="B73" s="8">
        <v>41485</v>
      </c>
      <c r="C73" s="8"/>
      <c r="D73" s="8"/>
      <c r="E73" s="8"/>
      <c r="F73" s="8"/>
      <c r="G73" s="8"/>
      <c r="H73" s="8"/>
      <c r="I73" s="49"/>
    </row>
    <row r="74" spans="1:9" ht="12.75" hidden="1" customHeight="1">
      <c r="A74" s="30"/>
      <c r="B74" s="46">
        <f>IF(OR(B72="LUNDI",B72="MARDI",B72="MERCREDI",B72="JEUDI",B72="VENDREDI"),1,0)</f>
        <v>1</v>
      </c>
      <c r="C74" s="46">
        <v>0</v>
      </c>
      <c r="D74" s="46">
        <v>0</v>
      </c>
      <c r="E74" s="46">
        <v>0</v>
      </c>
      <c r="F74" s="46">
        <v>0</v>
      </c>
      <c r="G74" s="46">
        <f t="shared" ref="G74:H74" si="20">IF(OR(G72="LUNDI",G72="MARDI",G72="MERCREDI",G72="JEUDI",G72="VENDREDI"),1,0)</f>
        <v>0</v>
      </c>
      <c r="H74" s="46">
        <f t="shared" si="20"/>
        <v>0</v>
      </c>
      <c r="I74" s="9"/>
    </row>
    <row r="75" spans="1:9" ht="12.75" customHeight="1">
      <c r="A75" s="11" t="s">
        <v>19</v>
      </c>
      <c r="B75" s="12">
        <v>0.33333333333333331</v>
      </c>
      <c r="C75" s="50"/>
      <c r="D75" s="50"/>
      <c r="E75" s="50"/>
      <c r="F75" s="50"/>
      <c r="G75" s="50"/>
      <c r="H75" s="50"/>
      <c r="I75" s="13">
        <f>SUM(B75:H75)</f>
        <v>0.33333333333333331</v>
      </c>
    </row>
    <row r="76" spans="1:9" ht="12.75" customHeight="1">
      <c r="A76" s="11" t="s">
        <v>20</v>
      </c>
      <c r="B76" s="12">
        <v>0.5</v>
      </c>
      <c r="C76" s="50"/>
      <c r="D76" s="50"/>
      <c r="E76" s="50"/>
      <c r="F76" s="50"/>
      <c r="G76" s="50"/>
      <c r="H76" s="50"/>
      <c r="I76" s="14">
        <f>SUM(B76:H76)</f>
        <v>0.5</v>
      </c>
    </row>
    <row r="77" spans="1:9" ht="12.75" customHeight="1">
      <c r="A77" s="15" t="s">
        <v>22</v>
      </c>
      <c r="B77" s="16">
        <f t="shared" ref="B77:H77" si="21">B76-B75</f>
        <v>0.16666666666666669</v>
      </c>
      <c r="C77" s="16">
        <f t="shared" si="21"/>
        <v>0</v>
      </c>
      <c r="D77" s="16">
        <f t="shared" si="21"/>
        <v>0</v>
      </c>
      <c r="E77" s="16">
        <f t="shared" si="21"/>
        <v>0</v>
      </c>
      <c r="F77" s="16">
        <f t="shared" si="21"/>
        <v>0</v>
      </c>
      <c r="G77" s="16">
        <f t="shared" si="21"/>
        <v>0</v>
      </c>
      <c r="H77" s="16">
        <f t="shared" si="21"/>
        <v>0</v>
      </c>
      <c r="I77" s="16">
        <f>I76-I75</f>
        <v>0.16666666666666669</v>
      </c>
    </row>
    <row r="78" spans="1:9" ht="12.75" customHeight="1">
      <c r="A78" s="11" t="s">
        <v>19</v>
      </c>
      <c r="B78" s="12">
        <v>0.5625</v>
      </c>
      <c r="C78" s="50"/>
      <c r="D78" s="50"/>
      <c r="E78" s="50"/>
      <c r="F78" s="50"/>
      <c r="G78" s="50"/>
      <c r="H78" s="50"/>
      <c r="I78" s="14">
        <f>SUM(B78:H78)</f>
        <v>0.5625</v>
      </c>
    </row>
    <row r="79" spans="1:9" ht="12.75" customHeight="1">
      <c r="A79" s="11" t="s">
        <v>20</v>
      </c>
      <c r="B79" s="12">
        <v>0.72916666666666663</v>
      </c>
      <c r="C79" s="50"/>
      <c r="D79" s="50"/>
      <c r="E79" s="50"/>
      <c r="F79" s="50"/>
      <c r="G79" s="50"/>
      <c r="H79" s="50"/>
      <c r="I79" s="14">
        <f>SUM(B79:H79)</f>
        <v>0.72916666666666663</v>
      </c>
    </row>
    <row r="80" spans="1:9" ht="12.75" customHeight="1">
      <c r="A80" s="15" t="s">
        <v>26</v>
      </c>
      <c r="B80" s="18">
        <f t="shared" ref="B80:H80" si="22">B79-B78</f>
        <v>0.16666666666666663</v>
      </c>
      <c r="C80" s="18">
        <f t="shared" si="22"/>
        <v>0</v>
      </c>
      <c r="D80" s="17">
        <f t="shared" si="22"/>
        <v>0</v>
      </c>
      <c r="E80" s="17">
        <f t="shared" si="22"/>
        <v>0</v>
      </c>
      <c r="F80" s="18">
        <f t="shared" si="22"/>
        <v>0</v>
      </c>
      <c r="G80" s="16">
        <f t="shared" si="22"/>
        <v>0</v>
      </c>
      <c r="H80" s="16">
        <f t="shared" si="22"/>
        <v>0</v>
      </c>
      <c r="I80" s="18">
        <f>I79-I78</f>
        <v>0.16666666666666663</v>
      </c>
    </row>
    <row r="81" spans="1:9" ht="12.75" customHeight="1">
      <c r="A81" s="19" t="s">
        <v>28</v>
      </c>
      <c r="B81" s="20">
        <f>B77+B80</f>
        <v>0.33333333333333331</v>
      </c>
      <c r="C81" s="21">
        <f>C77+C80</f>
        <v>0</v>
      </c>
      <c r="D81" s="21">
        <f>D77+D80</f>
        <v>0</v>
      </c>
      <c r="E81" s="21">
        <f t="shared" ref="E81:H81" si="23">E77+E80</f>
        <v>0</v>
      </c>
      <c r="F81" s="21">
        <f t="shared" si="23"/>
        <v>0</v>
      </c>
      <c r="G81" s="21">
        <f t="shared" si="23"/>
        <v>0</v>
      </c>
      <c r="H81" s="21">
        <f t="shared" si="23"/>
        <v>0</v>
      </c>
      <c r="I81" s="22">
        <f>SUM(B81:H81)</f>
        <v>0.33333333333333331</v>
      </c>
    </row>
    <row r="82" spans="1:9" ht="12.75" customHeight="1">
      <c r="A82" s="62"/>
      <c r="B82" s="63"/>
      <c r="C82" s="63"/>
      <c r="D82" s="63"/>
      <c r="E82" s="63"/>
      <c r="F82" s="63"/>
      <c r="G82" s="63"/>
      <c r="H82" s="63"/>
      <c r="I82" s="64"/>
    </row>
    <row r="83" spans="1:9" ht="21" customHeight="1">
      <c r="A83" s="66" t="s">
        <v>44</v>
      </c>
      <c r="B83" s="143"/>
      <c r="C83" s="143"/>
      <c r="D83" s="143"/>
      <c r="E83" s="143"/>
      <c r="F83" s="143"/>
      <c r="G83" s="143"/>
      <c r="H83" s="143"/>
      <c r="I83" s="144"/>
    </row>
    <row r="84" spans="1:9" ht="12.75" customHeight="1">
      <c r="F84" s="24"/>
      <c r="G84" s="24"/>
      <c r="H84" s="24"/>
      <c r="I84" s="24"/>
    </row>
    <row r="85" spans="1:9" ht="15.75">
      <c r="A85" s="151" t="s">
        <v>29</v>
      </c>
      <c r="B85" s="152"/>
      <c r="C85" s="51">
        <f>(I68+I55+I42+I29+I16+I81)</f>
        <v>6.9999999999999991</v>
      </c>
      <c r="D85" s="52"/>
      <c r="F85" s="25"/>
      <c r="G85" s="25"/>
      <c r="H85" s="25"/>
      <c r="I85" s="26"/>
    </row>
    <row r="86" spans="1:9" ht="15.75">
      <c r="A86" s="11"/>
      <c r="B86" s="26"/>
      <c r="C86" s="26"/>
      <c r="D86" s="53"/>
      <c r="E86" s="27"/>
      <c r="F86" s="26"/>
      <c r="G86" s="26"/>
      <c r="H86" s="26"/>
      <c r="I86" s="25"/>
    </row>
    <row r="87" spans="1:9" ht="15.75">
      <c r="A87" s="153" t="s">
        <v>30</v>
      </c>
      <c r="B87" s="154"/>
      <c r="C87" s="68">
        <f>SUM(B9:H9,B22:H22,B35:H35,B48:H48,B61:H61,B74:H74)</f>
        <v>21</v>
      </c>
      <c r="D87" s="55" t="s">
        <v>43</v>
      </c>
      <c r="E87" s="28"/>
    </row>
    <row r="88" spans="1:9" ht="15.75">
      <c r="A88" s="146" t="s">
        <v>31</v>
      </c>
      <c r="B88" s="147"/>
      <c r="C88" s="56">
        <v>0.33333333333333331</v>
      </c>
      <c r="D88" s="57"/>
      <c r="E88" s="29"/>
    </row>
    <row r="89" spans="1:9" ht="15.75">
      <c r="A89" s="67"/>
      <c r="B89" s="26"/>
      <c r="C89" s="68"/>
      <c r="D89" s="55"/>
    </row>
    <row r="90" spans="1:9" ht="15.75">
      <c r="A90" s="146" t="s">
        <v>32</v>
      </c>
      <c r="B90" s="147"/>
      <c r="C90" s="59">
        <f>(C87*C88)</f>
        <v>7</v>
      </c>
      <c r="D90" s="55"/>
    </row>
    <row r="91" spans="1:9" ht="15.75">
      <c r="A91" s="67"/>
      <c r="B91" s="26"/>
      <c r="C91" s="68"/>
      <c r="D91" s="55"/>
    </row>
    <row r="92" spans="1:9" ht="15.75">
      <c r="A92" s="149" t="s">
        <v>33</v>
      </c>
      <c r="B92" s="150"/>
      <c r="C92" s="60">
        <f>(C85-C90)</f>
        <v>-8.8817841970012523E-16</v>
      </c>
      <c r="D92" s="61"/>
    </row>
  </sheetData>
  <mergeCells count="17">
    <mergeCell ref="A5:C5"/>
    <mergeCell ref="A1:I1"/>
    <mergeCell ref="A2:B2"/>
    <mergeCell ref="B3:C3"/>
    <mergeCell ref="E3:F3"/>
    <mergeCell ref="B4:C4"/>
    <mergeCell ref="B18:I18"/>
    <mergeCell ref="B31:I31"/>
    <mergeCell ref="B44:I44"/>
    <mergeCell ref="B57:I57"/>
    <mergeCell ref="B70:I70"/>
    <mergeCell ref="A87:B87"/>
    <mergeCell ref="A88:B88"/>
    <mergeCell ref="A90:B90"/>
    <mergeCell ref="A92:B92"/>
    <mergeCell ref="B83:I83"/>
    <mergeCell ref="A85:B85"/>
  </mergeCells>
  <conditionalFormatting sqref="B89">
    <cfRule type="cellIs" dxfId="163" priority="37" operator="greaterThan">
      <formula>0</formula>
    </cfRule>
    <cfRule type="cellIs" dxfId="162" priority="38" operator="lessThan">
      <formula>0</formula>
    </cfRule>
  </conditionalFormatting>
  <conditionalFormatting sqref="C89">
    <cfRule type="cellIs" dxfId="161" priority="35" operator="greaterThan">
      <formula>0</formula>
    </cfRule>
    <cfRule type="cellIs" dxfId="160" priority="36" operator="lessThan">
      <formula>0</formula>
    </cfRule>
  </conditionalFormatting>
  <conditionalFormatting sqref="B89">
    <cfRule type="cellIs" dxfId="159" priority="33" operator="greaterThan">
      <formula>0</formula>
    </cfRule>
    <cfRule type="cellIs" dxfId="158" priority="34" operator="lessThan">
      <formula>0</formula>
    </cfRule>
  </conditionalFormatting>
  <conditionalFormatting sqref="C89">
    <cfRule type="cellIs" dxfId="157" priority="31" operator="greaterThan">
      <formula>0</formula>
    </cfRule>
    <cfRule type="cellIs" dxfId="156" priority="32" operator="lessThan">
      <formula>0</formula>
    </cfRule>
  </conditionalFormatting>
  <conditionalFormatting sqref="B87">
    <cfRule type="cellIs" dxfId="155" priority="29" operator="greaterThan">
      <formula>0</formula>
    </cfRule>
    <cfRule type="cellIs" dxfId="154" priority="30" operator="lessThan">
      <formula>0</formula>
    </cfRule>
  </conditionalFormatting>
  <conditionalFormatting sqref="B92">
    <cfRule type="cellIs" dxfId="153" priority="27" operator="greaterThan">
      <formula>0</formula>
    </cfRule>
    <cfRule type="cellIs" dxfId="152" priority="28" operator="lessThan">
      <formula>0</formula>
    </cfRule>
  </conditionalFormatting>
  <conditionalFormatting sqref="C92">
    <cfRule type="cellIs" dxfId="151" priority="25" operator="greaterThan">
      <formula>0</formula>
    </cfRule>
    <cfRule type="cellIs" dxfId="150" priority="26" operator="lessThan">
      <formula>0</formula>
    </cfRule>
  </conditionalFormatting>
  <conditionalFormatting sqref="C92">
    <cfRule type="cellIs" dxfId="149" priority="23" operator="greaterThan">
      <formula>0</formula>
    </cfRule>
    <cfRule type="cellIs" dxfId="148" priority="24" operator="lessThan">
      <formula>0</formula>
    </cfRule>
  </conditionalFormatting>
  <conditionalFormatting sqref="B92">
    <cfRule type="cellIs" dxfId="147" priority="21" operator="greaterThan">
      <formula>0</formula>
    </cfRule>
    <cfRule type="cellIs" dxfId="146" priority="22" operator="lessThan">
      <formula>0</formula>
    </cfRule>
  </conditionalFormatting>
  <conditionalFormatting sqref="C92">
    <cfRule type="cellIs" dxfId="145" priority="19" operator="greaterThan">
      <formula>0</formula>
    </cfRule>
    <cfRule type="cellIs" dxfId="144" priority="20" operator="lessThan">
      <formula>0</formula>
    </cfRule>
  </conditionalFormatting>
  <conditionalFormatting sqref="C92">
    <cfRule type="cellIs" dxfId="143" priority="17" operator="greaterThan">
      <formula>0</formula>
    </cfRule>
    <cfRule type="cellIs" dxfId="142" priority="18" operator="lessThan">
      <formula>0</formula>
    </cfRule>
  </conditionalFormatting>
  <conditionalFormatting sqref="C92">
    <cfRule type="cellIs" dxfId="31" priority="15" operator="greaterThan">
      <formula>0</formula>
    </cfRule>
    <cfRule type="cellIs" dxfId="30" priority="16" operator="lessThan">
      <formula>0</formula>
    </cfRule>
  </conditionalFormatting>
  <conditionalFormatting sqref="C92">
    <cfRule type="cellIs" dxfId="27" priority="13" operator="greaterThan">
      <formula>0</formula>
    </cfRule>
    <cfRule type="cellIs" dxfId="26" priority="14" operator="lessThan">
      <formula>0</formula>
    </cfRule>
  </conditionalFormatting>
  <conditionalFormatting sqref="C92">
    <cfRule type="cellIs" dxfId="23" priority="11" operator="greaterThan">
      <formula>0</formula>
    </cfRule>
    <cfRule type="cellIs" dxfId="22" priority="12" operator="lessThan">
      <formula>0</formula>
    </cfRule>
  </conditionalFormatting>
  <conditionalFormatting sqref="C92">
    <cfRule type="cellIs" dxfId="19" priority="9" operator="greaterThan">
      <formula>0</formula>
    </cfRule>
    <cfRule type="cellIs" dxfId="18" priority="10" operator="lessThan">
      <formula>0</formula>
    </cfRule>
  </conditionalFormatting>
  <conditionalFormatting sqref="C92">
    <cfRule type="cellIs" dxfId="15" priority="7" operator="greaterThan">
      <formula>0</formula>
    </cfRule>
    <cfRule type="cellIs" dxfId="14" priority="8" operator="lessThan">
      <formula>0</formula>
    </cfRule>
  </conditionalFormatting>
  <conditionalFormatting sqref="C92">
    <cfRule type="cellIs" dxfId="11" priority="5" operator="greaterThan">
      <formula>0</formula>
    </cfRule>
    <cfRule type="cellIs" dxfId="10" priority="6" operator="lessThan">
      <formula>0</formula>
    </cfRule>
  </conditionalFormatting>
  <conditionalFormatting sqref="C92">
    <cfRule type="cellIs" dxfId="7" priority="3" operator="greaterThan">
      <formula>0</formula>
    </cfRule>
    <cfRule type="cellIs" dxfId="6" priority="4" operator="lessThan">
      <formula>0</formula>
    </cfRule>
  </conditionalFormatting>
  <conditionalFormatting sqref="C92">
    <cfRule type="cellIs" dxfId="3" priority="1" operator="greaterThan">
      <formula>0</formula>
    </cfRule>
    <cfRule type="cellIs" dxfId="2" priority="2" operator="lessThan">
      <formula>0</formula>
    </cfRule>
  </conditionalFormatting>
  <dataValidations count="2">
    <dataValidation type="list" allowBlank="1" showInputMessage="1" showErrorMessage="1" sqref="E3">
      <formula1>$K$3:$K$15</formula1>
    </dataValidation>
    <dataValidation type="list" allowBlank="1" showInputMessage="1" showErrorMessage="1" sqref="E4">
      <formula1>$K$19:$K$28</formula1>
    </dataValidation>
  </dataValidations>
  <pageMargins left="0.51181102362204722" right="0.51181102362204722" top="0.55118110236220474" bottom="0.55118110236220474" header="0.31496062992125984" footer="0.31496062992125984"/>
  <pageSetup paperSize="9" scale="7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M79"/>
  <sheetViews>
    <sheetView workbookViewId="0">
      <selection activeCell="B3" sqref="B3:C3"/>
    </sheetView>
  </sheetViews>
  <sheetFormatPr baseColWidth="10" defaultColWidth="11.42578125" defaultRowHeight="12.75"/>
  <cols>
    <col min="1" max="1" width="18.7109375" style="2" customWidth="1"/>
    <col min="2" max="8" width="12.7109375" style="2" customWidth="1"/>
    <col min="9" max="9" width="16.140625" style="2" customWidth="1"/>
    <col min="10" max="10" width="13.28515625" style="2" customWidth="1"/>
    <col min="11" max="11" width="11.42578125" style="2" hidden="1" customWidth="1"/>
    <col min="12" max="16384" width="11.42578125" style="2"/>
  </cols>
  <sheetData>
    <row r="1" spans="1:11" ht="24" customHeight="1">
      <c r="A1" s="145" t="s">
        <v>0</v>
      </c>
      <c r="B1" s="145"/>
      <c r="C1" s="145"/>
      <c r="D1" s="145"/>
      <c r="E1" s="145"/>
      <c r="F1" s="145"/>
      <c r="G1" s="145"/>
      <c r="H1" s="145"/>
      <c r="I1" s="145"/>
      <c r="J1" s="1"/>
    </row>
    <row r="2" spans="1:11" s="3" customFormat="1" ht="15">
      <c r="A2" s="155"/>
      <c r="B2" s="155"/>
    </row>
    <row r="3" spans="1:11" s="3" customFormat="1" ht="18.75">
      <c r="A3" s="4" t="s">
        <v>1</v>
      </c>
      <c r="B3" s="156"/>
      <c r="C3" s="156"/>
      <c r="D3" s="4" t="s">
        <v>2</v>
      </c>
      <c r="E3" s="148" t="s">
        <v>21</v>
      </c>
      <c r="F3" s="148"/>
      <c r="K3" s="3" t="s">
        <v>4</v>
      </c>
    </row>
    <row r="4" spans="1:11" s="3" customFormat="1" ht="18.75">
      <c r="A4" s="4" t="s">
        <v>5</v>
      </c>
      <c r="B4" s="157" t="s">
        <v>45</v>
      </c>
      <c r="C4" s="157"/>
      <c r="D4" s="4" t="s">
        <v>34</v>
      </c>
      <c r="E4" s="69">
        <v>2017</v>
      </c>
      <c r="K4" s="3" t="s">
        <v>6</v>
      </c>
    </row>
    <row r="5" spans="1:11" ht="15">
      <c r="A5" s="158" t="s">
        <v>7</v>
      </c>
      <c r="B5" s="159"/>
      <c r="C5" s="159"/>
      <c r="E5" s="5"/>
      <c r="K5" s="2" t="s">
        <v>8</v>
      </c>
    </row>
    <row r="6" spans="1:11">
      <c r="K6" s="2" t="s">
        <v>9</v>
      </c>
    </row>
    <row r="7" spans="1:11">
      <c r="A7" s="47" t="s">
        <v>10</v>
      </c>
      <c r="B7" s="6" t="s">
        <v>11</v>
      </c>
      <c r="C7" s="6" t="s">
        <v>12</v>
      </c>
      <c r="D7" s="6" t="s">
        <v>13</v>
      </c>
      <c r="E7" s="6" t="s">
        <v>14</v>
      </c>
      <c r="F7" s="6" t="s">
        <v>15</v>
      </c>
      <c r="G7" s="6" t="s">
        <v>41</v>
      </c>
      <c r="H7" s="6" t="s">
        <v>42</v>
      </c>
      <c r="I7" s="7" t="s">
        <v>16</v>
      </c>
      <c r="K7" s="2" t="s">
        <v>17</v>
      </c>
    </row>
    <row r="8" spans="1:11">
      <c r="A8" s="30">
        <v>31</v>
      </c>
      <c r="B8" s="8"/>
      <c r="C8" s="8">
        <v>41486</v>
      </c>
      <c r="D8" s="8">
        <v>41487</v>
      </c>
      <c r="E8" s="8">
        <v>41488</v>
      </c>
      <c r="F8" s="8">
        <v>41489</v>
      </c>
      <c r="G8" s="8">
        <v>41490</v>
      </c>
      <c r="H8" s="8">
        <v>41491</v>
      </c>
      <c r="I8" s="49"/>
      <c r="J8" s="10"/>
      <c r="K8" s="2" t="s">
        <v>18</v>
      </c>
    </row>
    <row r="9" spans="1:11" hidden="1">
      <c r="A9" s="30"/>
      <c r="B9" s="46">
        <v>0</v>
      </c>
      <c r="C9" s="46">
        <v>0</v>
      </c>
      <c r="D9" s="46">
        <v>1</v>
      </c>
      <c r="E9" s="46">
        <v>1</v>
      </c>
      <c r="F9" s="46">
        <v>1</v>
      </c>
      <c r="G9" s="46">
        <f t="shared" ref="G9:H9" si="0">IF(OR(G7="LUNDI",G7="MARDI",G7="MERCREDI",G7="JEUDI",G7="VENDREDI"),1,0)</f>
        <v>0</v>
      </c>
      <c r="H9" s="46">
        <f t="shared" si="0"/>
        <v>0</v>
      </c>
      <c r="I9" s="9"/>
      <c r="J9" s="10"/>
      <c r="K9" s="2" t="s">
        <v>18</v>
      </c>
    </row>
    <row r="10" spans="1:11" ht="12.75" customHeight="1">
      <c r="A10" s="11" t="s">
        <v>19</v>
      </c>
      <c r="B10" s="50"/>
      <c r="C10" s="140" t="s">
        <v>46</v>
      </c>
      <c r="D10" s="12">
        <v>0.33333333333333331</v>
      </c>
      <c r="E10" s="12">
        <v>0.33333333333333331</v>
      </c>
      <c r="F10" s="12">
        <v>0.33333333333333331</v>
      </c>
      <c r="G10" s="50"/>
      <c r="H10" s="50"/>
      <c r="I10" s="13">
        <f>SUM(B10:H10)</f>
        <v>1</v>
      </c>
      <c r="K10" s="2" t="s">
        <v>3</v>
      </c>
    </row>
    <row r="11" spans="1:11" ht="12.75" customHeight="1">
      <c r="A11" s="11" t="s">
        <v>20</v>
      </c>
      <c r="B11" s="50"/>
      <c r="C11" s="141"/>
      <c r="D11" s="12">
        <v>0.5</v>
      </c>
      <c r="E11" s="12">
        <v>0.5</v>
      </c>
      <c r="F11" s="12">
        <v>0.5</v>
      </c>
      <c r="G11" s="50"/>
      <c r="H11" s="50"/>
      <c r="I11" s="14">
        <f>SUM(B11:H11)</f>
        <v>1.5</v>
      </c>
      <c r="K11" s="2" t="s">
        <v>21</v>
      </c>
    </row>
    <row r="12" spans="1:11" ht="12.75" customHeight="1">
      <c r="A12" s="15" t="s">
        <v>22</v>
      </c>
      <c r="B12" s="16">
        <f t="shared" ref="B12:H12" si="1">B11-B10</f>
        <v>0</v>
      </c>
      <c r="C12" s="141"/>
      <c r="D12" s="16">
        <f t="shared" ref="D12" si="2">D11-D10</f>
        <v>0.16666666666666669</v>
      </c>
      <c r="E12" s="16">
        <f t="shared" si="1"/>
        <v>0.16666666666666669</v>
      </c>
      <c r="F12" s="16">
        <f t="shared" si="1"/>
        <v>0.16666666666666669</v>
      </c>
      <c r="G12" s="16">
        <f t="shared" si="1"/>
        <v>0</v>
      </c>
      <c r="H12" s="16">
        <f t="shared" si="1"/>
        <v>0</v>
      </c>
      <c r="I12" s="16">
        <f>I11-I10</f>
        <v>0.5</v>
      </c>
      <c r="K12" s="2" t="s">
        <v>23</v>
      </c>
    </row>
    <row r="13" spans="1:11" ht="12.75" customHeight="1">
      <c r="A13" s="11" t="s">
        <v>19</v>
      </c>
      <c r="B13" s="50"/>
      <c r="C13" s="141"/>
      <c r="D13" s="12">
        <v>0.5625</v>
      </c>
      <c r="E13" s="12">
        <v>0.5625</v>
      </c>
      <c r="F13" s="12">
        <v>0.5625</v>
      </c>
      <c r="G13" s="50"/>
      <c r="H13" s="50"/>
      <c r="I13" s="14">
        <f>SUM(B13:H13)</f>
        <v>1.6875</v>
      </c>
      <c r="K13" s="2" t="s">
        <v>24</v>
      </c>
    </row>
    <row r="14" spans="1:11" ht="12.75" customHeight="1">
      <c r="A14" s="11" t="s">
        <v>20</v>
      </c>
      <c r="B14" s="50"/>
      <c r="C14" s="141"/>
      <c r="D14" s="12">
        <v>0.72916666666666663</v>
      </c>
      <c r="E14" s="12">
        <v>0.72916666666666663</v>
      </c>
      <c r="F14" s="12">
        <v>0.72916666666666663</v>
      </c>
      <c r="G14" s="50"/>
      <c r="H14" s="50"/>
      <c r="I14" s="14">
        <f>SUM(B14:H14)</f>
        <v>2.1875</v>
      </c>
      <c r="K14" s="2" t="s">
        <v>25</v>
      </c>
    </row>
    <row r="15" spans="1:11" ht="12.75" customHeight="1">
      <c r="A15" s="15" t="s">
        <v>26</v>
      </c>
      <c r="B15" s="18">
        <f t="shared" ref="B15:H15" si="3">B14-B13</f>
        <v>0</v>
      </c>
      <c r="C15" s="142"/>
      <c r="D15" s="18">
        <f t="shared" ref="D15" si="4">D14-D13</f>
        <v>0.16666666666666663</v>
      </c>
      <c r="E15" s="17">
        <f t="shared" si="3"/>
        <v>0.16666666666666663</v>
      </c>
      <c r="F15" s="18">
        <f t="shared" si="3"/>
        <v>0.16666666666666663</v>
      </c>
      <c r="G15" s="16">
        <f t="shared" si="3"/>
        <v>0</v>
      </c>
      <c r="H15" s="16">
        <f t="shared" si="3"/>
        <v>0</v>
      </c>
      <c r="I15" s="18">
        <f>I14-I13</f>
        <v>0.5</v>
      </c>
      <c r="K15" s="2" t="s">
        <v>27</v>
      </c>
    </row>
    <row r="16" spans="1:11" ht="15" customHeight="1">
      <c r="A16" s="19" t="s">
        <v>28</v>
      </c>
      <c r="B16" s="20">
        <f>B12+B15</f>
        <v>0</v>
      </c>
      <c r="C16" s="21">
        <f>C12+C15</f>
        <v>0</v>
      </c>
      <c r="D16" s="21">
        <f>D12+D15</f>
        <v>0.33333333333333331</v>
      </c>
      <c r="E16" s="21">
        <f t="shared" ref="E16:H16" si="5">E12+E15</f>
        <v>0.33333333333333331</v>
      </c>
      <c r="F16" s="21">
        <f t="shared" si="5"/>
        <v>0.33333333333333331</v>
      </c>
      <c r="G16" s="21">
        <f t="shared" si="5"/>
        <v>0</v>
      </c>
      <c r="H16" s="21">
        <f t="shared" si="5"/>
        <v>0</v>
      </c>
      <c r="I16" s="22">
        <f>SUM(B16:H16)</f>
        <v>1</v>
      </c>
    </row>
    <row r="17" spans="1:11" ht="12.75" customHeight="1">
      <c r="A17" s="62"/>
      <c r="B17" s="63"/>
      <c r="C17" s="63"/>
      <c r="D17" s="63"/>
      <c r="E17" s="63"/>
      <c r="F17" s="63"/>
      <c r="G17" s="63"/>
      <c r="H17" s="63"/>
      <c r="I17" s="64"/>
    </row>
    <row r="18" spans="1:11" ht="21" customHeight="1">
      <c r="A18" s="66" t="s">
        <v>44</v>
      </c>
      <c r="B18" s="143"/>
      <c r="C18" s="143"/>
      <c r="D18" s="143"/>
      <c r="E18" s="143"/>
      <c r="F18" s="143"/>
      <c r="G18" s="143"/>
      <c r="H18" s="143"/>
      <c r="I18" s="144"/>
    </row>
    <row r="19" spans="1:11">
      <c r="A19" s="23"/>
      <c r="B19" s="23"/>
      <c r="C19" s="23"/>
      <c r="D19" s="23"/>
      <c r="E19" s="23"/>
      <c r="F19" s="23"/>
      <c r="G19" s="23"/>
      <c r="H19" s="23"/>
      <c r="K19" s="23">
        <v>2017</v>
      </c>
    </row>
    <row r="20" spans="1:11">
      <c r="A20" s="47" t="s">
        <v>10</v>
      </c>
      <c r="B20" s="6" t="s">
        <v>11</v>
      </c>
      <c r="C20" s="6" t="s">
        <v>12</v>
      </c>
      <c r="D20" s="6" t="s">
        <v>13</v>
      </c>
      <c r="E20" s="6" t="s">
        <v>14</v>
      </c>
      <c r="F20" s="6" t="s">
        <v>15</v>
      </c>
      <c r="G20" s="6" t="s">
        <v>41</v>
      </c>
      <c r="H20" s="6" t="s">
        <v>42</v>
      </c>
      <c r="I20" s="7" t="s">
        <v>16</v>
      </c>
      <c r="K20" s="23">
        <v>2018</v>
      </c>
    </row>
    <row r="21" spans="1:11">
      <c r="A21" s="30">
        <v>32</v>
      </c>
      <c r="B21" s="8">
        <v>41492</v>
      </c>
      <c r="C21" s="8">
        <v>41493</v>
      </c>
      <c r="D21" s="8">
        <v>41494</v>
      </c>
      <c r="E21" s="8">
        <v>41495</v>
      </c>
      <c r="F21" s="8">
        <v>41496</v>
      </c>
      <c r="G21" s="8">
        <v>41497</v>
      </c>
      <c r="H21" s="8">
        <v>41498</v>
      </c>
      <c r="I21" s="49"/>
      <c r="K21" s="23"/>
    </row>
    <row r="22" spans="1:11" hidden="1">
      <c r="A22" s="30"/>
      <c r="B22" s="46">
        <v>1</v>
      </c>
      <c r="C22" s="46">
        <f t="shared" ref="C22:H22" si="6">IF(OR(C20="LUNDI",C20="MARDI",C20="MERCREDI",C20="JEUDI",C20="VENDREDI"),1,0)</f>
        <v>1</v>
      </c>
      <c r="D22" s="46">
        <f t="shared" si="6"/>
        <v>1</v>
      </c>
      <c r="E22" s="46">
        <f t="shared" si="6"/>
        <v>1</v>
      </c>
      <c r="F22" s="46">
        <f t="shared" si="6"/>
        <v>1</v>
      </c>
      <c r="G22" s="46">
        <f t="shared" si="6"/>
        <v>0</v>
      </c>
      <c r="H22" s="46">
        <f t="shared" si="6"/>
        <v>0</v>
      </c>
      <c r="I22" s="9"/>
      <c r="K22" s="23">
        <v>2019</v>
      </c>
    </row>
    <row r="23" spans="1:11" ht="12.75" customHeight="1">
      <c r="A23" s="11" t="s">
        <v>19</v>
      </c>
      <c r="B23" s="12">
        <v>0.33333333333333331</v>
      </c>
      <c r="C23" s="12">
        <v>0.33333333333333331</v>
      </c>
      <c r="D23" s="12">
        <v>0.33333333333333331</v>
      </c>
      <c r="E23" s="12">
        <v>0.33333333333333331</v>
      </c>
      <c r="F23" s="12">
        <v>0.33333333333333331</v>
      </c>
      <c r="G23" s="50"/>
      <c r="H23" s="50"/>
      <c r="I23" s="13">
        <f>SUM(B23:H23)</f>
        <v>1.6666666666666665</v>
      </c>
      <c r="K23" s="23">
        <v>2020</v>
      </c>
    </row>
    <row r="24" spans="1:11" ht="12.75" customHeight="1">
      <c r="A24" s="11" t="s">
        <v>20</v>
      </c>
      <c r="B24" s="12">
        <v>0.5</v>
      </c>
      <c r="C24" s="12">
        <v>0.5</v>
      </c>
      <c r="D24" s="12">
        <v>0.5</v>
      </c>
      <c r="E24" s="12">
        <v>0.5</v>
      </c>
      <c r="F24" s="12">
        <v>0.5</v>
      </c>
      <c r="G24" s="50"/>
      <c r="H24" s="50"/>
      <c r="I24" s="14">
        <f>SUM(B24:H24)</f>
        <v>2.5</v>
      </c>
      <c r="K24" s="23">
        <v>2021</v>
      </c>
    </row>
    <row r="25" spans="1:11" ht="12.75" customHeight="1">
      <c r="A25" s="15" t="s">
        <v>22</v>
      </c>
      <c r="B25" s="16">
        <f t="shared" ref="B25:H25" si="7">B24-B23</f>
        <v>0.16666666666666669</v>
      </c>
      <c r="C25" s="16">
        <f t="shared" si="7"/>
        <v>0.16666666666666669</v>
      </c>
      <c r="D25" s="16">
        <f t="shared" si="7"/>
        <v>0.16666666666666669</v>
      </c>
      <c r="E25" s="16">
        <f t="shared" si="7"/>
        <v>0.16666666666666669</v>
      </c>
      <c r="F25" s="16">
        <f t="shared" si="7"/>
        <v>0.16666666666666669</v>
      </c>
      <c r="G25" s="16">
        <f t="shared" si="7"/>
        <v>0</v>
      </c>
      <c r="H25" s="16">
        <f t="shared" si="7"/>
        <v>0</v>
      </c>
      <c r="I25" s="16">
        <f>I24-I23</f>
        <v>0.83333333333333348</v>
      </c>
      <c r="K25" s="23">
        <v>2022</v>
      </c>
    </row>
    <row r="26" spans="1:11" ht="12.75" customHeight="1">
      <c r="A26" s="11" t="s">
        <v>19</v>
      </c>
      <c r="B26" s="12">
        <v>0.5625</v>
      </c>
      <c r="C26" s="12">
        <v>0.5625</v>
      </c>
      <c r="D26" s="12">
        <v>0.5625</v>
      </c>
      <c r="E26" s="12">
        <v>0.5625</v>
      </c>
      <c r="F26" s="12">
        <v>0.5625</v>
      </c>
      <c r="G26" s="50"/>
      <c r="H26" s="50"/>
      <c r="I26" s="14">
        <f>SUM(B26:H26)</f>
        <v>2.8125</v>
      </c>
      <c r="K26" s="23">
        <v>2023</v>
      </c>
    </row>
    <row r="27" spans="1:11" ht="12.75" customHeight="1">
      <c r="A27" s="11" t="s">
        <v>20</v>
      </c>
      <c r="B27" s="12">
        <v>0.72916666666666663</v>
      </c>
      <c r="C27" s="12">
        <v>0.72916666666666663</v>
      </c>
      <c r="D27" s="12">
        <v>0.72916666666666663</v>
      </c>
      <c r="E27" s="12">
        <v>0.72916666666666663</v>
      </c>
      <c r="F27" s="12">
        <v>0.72916666666666663</v>
      </c>
      <c r="G27" s="50"/>
      <c r="H27" s="50"/>
      <c r="I27" s="14">
        <f>SUM(B27:H27)</f>
        <v>3.645833333333333</v>
      </c>
      <c r="K27" s="23">
        <v>2024</v>
      </c>
    </row>
    <row r="28" spans="1:11" ht="12.75" customHeight="1">
      <c r="A28" s="15" t="s">
        <v>26</v>
      </c>
      <c r="B28" s="18">
        <f t="shared" ref="B28:H28" si="8">B27-B26</f>
        <v>0.16666666666666663</v>
      </c>
      <c r="C28" s="18">
        <f t="shared" si="8"/>
        <v>0.16666666666666663</v>
      </c>
      <c r="D28" s="17">
        <f t="shared" si="8"/>
        <v>0.16666666666666663</v>
      </c>
      <c r="E28" s="17">
        <f t="shared" si="8"/>
        <v>0.16666666666666663</v>
      </c>
      <c r="F28" s="18">
        <f t="shared" si="8"/>
        <v>0.16666666666666663</v>
      </c>
      <c r="G28" s="16">
        <f t="shared" si="8"/>
        <v>0</v>
      </c>
      <c r="H28" s="16">
        <f t="shared" si="8"/>
        <v>0</v>
      </c>
      <c r="I28" s="18">
        <f>I27-I26</f>
        <v>0.83333333333333304</v>
      </c>
      <c r="K28" s="23">
        <v>2025</v>
      </c>
    </row>
    <row r="29" spans="1:11" ht="15" customHeight="1">
      <c r="A29" s="19" t="s">
        <v>28</v>
      </c>
      <c r="B29" s="20">
        <f>B25+B28</f>
        <v>0.33333333333333331</v>
      </c>
      <c r="C29" s="21">
        <f>C25+C28</f>
        <v>0.33333333333333331</v>
      </c>
      <c r="D29" s="21">
        <f>D25+D28</f>
        <v>0.33333333333333331</v>
      </c>
      <c r="E29" s="21">
        <f t="shared" ref="E29:H29" si="9">E25+E28</f>
        <v>0.33333333333333331</v>
      </c>
      <c r="F29" s="21">
        <f t="shared" si="9"/>
        <v>0.33333333333333331</v>
      </c>
      <c r="G29" s="21">
        <f t="shared" si="9"/>
        <v>0</v>
      </c>
      <c r="H29" s="21">
        <f t="shared" si="9"/>
        <v>0</v>
      </c>
      <c r="I29" s="22">
        <f>SUM(B29:H29)</f>
        <v>1.6666666666666665</v>
      </c>
    </row>
    <row r="30" spans="1:11" ht="12.75" customHeight="1">
      <c r="A30" s="62"/>
      <c r="B30" s="63"/>
      <c r="C30" s="63"/>
      <c r="D30" s="63"/>
      <c r="E30" s="63"/>
      <c r="F30" s="63"/>
      <c r="G30" s="63"/>
      <c r="H30" s="63"/>
      <c r="I30" s="64"/>
    </row>
    <row r="31" spans="1:11" ht="21" customHeight="1">
      <c r="A31" s="66" t="s">
        <v>44</v>
      </c>
      <c r="B31" s="143"/>
      <c r="C31" s="143"/>
      <c r="D31" s="143"/>
      <c r="E31" s="143"/>
      <c r="F31" s="143"/>
      <c r="G31" s="143"/>
      <c r="H31" s="143"/>
      <c r="I31" s="144"/>
    </row>
    <row r="32" spans="1:11">
      <c r="A32" s="23"/>
      <c r="B32" s="23"/>
      <c r="C32" s="23"/>
      <c r="D32" s="23"/>
      <c r="E32" s="23"/>
      <c r="F32" s="23"/>
      <c r="G32" s="23"/>
      <c r="H32" s="23"/>
      <c r="K32" s="23">
        <v>2017</v>
      </c>
    </row>
    <row r="33" spans="1:11">
      <c r="A33" s="47" t="s">
        <v>10</v>
      </c>
      <c r="B33" s="6" t="s">
        <v>11</v>
      </c>
      <c r="C33" s="6" t="s">
        <v>12</v>
      </c>
      <c r="D33" s="6" t="s">
        <v>13</v>
      </c>
      <c r="E33" s="6" t="s">
        <v>14</v>
      </c>
      <c r="F33" s="6" t="s">
        <v>15</v>
      </c>
      <c r="G33" s="6" t="s">
        <v>41</v>
      </c>
      <c r="H33" s="6" t="s">
        <v>42</v>
      </c>
      <c r="I33" s="7" t="s">
        <v>16</v>
      </c>
    </row>
    <row r="34" spans="1:11">
      <c r="A34" s="30">
        <v>33</v>
      </c>
      <c r="B34" s="8">
        <v>41499</v>
      </c>
      <c r="C34" s="8">
        <v>41500</v>
      </c>
      <c r="D34" s="8">
        <v>41501</v>
      </c>
      <c r="E34" s="8">
        <v>41502</v>
      </c>
      <c r="F34" s="8">
        <v>41503</v>
      </c>
      <c r="G34" s="8">
        <v>41504</v>
      </c>
      <c r="H34" s="8">
        <v>41505</v>
      </c>
      <c r="I34" s="49"/>
    </row>
    <row r="35" spans="1:11" hidden="1">
      <c r="A35" s="30"/>
      <c r="B35" s="46">
        <f>IF(OR(B33="LUNDI",B33="MARDI",B33="MERCREDI",B33="JEUDI",B33="VENDREDI"),1,0)</f>
        <v>1</v>
      </c>
      <c r="C35" s="46">
        <f t="shared" ref="C35:H35" si="10">IF(OR(C33="LUNDI",C33="MARDI",C33="MERCREDI",C33="JEUDI",C33="VENDREDI"),1,0)</f>
        <v>1</v>
      </c>
      <c r="D35" s="46">
        <f t="shared" si="10"/>
        <v>1</v>
      </c>
      <c r="E35" s="46">
        <f t="shared" si="10"/>
        <v>1</v>
      </c>
      <c r="F35" s="46">
        <f t="shared" si="10"/>
        <v>1</v>
      </c>
      <c r="G35" s="46">
        <f t="shared" si="10"/>
        <v>0</v>
      </c>
      <c r="H35" s="46">
        <f t="shared" si="10"/>
        <v>0</v>
      </c>
      <c r="I35" s="9"/>
    </row>
    <row r="36" spans="1:11" ht="12.75" customHeight="1">
      <c r="A36" s="11" t="s">
        <v>19</v>
      </c>
      <c r="B36" s="12">
        <v>0.33333333333333331</v>
      </c>
      <c r="C36" s="12">
        <v>0.33333333333333331</v>
      </c>
      <c r="D36" s="12">
        <v>0.33333333333333331</v>
      </c>
      <c r="E36" s="12">
        <v>0.33333333333333331</v>
      </c>
      <c r="F36" s="12">
        <v>0.33333333333333331</v>
      </c>
      <c r="G36" s="50"/>
      <c r="H36" s="50"/>
      <c r="I36" s="13">
        <f>SUM(B36:H36)</f>
        <v>1.6666666666666665</v>
      </c>
    </row>
    <row r="37" spans="1:11" ht="12.75" customHeight="1">
      <c r="A37" s="11" t="s">
        <v>20</v>
      </c>
      <c r="B37" s="12">
        <v>0.5</v>
      </c>
      <c r="C37" s="12">
        <v>0.5</v>
      </c>
      <c r="D37" s="12">
        <v>0.5</v>
      </c>
      <c r="E37" s="12">
        <v>0.5</v>
      </c>
      <c r="F37" s="12">
        <v>0.5</v>
      </c>
      <c r="G37" s="50"/>
      <c r="H37" s="50"/>
      <c r="I37" s="14">
        <f>SUM(B37:H37)</f>
        <v>2.5</v>
      </c>
    </row>
    <row r="38" spans="1:11" ht="12.75" customHeight="1">
      <c r="A38" s="15" t="s">
        <v>22</v>
      </c>
      <c r="B38" s="16">
        <f t="shared" ref="B38:H38" si="11">B37-B36</f>
        <v>0.16666666666666669</v>
      </c>
      <c r="C38" s="16">
        <f t="shared" si="11"/>
        <v>0.16666666666666669</v>
      </c>
      <c r="D38" s="16">
        <f t="shared" si="11"/>
        <v>0.16666666666666669</v>
      </c>
      <c r="E38" s="16">
        <f t="shared" si="11"/>
        <v>0.16666666666666669</v>
      </c>
      <c r="F38" s="16">
        <f t="shared" si="11"/>
        <v>0.16666666666666669</v>
      </c>
      <c r="G38" s="16">
        <f t="shared" si="11"/>
        <v>0</v>
      </c>
      <c r="H38" s="16">
        <f t="shared" si="11"/>
        <v>0</v>
      </c>
      <c r="I38" s="16">
        <f>I37-I36</f>
        <v>0.83333333333333348</v>
      </c>
    </row>
    <row r="39" spans="1:11" ht="12.75" customHeight="1">
      <c r="A39" s="11" t="s">
        <v>19</v>
      </c>
      <c r="B39" s="12">
        <v>0.5625</v>
      </c>
      <c r="C39" s="12">
        <v>0.5625</v>
      </c>
      <c r="D39" s="12">
        <v>0.5625</v>
      </c>
      <c r="E39" s="12">
        <v>0.5625</v>
      </c>
      <c r="F39" s="12">
        <v>0.5625</v>
      </c>
      <c r="G39" s="50"/>
      <c r="H39" s="50"/>
      <c r="I39" s="14">
        <f>SUM(B39:H39)</f>
        <v>2.8125</v>
      </c>
    </row>
    <row r="40" spans="1:11" ht="12.75" customHeight="1">
      <c r="A40" s="11" t="s">
        <v>20</v>
      </c>
      <c r="B40" s="12">
        <v>0.72916666666666663</v>
      </c>
      <c r="C40" s="12">
        <v>0.72916666666666663</v>
      </c>
      <c r="D40" s="12">
        <v>0.72916666666666663</v>
      </c>
      <c r="E40" s="12">
        <v>0.72916666666666663</v>
      </c>
      <c r="F40" s="12">
        <v>0.72916666666666663</v>
      </c>
      <c r="G40" s="50"/>
      <c r="H40" s="50"/>
      <c r="I40" s="14">
        <f>SUM(B40:H40)</f>
        <v>3.645833333333333</v>
      </c>
    </row>
    <row r="41" spans="1:11" ht="12.75" customHeight="1">
      <c r="A41" s="15" t="s">
        <v>26</v>
      </c>
      <c r="B41" s="18">
        <f t="shared" ref="B41:H41" si="12">B40-B39</f>
        <v>0.16666666666666663</v>
      </c>
      <c r="C41" s="18">
        <f t="shared" si="12"/>
        <v>0.16666666666666663</v>
      </c>
      <c r="D41" s="17">
        <f t="shared" si="12"/>
        <v>0.16666666666666663</v>
      </c>
      <c r="E41" s="17">
        <f t="shared" si="12"/>
        <v>0.16666666666666663</v>
      </c>
      <c r="F41" s="18">
        <f t="shared" si="12"/>
        <v>0.16666666666666663</v>
      </c>
      <c r="G41" s="16">
        <f t="shared" si="12"/>
        <v>0</v>
      </c>
      <c r="H41" s="16">
        <f t="shared" si="12"/>
        <v>0</v>
      </c>
      <c r="I41" s="18">
        <f>I40-I39</f>
        <v>0.83333333333333304</v>
      </c>
    </row>
    <row r="42" spans="1:11" ht="15" customHeight="1">
      <c r="A42" s="19" t="s">
        <v>28</v>
      </c>
      <c r="B42" s="20">
        <f>B38+B41</f>
        <v>0.33333333333333331</v>
      </c>
      <c r="C42" s="21">
        <f>C38+C41</f>
        <v>0.33333333333333331</v>
      </c>
      <c r="D42" s="21">
        <f>D38+D41</f>
        <v>0.33333333333333331</v>
      </c>
      <c r="E42" s="21">
        <f t="shared" ref="E42:H42" si="13">E38+E41</f>
        <v>0.33333333333333331</v>
      </c>
      <c r="F42" s="21">
        <f t="shared" si="13"/>
        <v>0.33333333333333331</v>
      </c>
      <c r="G42" s="21">
        <f t="shared" si="13"/>
        <v>0</v>
      </c>
      <c r="H42" s="21">
        <f t="shared" si="13"/>
        <v>0</v>
      </c>
      <c r="I42" s="22">
        <f>SUM(B42:H42)</f>
        <v>1.6666666666666665</v>
      </c>
    </row>
    <row r="43" spans="1:11" ht="12.75" customHeight="1">
      <c r="A43" s="62"/>
      <c r="B43" s="63"/>
      <c r="C43" s="63"/>
      <c r="D43" s="63"/>
      <c r="E43" s="63"/>
      <c r="F43" s="63"/>
      <c r="G43" s="63"/>
      <c r="H43" s="63"/>
      <c r="I43" s="64"/>
    </row>
    <row r="44" spans="1:11" ht="21" customHeight="1">
      <c r="A44" s="66" t="s">
        <v>44</v>
      </c>
      <c r="B44" s="143"/>
      <c r="C44" s="143"/>
      <c r="D44" s="143"/>
      <c r="E44" s="143"/>
      <c r="F44" s="143"/>
      <c r="G44" s="143"/>
      <c r="H44" s="143"/>
      <c r="I44" s="144"/>
    </row>
    <row r="45" spans="1:11">
      <c r="A45" s="23"/>
      <c r="B45" s="23"/>
      <c r="C45" s="23"/>
      <c r="D45" s="23"/>
      <c r="E45" s="23"/>
      <c r="F45" s="23"/>
      <c r="G45" s="23"/>
      <c r="H45" s="23"/>
      <c r="K45" s="23">
        <v>2017</v>
      </c>
    </row>
    <row r="46" spans="1:11">
      <c r="A46" s="47" t="s">
        <v>10</v>
      </c>
      <c r="B46" s="6" t="s">
        <v>11</v>
      </c>
      <c r="C46" s="6" t="s">
        <v>12</v>
      </c>
      <c r="D46" s="6" t="s">
        <v>13</v>
      </c>
      <c r="E46" s="6" t="s">
        <v>14</v>
      </c>
      <c r="F46" s="6" t="s">
        <v>15</v>
      </c>
      <c r="G46" s="6" t="s">
        <v>41</v>
      </c>
      <c r="H46" s="6" t="s">
        <v>42</v>
      </c>
      <c r="I46" s="7" t="s">
        <v>16</v>
      </c>
    </row>
    <row r="47" spans="1:11">
      <c r="A47" s="30">
        <v>34</v>
      </c>
      <c r="B47" s="8">
        <v>41506</v>
      </c>
      <c r="C47" s="8">
        <v>41507</v>
      </c>
      <c r="D47" s="8">
        <v>41508</v>
      </c>
      <c r="E47" s="8">
        <v>41509</v>
      </c>
      <c r="F47" s="8">
        <v>41510</v>
      </c>
      <c r="G47" s="8">
        <v>41511</v>
      </c>
      <c r="H47" s="8">
        <v>41512</v>
      </c>
      <c r="I47" s="49"/>
    </row>
    <row r="48" spans="1:11" hidden="1">
      <c r="A48" s="30"/>
      <c r="B48" s="46">
        <f>IF(OR(B46="LUNDI",B46="MARDI",B46="MERCREDI",B46="JEUDI",B46="VENDREDI"),1,0)</f>
        <v>1</v>
      </c>
      <c r="C48" s="46">
        <f t="shared" ref="C48:H48" si="14">IF(OR(C46="LUNDI",C46="MARDI",C46="MERCREDI",C46="JEUDI",C46="VENDREDI"),1,0)</f>
        <v>1</v>
      </c>
      <c r="D48" s="46">
        <f t="shared" si="14"/>
        <v>1</v>
      </c>
      <c r="E48" s="46">
        <v>1</v>
      </c>
      <c r="F48" s="46">
        <v>1</v>
      </c>
      <c r="G48" s="46">
        <f t="shared" si="14"/>
        <v>0</v>
      </c>
      <c r="H48" s="46">
        <f t="shared" si="14"/>
        <v>0</v>
      </c>
      <c r="I48" s="9"/>
    </row>
    <row r="49" spans="1:13" ht="12.75" customHeight="1">
      <c r="A49" s="11" t="s">
        <v>19</v>
      </c>
      <c r="B49" s="12">
        <v>0.33333333333333331</v>
      </c>
      <c r="C49" s="12">
        <v>0.33333333333333331</v>
      </c>
      <c r="D49" s="12">
        <v>0.33333333333333331</v>
      </c>
      <c r="E49" s="12">
        <v>0.33333333333333331</v>
      </c>
      <c r="F49" s="12">
        <v>0.33333333333333331</v>
      </c>
      <c r="G49" s="50"/>
      <c r="H49" s="50"/>
      <c r="I49" s="13">
        <f>SUM(B49:H49)</f>
        <v>1.6666666666666665</v>
      </c>
    </row>
    <row r="50" spans="1:13" ht="12.75" customHeight="1">
      <c r="A50" s="11" t="s">
        <v>20</v>
      </c>
      <c r="B50" s="12">
        <v>0.5</v>
      </c>
      <c r="C50" s="12">
        <v>0.5</v>
      </c>
      <c r="D50" s="12">
        <v>0.5</v>
      </c>
      <c r="E50" s="12">
        <v>0.5</v>
      </c>
      <c r="F50" s="12">
        <v>0.5</v>
      </c>
      <c r="G50" s="50"/>
      <c r="H50" s="50"/>
      <c r="I50" s="14">
        <f>SUM(B50:H50)</f>
        <v>2.5</v>
      </c>
    </row>
    <row r="51" spans="1:13" ht="12.75" customHeight="1">
      <c r="A51" s="15" t="s">
        <v>22</v>
      </c>
      <c r="B51" s="16">
        <f t="shared" ref="B51:H51" si="15">B50-B49</f>
        <v>0.16666666666666669</v>
      </c>
      <c r="C51" s="16">
        <f t="shared" si="15"/>
        <v>0.16666666666666669</v>
      </c>
      <c r="D51" s="16">
        <f t="shared" si="15"/>
        <v>0.16666666666666669</v>
      </c>
      <c r="E51" s="16">
        <f t="shared" si="15"/>
        <v>0.16666666666666669</v>
      </c>
      <c r="F51" s="16">
        <f t="shared" si="15"/>
        <v>0.16666666666666669</v>
      </c>
      <c r="G51" s="16">
        <f t="shared" si="15"/>
        <v>0</v>
      </c>
      <c r="H51" s="16">
        <f t="shared" si="15"/>
        <v>0</v>
      </c>
      <c r="I51" s="16">
        <f>I50-I49</f>
        <v>0.83333333333333348</v>
      </c>
    </row>
    <row r="52" spans="1:13" ht="12.75" customHeight="1">
      <c r="A52" s="11" t="s">
        <v>19</v>
      </c>
      <c r="B52" s="12">
        <v>0.5625</v>
      </c>
      <c r="C52" s="12">
        <v>0.5625</v>
      </c>
      <c r="D52" s="12">
        <v>0.5625</v>
      </c>
      <c r="E52" s="12">
        <v>0.5625</v>
      </c>
      <c r="F52" s="12">
        <v>0.5625</v>
      </c>
      <c r="G52" s="50"/>
      <c r="H52" s="50"/>
      <c r="I52" s="14">
        <f>SUM(B52:H52)</f>
        <v>2.8125</v>
      </c>
    </row>
    <row r="53" spans="1:13" ht="12.75" customHeight="1">
      <c r="A53" s="11" t="s">
        <v>20</v>
      </c>
      <c r="B53" s="12">
        <v>0.72916666666666663</v>
      </c>
      <c r="C53" s="12">
        <v>0.72916666666666663</v>
      </c>
      <c r="D53" s="12">
        <v>0.72916666666666663</v>
      </c>
      <c r="E53" s="12">
        <v>0.72916666666666663</v>
      </c>
      <c r="F53" s="12">
        <v>0.72916666666666663</v>
      </c>
      <c r="G53" s="50"/>
      <c r="H53" s="50"/>
      <c r="I53" s="14">
        <f>SUM(B53:H53)</f>
        <v>3.645833333333333</v>
      </c>
    </row>
    <row r="54" spans="1:13" ht="12.75" customHeight="1">
      <c r="A54" s="15" t="s">
        <v>26</v>
      </c>
      <c r="B54" s="18">
        <f t="shared" ref="B54:F54" si="16">B53-B52</f>
        <v>0.16666666666666663</v>
      </c>
      <c r="C54" s="18">
        <f t="shared" si="16"/>
        <v>0.16666666666666663</v>
      </c>
      <c r="D54" s="17">
        <f t="shared" si="16"/>
        <v>0.16666666666666663</v>
      </c>
      <c r="E54" s="18">
        <f t="shared" si="16"/>
        <v>0.16666666666666663</v>
      </c>
      <c r="F54" s="17">
        <f t="shared" si="16"/>
        <v>0.16666666666666663</v>
      </c>
      <c r="G54" s="16">
        <f>G53-G52</f>
        <v>0</v>
      </c>
      <c r="H54" s="16">
        <f>H53-H52</f>
        <v>0</v>
      </c>
      <c r="I54" s="18">
        <f>I53-I52</f>
        <v>0.83333333333333304</v>
      </c>
    </row>
    <row r="55" spans="1:13" ht="15" customHeight="1">
      <c r="A55" s="19" t="s">
        <v>28</v>
      </c>
      <c r="B55" s="20">
        <f>B51+B54</f>
        <v>0.33333333333333331</v>
      </c>
      <c r="C55" s="21">
        <f>C51+C54</f>
        <v>0.33333333333333331</v>
      </c>
      <c r="D55" s="21">
        <f>D51+D54</f>
        <v>0.33333333333333331</v>
      </c>
      <c r="E55" s="21">
        <f t="shared" ref="E55:H55" si="17">E51+E54</f>
        <v>0.33333333333333331</v>
      </c>
      <c r="F55" s="21">
        <f t="shared" si="17"/>
        <v>0.33333333333333331</v>
      </c>
      <c r="G55" s="21">
        <f t="shared" si="17"/>
        <v>0</v>
      </c>
      <c r="H55" s="21">
        <f t="shared" si="17"/>
        <v>0</v>
      </c>
      <c r="I55" s="22">
        <f>SUM(B55:H55)</f>
        <v>1.6666666666666665</v>
      </c>
    </row>
    <row r="56" spans="1:13" ht="12.75" customHeight="1">
      <c r="A56" s="62"/>
      <c r="B56" s="63"/>
      <c r="C56" s="63"/>
      <c r="D56" s="63"/>
      <c r="E56" s="63"/>
      <c r="F56" s="63"/>
      <c r="G56" s="63"/>
      <c r="H56" s="63"/>
      <c r="I56" s="64"/>
    </row>
    <row r="57" spans="1:13" ht="21" customHeight="1">
      <c r="A57" s="66" t="s">
        <v>44</v>
      </c>
      <c r="B57" s="143"/>
      <c r="C57" s="143"/>
      <c r="D57" s="143"/>
      <c r="E57" s="143"/>
      <c r="F57" s="143"/>
      <c r="G57" s="143"/>
      <c r="H57" s="143"/>
      <c r="I57" s="144"/>
    </row>
    <row r="58" spans="1:13">
      <c r="A58" s="23"/>
      <c r="B58" s="23"/>
      <c r="C58" s="23"/>
      <c r="D58" s="23"/>
      <c r="E58" s="23"/>
      <c r="F58" s="23"/>
      <c r="G58" s="23"/>
      <c r="H58" s="23"/>
      <c r="K58" s="23">
        <v>2017</v>
      </c>
    </row>
    <row r="59" spans="1:13">
      <c r="A59" s="47" t="s">
        <v>10</v>
      </c>
      <c r="B59" s="6" t="s">
        <v>11</v>
      </c>
      <c r="C59" s="6" t="s">
        <v>12</v>
      </c>
      <c r="D59" s="6" t="s">
        <v>13</v>
      </c>
      <c r="E59" s="6" t="s">
        <v>14</v>
      </c>
      <c r="F59" s="6" t="s">
        <v>15</v>
      </c>
      <c r="G59" s="6" t="s">
        <v>41</v>
      </c>
      <c r="H59" s="6" t="s">
        <v>42</v>
      </c>
      <c r="I59" s="7" t="s">
        <v>16</v>
      </c>
    </row>
    <row r="60" spans="1:13">
      <c r="A60" s="30">
        <v>35</v>
      </c>
      <c r="B60" s="8">
        <v>41513</v>
      </c>
      <c r="C60" s="8">
        <v>41514</v>
      </c>
      <c r="D60" s="8">
        <v>41515</v>
      </c>
      <c r="E60" s="8">
        <v>41516</v>
      </c>
      <c r="F60" s="8"/>
      <c r="G60" s="8"/>
      <c r="H60" s="8"/>
      <c r="I60" s="49"/>
    </row>
    <row r="61" spans="1:13" hidden="1">
      <c r="A61" s="30"/>
      <c r="B61" s="46">
        <f>IF(OR(B59="LUNDI",B59="MARDI",B59="MERCREDI",B59="JEUDI",B59="VENDREDI"),1,0)</f>
        <v>1</v>
      </c>
      <c r="C61" s="46">
        <f t="shared" ref="C61:H61" si="18">IF(OR(C59="LUNDI",C59="MARDI",C59="MERCREDI",C59="JEUDI",C59="VENDREDI"),1,0)</f>
        <v>1</v>
      </c>
      <c r="D61" s="46">
        <v>1</v>
      </c>
      <c r="E61" s="46">
        <v>1</v>
      </c>
      <c r="F61" s="46">
        <v>0</v>
      </c>
      <c r="G61" s="46">
        <f t="shared" si="18"/>
        <v>0</v>
      </c>
      <c r="H61" s="46">
        <f t="shared" si="18"/>
        <v>0</v>
      </c>
      <c r="I61" s="9"/>
    </row>
    <row r="62" spans="1:13" ht="12.75" customHeight="1">
      <c r="A62" s="11" t="s">
        <v>19</v>
      </c>
      <c r="B62" s="12">
        <v>0.33333333333333331</v>
      </c>
      <c r="C62" s="12">
        <v>0.33333333333333331</v>
      </c>
      <c r="D62" s="12">
        <v>0.33333333333333331</v>
      </c>
      <c r="E62" s="12">
        <v>0.33333333333333331</v>
      </c>
      <c r="F62" s="50"/>
      <c r="G62" s="50"/>
      <c r="H62" s="50"/>
      <c r="I62" s="13">
        <f>SUM(B62:H62)</f>
        <v>1.3333333333333333</v>
      </c>
    </row>
    <row r="63" spans="1:13" ht="12.75" customHeight="1">
      <c r="A63" s="11" t="s">
        <v>20</v>
      </c>
      <c r="B63" s="12">
        <v>0.5</v>
      </c>
      <c r="C63" s="12">
        <v>0.5</v>
      </c>
      <c r="D63" s="12">
        <v>0.5</v>
      </c>
      <c r="E63" s="12">
        <v>0.5</v>
      </c>
      <c r="F63" s="50"/>
      <c r="G63" s="50"/>
      <c r="H63" s="50"/>
      <c r="I63" s="14">
        <f>SUM(B63:H63)</f>
        <v>2</v>
      </c>
      <c r="M63" s="65"/>
    </row>
    <row r="64" spans="1:13" ht="12.75" customHeight="1">
      <c r="A64" s="15" t="s">
        <v>22</v>
      </c>
      <c r="B64" s="16">
        <f t="shared" ref="B64:H64" si="19">B63-B62</f>
        <v>0.16666666666666669</v>
      </c>
      <c r="C64" s="16">
        <f t="shared" si="19"/>
        <v>0.16666666666666669</v>
      </c>
      <c r="D64" s="16">
        <f t="shared" si="19"/>
        <v>0.16666666666666669</v>
      </c>
      <c r="E64" s="16">
        <f t="shared" si="19"/>
        <v>0.16666666666666669</v>
      </c>
      <c r="F64" s="16">
        <f t="shared" ref="F64" si="20">F63-F62</f>
        <v>0</v>
      </c>
      <c r="G64" s="16">
        <f t="shared" si="19"/>
        <v>0</v>
      </c>
      <c r="H64" s="16">
        <f t="shared" si="19"/>
        <v>0</v>
      </c>
      <c r="I64" s="16">
        <f>I63-I62</f>
        <v>0.66666666666666674</v>
      </c>
    </row>
    <row r="65" spans="1:9" ht="12.75" customHeight="1">
      <c r="A65" s="11" t="s">
        <v>19</v>
      </c>
      <c r="B65" s="12">
        <v>0.5625</v>
      </c>
      <c r="C65" s="12">
        <v>0.5625</v>
      </c>
      <c r="D65" s="12">
        <v>0.5625</v>
      </c>
      <c r="E65" s="12">
        <v>0.5625</v>
      </c>
      <c r="F65" s="50"/>
      <c r="G65" s="50"/>
      <c r="H65" s="50"/>
      <c r="I65" s="14">
        <f>SUM(B65:H65)</f>
        <v>2.25</v>
      </c>
    </row>
    <row r="66" spans="1:9" ht="12.75" customHeight="1">
      <c r="A66" s="11" t="s">
        <v>20</v>
      </c>
      <c r="B66" s="12">
        <v>0.72916666666666663</v>
      </c>
      <c r="C66" s="12">
        <v>0.72916666666666663</v>
      </c>
      <c r="D66" s="12">
        <v>0.72916666666666663</v>
      </c>
      <c r="E66" s="12">
        <v>0.72916666666666663</v>
      </c>
      <c r="F66" s="50"/>
      <c r="G66" s="50"/>
      <c r="H66" s="50"/>
      <c r="I66" s="14">
        <f>SUM(B66:H66)</f>
        <v>2.9166666666666665</v>
      </c>
    </row>
    <row r="67" spans="1:9" ht="12.75" customHeight="1">
      <c r="A67" s="15" t="s">
        <v>26</v>
      </c>
      <c r="B67" s="18">
        <f t="shared" ref="B67:H67" si="21">B66-B65</f>
        <v>0.16666666666666663</v>
      </c>
      <c r="C67" s="18">
        <f t="shared" si="21"/>
        <v>0.16666666666666663</v>
      </c>
      <c r="D67" s="17">
        <f t="shared" si="21"/>
        <v>0.16666666666666663</v>
      </c>
      <c r="E67" s="17">
        <f t="shared" si="21"/>
        <v>0.16666666666666663</v>
      </c>
      <c r="F67" s="16">
        <f t="shared" ref="F67" si="22">F66-F65</f>
        <v>0</v>
      </c>
      <c r="G67" s="16">
        <f t="shared" si="21"/>
        <v>0</v>
      </c>
      <c r="H67" s="16">
        <f t="shared" si="21"/>
        <v>0</v>
      </c>
      <c r="I67" s="18">
        <f>I66-I65</f>
        <v>0.66666666666666652</v>
      </c>
    </row>
    <row r="68" spans="1:9" ht="15" customHeight="1">
      <c r="A68" s="19" t="s">
        <v>28</v>
      </c>
      <c r="B68" s="20">
        <f>B64+B67</f>
        <v>0.33333333333333331</v>
      </c>
      <c r="C68" s="21">
        <f>C64+C67</f>
        <v>0.33333333333333331</v>
      </c>
      <c r="D68" s="21">
        <f>D64+D67</f>
        <v>0.33333333333333331</v>
      </c>
      <c r="E68" s="21">
        <f t="shared" ref="E68:H68" si="23">E64+E67</f>
        <v>0.33333333333333331</v>
      </c>
      <c r="F68" s="21">
        <f t="shared" si="23"/>
        <v>0</v>
      </c>
      <c r="G68" s="21">
        <f t="shared" si="23"/>
        <v>0</v>
      </c>
      <c r="H68" s="21">
        <f t="shared" si="23"/>
        <v>0</v>
      </c>
      <c r="I68" s="22">
        <f>SUM(B68:H68)</f>
        <v>1.3333333333333333</v>
      </c>
    </row>
    <row r="69" spans="1:9" ht="12.75" customHeight="1">
      <c r="A69" s="62"/>
      <c r="B69" s="63"/>
      <c r="C69" s="63"/>
      <c r="D69" s="63"/>
      <c r="E69" s="63"/>
      <c r="F69" s="63"/>
      <c r="G69" s="63"/>
      <c r="H69" s="63"/>
      <c r="I69" s="64"/>
    </row>
    <row r="70" spans="1:9" ht="21" customHeight="1">
      <c r="A70" s="66" t="s">
        <v>44</v>
      </c>
      <c r="B70" s="143"/>
      <c r="C70" s="143"/>
      <c r="D70" s="143"/>
      <c r="E70" s="143"/>
      <c r="F70" s="143"/>
      <c r="G70" s="143"/>
      <c r="H70" s="143"/>
      <c r="I70" s="144"/>
    </row>
    <row r="71" spans="1:9" ht="12.75" customHeight="1">
      <c r="F71" s="24"/>
      <c r="G71" s="24"/>
      <c r="H71" s="24"/>
      <c r="I71" s="24"/>
    </row>
    <row r="72" spans="1:9" ht="15.75">
      <c r="A72" s="151" t="s">
        <v>29</v>
      </c>
      <c r="B72" s="152"/>
      <c r="C72" s="51">
        <f>(I68+I55+I42+I29+I16)</f>
        <v>7.3333333333333321</v>
      </c>
      <c r="D72" s="52"/>
      <c r="F72" s="25"/>
      <c r="G72" s="25"/>
      <c r="H72" s="25"/>
      <c r="I72" s="26"/>
    </row>
    <row r="73" spans="1:9" ht="15.75">
      <c r="A73" s="11"/>
      <c r="B73" s="26"/>
      <c r="C73" s="26"/>
      <c r="D73" s="53"/>
      <c r="E73" s="27"/>
      <c r="F73" s="26"/>
      <c r="G73" s="26"/>
      <c r="H73" s="26"/>
      <c r="I73" s="25"/>
    </row>
    <row r="74" spans="1:9" ht="15.75">
      <c r="A74" s="153" t="s">
        <v>30</v>
      </c>
      <c r="B74" s="154"/>
      <c r="C74" s="68">
        <f>SUM(B9:H9,B22:H22,B35:H35,B48:H48,B61:H61,)</f>
        <v>22</v>
      </c>
      <c r="D74" s="55" t="s">
        <v>43</v>
      </c>
      <c r="E74" s="28"/>
    </row>
    <row r="75" spans="1:9" ht="15.75">
      <c r="A75" s="146" t="s">
        <v>31</v>
      </c>
      <c r="B75" s="147"/>
      <c r="C75" s="56">
        <v>0.33333333333333331</v>
      </c>
      <c r="D75" s="57"/>
      <c r="E75" s="29"/>
    </row>
    <row r="76" spans="1:9" ht="15.75">
      <c r="A76" s="67"/>
      <c r="B76" s="26"/>
      <c r="C76" s="68"/>
      <c r="D76" s="55"/>
    </row>
    <row r="77" spans="1:9" ht="15.75">
      <c r="A77" s="146" t="s">
        <v>32</v>
      </c>
      <c r="B77" s="147"/>
      <c r="C77" s="59">
        <f>(C74*C75)</f>
        <v>7.333333333333333</v>
      </c>
      <c r="D77" s="55"/>
    </row>
    <row r="78" spans="1:9" ht="15.75">
      <c r="A78" s="67"/>
      <c r="B78" s="26"/>
      <c r="C78" s="68"/>
      <c r="D78" s="55"/>
    </row>
    <row r="79" spans="1:9" ht="15.75">
      <c r="A79" s="149" t="s">
        <v>33</v>
      </c>
      <c r="B79" s="150"/>
      <c r="C79" s="60">
        <f>(C72-C77)</f>
        <v>-8.8817841970012523E-16</v>
      </c>
      <c r="D79" s="61"/>
    </row>
  </sheetData>
  <mergeCells count="17">
    <mergeCell ref="A5:C5"/>
    <mergeCell ref="A1:I1"/>
    <mergeCell ref="A2:B2"/>
    <mergeCell ref="B3:C3"/>
    <mergeCell ref="E3:F3"/>
    <mergeCell ref="B4:C4"/>
    <mergeCell ref="A74:B74"/>
    <mergeCell ref="A75:B75"/>
    <mergeCell ref="A77:B77"/>
    <mergeCell ref="A79:B79"/>
    <mergeCell ref="C10:C15"/>
    <mergeCell ref="B18:I18"/>
    <mergeCell ref="B31:I31"/>
    <mergeCell ref="B44:I44"/>
    <mergeCell ref="B57:I57"/>
    <mergeCell ref="B70:I70"/>
    <mergeCell ref="A72:B72"/>
  </mergeCells>
  <conditionalFormatting sqref="B76">
    <cfRule type="cellIs" dxfId="141" priority="21" operator="greaterThan">
      <formula>0</formula>
    </cfRule>
    <cfRule type="cellIs" dxfId="140" priority="22" operator="lessThan">
      <formula>0</formula>
    </cfRule>
  </conditionalFormatting>
  <conditionalFormatting sqref="C76">
    <cfRule type="cellIs" dxfId="139" priority="19" operator="greaterThan">
      <formula>0</formula>
    </cfRule>
    <cfRule type="cellIs" dxfId="138" priority="20" operator="lessThan">
      <formula>0</formula>
    </cfRule>
  </conditionalFormatting>
  <conditionalFormatting sqref="B76">
    <cfRule type="cellIs" dxfId="137" priority="17" operator="greaterThan">
      <formula>0</formula>
    </cfRule>
    <cfRule type="cellIs" dxfId="136" priority="18" operator="lessThan">
      <formula>0</formula>
    </cfRule>
  </conditionalFormatting>
  <conditionalFormatting sqref="C76">
    <cfRule type="cellIs" dxfId="135" priority="15" operator="greaterThan">
      <formula>0</formula>
    </cfRule>
    <cfRule type="cellIs" dxfId="134" priority="16" operator="lessThan">
      <formula>0</formula>
    </cfRule>
  </conditionalFormatting>
  <conditionalFormatting sqref="B74">
    <cfRule type="cellIs" dxfId="133" priority="13" operator="greaterThan">
      <formula>0</formula>
    </cfRule>
    <cfRule type="cellIs" dxfId="132" priority="14" operator="lessThan">
      <formula>0</formula>
    </cfRule>
  </conditionalFormatting>
  <conditionalFormatting sqref="B79">
    <cfRule type="cellIs" dxfId="131" priority="11" operator="greaterThan">
      <formula>0</formula>
    </cfRule>
    <cfRule type="cellIs" dxfId="130" priority="12" operator="lessThan">
      <formula>0</formula>
    </cfRule>
  </conditionalFormatting>
  <conditionalFormatting sqref="C79">
    <cfRule type="cellIs" dxfId="129" priority="9" operator="greaterThan">
      <formula>0</formula>
    </cfRule>
    <cfRule type="cellIs" dxfId="128" priority="10" operator="lessThan">
      <formula>0</formula>
    </cfRule>
  </conditionalFormatting>
  <conditionalFormatting sqref="C79">
    <cfRule type="cellIs" dxfId="127" priority="7" operator="greaterThan">
      <formula>0</formula>
    </cfRule>
    <cfRule type="cellIs" dxfId="126" priority="8" operator="lessThan">
      <formula>0</formula>
    </cfRule>
  </conditionalFormatting>
  <conditionalFormatting sqref="B79">
    <cfRule type="cellIs" dxfId="125" priority="5" operator="greaterThan">
      <formula>0</formula>
    </cfRule>
    <cfRule type="cellIs" dxfId="124" priority="6" operator="lessThan">
      <formula>0</formula>
    </cfRule>
  </conditionalFormatting>
  <conditionalFormatting sqref="C79">
    <cfRule type="cellIs" dxfId="123" priority="3" operator="greaterThan">
      <formula>0</formula>
    </cfRule>
    <cfRule type="cellIs" dxfId="122" priority="4" operator="lessThan">
      <formula>0</formula>
    </cfRule>
  </conditionalFormatting>
  <conditionalFormatting sqref="C79">
    <cfRule type="cellIs" dxfId="121" priority="1" operator="greaterThan">
      <formula>0</formula>
    </cfRule>
    <cfRule type="cellIs" dxfId="120" priority="2" operator="lessThan">
      <formula>0</formula>
    </cfRule>
  </conditionalFormatting>
  <dataValidations count="2">
    <dataValidation type="list" allowBlank="1" showInputMessage="1" showErrorMessage="1" sqref="E3">
      <formula1>$K$3:$K$15</formula1>
    </dataValidation>
    <dataValidation type="list" allowBlank="1" showInputMessage="1" showErrorMessage="1" sqref="E4">
      <formula1>$K$19:$K$28</formula1>
    </dataValidation>
  </dataValidations>
  <pageMargins left="0.51181102362204722" right="0.51181102362204722" top="0.55118110236220474" bottom="0.55118110236220474" header="0.31496062992125984" footer="0.31496062992125984"/>
  <pageSetup paperSize="9" scale="7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M79"/>
  <sheetViews>
    <sheetView workbookViewId="0">
      <selection activeCell="B3" sqref="B3:C3"/>
    </sheetView>
  </sheetViews>
  <sheetFormatPr baseColWidth="10" defaultColWidth="11.42578125" defaultRowHeight="12.75"/>
  <cols>
    <col min="1" max="1" width="18.7109375" style="2" customWidth="1"/>
    <col min="2" max="8" width="12.7109375" style="2" customWidth="1"/>
    <col min="9" max="9" width="16.140625" style="2" customWidth="1"/>
    <col min="10" max="10" width="13.28515625" style="2" customWidth="1"/>
    <col min="11" max="11" width="11.42578125" style="2" hidden="1" customWidth="1"/>
    <col min="12" max="16384" width="11.42578125" style="2"/>
  </cols>
  <sheetData>
    <row r="1" spans="1:11" ht="24" customHeight="1">
      <c r="A1" s="145" t="s">
        <v>0</v>
      </c>
      <c r="B1" s="145"/>
      <c r="C1" s="145"/>
      <c r="D1" s="145"/>
      <c r="E1" s="145"/>
      <c r="F1" s="145"/>
      <c r="G1" s="145"/>
      <c r="H1" s="145"/>
      <c r="I1" s="145"/>
      <c r="J1" s="1"/>
    </row>
    <row r="2" spans="1:11" s="3" customFormat="1" ht="15">
      <c r="A2" s="155"/>
      <c r="B2" s="155"/>
    </row>
    <row r="3" spans="1:11" s="3" customFormat="1" ht="18.75">
      <c r="A3" s="4" t="s">
        <v>1</v>
      </c>
      <c r="B3" s="156"/>
      <c r="C3" s="156"/>
      <c r="D3" s="4" t="s">
        <v>2</v>
      </c>
      <c r="E3" s="148" t="s">
        <v>23</v>
      </c>
      <c r="F3" s="148"/>
      <c r="K3" s="3" t="s">
        <v>4</v>
      </c>
    </row>
    <row r="4" spans="1:11" s="3" customFormat="1" ht="18.75">
      <c r="A4" s="4" t="s">
        <v>5</v>
      </c>
      <c r="B4" s="157" t="s">
        <v>45</v>
      </c>
      <c r="C4" s="157"/>
      <c r="D4" s="4" t="s">
        <v>34</v>
      </c>
      <c r="E4" s="69">
        <v>2017</v>
      </c>
      <c r="K4" s="3" t="s">
        <v>6</v>
      </c>
    </row>
    <row r="5" spans="1:11" ht="15">
      <c r="A5" s="158" t="s">
        <v>7</v>
      </c>
      <c r="B5" s="159"/>
      <c r="C5" s="159"/>
      <c r="E5" s="5"/>
      <c r="K5" s="2" t="s">
        <v>8</v>
      </c>
    </row>
    <row r="6" spans="1:11">
      <c r="K6" s="2" t="s">
        <v>9</v>
      </c>
    </row>
    <row r="7" spans="1:11">
      <c r="A7" s="47" t="s">
        <v>10</v>
      </c>
      <c r="B7" s="6" t="s">
        <v>11</v>
      </c>
      <c r="C7" s="6" t="s">
        <v>12</v>
      </c>
      <c r="D7" s="6" t="s">
        <v>13</v>
      </c>
      <c r="E7" s="6" t="s">
        <v>14</v>
      </c>
      <c r="F7" s="6" t="s">
        <v>15</v>
      </c>
      <c r="G7" s="6" t="s">
        <v>41</v>
      </c>
      <c r="H7" s="6" t="s">
        <v>42</v>
      </c>
      <c r="I7" s="7" t="s">
        <v>16</v>
      </c>
      <c r="K7" s="2" t="s">
        <v>17</v>
      </c>
    </row>
    <row r="8" spans="1:11">
      <c r="A8" s="30">
        <v>35</v>
      </c>
      <c r="B8" s="8"/>
      <c r="C8" s="8"/>
      <c r="D8" s="8"/>
      <c r="E8" s="8"/>
      <c r="F8" s="8">
        <v>41517</v>
      </c>
      <c r="G8" s="8">
        <v>41518</v>
      </c>
      <c r="H8" s="8">
        <v>41519</v>
      </c>
      <c r="I8" s="49"/>
      <c r="J8" s="10"/>
      <c r="K8" s="2" t="s">
        <v>18</v>
      </c>
    </row>
    <row r="9" spans="1:11" hidden="1">
      <c r="A9" s="30"/>
      <c r="B9" s="46">
        <v>0</v>
      </c>
      <c r="C9" s="46">
        <v>0</v>
      </c>
      <c r="D9" s="46">
        <v>0</v>
      </c>
      <c r="E9" s="46">
        <v>0</v>
      </c>
      <c r="F9" s="46">
        <v>1</v>
      </c>
      <c r="G9" s="46">
        <f t="shared" ref="G9:H9" si="0">IF(OR(G7="LUNDI",G7="MARDI",G7="MERCREDI",G7="JEUDI",G7="VENDREDI"),1,0)</f>
        <v>0</v>
      </c>
      <c r="H9" s="46">
        <f t="shared" si="0"/>
        <v>0</v>
      </c>
      <c r="I9" s="9"/>
      <c r="J9" s="10"/>
      <c r="K9" s="2" t="s">
        <v>18</v>
      </c>
    </row>
    <row r="10" spans="1:11" ht="12.75" customHeight="1">
      <c r="A10" s="11" t="s">
        <v>19</v>
      </c>
      <c r="B10" s="50"/>
      <c r="C10" s="50"/>
      <c r="D10" s="50"/>
      <c r="E10" s="50"/>
      <c r="F10" s="12">
        <v>0.33333333333333331</v>
      </c>
      <c r="G10" s="50"/>
      <c r="H10" s="50"/>
      <c r="I10" s="13">
        <f>SUM(B10:H10)</f>
        <v>0.33333333333333331</v>
      </c>
      <c r="K10" s="2" t="s">
        <v>3</v>
      </c>
    </row>
    <row r="11" spans="1:11" ht="12.75" customHeight="1">
      <c r="A11" s="11" t="s">
        <v>20</v>
      </c>
      <c r="B11" s="50"/>
      <c r="C11" s="50"/>
      <c r="D11" s="50"/>
      <c r="E11" s="50"/>
      <c r="F11" s="12">
        <v>0.5</v>
      </c>
      <c r="G11" s="50"/>
      <c r="H11" s="50"/>
      <c r="I11" s="14">
        <f>SUM(B11:H11)</f>
        <v>0.5</v>
      </c>
      <c r="K11" s="2" t="s">
        <v>21</v>
      </c>
    </row>
    <row r="12" spans="1:11" ht="12.75" customHeight="1">
      <c r="A12" s="15" t="s">
        <v>22</v>
      </c>
      <c r="B12" s="16">
        <f t="shared" ref="B12:H12" si="1">B11-B10</f>
        <v>0</v>
      </c>
      <c r="C12" s="16">
        <f t="shared" ref="C12:E12" si="2">C11-C10</f>
        <v>0</v>
      </c>
      <c r="D12" s="16">
        <f t="shared" si="2"/>
        <v>0</v>
      </c>
      <c r="E12" s="16">
        <f t="shared" si="2"/>
        <v>0</v>
      </c>
      <c r="F12" s="16">
        <f t="shared" si="1"/>
        <v>0.16666666666666669</v>
      </c>
      <c r="G12" s="16">
        <f t="shared" si="1"/>
        <v>0</v>
      </c>
      <c r="H12" s="16">
        <f t="shared" si="1"/>
        <v>0</v>
      </c>
      <c r="I12" s="16">
        <f>I11-I10</f>
        <v>0.16666666666666669</v>
      </c>
      <c r="K12" s="2" t="s">
        <v>23</v>
      </c>
    </row>
    <row r="13" spans="1:11" ht="12.75" customHeight="1">
      <c r="A13" s="11" t="s">
        <v>19</v>
      </c>
      <c r="B13" s="50"/>
      <c r="C13" s="50"/>
      <c r="D13" s="50"/>
      <c r="E13" s="50"/>
      <c r="F13" s="12">
        <v>0.5625</v>
      </c>
      <c r="G13" s="50"/>
      <c r="H13" s="50"/>
      <c r="I13" s="14">
        <f>SUM(B13:H13)</f>
        <v>0.5625</v>
      </c>
      <c r="K13" s="2" t="s">
        <v>24</v>
      </c>
    </row>
    <row r="14" spans="1:11" ht="12.75" customHeight="1">
      <c r="A14" s="11" t="s">
        <v>20</v>
      </c>
      <c r="B14" s="50"/>
      <c r="C14" s="50"/>
      <c r="D14" s="50"/>
      <c r="E14" s="50"/>
      <c r="F14" s="12">
        <v>0.72916666666666663</v>
      </c>
      <c r="G14" s="50"/>
      <c r="H14" s="50"/>
      <c r="I14" s="14">
        <f>SUM(B14:H14)</f>
        <v>0.72916666666666663</v>
      </c>
      <c r="K14" s="2" t="s">
        <v>25</v>
      </c>
    </row>
    <row r="15" spans="1:11" ht="12.75" customHeight="1">
      <c r="A15" s="15" t="s">
        <v>26</v>
      </c>
      <c r="B15" s="18">
        <f t="shared" ref="B15:H15" si="3">B14-B13</f>
        <v>0</v>
      </c>
      <c r="C15" s="18">
        <f t="shared" ref="C15:E15" si="4">C14-C13</f>
        <v>0</v>
      </c>
      <c r="D15" s="18">
        <f t="shared" si="4"/>
        <v>0</v>
      </c>
      <c r="E15" s="18">
        <f t="shared" si="4"/>
        <v>0</v>
      </c>
      <c r="F15" s="18">
        <f t="shared" si="3"/>
        <v>0.16666666666666663</v>
      </c>
      <c r="G15" s="16">
        <f t="shared" si="3"/>
        <v>0</v>
      </c>
      <c r="H15" s="16">
        <f t="shared" si="3"/>
        <v>0</v>
      </c>
      <c r="I15" s="18">
        <f>I14-I13</f>
        <v>0.16666666666666663</v>
      </c>
      <c r="K15" s="2" t="s">
        <v>27</v>
      </c>
    </row>
    <row r="16" spans="1:11" ht="15" customHeight="1">
      <c r="A16" s="19" t="s">
        <v>28</v>
      </c>
      <c r="B16" s="20">
        <f>B12+B15</f>
        <v>0</v>
      </c>
      <c r="C16" s="21">
        <f>C12+C15</f>
        <v>0</v>
      </c>
      <c r="D16" s="21">
        <f>D12+D15</f>
        <v>0</v>
      </c>
      <c r="E16" s="21">
        <f t="shared" ref="E16:H16" si="5">E12+E15</f>
        <v>0</v>
      </c>
      <c r="F16" s="21">
        <f t="shared" si="5"/>
        <v>0.33333333333333331</v>
      </c>
      <c r="G16" s="21">
        <f t="shared" si="5"/>
        <v>0</v>
      </c>
      <c r="H16" s="21">
        <f t="shared" si="5"/>
        <v>0</v>
      </c>
      <c r="I16" s="22">
        <f>SUM(B16:H16)</f>
        <v>0.33333333333333331</v>
      </c>
    </row>
    <row r="17" spans="1:11" ht="12.75" customHeight="1">
      <c r="A17" s="62"/>
      <c r="B17" s="63"/>
      <c r="C17" s="63"/>
      <c r="D17" s="63"/>
      <c r="E17" s="63"/>
      <c r="F17" s="63"/>
      <c r="G17" s="63"/>
      <c r="H17" s="63"/>
      <c r="I17" s="64"/>
    </row>
    <row r="18" spans="1:11" ht="21" customHeight="1">
      <c r="A18" s="66" t="s">
        <v>44</v>
      </c>
      <c r="B18" s="143"/>
      <c r="C18" s="143"/>
      <c r="D18" s="143"/>
      <c r="E18" s="143"/>
      <c r="F18" s="143"/>
      <c r="G18" s="143"/>
      <c r="H18" s="143"/>
      <c r="I18" s="144"/>
    </row>
    <row r="19" spans="1:11">
      <c r="A19" s="23"/>
      <c r="B19" s="23"/>
      <c r="C19" s="23"/>
      <c r="D19" s="23"/>
      <c r="E19" s="23"/>
      <c r="F19" s="23"/>
      <c r="G19" s="23"/>
      <c r="H19" s="23"/>
      <c r="K19" s="23">
        <v>2017</v>
      </c>
    </row>
    <row r="20" spans="1:11">
      <c r="A20" s="47" t="s">
        <v>10</v>
      </c>
      <c r="B20" s="6" t="s">
        <v>11</v>
      </c>
      <c r="C20" s="6" t="s">
        <v>12</v>
      </c>
      <c r="D20" s="6" t="s">
        <v>13</v>
      </c>
      <c r="E20" s="6" t="s">
        <v>14</v>
      </c>
      <c r="F20" s="6" t="s">
        <v>15</v>
      </c>
      <c r="G20" s="6" t="s">
        <v>41</v>
      </c>
      <c r="H20" s="6" t="s">
        <v>42</v>
      </c>
      <c r="I20" s="7" t="s">
        <v>16</v>
      </c>
      <c r="K20" s="23">
        <v>2018</v>
      </c>
    </row>
    <row r="21" spans="1:11">
      <c r="A21" s="30">
        <v>36</v>
      </c>
      <c r="B21" s="8">
        <v>41520</v>
      </c>
      <c r="C21" s="8">
        <v>41521</v>
      </c>
      <c r="D21" s="8">
        <v>41522</v>
      </c>
      <c r="E21" s="8">
        <v>41523</v>
      </c>
      <c r="F21" s="8">
        <v>41524</v>
      </c>
      <c r="G21" s="8">
        <v>41525</v>
      </c>
      <c r="H21" s="8">
        <v>41526</v>
      </c>
      <c r="I21" s="49"/>
      <c r="K21" s="23"/>
    </row>
    <row r="22" spans="1:11" hidden="1">
      <c r="A22" s="30"/>
      <c r="B22" s="46">
        <v>1</v>
      </c>
      <c r="C22" s="46">
        <f t="shared" ref="C22:H22" si="6">IF(OR(C20="LUNDI",C20="MARDI",C20="MERCREDI",C20="JEUDI",C20="VENDREDI"),1,0)</f>
        <v>1</v>
      </c>
      <c r="D22" s="46">
        <f t="shared" si="6"/>
        <v>1</v>
      </c>
      <c r="E22" s="46">
        <f t="shared" si="6"/>
        <v>1</v>
      </c>
      <c r="F22" s="46">
        <f t="shared" si="6"/>
        <v>1</v>
      </c>
      <c r="G22" s="46">
        <f t="shared" si="6"/>
        <v>0</v>
      </c>
      <c r="H22" s="46">
        <f t="shared" si="6"/>
        <v>0</v>
      </c>
      <c r="I22" s="9"/>
      <c r="K22" s="23">
        <v>2019</v>
      </c>
    </row>
    <row r="23" spans="1:11" ht="12.75" customHeight="1">
      <c r="A23" s="11" t="s">
        <v>19</v>
      </c>
      <c r="B23" s="12">
        <v>0.33333333333333331</v>
      </c>
      <c r="C23" s="12">
        <v>0.33333333333333331</v>
      </c>
      <c r="D23" s="12">
        <v>0.33333333333333331</v>
      </c>
      <c r="E23" s="12">
        <v>0.33333333333333331</v>
      </c>
      <c r="F23" s="12">
        <v>0.33333333333333331</v>
      </c>
      <c r="G23" s="50"/>
      <c r="H23" s="50"/>
      <c r="I23" s="13">
        <f>SUM(B23:H23)</f>
        <v>1.6666666666666665</v>
      </c>
      <c r="K23" s="23">
        <v>2020</v>
      </c>
    </row>
    <row r="24" spans="1:11" ht="12.75" customHeight="1">
      <c r="A24" s="11" t="s">
        <v>20</v>
      </c>
      <c r="B24" s="12">
        <v>0.5</v>
      </c>
      <c r="C24" s="12">
        <v>0.5</v>
      </c>
      <c r="D24" s="12">
        <v>0.5</v>
      </c>
      <c r="E24" s="12">
        <v>0.5</v>
      </c>
      <c r="F24" s="12">
        <v>0.5</v>
      </c>
      <c r="G24" s="50"/>
      <c r="H24" s="50"/>
      <c r="I24" s="14">
        <f>SUM(B24:H24)</f>
        <v>2.5</v>
      </c>
      <c r="K24" s="23">
        <v>2021</v>
      </c>
    </row>
    <row r="25" spans="1:11" ht="12.75" customHeight="1">
      <c r="A25" s="15" t="s">
        <v>22</v>
      </c>
      <c r="B25" s="16">
        <f t="shared" ref="B25:H25" si="7">B24-B23</f>
        <v>0.16666666666666669</v>
      </c>
      <c r="C25" s="16">
        <f t="shared" si="7"/>
        <v>0.16666666666666669</v>
      </c>
      <c r="D25" s="16">
        <f t="shared" si="7"/>
        <v>0.16666666666666669</v>
      </c>
      <c r="E25" s="16">
        <f t="shared" si="7"/>
        <v>0.16666666666666669</v>
      </c>
      <c r="F25" s="16">
        <f t="shared" si="7"/>
        <v>0.16666666666666669</v>
      </c>
      <c r="G25" s="16">
        <f t="shared" si="7"/>
        <v>0</v>
      </c>
      <c r="H25" s="16">
        <f t="shared" si="7"/>
        <v>0</v>
      </c>
      <c r="I25" s="16">
        <f>I24-I23</f>
        <v>0.83333333333333348</v>
      </c>
      <c r="K25" s="23">
        <v>2022</v>
      </c>
    </row>
    <row r="26" spans="1:11" ht="12.75" customHeight="1">
      <c r="A26" s="11" t="s">
        <v>19</v>
      </c>
      <c r="B26" s="12">
        <v>0.5625</v>
      </c>
      <c r="C26" s="12">
        <v>0.5625</v>
      </c>
      <c r="D26" s="12">
        <v>0.5625</v>
      </c>
      <c r="E26" s="12">
        <v>0.5625</v>
      </c>
      <c r="F26" s="12">
        <v>0.5625</v>
      </c>
      <c r="G26" s="50"/>
      <c r="H26" s="50"/>
      <c r="I26" s="14">
        <f>SUM(B26:H26)</f>
        <v>2.8125</v>
      </c>
      <c r="K26" s="23">
        <v>2023</v>
      </c>
    </row>
    <row r="27" spans="1:11" ht="12.75" customHeight="1">
      <c r="A27" s="11" t="s">
        <v>20</v>
      </c>
      <c r="B27" s="12">
        <v>0.72916666666666663</v>
      </c>
      <c r="C27" s="12">
        <v>0.72916666666666663</v>
      </c>
      <c r="D27" s="12">
        <v>0.72916666666666663</v>
      </c>
      <c r="E27" s="12">
        <v>0.72916666666666663</v>
      </c>
      <c r="F27" s="12">
        <v>0.72916666666666663</v>
      </c>
      <c r="G27" s="50"/>
      <c r="H27" s="50"/>
      <c r="I27" s="14">
        <f>SUM(B27:H27)</f>
        <v>3.645833333333333</v>
      </c>
      <c r="K27" s="23">
        <v>2024</v>
      </c>
    </row>
    <row r="28" spans="1:11" ht="12.75" customHeight="1">
      <c r="A28" s="15" t="s">
        <v>26</v>
      </c>
      <c r="B28" s="18">
        <f t="shared" ref="B28:H28" si="8">B27-B26</f>
        <v>0.16666666666666663</v>
      </c>
      <c r="C28" s="18">
        <f t="shared" si="8"/>
        <v>0.16666666666666663</v>
      </c>
      <c r="D28" s="17">
        <f t="shared" si="8"/>
        <v>0.16666666666666663</v>
      </c>
      <c r="E28" s="17">
        <f t="shared" si="8"/>
        <v>0.16666666666666663</v>
      </c>
      <c r="F28" s="18">
        <f t="shared" si="8"/>
        <v>0.16666666666666663</v>
      </c>
      <c r="G28" s="16">
        <f t="shared" si="8"/>
        <v>0</v>
      </c>
      <c r="H28" s="16">
        <f t="shared" si="8"/>
        <v>0</v>
      </c>
      <c r="I28" s="18">
        <f>I27-I26</f>
        <v>0.83333333333333304</v>
      </c>
      <c r="K28" s="23">
        <v>2025</v>
      </c>
    </row>
    <row r="29" spans="1:11" ht="15" customHeight="1">
      <c r="A29" s="19" t="s">
        <v>28</v>
      </c>
      <c r="B29" s="20">
        <f>B25+B28</f>
        <v>0.33333333333333331</v>
      </c>
      <c r="C29" s="21">
        <f>C25+C28</f>
        <v>0.33333333333333331</v>
      </c>
      <c r="D29" s="21">
        <f>D25+D28</f>
        <v>0.33333333333333331</v>
      </c>
      <c r="E29" s="21">
        <f t="shared" ref="E29:H29" si="9">E25+E28</f>
        <v>0.33333333333333331</v>
      </c>
      <c r="F29" s="21">
        <f t="shared" si="9"/>
        <v>0.33333333333333331</v>
      </c>
      <c r="G29" s="21">
        <f t="shared" si="9"/>
        <v>0</v>
      </c>
      <c r="H29" s="21">
        <f t="shared" si="9"/>
        <v>0</v>
      </c>
      <c r="I29" s="22">
        <f>SUM(B29:H29)</f>
        <v>1.6666666666666665</v>
      </c>
    </row>
    <row r="30" spans="1:11" ht="12.75" customHeight="1">
      <c r="A30" s="62"/>
      <c r="B30" s="63"/>
      <c r="C30" s="63"/>
      <c r="D30" s="63"/>
      <c r="E30" s="63"/>
      <c r="F30" s="63"/>
      <c r="G30" s="63"/>
      <c r="H30" s="63"/>
      <c r="I30" s="64"/>
    </row>
    <row r="31" spans="1:11" ht="21" customHeight="1">
      <c r="A31" s="66" t="s">
        <v>44</v>
      </c>
      <c r="B31" s="143"/>
      <c r="C31" s="143"/>
      <c r="D31" s="143"/>
      <c r="E31" s="143"/>
      <c r="F31" s="143"/>
      <c r="G31" s="143"/>
      <c r="H31" s="143"/>
      <c r="I31" s="144"/>
    </row>
    <row r="32" spans="1:11">
      <c r="A32" s="23"/>
      <c r="B32" s="23"/>
      <c r="C32" s="23"/>
      <c r="D32" s="23"/>
      <c r="E32" s="23"/>
      <c r="F32" s="23"/>
      <c r="G32" s="23"/>
      <c r="H32" s="23"/>
      <c r="K32" s="23">
        <v>2017</v>
      </c>
    </row>
    <row r="33" spans="1:11">
      <c r="A33" s="47" t="s">
        <v>10</v>
      </c>
      <c r="B33" s="6" t="s">
        <v>11</v>
      </c>
      <c r="C33" s="6" t="s">
        <v>12</v>
      </c>
      <c r="D33" s="6" t="s">
        <v>13</v>
      </c>
      <c r="E33" s="6" t="s">
        <v>14</v>
      </c>
      <c r="F33" s="6" t="s">
        <v>15</v>
      </c>
      <c r="G33" s="6" t="s">
        <v>41</v>
      </c>
      <c r="H33" s="6" t="s">
        <v>42</v>
      </c>
      <c r="I33" s="7" t="s">
        <v>16</v>
      </c>
    </row>
    <row r="34" spans="1:11">
      <c r="A34" s="30">
        <v>37</v>
      </c>
      <c r="B34" s="8">
        <v>41527</v>
      </c>
      <c r="C34" s="8">
        <v>41528</v>
      </c>
      <c r="D34" s="8">
        <v>41529</v>
      </c>
      <c r="E34" s="8">
        <v>41530</v>
      </c>
      <c r="F34" s="8">
        <v>41531</v>
      </c>
      <c r="G34" s="8">
        <v>41532</v>
      </c>
      <c r="H34" s="8">
        <v>41533</v>
      </c>
      <c r="I34" s="49"/>
    </row>
    <row r="35" spans="1:11" hidden="1">
      <c r="A35" s="30"/>
      <c r="B35" s="46">
        <f>IF(OR(B33="LUNDI",B33="MARDI",B33="MERCREDI",B33="JEUDI",B33="VENDREDI"),1,0)</f>
        <v>1</v>
      </c>
      <c r="C35" s="46">
        <f t="shared" ref="C35:H35" si="10">IF(OR(C33="LUNDI",C33="MARDI",C33="MERCREDI",C33="JEUDI",C33="VENDREDI"),1,0)</f>
        <v>1</v>
      </c>
      <c r="D35" s="46">
        <f t="shared" si="10"/>
        <v>1</v>
      </c>
      <c r="E35" s="46">
        <f t="shared" si="10"/>
        <v>1</v>
      </c>
      <c r="F35" s="46">
        <f t="shared" si="10"/>
        <v>1</v>
      </c>
      <c r="G35" s="46">
        <f t="shared" si="10"/>
        <v>0</v>
      </c>
      <c r="H35" s="46">
        <f t="shared" si="10"/>
        <v>0</v>
      </c>
      <c r="I35" s="9"/>
    </row>
    <row r="36" spans="1:11" ht="12.75" customHeight="1">
      <c r="A36" s="11" t="s">
        <v>19</v>
      </c>
      <c r="B36" s="12">
        <v>0.33333333333333331</v>
      </c>
      <c r="C36" s="12">
        <v>0.33333333333333331</v>
      </c>
      <c r="D36" s="12">
        <v>0.33333333333333331</v>
      </c>
      <c r="E36" s="12">
        <v>0.33333333333333331</v>
      </c>
      <c r="F36" s="12">
        <v>0.33333333333333331</v>
      </c>
      <c r="G36" s="50"/>
      <c r="H36" s="50"/>
      <c r="I36" s="13">
        <f>SUM(B36:H36)</f>
        <v>1.6666666666666665</v>
      </c>
    </row>
    <row r="37" spans="1:11" ht="12.75" customHeight="1">
      <c r="A37" s="11" t="s">
        <v>20</v>
      </c>
      <c r="B37" s="12">
        <v>0.5</v>
      </c>
      <c r="C37" s="12">
        <v>0.5</v>
      </c>
      <c r="D37" s="12">
        <v>0.5</v>
      </c>
      <c r="E37" s="12">
        <v>0.5</v>
      </c>
      <c r="F37" s="12">
        <v>0.5</v>
      </c>
      <c r="G37" s="50"/>
      <c r="H37" s="50"/>
      <c r="I37" s="14">
        <f>SUM(B37:H37)</f>
        <v>2.5</v>
      </c>
    </row>
    <row r="38" spans="1:11" ht="12.75" customHeight="1">
      <c r="A38" s="15" t="s">
        <v>22</v>
      </c>
      <c r="B38" s="16">
        <f t="shared" ref="B38:H38" si="11">B37-B36</f>
        <v>0.16666666666666669</v>
      </c>
      <c r="C38" s="16">
        <f t="shared" si="11"/>
        <v>0.16666666666666669</v>
      </c>
      <c r="D38" s="16">
        <f t="shared" si="11"/>
        <v>0.16666666666666669</v>
      </c>
      <c r="E38" s="16">
        <f t="shared" si="11"/>
        <v>0.16666666666666669</v>
      </c>
      <c r="F38" s="16">
        <f t="shared" si="11"/>
        <v>0.16666666666666669</v>
      </c>
      <c r="G38" s="16">
        <f t="shared" si="11"/>
        <v>0</v>
      </c>
      <c r="H38" s="16">
        <f t="shared" si="11"/>
        <v>0</v>
      </c>
      <c r="I38" s="16">
        <f>I37-I36</f>
        <v>0.83333333333333348</v>
      </c>
    </row>
    <row r="39" spans="1:11" ht="12.75" customHeight="1">
      <c r="A39" s="11" t="s">
        <v>19</v>
      </c>
      <c r="B39" s="12">
        <v>0.5625</v>
      </c>
      <c r="C39" s="12">
        <v>0.5625</v>
      </c>
      <c r="D39" s="12">
        <v>0.5625</v>
      </c>
      <c r="E39" s="12">
        <v>0.5625</v>
      </c>
      <c r="F39" s="12">
        <v>0.5625</v>
      </c>
      <c r="G39" s="50"/>
      <c r="H39" s="50"/>
      <c r="I39" s="14">
        <f>SUM(B39:H39)</f>
        <v>2.8125</v>
      </c>
    </row>
    <row r="40" spans="1:11" ht="12.75" customHeight="1">
      <c r="A40" s="11" t="s">
        <v>20</v>
      </c>
      <c r="B40" s="12">
        <v>0.72916666666666663</v>
      </c>
      <c r="C40" s="12">
        <v>0.72916666666666663</v>
      </c>
      <c r="D40" s="12">
        <v>0.72916666666666663</v>
      </c>
      <c r="E40" s="12">
        <v>0.72916666666666663</v>
      </c>
      <c r="F40" s="12">
        <v>0.72916666666666663</v>
      </c>
      <c r="G40" s="50"/>
      <c r="H40" s="50"/>
      <c r="I40" s="14">
        <f>SUM(B40:H40)</f>
        <v>3.645833333333333</v>
      </c>
    </row>
    <row r="41" spans="1:11" ht="12.75" customHeight="1">
      <c r="A41" s="15" t="s">
        <v>26</v>
      </c>
      <c r="B41" s="18">
        <f t="shared" ref="B41:H41" si="12">B40-B39</f>
        <v>0.16666666666666663</v>
      </c>
      <c r="C41" s="18">
        <f t="shared" si="12"/>
        <v>0.16666666666666663</v>
      </c>
      <c r="D41" s="17">
        <f t="shared" si="12"/>
        <v>0.16666666666666663</v>
      </c>
      <c r="E41" s="17">
        <f t="shared" si="12"/>
        <v>0.16666666666666663</v>
      </c>
      <c r="F41" s="18">
        <f t="shared" si="12"/>
        <v>0.16666666666666663</v>
      </c>
      <c r="G41" s="16">
        <f t="shared" si="12"/>
        <v>0</v>
      </c>
      <c r="H41" s="16">
        <f t="shared" si="12"/>
        <v>0</v>
      </c>
      <c r="I41" s="18">
        <f>I40-I39</f>
        <v>0.83333333333333304</v>
      </c>
    </row>
    <row r="42" spans="1:11" ht="15" customHeight="1">
      <c r="A42" s="19" t="s">
        <v>28</v>
      </c>
      <c r="B42" s="20">
        <f>B38+B41</f>
        <v>0.33333333333333331</v>
      </c>
      <c r="C42" s="21">
        <f>C38+C41</f>
        <v>0.33333333333333331</v>
      </c>
      <c r="D42" s="21">
        <f>D38+D41</f>
        <v>0.33333333333333331</v>
      </c>
      <c r="E42" s="21">
        <f t="shared" ref="E42:H42" si="13">E38+E41</f>
        <v>0.33333333333333331</v>
      </c>
      <c r="F42" s="21">
        <f t="shared" si="13"/>
        <v>0.33333333333333331</v>
      </c>
      <c r="G42" s="21">
        <f t="shared" si="13"/>
        <v>0</v>
      </c>
      <c r="H42" s="21">
        <f t="shared" si="13"/>
        <v>0</v>
      </c>
      <c r="I42" s="22">
        <f>SUM(B42:H42)</f>
        <v>1.6666666666666665</v>
      </c>
    </row>
    <row r="43" spans="1:11" ht="12.75" customHeight="1">
      <c r="A43" s="62"/>
      <c r="B43" s="63"/>
      <c r="C43" s="63"/>
      <c r="D43" s="63"/>
      <c r="E43" s="63"/>
      <c r="F43" s="63"/>
      <c r="G43" s="63"/>
      <c r="H43" s="63"/>
      <c r="I43" s="64"/>
    </row>
    <row r="44" spans="1:11" ht="21" customHeight="1">
      <c r="A44" s="66" t="s">
        <v>44</v>
      </c>
      <c r="B44" s="143"/>
      <c r="C44" s="143"/>
      <c r="D44" s="143"/>
      <c r="E44" s="143"/>
      <c r="F44" s="143"/>
      <c r="G44" s="143"/>
      <c r="H44" s="143"/>
      <c r="I44" s="144"/>
    </row>
    <row r="45" spans="1:11">
      <c r="A45" s="23"/>
      <c r="B45" s="23"/>
      <c r="C45" s="23"/>
      <c r="D45" s="23"/>
      <c r="E45" s="23"/>
      <c r="F45" s="23"/>
      <c r="G45" s="23"/>
      <c r="H45" s="23"/>
      <c r="K45" s="23">
        <v>2017</v>
      </c>
    </row>
    <row r="46" spans="1:11">
      <c r="A46" s="47" t="s">
        <v>10</v>
      </c>
      <c r="B46" s="6" t="s">
        <v>11</v>
      </c>
      <c r="C46" s="6" t="s">
        <v>12</v>
      </c>
      <c r="D46" s="6" t="s">
        <v>13</v>
      </c>
      <c r="E46" s="6" t="s">
        <v>14</v>
      </c>
      <c r="F46" s="6" t="s">
        <v>15</v>
      </c>
      <c r="G46" s="6" t="s">
        <v>41</v>
      </c>
      <c r="H46" s="6" t="s">
        <v>42</v>
      </c>
      <c r="I46" s="7" t="s">
        <v>16</v>
      </c>
    </row>
    <row r="47" spans="1:11">
      <c r="A47" s="30">
        <v>38</v>
      </c>
      <c r="B47" s="8">
        <v>41534</v>
      </c>
      <c r="C47" s="8">
        <v>41535</v>
      </c>
      <c r="D47" s="8">
        <v>41536</v>
      </c>
      <c r="E47" s="8">
        <v>41537</v>
      </c>
      <c r="F47" s="8">
        <v>41538</v>
      </c>
      <c r="G47" s="8">
        <v>41539</v>
      </c>
      <c r="H47" s="8">
        <v>41540</v>
      </c>
      <c r="I47" s="49"/>
    </row>
    <row r="48" spans="1:11" hidden="1">
      <c r="A48" s="30"/>
      <c r="B48" s="46">
        <f>IF(OR(B46="LUNDI",B46="MARDI",B46="MERCREDI",B46="JEUDI",B46="VENDREDI"),1,0)</f>
        <v>1</v>
      </c>
      <c r="C48" s="46">
        <f t="shared" ref="C48:H48" si="14">IF(OR(C46="LUNDI",C46="MARDI",C46="MERCREDI",C46="JEUDI",C46="VENDREDI"),1,0)</f>
        <v>1</v>
      </c>
      <c r="D48" s="46">
        <f t="shared" si="14"/>
        <v>1</v>
      </c>
      <c r="E48" s="46">
        <v>1</v>
      </c>
      <c r="F48" s="46">
        <v>1</v>
      </c>
      <c r="G48" s="46">
        <f t="shared" si="14"/>
        <v>0</v>
      </c>
      <c r="H48" s="46">
        <f t="shared" si="14"/>
        <v>0</v>
      </c>
      <c r="I48" s="9"/>
    </row>
    <row r="49" spans="1:13" ht="12.75" customHeight="1">
      <c r="A49" s="11" t="s">
        <v>19</v>
      </c>
      <c r="B49" s="12">
        <v>0.33333333333333331</v>
      </c>
      <c r="C49" s="12">
        <v>0.33333333333333331</v>
      </c>
      <c r="D49" s="12">
        <v>0.33333333333333331</v>
      </c>
      <c r="E49" s="12">
        <v>0.33333333333333331</v>
      </c>
      <c r="F49" s="12">
        <v>0.33333333333333331</v>
      </c>
      <c r="G49" s="50"/>
      <c r="H49" s="50"/>
      <c r="I49" s="13">
        <f>SUM(B49:H49)</f>
        <v>1.6666666666666665</v>
      </c>
    </row>
    <row r="50" spans="1:13" ht="12.75" customHeight="1">
      <c r="A50" s="11" t="s">
        <v>20</v>
      </c>
      <c r="B50" s="12">
        <v>0.5</v>
      </c>
      <c r="C50" s="12">
        <v>0.5</v>
      </c>
      <c r="D50" s="12">
        <v>0.5</v>
      </c>
      <c r="E50" s="12">
        <v>0.5</v>
      </c>
      <c r="F50" s="12">
        <v>0.5</v>
      </c>
      <c r="G50" s="50"/>
      <c r="H50" s="50"/>
      <c r="I50" s="14">
        <f>SUM(B50:H50)</f>
        <v>2.5</v>
      </c>
    </row>
    <row r="51" spans="1:13" ht="12.75" customHeight="1">
      <c r="A51" s="15" t="s">
        <v>22</v>
      </c>
      <c r="B51" s="16">
        <f t="shared" ref="B51:H51" si="15">B50-B49</f>
        <v>0.16666666666666669</v>
      </c>
      <c r="C51" s="16">
        <f t="shared" si="15"/>
        <v>0.16666666666666669</v>
      </c>
      <c r="D51" s="16">
        <f t="shared" si="15"/>
        <v>0.16666666666666669</v>
      </c>
      <c r="E51" s="16">
        <f t="shared" si="15"/>
        <v>0.16666666666666669</v>
      </c>
      <c r="F51" s="16">
        <f t="shared" si="15"/>
        <v>0.16666666666666669</v>
      </c>
      <c r="G51" s="16">
        <f t="shared" si="15"/>
        <v>0</v>
      </c>
      <c r="H51" s="16">
        <f t="shared" si="15"/>
        <v>0</v>
      </c>
      <c r="I51" s="16">
        <f>I50-I49</f>
        <v>0.83333333333333348</v>
      </c>
    </row>
    <row r="52" spans="1:13" ht="12.75" customHeight="1">
      <c r="A52" s="11" t="s">
        <v>19</v>
      </c>
      <c r="B52" s="12">
        <v>0.5625</v>
      </c>
      <c r="C52" s="12">
        <v>0.5625</v>
      </c>
      <c r="D52" s="12">
        <v>0.5625</v>
      </c>
      <c r="E52" s="12">
        <v>0.5625</v>
      </c>
      <c r="F52" s="12">
        <v>0.5625</v>
      </c>
      <c r="G52" s="50"/>
      <c r="H52" s="50"/>
      <c r="I52" s="14">
        <f>SUM(B52:H52)</f>
        <v>2.8125</v>
      </c>
    </row>
    <row r="53" spans="1:13" ht="12.75" customHeight="1">
      <c r="A53" s="11" t="s">
        <v>20</v>
      </c>
      <c r="B53" s="12">
        <v>0.72916666666666663</v>
      </c>
      <c r="C53" s="12">
        <v>0.72916666666666663</v>
      </c>
      <c r="D53" s="12">
        <v>0.72916666666666663</v>
      </c>
      <c r="E53" s="12">
        <v>0.72916666666666663</v>
      </c>
      <c r="F53" s="12">
        <v>0.72916666666666663</v>
      </c>
      <c r="G53" s="50"/>
      <c r="H53" s="50"/>
      <c r="I53" s="14">
        <f>SUM(B53:H53)</f>
        <v>3.645833333333333</v>
      </c>
    </row>
    <row r="54" spans="1:13" ht="12.75" customHeight="1">
      <c r="A54" s="15" t="s">
        <v>26</v>
      </c>
      <c r="B54" s="18">
        <f t="shared" ref="B54:F54" si="16">B53-B52</f>
        <v>0.16666666666666663</v>
      </c>
      <c r="C54" s="18">
        <f t="shared" si="16"/>
        <v>0.16666666666666663</v>
      </c>
      <c r="D54" s="17">
        <f t="shared" si="16"/>
        <v>0.16666666666666663</v>
      </c>
      <c r="E54" s="18">
        <f t="shared" si="16"/>
        <v>0.16666666666666663</v>
      </c>
      <c r="F54" s="17">
        <f t="shared" si="16"/>
        <v>0.16666666666666663</v>
      </c>
      <c r="G54" s="16">
        <f>G53-G52</f>
        <v>0</v>
      </c>
      <c r="H54" s="16">
        <f>H53-H52</f>
        <v>0</v>
      </c>
      <c r="I54" s="18">
        <f>I53-I52</f>
        <v>0.83333333333333304</v>
      </c>
    </row>
    <row r="55" spans="1:13" ht="15" customHeight="1">
      <c r="A55" s="19" t="s">
        <v>28</v>
      </c>
      <c r="B55" s="20">
        <f>B51+B54</f>
        <v>0.33333333333333331</v>
      </c>
      <c r="C55" s="21">
        <f>C51+C54</f>
        <v>0.33333333333333331</v>
      </c>
      <c r="D55" s="21">
        <f>D51+D54</f>
        <v>0.33333333333333331</v>
      </c>
      <c r="E55" s="21">
        <f t="shared" ref="E55:H55" si="17">E51+E54</f>
        <v>0.33333333333333331</v>
      </c>
      <c r="F55" s="21">
        <f t="shared" si="17"/>
        <v>0.33333333333333331</v>
      </c>
      <c r="G55" s="21">
        <f t="shared" si="17"/>
        <v>0</v>
      </c>
      <c r="H55" s="21">
        <f t="shared" si="17"/>
        <v>0</v>
      </c>
      <c r="I55" s="22">
        <f>SUM(B55:H55)</f>
        <v>1.6666666666666665</v>
      </c>
    </row>
    <row r="56" spans="1:13" ht="12.75" customHeight="1">
      <c r="A56" s="62"/>
      <c r="B56" s="63"/>
      <c r="C56" s="63"/>
      <c r="D56" s="63"/>
      <c r="E56" s="63"/>
      <c r="F56" s="63"/>
      <c r="G56" s="63"/>
      <c r="H56" s="63"/>
      <c r="I56" s="64"/>
    </row>
    <row r="57" spans="1:13" ht="21" customHeight="1">
      <c r="A57" s="66" t="s">
        <v>44</v>
      </c>
      <c r="B57" s="143"/>
      <c r="C57" s="143"/>
      <c r="D57" s="143"/>
      <c r="E57" s="143"/>
      <c r="F57" s="143"/>
      <c r="G57" s="143"/>
      <c r="H57" s="143"/>
      <c r="I57" s="144"/>
    </row>
    <row r="58" spans="1:13">
      <c r="A58" s="23"/>
      <c r="B58" s="23"/>
      <c r="C58" s="23"/>
      <c r="D58" s="23"/>
      <c r="E58" s="23"/>
      <c r="F58" s="23"/>
      <c r="G58" s="23"/>
      <c r="H58" s="23"/>
      <c r="K58" s="23">
        <v>2017</v>
      </c>
    </row>
    <row r="59" spans="1:13">
      <c r="A59" s="47" t="s">
        <v>10</v>
      </c>
      <c r="B59" s="6" t="s">
        <v>11</v>
      </c>
      <c r="C59" s="6" t="s">
        <v>12</v>
      </c>
      <c r="D59" s="6" t="s">
        <v>13</v>
      </c>
      <c r="E59" s="6" t="s">
        <v>14</v>
      </c>
      <c r="F59" s="6" t="s">
        <v>15</v>
      </c>
      <c r="G59" s="6" t="s">
        <v>41</v>
      </c>
      <c r="H59" s="6" t="s">
        <v>42</v>
      </c>
      <c r="I59" s="7" t="s">
        <v>16</v>
      </c>
    </row>
    <row r="60" spans="1:13">
      <c r="A60" s="30">
        <v>39</v>
      </c>
      <c r="B60" s="8">
        <v>41541</v>
      </c>
      <c r="C60" s="8">
        <v>41542</v>
      </c>
      <c r="D60" s="8">
        <v>41543</v>
      </c>
      <c r="E60" s="8">
        <v>41544</v>
      </c>
      <c r="F60" s="8">
        <v>41545</v>
      </c>
      <c r="G60" s="8">
        <v>41546</v>
      </c>
      <c r="H60" s="8"/>
      <c r="I60" s="49"/>
    </row>
    <row r="61" spans="1:13" hidden="1">
      <c r="A61" s="30"/>
      <c r="B61" s="46">
        <f>IF(OR(B59="LUNDI",B59="MARDI",B59="MERCREDI",B59="JEUDI",B59="VENDREDI"),1,0)</f>
        <v>1</v>
      </c>
      <c r="C61" s="46">
        <f t="shared" ref="C61:H61" si="18">IF(OR(C59="LUNDI",C59="MARDI",C59="MERCREDI",C59="JEUDI",C59="VENDREDI"),1,0)</f>
        <v>1</v>
      </c>
      <c r="D61" s="46">
        <v>1</v>
      </c>
      <c r="E61" s="46">
        <v>1</v>
      </c>
      <c r="F61" s="46">
        <v>1</v>
      </c>
      <c r="G61" s="46">
        <f t="shared" si="18"/>
        <v>0</v>
      </c>
      <c r="H61" s="46">
        <f t="shared" si="18"/>
        <v>0</v>
      </c>
      <c r="I61" s="9"/>
    </row>
    <row r="62" spans="1:13" ht="12.75" customHeight="1">
      <c r="A62" s="11" t="s">
        <v>19</v>
      </c>
      <c r="B62" s="12">
        <v>0.33333333333333331</v>
      </c>
      <c r="C62" s="12">
        <v>0.33333333333333331</v>
      </c>
      <c r="D62" s="12">
        <v>0.33333333333333331</v>
      </c>
      <c r="E62" s="12">
        <v>0.33333333333333331</v>
      </c>
      <c r="F62" s="12">
        <v>0.33333333333333331</v>
      </c>
      <c r="G62" s="50"/>
      <c r="H62" s="50"/>
      <c r="I62" s="13">
        <f>SUM(B62:H62)</f>
        <v>1.6666666666666665</v>
      </c>
    </row>
    <row r="63" spans="1:13" ht="12.75" customHeight="1">
      <c r="A63" s="11" t="s">
        <v>20</v>
      </c>
      <c r="B63" s="12">
        <v>0.5</v>
      </c>
      <c r="C63" s="12">
        <v>0.5</v>
      </c>
      <c r="D63" s="12">
        <v>0.5</v>
      </c>
      <c r="E63" s="12">
        <v>0.5</v>
      </c>
      <c r="F63" s="12">
        <v>0.5</v>
      </c>
      <c r="G63" s="50"/>
      <c r="H63" s="50"/>
      <c r="I63" s="14">
        <f>SUM(B63:H63)</f>
        <v>2.5</v>
      </c>
      <c r="M63" s="65"/>
    </row>
    <row r="64" spans="1:13" ht="12.75" customHeight="1">
      <c r="A64" s="15" t="s">
        <v>22</v>
      </c>
      <c r="B64" s="16">
        <f t="shared" ref="B64:H64" si="19">B63-B62</f>
        <v>0.16666666666666669</v>
      </c>
      <c r="C64" s="16">
        <f t="shared" si="19"/>
        <v>0.16666666666666669</v>
      </c>
      <c r="D64" s="16">
        <f t="shared" si="19"/>
        <v>0.16666666666666669</v>
      </c>
      <c r="E64" s="16">
        <f t="shared" si="19"/>
        <v>0.16666666666666669</v>
      </c>
      <c r="F64" s="16">
        <f t="shared" ref="F64" si="20">F63-F62</f>
        <v>0.16666666666666669</v>
      </c>
      <c r="G64" s="16">
        <f t="shared" si="19"/>
        <v>0</v>
      </c>
      <c r="H64" s="16">
        <f t="shared" si="19"/>
        <v>0</v>
      </c>
      <c r="I64" s="16">
        <f>I63-I62</f>
        <v>0.83333333333333348</v>
      </c>
    </row>
    <row r="65" spans="1:9" ht="12.75" customHeight="1">
      <c r="A65" s="11" t="s">
        <v>19</v>
      </c>
      <c r="B65" s="12">
        <v>0.5625</v>
      </c>
      <c r="C65" s="12">
        <v>0.5625</v>
      </c>
      <c r="D65" s="12">
        <v>0.5625</v>
      </c>
      <c r="E65" s="12">
        <v>0.5625</v>
      </c>
      <c r="F65" s="12">
        <v>0.5625</v>
      </c>
      <c r="G65" s="50"/>
      <c r="H65" s="50"/>
      <c r="I65" s="14">
        <f>SUM(B65:H65)</f>
        <v>2.8125</v>
      </c>
    </row>
    <row r="66" spans="1:9" ht="12.75" customHeight="1">
      <c r="A66" s="11" t="s">
        <v>20</v>
      </c>
      <c r="B66" s="12">
        <v>0.72916666666666663</v>
      </c>
      <c r="C66" s="12">
        <v>0.72916666666666663</v>
      </c>
      <c r="D66" s="12">
        <v>0.72916666666666663</v>
      </c>
      <c r="E66" s="12">
        <v>0.72916666666666663</v>
      </c>
      <c r="F66" s="12">
        <v>0.72916666666666663</v>
      </c>
      <c r="G66" s="50"/>
      <c r="H66" s="50"/>
      <c r="I66" s="14">
        <f>SUM(B66:H66)</f>
        <v>3.645833333333333</v>
      </c>
    </row>
    <row r="67" spans="1:9" ht="12.75" customHeight="1">
      <c r="A67" s="15" t="s">
        <v>26</v>
      </c>
      <c r="B67" s="18">
        <f t="shared" ref="B67:H67" si="21">B66-B65</f>
        <v>0.16666666666666663</v>
      </c>
      <c r="C67" s="18">
        <f t="shared" si="21"/>
        <v>0.16666666666666663</v>
      </c>
      <c r="D67" s="17">
        <f t="shared" si="21"/>
        <v>0.16666666666666663</v>
      </c>
      <c r="E67" s="17">
        <f t="shared" si="21"/>
        <v>0.16666666666666663</v>
      </c>
      <c r="F67" s="17">
        <f t="shared" ref="F67" si="22">F66-F65</f>
        <v>0.16666666666666663</v>
      </c>
      <c r="G67" s="16">
        <f t="shared" si="21"/>
        <v>0</v>
      </c>
      <c r="H67" s="16">
        <f t="shared" si="21"/>
        <v>0</v>
      </c>
      <c r="I67" s="18">
        <f>I66-I65</f>
        <v>0.83333333333333304</v>
      </c>
    </row>
    <row r="68" spans="1:9" ht="15" customHeight="1">
      <c r="A68" s="19" t="s">
        <v>28</v>
      </c>
      <c r="B68" s="20">
        <f>B64+B67</f>
        <v>0.33333333333333331</v>
      </c>
      <c r="C68" s="21">
        <f>C64+C67</f>
        <v>0.33333333333333331</v>
      </c>
      <c r="D68" s="21">
        <f>D64+D67</f>
        <v>0.33333333333333331</v>
      </c>
      <c r="E68" s="21">
        <f t="shared" ref="E68:H68" si="23">E64+E67</f>
        <v>0.33333333333333331</v>
      </c>
      <c r="F68" s="21">
        <f t="shared" si="23"/>
        <v>0.33333333333333331</v>
      </c>
      <c r="G68" s="21">
        <f t="shared" si="23"/>
        <v>0</v>
      </c>
      <c r="H68" s="21">
        <f t="shared" si="23"/>
        <v>0</v>
      </c>
      <c r="I68" s="22">
        <f>SUM(B68:H68)</f>
        <v>1.6666666666666665</v>
      </c>
    </row>
    <row r="69" spans="1:9" ht="12.75" customHeight="1">
      <c r="A69" s="62"/>
      <c r="B69" s="63"/>
      <c r="C69" s="63"/>
      <c r="D69" s="63"/>
      <c r="E69" s="63"/>
      <c r="F69" s="63"/>
      <c r="G69" s="63"/>
      <c r="H69" s="63"/>
      <c r="I69" s="64"/>
    </row>
    <row r="70" spans="1:9" ht="21" customHeight="1">
      <c r="A70" s="66" t="s">
        <v>44</v>
      </c>
      <c r="B70" s="143"/>
      <c r="C70" s="143"/>
      <c r="D70" s="143"/>
      <c r="E70" s="143"/>
      <c r="F70" s="143"/>
      <c r="G70" s="143"/>
      <c r="H70" s="143"/>
      <c r="I70" s="144"/>
    </row>
    <row r="71" spans="1:9" ht="12.75" customHeight="1">
      <c r="F71" s="24"/>
      <c r="G71" s="24"/>
      <c r="H71" s="24"/>
      <c r="I71" s="24"/>
    </row>
    <row r="72" spans="1:9" ht="15.75">
      <c r="A72" s="151" t="s">
        <v>29</v>
      </c>
      <c r="B72" s="152"/>
      <c r="C72" s="51">
        <f>(I68+I55+I42+I29+I16)</f>
        <v>6.9999999999999991</v>
      </c>
      <c r="D72" s="52"/>
      <c r="F72" s="25"/>
      <c r="G72" s="25"/>
      <c r="H72" s="25"/>
      <c r="I72" s="26"/>
    </row>
    <row r="73" spans="1:9" ht="15.75">
      <c r="A73" s="11"/>
      <c r="B73" s="26"/>
      <c r="C73" s="26"/>
      <c r="D73" s="53"/>
      <c r="E73" s="27"/>
      <c r="F73" s="26"/>
      <c r="G73" s="26"/>
      <c r="H73" s="26"/>
      <c r="I73" s="25"/>
    </row>
    <row r="74" spans="1:9" ht="15.75">
      <c r="A74" s="153" t="s">
        <v>30</v>
      </c>
      <c r="B74" s="154"/>
      <c r="C74" s="68">
        <f>SUM(B9:H9,B22:H22,B35:H35,B48:H48,B61:H61,)</f>
        <v>21</v>
      </c>
      <c r="D74" s="55" t="s">
        <v>43</v>
      </c>
      <c r="E74" s="28"/>
    </row>
    <row r="75" spans="1:9" ht="15.75">
      <c r="A75" s="146" t="s">
        <v>31</v>
      </c>
      <c r="B75" s="147"/>
      <c r="C75" s="56">
        <v>0.33333333333333331</v>
      </c>
      <c r="D75" s="57"/>
      <c r="E75" s="29"/>
    </row>
    <row r="76" spans="1:9" ht="15.75">
      <c r="A76" s="67"/>
      <c r="B76" s="26"/>
      <c r="C76" s="68"/>
      <c r="D76" s="55"/>
    </row>
    <row r="77" spans="1:9" ht="15.75">
      <c r="A77" s="146" t="s">
        <v>32</v>
      </c>
      <c r="B77" s="147"/>
      <c r="C77" s="59">
        <f>(C74*C75)</f>
        <v>7</v>
      </c>
      <c r="D77" s="55"/>
    </row>
    <row r="78" spans="1:9" ht="15.75">
      <c r="A78" s="67"/>
      <c r="B78" s="26"/>
      <c r="C78" s="68"/>
      <c r="D78" s="55"/>
    </row>
    <row r="79" spans="1:9" ht="15.75">
      <c r="A79" s="149" t="s">
        <v>33</v>
      </c>
      <c r="B79" s="150"/>
      <c r="C79" s="60">
        <f>(C72-C77)</f>
        <v>-8.8817841970012523E-16</v>
      </c>
      <c r="D79" s="61"/>
    </row>
  </sheetData>
  <mergeCells count="16">
    <mergeCell ref="A5:C5"/>
    <mergeCell ref="A1:I1"/>
    <mergeCell ref="A2:B2"/>
    <mergeCell ref="B3:C3"/>
    <mergeCell ref="E3:F3"/>
    <mergeCell ref="B4:C4"/>
    <mergeCell ref="A74:B74"/>
    <mergeCell ref="A75:B75"/>
    <mergeCell ref="A77:B77"/>
    <mergeCell ref="A79:B79"/>
    <mergeCell ref="B18:I18"/>
    <mergeCell ref="B31:I31"/>
    <mergeCell ref="B44:I44"/>
    <mergeCell ref="B57:I57"/>
    <mergeCell ref="B70:I70"/>
    <mergeCell ref="A72:B72"/>
  </mergeCells>
  <conditionalFormatting sqref="B76">
    <cfRule type="cellIs" dxfId="119" priority="21" operator="greaterThan">
      <formula>0</formula>
    </cfRule>
    <cfRule type="cellIs" dxfId="118" priority="22" operator="lessThan">
      <formula>0</formula>
    </cfRule>
  </conditionalFormatting>
  <conditionalFormatting sqref="C76">
    <cfRule type="cellIs" dxfId="117" priority="19" operator="greaterThan">
      <formula>0</formula>
    </cfRule>
    <cfRule type="cellIs" dxfId="116" priority="20" operator="lessThan">
      <formula>0</formula>
    </cfRule>
  </conditionalFormatting>
  <conditionalFormatting sqref="B76">
    <cfRule type="cellIs" dxfId="115" priority="17" operator="greaterThan">
      <formula>0</formula>
    </cfRule>
    <cfRule type="cellIs" dxfId="114" priority="18" operator="lessThan">
      <formula>0</formula>
    </cfRule>
  </conditionalFormatting>
  <conditionalFormatting sqref="C76">
    <cfRule type="cellIs" dxfId="113" priority="15" operator="greaterThan">
      <formula>0</formula>
    </cfRule>
    <cfRule type="cellIs" dxfId="112" priority="16" operator="lessThan">
      <formula>0</formula>
    </cfRule>
  </conditionalFormatting>
  <conditionalFormatting sqref="B74">
    <cfRule type="cellIs" dxfId="111" priority="13" operator="greaterThan">
      <formula>0</formula>
    </cfRule>
    <cfRule type="cellIs" dxfId="110" priority="14" operator="lessThan">
      <formula>0</formula>
    </cfRule>
  </conditionalFormatting>
  <conditionalFormatting sqref="B79">
    <cfRule type="cellIs" dxfId="109" priority="11" operator="greaterThan">
      <formula>0</formula>
    </cfRule>
    <cfRule type="cellIs" dxfId="108" priority="12" operator="lessThan">
      <formula>0</formula>
    </cfRule>
  </conditionalFormatting>
  <conditionalFormatting sqref="C79">
    <cfRule type="cellIs" dxfId="107" priority="9" operator="greaterThan">
      <formula>0</formula>
    </cfRule>
    <cfRule type="cellIs" dxfId="106" priority="10" operator="lessThan">
      <formula>0</formula>
    </cfRule>
  </conditionalFormatting>
  <conditionalFormatting sqref="C79">
    <cfRule type="cellIs" dxfId="105" priority="7" operator="greaterThan">
      <formula>0</formula>
    </cfRule>
    <cfRule type="cellIs" dxfId="104" priority="8" operator="lessThan">
      <formula>0</formula>
    </cfRule>
  </conditionalFormatting>
  <conditionalFormatting sqref="B79">
    <cfRule type="cellIs" dxfId="103" priority="5" operator="greaterThan">
      <formula>0</formula>
    </cfRule>
    <cfRule type="cellIs" dxfId="102" priority="6" operator="lessThan">
      <formula>0</formula>
    </cfRule>
  </conditionalFormatting>
  <conditionalFormatting sqref="C79">
    <cfRule type="cellIs" dxfId="101" priority="3" operator="greaterThan">
      <formula>0</formula>
    </cfRule>
    <cfRule type="cellIs" dxfId="100" priority="4" operator="lessThan">
      <formula>0</formula>
    </cfRule>
  </conditionalFormatting>
  <conditionalFormatting sqref="C79">
    <cfRule type="cellIs" dxfId="99" priority="1" operator="greaterThan">
      <formula>0</formula>
    </cfRule>
    <cfRule type="cellIs" dxfId="98" priority="2" operator="lessThan">
      <formula>0</formula>
    </cfRule>
  </conditionalFormatting>
  <dataValidations count="2">
    <dataValidation type="list" allowBlank="1" showInputMessage="1" showErrorMessage="1" sqref="E4">
      <formula1>$K$19:$K$28</formula1>
    </dataValidation>
    <dataValidation type="list" allowBlank="1" showInputMessage="1" showErrorMessage="1" sqref="E3">
      <formula1>$K$3:$K$15</formula1>
    </dataValidation>
  </dataValidations>
  <pageMargins left="0.51181102362204722" right="0.51181102362204722" top="0.55118110236220474" bottom="0.55118110236220474" header="0.31496062992125984" footer="0.31496062992125984"/>
  <pageSetup paperSize="9" scale="7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M92"/>
  <sheetViews>
    <sheetView topLeftCell="A13" workbookViewId="0">
      <selection activeCell="B3" sqref="B3:C3"/>
    </sheetView>
  </sheetViews>
  <sheetFormatPr baseColWidth="10" defaultColWidth="11.42578125" defaultRowHeight="12.75"/>
  <cols>
    <col min="1" max="1" width="18.7109375" style="2" customWidth="1"/>
    <col min="2" max="8" width="12.7109375" style="2" customWidth="1"/>
    <col min="9" max="9" width="16.140625" style="2" customWidth="1"/>
    <col min="10" max="10" width="13.28515625" style="2" customWidth="1"/>
    <col min="11" max="11" width="11.42578125" style="2" hidden="1" customWidth="1"/>
    <col min="12" max="16384" width="11.42578125" style="2"/>
  </cols>
  <sheetData>
    <row r="1" spans="1:11" ht="24" customHeight="1">
      <c r="A1" s="145" t="s">
        <v>0</v>
      </c>
      <c r="B1" s="145"/>
      <c r="C1" s="145"/>
      <c r="D1" s="145"/>
      <c r="E1" s="145"/>
      <c r="F1" s="145"/>
      <c r="G1" s="145"/>
      <c r="H1" s="145"/>
      <c r="I1" s="145"/>
      <c r="J1" s="1"/>
    </row>
    <row r="2" spans="1:11" s="3" customFormat="1" ht="15">
      <c r="A2" s="155"/>
      <c r="B2" s="155"/>
    </row>
    <row r="3" spans="1:11" s="3" customFormat="1" ht="18.75">
      <c r="A3" s="4" t="s">
        <v>1</v>
      </c>
      <c r="B3" s="156"/>
      <c r="C3" s="156"/>
      <c r="D3" s="4" t="s">
        <v>2</v>
      </c>
      <c r="E3" s="148" t="s">
        <v>24</v>
      </c>
      <c r="F3" s="148"/>
      <c r="K3" s="3" t="s">
        <v>4</v>
      </c>
    </row>
    <row r="4" spans="1:11" s="3" customFormat="1" ht="18.75">
      <c r="A4" s="4" t="s">
        <v>5</v>
      </c>
      <c r="B4" s="157" t="s">
        <v>45</v>
      </c>
      <c r="C4" s="157"/>
      <c r="D4" s="4" t="s">
        <v>34</v>
      </c>
      <c r="E4" s="69">
        <v>2017</v>
      </c>
      <c r="K4" s="3" t="s">
        <v>6</v>
      </c>
    </row>
    <row r="5" spans="1:11" ht="15">
      <c r="A5" s="158" t="s">
        <v>7</v>
      </c>
      <c r="B5" s="159"/>
      <c r="C5" s="159"/>
      <c r="E5" s="5"/>
      <c r="K5" s="2" t="s">
        <v>8</v>
      </c>
    </row>
    <row r="6" spans="1:11">
      <c r="K6" s="2" t="s">
        <v>9</v>
      </c>
    </row>
    <row r="7" spans="1:11">
      <c r="A7" s="47" t="s">
        <v>10</v>
      </c>
      <c r="B7" s="6" t="s">
        <v>11</v>
      </c>
      <c r="C7" s="6" t="s">
        <v>12</v>
      </c>
      <c r="D7" s="6" t="s">
        <v>13</v>
      </c>
      <c r="E7" s="6" t="s">
        <v>14</v>
      </c>
      <c r="F7" s="6" t="s">
        <v>15</v>
      </c>
      <c r="G7" s="6" t="s">
        <v>41</v>
      </c>
      <c r="H7" s="6" t="s">
        <v>42</v>
      </c>
      <c r="I7" s="7" t="s">
        <v>16</v>
      </c>
      <c r="K7" s="2" t="s">
        <v>17</v>
      </c>
    </row>
    <row r="8" spans="1:11">
      <c r="A8" s="30">
        <v>39</v>
      </c>
      <c r="B8" s="8"/>
      <c r="C8" s="8"/>
      <c r="D8" s="8"/>
      <c r="E8" s="8"/>
      <c r="F8" s="8"/>
      <c r="G8" s="8"/>
      <c r="H8" s="8">
        <v>41547</v>
      </c>
      <c r="I8" s="49"/>
      <c r="J8" s="10"/>
      <c r="K8" s="2" t="s">
        <v>18</v>
      </c>
    </row>
    <row r="9" spans="1:11" hidden="1">
      <c r="A9" s="30"/>
      <c r="B9" s="46">
        <v>0</v>
      </c>
      <c r="C9" s="46">
        <v>0</v>
      </c>
      <c r="D9" s="46">
        <v>0</v>
      </c>
      <c r="E9" s="46">
        <v>0</v>
      </c>
      <c r="F9" s="46">
        <v>0</v>
      </c>
      <c r="G9" s="46">
        <f t="shared" ref="G9:H9" si="0">IF(OR(G7="LUNDI",G7="MARDI",G7="MERCREDI",G7="JEUDI",G7="VENDREDI"),1,0)</f>
        <v>0</v>
      </c>
      <c r="H9" s="46">
        <f t="shared" si="0"/>
        <v>0</v>
      </c>
      <c r="I9" s="9"/>
      <c r="J9" s="10"/>
      <c r="K9" s="2" t="s">
        <v>18</v>
      </c>
    </row>
    <row r="10" spans="1:11" ht="12.75" customHeight="1">
      <c r="A10" s="11" t="s">
        <v>19</v>
      </c>
      <c r="B10" s="50"/>
      <c r="C10" s="50"/>
      <c r="D10" s="50"/>
      <c r="E10" s="50"/>
      <c r="F10" s="50"/>
      <c r="G10" s="50"/>
      <c r="H10" s="50"/>
      <c r="I10" s="13">
        <f>SUM(B10:H10)</f>
        <v>0</v>
      </c>
      <c r="K10" s="2" t="s">
        <v>3</v>
      </c>
    </row>
    <row r="11" spans="1:11" ht="12.75" customHeight="1">
      <c r="A11" s="11" t="s">
        <v>20</v>
      </c>
      <c r="B11" s="50"/>
      <c r="C11" s="50"/>
      <c r="D11" s="50"/>
      <c r="E11" s="50"/>
      <c r="F11" s="50"/>
      <c r="G11" s="50"/>
      <c r="H11" s="50"/>
      <c r="I11" s="14">
        <f>SUM(B11:H11)</f>
        <v>0</v>
      </c>
      <c r="K11" s="2" t="s">
        <v>21</v>
      </c>
    </row>
    <row r="12" spans="1:11" ht="12.75" customHeight="1">
      <c r="A12" s="15" t="s">
        <v>22</v>
      </c>
      <c r="B12" s="16">
        <f t="shared" ref="B12:H12" si="1">B11-B10</f>
        <v>0</v>
      </c>
      <c r="C12" s="16">
        <f t="shared" si="1"/>
        <v>0</v>
      </c>
      <c r="D12" s="16">
        <f t="shared" si="1"/>
        <v>0</v>
      </c>
      <c r="E12" s="16">
        <f t="shared" si="1"/>
        <v>0</v>
      </c>
      <c r="F12" s="16">
        <f t="shared" ref="F12" si="2">F11-F10</f>
        <v>0</v>
      </c>
      <c r="G12" s="16">
        <f t="shared" si="1"/>
        <v>0</v>
      </c>
      <c r="H12" s="16">
        <f t="shared" si="1"/>
        <v>0</v>
      </c>
      <c r="I12" s="16">
        <f>I11-I10</f>
        <v>0</v>
      </c>
      <c r="K12" s="2" t="s">
        <v>23</v>
      </c>
    </row>
    <row r="13" spans="1:11" ht="12.75" customHeight="1">
      <c r="A13" s="11" t="s">
        <v>19</v>
      </c>
      <c r="B13" s="50"/>
      <c r="C13" s="50"/>
      <c r="D13" s="50"/>
      <c r="E13" s="50"/>
      <c r="F13" s="50"/>
      <c r="G13" s="50"/>
      <c r="H13" s="50"/>
      <c r="I13" s="14">
        <f>SUM(B13:H13)</f>
        <v>0</v>
      </c>
      <c r="K13" s="2" t="s">
        <v>24</v>
      </c>
    </row>
    <row r="14" spans="1:11" ht="12.75" customHeight="1">
      <c r="A14" s="11" t="s">
        <v>20</v>
      </c>
      <c r="B14" s="50"/>
      <c r="C14" s="50"/>
      <c r="D14" s="50"/>
      <c r="E14" s="50"/>
      <c r="F14" s="50"/>
      <c r="G14" s="50"/>
      <c r="H14" s="50"/>
      <c r="I14" s="14">
        <f>SUM(B14:H14)</f>
        <v>0</v>
      </c>
      <c r="K14" s="2" t="s">
        <v>25</v>
      </c>
    </row>
    <row r="15" spans="1:11" ht="12.75" customHeight="1">
      <c r="A15" s="15" t="s">
        <v>26</v>
      </c>
      <c r="B15" s="18">
        <f t="shared" ref="B15:H15" si="3">B14-B13</f>
        <v>0</v>
      </c>
      <c r="C15" s="18">
        <f t="shared" si="3"/>
        <v>0</v>
      </c>
      <c r="D15" s="18">
        <f t="shared" si="3"/>
        <v>0</v>
      </c>
      <c r="E15" s="18">
        <f t="shared" si="3"/>
        <v>0</v>
      </c>
      <c r="F15" s="18">
        <f t="shared" ref="F15" si="4">F14-F13</f>
        <v>0</v>
      </c>
      <c r="G15" s="16">
        <f t="shared" si="3"/>
        <v>0</v>
      </c>
      <c r="H15" s="16">
        <f t="shared" si="3"/>
        <v>0</v>
      </c>
      <c r="I15" s="18">
        <f>I14-I13</f>
        <v>0</v>
      </c>
      <c r="K15" s="2" t="s">
        <v>27</v>
      </c>
    </row>
    <row r="16" spans="1:11" ht="15" customHeight="1">
      <c r="A16" s="19" t="s">
        <v>28</v>
      </c>
      <c r="B16" s="20">
        <f>B12+B15</f>
        <v>0</v>
      </c>
      <c r="C16" s="21">
        <f>C12+C15</f>
        <v>0</v>
      </c>
      <c r="D16" s="21">
        <f>D12+D15</f>
        <v>0</v>
      </c>
      <c r="E16" s="21">
        <f t="shared" ref="E16:H16" si="5">E12+E15</f>
        <v>0</v>
      </c>
      <c r="F16" s="21">
        <f t="shared" si="5"/>
        <v>0</v>
      </c>
      <c r="G16" s="21">
        <f t="shared" si="5"/>
        <v>0</v>
      </c>
      <c r="H16" s="21">
        <f t="shared" si="5"/>
        <v>0</v>
      </c>
      <c r="I16" s="22">
        <f>SUM(B16:H16)</f>
        <v>0</v>
      </c>
    </row>
    <row r="17" spans="1:11" ht="12.75" customHeight="1">
      <c r="A17" s="62"/>
      <c r="B17" s="63"/>
      <c r="C17" s="63"/>
      <c r="D17" s="63"/>
      <c r="E17" s="63"/>
      <c r="F17" s="63"/>
      <c r="G17" s="63"/>
      <c r="H17" s="63"/>
      <c r="I17" s="64"/>
    </row>
    <row r="18" spans="1:11" ht="21" customHeight="1">
      <c r="A18" s="66" t="s">
        <v>44</v>
      </c>
      <c r="B18" s="143"/>
      <c r="C18" s="143"/>
      <c r="D18" s="143"/>
      <c r="E18" s="143"/>
      <c r="F18" s="143"/>
      <c r="G18" s="143"/>
      <c r="H18" s="143"/>
      <c r="I18" s="144"/>
    </row>
    <row r="19" spans="1:11">
      <c r="A19" s="23"/>
      <c r="B19" s="23"/>
      <c r="C19" s="23"/>
      <c r="D19" s="23"/>
      <c r="E19" s="23"/>
      <c r="F19" s="23"/>
      <c r="G19" s="23"/>
      <c r="H19" s="23"/>
      <c r="K19" s="23">
        <v>2017</v>
      </c>
    </row>
    <row r="20" spans="1:11">
      <c r="A20" s="47" t="s">
        <v>10</v>
      </c>
      <c r="B20" s="6" t="s">
        <v>11</v>
      </c>
      <c r="C20" s="6" t="s">
        <v>12</v>
      </c>
      <c r="D20" s="6" t="s">
        <v>13</v>
      </c>
      <c r="E20" s="6" t="s">
        <v>14</v>
      </c>
      <c r="F20" s="6" t="s">
        <v>15</v>
      </c>
      <c r="G20" s="6" t="s">
        <v>41</v>
      </c>
      <c r="H20" s="6" t="s">
        <v>42</v>
      </c>
      <c r="I20" s="7" t="s">
        <v>16</v>
      </c>
      <c r="K20" s="23">
        <v>2018</v>
      </c>
    </row>
    <row r="21" spans="1:11">
      <c r="A21" s="30">
        <v>40</v>
      </c>
      <c r="B21" s="8">
        <v>41548</v>
      </c>
      <c r="C21" s="8">
        <v>41549</v>
      </c>
      <c r="D21" s="8">
        <v>41550</v>
      </c>
      <c r="E21" s="8">
        <v>41551</v>
      </c>
      <c r="F21" s="8">
        <v>41552</v>
      </c>
      <c r="G21" s="8">
        <v>41553</v>
      </c>
      <c r="H21" s="8">
        <v>41554</v>
      </c>
      <c r="I21" s="49"/>
      <c r="K21" s="23"/>
    </row>
    <row r="22" spans="1:11" hidden="1">
      <c r="A22" s="30"/>
      <c r="B22" s="46">
        <v>1</v>
      </c>
      <c r="C22" s="46">
        <f t="shared" ref="C22:H22" si="6">IF(OR(C20="LUNDI",C20="MARDI",C20="MERCREDI",C20="JEUDI",C20="VENDREDI"),1,0)</f>
        <v>1</v>
      </c>
      <c r="D22" s="46">
        <f t="shared" si="6"/>
        <v>1</v>
      </c>
      <c r="E22" s="46">
        <f t="shared" si="6"/>
        <v>1</v>
      </c>
      <c r="F22" s="46">
        <f t="shared" si="6"/>
        <v>1</v>
      </c>
      <c r="G22" s="46">
        <f t="shared" si="6"/>
        <v>0</v>
      </c>
      <c r="H22" s="46">
        <f t="shared" si="6"/>
        <v>0</v>
      </c>
      <c r="I22" s="9"/>
      <c r="K22" s="23">
        <v>2019</v>
      </c>
    </row>
    <row r="23" spans="1:11" ht="12.75" customHeight="1">
      <c r="A23" s="11" t="s">
        <v>19</v>
      </c>
      <c r="B23" s="12">
        <v>0.33333333333333331</v>
      </c>
      <c r="C23" s="12">
        <v>0.33333333333333331</v>
      </c>
      <c r="D23" s="12">
        <v>0.33333333333333331</v>
      </c>
      <c r="E23" s="12">
        <v>0.33333333333333331</v>
      </c>
      <c r="F23" s="12">
        <v>0.33333333333333331</v>
      </c>
      <c r="G23" s="50"/>
      <c r="H23" s="50"/>
      <c r="I23" s="13">
        <f>SUM(B23:H23)</f>
        <v>1.6666666666666665</v>
      </c>
      <c r="K23" s="23">
        <v>2020</v>
      </c>
    </row>
    <row r="24" spans="1:11" ht="12.75" customHeight="1">
      <c r="A24" s="11" t="s">
        <v>20</v>
      </c>
      <c r="B24" s="12">
        <v>0.5</v>
      </c>
      <c r="C24" s="12">
        <v>0.5</v>
      </c>
      <c r="D24" s="12">
        <v>0.5</v>
      </c>
      <c r="E24" s="12">
        <v>0.5</v>
      </c>
      <c r="F24" s="12">
        <v>0.5</v>
      </c>
      <c r="G24" s="50"/>
      <c r="H24" s="50"/>
      <c r="I24" s="14">
        <f>SUM(B24:H24)</f>
        <v>2.5</v>
      </c>
      <c r="K24" s="23">
        <v>2021</v>
      </c>
    </row>
    <row r="25" spans="1:11" ht="12.75" customHeight="1">
      <c r="A25" s="15" t="s">
        <v>22</v>
      </c>
      <c r="B25" s="16">
        <f t="shared" ref="B25:H25" si="7">B24-B23</f>
        <v>0.16666666666666669</v>
      </c>
      <c r="C25" s="16">
        <f t="shared" si="7"/>
        <v>0.16666666666666669</v>
      </c>
      <c r="D25" s="16">
        <f t="shared" si="7"/>
        <v>0.16666666666666669</v>
      </c>
      <c r="E25" s="16">
        <f t="shared" si="7"/>
        <v>0.16666666666666669</v>
      </c>
      <c r="F25" s="16">
        <f t="shared" si="7"/>
        <v>0.16666666666666669</v>
      </c>
      <c r="G25" s="16">
        <f t="shared" si="7"/>
        <v>0</v>
      </c>
      <c r="H25" s="16">
        <f t="shared" si="7"/>
        <v>0</v>
      </c>
      <c r="I25" s="16">
        <f>I24-I23</f>
        <v>0.83333333333333348</v>
      </c>
      <c r="K25" s="23">
        <v>2022</v>
      </c>
    </row>
    <row r="26" spans="1:11" ht="12.75" customHeight="1">
      <c r="A26" s="11" t="s">
        <v>19</v>
      </c>
      <c r="B26" s="12">
        <v>0.5625</v>
      </c>
      <c r="C26" s="12">
        <v>0.5625</v>
      </c>
      <c r="D26" s="12">
        <v>0.5625</v>
      </c>
      <c r="E26" s="12">
        <v>0.5625</v>
      </c>
      <c r="F26" s="12">
        <v>0.5625</v>
      </c>
      <c r="G26" s="50"/>
      <c r="H26" s="50"/>
      <c r="I26" s="14">
        <f>SUM(B26:H26)</f>
        <v>2.8125</v>
      </c>
      <c r="K26" s="23">
        <v>2023</v>
      </c>
    </row>
    <row r="27" spans="1:11" ht="12.75" customHeight="1">
      <c r="A27" s="11" t="s">
        <v>20</v>
      </c>
      <c r="B27" s="12">
        <v>0.72916666666666663</v>
      </c>
      <c r="C27" s="12">
        <v>0.72916666666666663</v>
      </c>
      <c r="D27" s="12">
        <v>0.72916666666666663</v>
      </c>
      <c r="E27" s="12">
        <v>0.72916666666666663</v>
      </c>
      <c r="F27" s="12">
        <v>0.72916666666666663</v>
      </c>
      <c r="G27" s="50"/>
      <c r="H27" s="50"/>
      <c r="I27" s="14">
        <f>SUM(B27:H27)</f>
        <v>3.645833333333333</v>
      </c>
      <c r="K27" s="23">
        <v>2024</v>
      </c>
    </row>
    <row r="28" spans="1:11" ht="12.75" customHeight="1">
      <c r="A28" s="15" t="s">
        <v>26</v>
      </c>
      <c r="B28" s="18">
        <f t="shared" ref="B28:H28" si="8">B27-B26</f>
        <v>0.16666666666666663</v>
      </c>
      <c r="C28" s="18">
        <f t="shared" si="8"/>
        <v>0.16666666666666663</v>
      </c>
      <c r="D28" s="17">
        <f t="shared" si="8"/>
        <v>0.16666666666666663</v>
      </c>
      <c r="E28" s="17">
        <f t="shared" si="8"/>
        <v>0.16666666666666663</v>
      </c>
      <c r="F28" s="18">
        <f t="shared" si="8"/>
        <v>0.16666666666666663</v>
      </c>
      <c r="G28" s="16">
        <f t="shared" si="8"/>
        <v>0</v>
      </c>
      <c r="H28" s="16">
        <f t="shared" si="8"/>
        <v>0</v>
      </c>
      <c r="I28" s="18">
        <f>I27-I26</f>
        <v>0.83333333333333304</v>
      </c>
      <c r="K28" s="23">
        <v>2025</v>
      </c>
    </row>
    <row r="29" spans="1:11" ht="15" customHeight="1">
      <c r="A29" s="19" t="s">
        <v>28</v>
      </c>
      <c r="B29" s="20">
        <f>B25+B28</f>
        <v>0.33333333333333331</v>
      </c>
      <c r="C29" s="21">
        <f>C25+C28</f>
        <v>0.33333333333333331</v>
      </c>
      <c r="D29" s="21">
        <f>D25+D28</f>
        <v>0.33333333333333331</v>
      </c>
      <c r="E29" s="21">
        <f t="shared" ref="E29:H29" si="9">E25+E28</f>
        <v>0.33333333333333331</v>
      </c>
      <c r="F29" s="21">
        <f t="shared" si="9"/>
        <v>0.33333333333333331</v>
      </c>
      <c r="G29" s="21">
        <f t="shared" si="9"/>
        <v>0</v>
      </c>
      <c r="H29" s="21">
        <f t="shared" si="9"/>
        <v>0</v>
      </c>
      <c r="I29" s="22">
        <f>SUM(B29:H29)</f>
        <v>1.6666666666666665</v>
      </c>
    </row>
    <row r="30" spans="1:11" ht="12.75" customHeight="1">
      <c r="A30" s="62"/>
      <c r="B30" s="63"/>
      <c r="C30" s="63"/>
      <c r="D30" s="63"/>
      <c r="E30" s="63"/>
      <c r="F30" s="63"/>
      <c r="G30" s="63"/>
      <c r="H30" s="63"/>
      <c r="I30" s="64"/>
    </row>
    <row r="31" spans="1:11" ht="21" customHeight="1">
      <c r="A31" s="66" t="s">
        <v>44</v>
      </c>
      <c r="B31" s="143"/>
      <c r="C31" s="143"/>
      <c r="D31" s="143"/>
      <c r="E31" s="143"/>
      <c r="F31" s="143"/>
      <c r="G31" s="143"/>
      <c r="H31" s="143"/>
      <c r="I31" s="144"/>
    </row>
    <row r="32" spans="1:11">
      <c r="A32" s="23"/>
      <c r="B32" s="23"/>
      <c r="C32" s="23"/>
      <c r="D32" s="23"/>
      <c r="E32" s="23"/>
      <c r="F32" s="23"/>
      <c r="G32" s="23"/>
      <c r="H32" s="23"/>
      <c r="K32" s="23">
        <v>2017</v>
      </c>
    </row>
    <row r="33" spans="1:11">
      <c r="A33" s="47" t="s">
        <v>10</v>
      </c>
      <c r="B33" s="6" t="s">
        <v>11</v>
      </c>
      <c r="C33" s="6" t="s">
        <v>12</v>
      </c>
      <c r="D33" s="6" t="s">
        <v>13</v>
      </c>
      <c r="E33" s="6" t="s">
        <v>14</v>
      </c>
      <c r="F33" s="6" t="s">
        <v>15</v>
      </c>
      <c r="G33" s="6" t="s">
        <v>41</v>
      </c>
      <c r="H33" s="6" t="s">
        <v>42</v>
      </c>
      <c r="I33" s="7" t="s">
        <v>16</v>
      </c>
    </row>
    <row r="34" spans="1:11">
      <c r="A34" s="30">
        <v>41</v>
      </c>
      <c r="B34" s="8">
        <v>41555</v>
      </c>
      <c r="C34" s="8">
        <v>41556</v>
      </c>
      <c r="D34" s="8">
        <v>41557</v>
      </c>
      <c r="E34" s="8">
        <v>41558</v>
      </c>
      <c r="F34" s="8">
        <v>41559</v>
      </c>
      <c r="G34" s="8">
        <v>41560</v>
      </c>
      <c r="H34" s="8">
        <v>41561</v>
      </c>
      <c r="I34" s="49"/>
    </row>
    <row r="35" spans="1:11" hidden="1">
      <c r="A35" s="30"/>
      <c r="B35" s="46">
        <f>IF(OR(B33="LUNDI",B33="MARDI",B33="MERCREDI",B33="JEUDI",B33="VENDREDI"),1,0)</f>
        <v>1</v>
      </c>
      <c r="C35" s="46">
        <f t="shared" ref="C35:H35" si="10">IF(OR(C33="LUNDI",C33="MARDI",C33="MERCREDI",C33="JEUDI",C33="VENDREDI"),1,0)</f>
        <v>1</v>
      </c>
      <c r="D35" s="46">
        <f t="shared" si="10"/>
        <v>1</v>
      </c>
      <c r="E35" s="46">
        <f t="shared" si="10"/>
        <v>1</v>
      </c>
      <c r="F35" s="46">
        <f t="shared" si="10"/>
        <v>1</v>
      </c>
      <c r="G35" s="46">
        <f t="shared" si="10"/>
        <v>0</v>
      </c>
      <c r="H35" s="46">
        <f t="shared" si="10"/>
        <v>0</v>
      </c>
      <c r="I35" s="9"/>
    </row>
    <row r="36" spans="1:11" ht="12.75" customHeight="1">
      <c r="A36" s="11" t="s">
        <v>19</v>
      </c>
      <c r="B36" s="12">
        <v>0.33333333333333331</v>
      </c>
      <c r="C36" s="12">
        <v>0.33333333333333331</v>
      </c>
      <c r="D36" s="12">
        <v>0.33333333333333331</v>
      </c>
      <c r="E36" s="12">
        <v>0.33333333333333331</v>
      </c>
      <c r="F36" s="12">
        <v>0.33333333333333331</v>
      </c>
      <c r="G36" s="50"/>
      <c r="H36" s="50"/>
      <c r="I36" s="13">
        <f>SUM(B36:H36)</f>
        <v>1.6666666666666665</v>
      </c>
    </row>
    <row r="37" spans="1:11" ht="12.75" customHeight="1">
      <c r="A37" s="11" t="s">
        <v>20</v>
      </c>
      <c r="B37" s="12">
        <v>0.5</v>
      </c>
      <c r="C37" s="12">
        <v>0.5</v>
      </c>
      <c r="D37" s="12">
        <v>0.5</v>
      </c>
      <c r="E37" s="12">
        <v>0.5</v>
      </c>
      <c r="F37" s="12">
        <v>0.5</v>
      </c>
      <c r="G37" s="50"/>
      <c r="H37" s="50"/>
      <c r="I37" s="14">
        <f>SUM(B37:H37)</f>
        <v>2.5</v>
      </c>
    </row>
    <row r="38" spans="1:11" ht="12.75" customHeight="1">
      <c r="A38" s="15" t="s">
        <v>22</v>
      </c>
      <c r="B38" s="16">
        <f t="shared" ref="B38:H38" si="11">B37-B36</f>
        <v>0.16666666666666669</v>
      </c>
      <c r="C38" s="16">
        <f t="shared" si="11"/>
        <v>0.16666666666666669</v>
      </c>
      <c r="D38" s="16">
        <f t="shared" si="11"/>
        <v>0.16666666666666669</v>
      </c>
      <c r="E38" s="16">
        <f t="shared" si="11"/>
        <v>0.16666666666666669</v>
      </c>
      <c r="F38" s="16">
        <f t="shared" si="11"/>
        <v>0.16666666666666669</v>
      </c>
      <c r="G38" s="16">
        <f t="shared" si="11"/>
        <v>0</v>
      </c>
      <c r="H38" s="16">
        <f t="shared" si="11"/>
        <v>0</v>
      </c>
      <c r="I38" s="16">
        <f>I37-I36</f>
        <v>0.83333333333333348</v>
      </c>
    </row>
    <row r="39" spans="1:11" ht="12.75" customHeight="1">
      <c r="A39" s="11" t="s">
        <v>19</v>
      </c>
      <c r="B39" s="12">
        <v>0.5625</v>
      </c>
      <c r="C39" s="12">
        <v>0.5625</v>
      </c>
      <c r="D39" s="12">
        <v>0.5625</v>
      </c>
      <c r="E39" s="12">
        <v>0.5625</v>
      </c>
      <c r="F39" s="12">
        <v>0.5625</v>
      </c>
      <c r="G39" s="50"/>
      <c r="H39" s="50"/>
      <c r="I39" s="14">
        <f>SUM(B39:H39)</f>
        <v>2.8125</v>
      </c>
    </row>
    <row r="40" spans="1:11" ht="12.75" customHeight="1">
      <c r="A40" s="11" t="s">
        <v>20</v>
      </c>
      <c r="B40" s="12">
        <v>0.72916666666666663</v>
      </c>
      <c r="C40" s="12">
        <v>0.72916666666666663</v>
      </c>
      <c r="D40" s="12">
        <v>0.72916666666666663</v>
      </c>
      <c r="E40" s="12">
        <v>0.72916666666666663</v>
      </c>
      <c r="F40" s="12">
        <v>0.72916666666666663</v>
      </c>
      <c r="G40" s="50"/>
      <c r="H40" s="50"/>
      <c r="I40" s="14">
        <f>SUM(B40:H40)</f>
        <v>3.645833333333333</v>
      </c>
    </row>
    <row r="41" spans="1:11" ht="12.75" customHeight="1">
      <c r="A41" s="15" t="s">
        <v>26</v>
      </c>
      <c r="B41" s="18">
        <f t="shared" ref="B41:H41" si="12">B40-B39</f>
        <v>0.16666666666666663</v>
      </c>
      <c r="C41" s="18">
        <f t="shared" si="12"/>
        <v>0.16666666666666663</v>
      </c>
      <c r="D41" s="17">
        <f t="shared" si="12"/>
        <v>0.16666666666666663</v>
      </c>
      <c r="E41" s="17">
        <f t="shared" si="12"/>
        <v>0.16666666666666663</v>
      </c>
      <c r="F41" s="18">
        <f t="shared" si="12"/>
        <v>0.16666666666666663</v>
      </c>
      <c r="G41" s="16">
        <f t="shared" si="12"/>
        <v>0</v>
      </c>
      <c r="H41" s="16">
        <f t="shared" si="12"/>
        <v>0</v>
      </c>
      <c r="I41" s="18">
        <f>I40-I39</f>
        <v>0.83333333333333304</v>
      </c>
    </row>
    <row r="42" spans="1:11" ht="15" customHeight="1">
      <c r="A42" s="19" t="s">
        <v>28</v>
      </c>
      <c r="B42" s="20">
        <f>B38+B41</f>
        <v>0.33333333333333331</v>
      </c>
      <c r="C42" s="21">
        <f>C38+C41</f>
        <v>0.33333333333333331</v>
      </c>
      <c r="D42" s="21">
        <f>D38+D41</f>
        <v>0.33333333333333331</v>
      </c>
      <c r="E42" s="21">
        <f t="shared" ref="E42:H42" si="13">E38+E41</f>
        <v>0.33333333333333331</v>
      </c>
      <c r="F42" s="21">
        <f t="shared" si="13"/>
        <v>0.33333333333333331</v>
      </c>
      <c r="G42" s="21">
        <f t="shared" si="13"/>
        <v>0</v>
      </c>
      <c r="H42" s="21">
        <f t="shared" si="13"/>
        <v>0</v>
      </c>
      <c r="I42" s="22">
        <f>SUM(B42:H42)</f>
        <v>1.6666666666666665</v>
      </c>
    </row>
    <row r="43" spans="1:11" ht="12.75" customHeight="1">
      <c r="A43" s="62"/>
      <c r="B43" s="63"/>
      <c r="C43" s="63"/>
      <c r="D43" s="63"/>
      <c r="E43" s="63"/>
      <c r="F43" s="63"/>
      <c r="G43" s="63"/>
      <c r="H43" s="63"/>
      <c r="I43" s="64"/>
    </row>
    <row r="44" spans="1:11" ht="21" customHeight="1">
      <c r="A44" s="66" t="s">
        <v>44</v>
      </c>
      <c r="B44" s="143"/>
      <c r="C44" s="143"/>
      <c r="D44" s="143"/>
      <c r="E44" s="143"/>
      <c r="F44" s="143"/>
      <c r="G44" s="143"/>
      <c r="H44" s="143"/>
      <c r="I44" s="144"/>
    </row>
    <row r="45" spans="1:11">
      <c r="A45" s="23"/>
      <c r="B45" s="23"/>
      <c r="C45" s="23"/>
      <c r="D45" s="23"/>
      <c r="E45" s="23"/>
      <c r="F45" s="23"/>
      <c r="G45" s="23"/>
      <c r="H45" s="23"/>
      <c r="K45" s="23">
        <v>2017</v>
      </c>
    </row>
    <row r="46" spans="1:11">
      <c r="A46" s="47" t="s">
        <v>10</v>
      </c>
      <c r="B46" s="6" t="s">
        <v>11</v>
      </c>
      <c r="C46" s="6" t="s">
        <v>12</v>
      </c>
      <c r="D46" s="6" t="s">
        <v>13</v>
      </c>
      <c r="E46" s="6" t="s">
        <v>14</v>
      </c>
      <c r="F46" s="6" t="s">
        <v>15</v>
      </c>
      <c r="G46" s="6" t="s">
        <v>41</v>
      </c>
      <c r="H46" s="6" t="s">
        <v>42</v>
      </c>
      <c r="I46" s="7" t="s">
        <v>16</v>
      </c>
    </row>
    <row r="47" spans="1:11">
      <c r="A47" s="30">
        <v>42</v>
      </c>
      <c r="B47" s="8">
        <v>41562</v>
      </c>
      <c r="C47" s="8">
        <v>41563</v>
      </c>
      <c r="D47" s="8">
        <v>41564</v>
      </c>
      <c r="E47" s="8">
        <v>41565</v>
      </c>
      <c r="F47" s="8">
        <v>41566</v>
      </c>
      <c r="G47" s="8">
        <v>41567</v>
      </c>
      <c r="H47" s="8">
        <v>41568</v>
      </c>
      <c r="I47" s="49"/>
    </row>
    <row r="48" spans="1:11" hidden="1">
      <c r="A48" s="30"/>
      <c r="B48" s="46">
        <f>IF(OR(B46="LUNDI",B46="MARDI",B46="MERCREDI",B46="JEUDI",B46="VENDREDI"),1,0)</f>
        <v>1</v>
      </c>
      <c r="C48" s="46">
        <f t="shared" ref="C48:H48" si="14">IF(OR(C46="LUNDI",C46="MARDI",C46="MERCREDI",C46="JEUDI",C46="VENDREDI"),1,0)</f>
        <v>1</v>
      </c>
      <c r="D48" s="46">
        <f t="shared" si="14"/>
        <v>1</v>
      </c>
      <c r="E48" s="46">
        <v>1</v>
      </c>
      <c r="F48" s="46">
        <v>1</v>
      </c>
      <c r="G48" s="46">
        <f t="shared" si="14"/>
        <v>0</v>
      </c>
      <c r="H48" s="46">
        <f t="shared" si="14"/>
        <v>0</v>
      </c>
      <c r="I48" s="9"/>
    </row>
    <row r="49" spans="1:13" ht="12.75" customHeight="1">
      <c r="A49" s="11" t="s">
        <v>19</v>
      </c>
      <c r="B49" s="12">
        <v>0.33333333333333331</v>
      </c>
      <c r="C49" s="12">
        <v>0.33333333333333331</v>
      </c>
      <c r="D49" s="12">
        <v>0.33333333333333331</v>
      </c>
      <c r="E49" s="12">
        <v>0.33333333333333331</v>
      </c>
      <c r="F49" s="12">
        <v>0.33333333333333331</v>
      </c>
      <c r="G49" s="50"/>
      <c r="H49" s="50"/>
      <c r="I49" s="13">
        <f>SUM(B49:H49)</f>
        <v>1.6666666666666665</v>
      </c>
    </row>
    <row r="50" spans="1:13" ht="12.75" customHeight="1">
      <c r="A50" s="11" t="s">
        <v>20</v>
      </c>
      <c r="B50" s="12">
        <v>0.5</v>
      </c>
      <c r="C50" s="12">
        <v>0.5</v>
      </c>
      <c r="D50" s="12">
        <v>0.5</v>
      </c>
      <c r="E50" s="12">
        <v>0.5</v>
      </c>
      <c r="F50" s="12">
        <v>0.5</v>
      </c>
      <c r="G50" s="50"/>
      <c r="H50" s="50"/>
      <c r="I50" s="14">
        <f>SUM(B50:H50)</f>
        <v>2.5</v>
      </c>
    </row>
    <row r="51" spans="1:13" ht="12.75" customHeight="1">
      <c r="A51" s="15" t="s">
        <v>22</v>
      </c>
      <c r="B51" s="16">
        <f t="shared" ref="B51:H51" si="15">B50-B49</f>
        <v>0.16666666666666669</v>
      </c>
      <c r="C51" s="16">
        <f t="shared" si="15"/>
        <v>0.16666666666666669</v>
      </c>
      <c r="D51" s="16">
        <f t="shared" si="15"/>
        <v>0.16666666666666669</v>
      </c>
      <c r="E51" s="16">
        <f t="shared" si="15"/>
        <v>0.16666666666666669</v>
      </c>
      <c r="F51" s="16">
        <f t="shared" si="15"/>
        <v>0.16666666666666669</v>
      </c>
      <c r="G51" s="16">
        <f t="shared" si="15"/>
        <v>0</v>
      </c>
      <c r="H51" s="16">
        <f t="shared" si="15"/>
        <v>0</v>
      </c>
      <c r="I51" s="16">
        <f>I50-I49</f>
        <v>0.83333333333333348</v>
      </c>
    </row>
    <row r="52" spans="1:13" ht="12.75" customHeight="1">
      <c r="A52" s="11" t="s">
        <v>19</v>
      </c>
      <c r="B52" s="12">
        <v>0.5625</v>
      </c>
      <c r="C52" s="12">
        <v>0.5625</v>
      </c>
      <c r="D52" s="12">
        <v>0.5625</v>
      </c>
      <c r="E52" s="12">
        <v>0.5625</v>
      </c>
      <c r="F52" s="12">
        <v>0.5625</v>
      </c>
      <c r="G52" s="50"/>
      <c r="H52" s="50"/>
      <c r="I52" s="14">
        <f>SUM(B52:H52)</f>
        <v>2.8125</v>
      </c>
    </row>
    <row r="53" spans="1:13" ht="12.75" customHeight="1">
      <c r="A53" s="11" t="s">
        <v>20</v>
      </c>
      <c r="B53" s="12">
        <v>0.72916666666666663</v>
      </c>
      <c r="C53" s="12">
        <v>0.72916666666666663</v>
      </c>
      <c r="D53" s="12">
        <v>0.72916666666666663</v>
      </c>
      <c r="E53" s="12">
        <v>0.72916666666666663</v>
      </c>
      <c r="F53" s="12">
        <v>0.72916666666666663</v>
      </c>
      <c r="G53" s="50"/>
      <c r="H53" s="50"/>
      <c r="I53" s="14">
        <f>SUM(B53:H53)</f>
        <v>3.645833333333333</v>
      </c>
    </row>
    <row r="54" spans="1:13" ht="12.75" customHeight="1">
      <c r="A54" s="15" t="s">
        <v>26</v>
      </c>
      <c r="B54" s="18">
        <f t="shared" ref="B54:F54" si="16">B53-B52</f>
        <v>0.16666666666666663</v>
      </c>
      <c r="C54" s="18">
        <f t="shared" si="16"/>
        <v>0.16666666666666663</v>
      </c>
      <c r="D54" s="17">
        <f t="shared" si="16"/>
        <v>0.16666666666666663</v>
      </c>
      <c r="E54" s="18">
        <f t="shared" si="16"/>
        <v>0.16666666666666663</v>
      </c>
      <c r="F54" s="17">
        <f t="shared" si="16"/>
        <v>0.16666666666666663</v>
      </c>
      <c r="G54" s="16">
        <f>G53-G52</f>
        <v>0</v>
      </c>
      <c r="H54" s="16">
        <f>H53-H52</f>
        <v>0</v>
      </c>
      <c r="I54" s="18">
        <f>I53-I52</f>
        <v>0.83333333333333304</v>
      </c>
    </row>
    <row r="55" spans="1:13" ht="15" customHeight="1">
      <c r="A55" s="19" t="s">
        <v>28</v>
      </c>
      <c r="B55" s="20">
        <f>B51+B54</f>
        <v>0.33333333333333331</v>
      </c>
      <c r="C55" s="21">
        <f>C51+C54</f>
        <v>0.33333333333333331</v>
      </c>
      <c r="D55" s="21">
        <f>D51+D54</f>
        <v>0.33333333333333331</v>
      </c>
      <c r="E55" s="21">
        <f t="shared" ref="E55:H55" si="17">E51+E54</f>
        <v>0.33333333333333331</v>
      </c>
      <c r="F55" s="21">
        <f t="shared" si="17"/>
        <v>0.33333333333333331</v>
      </c>
      <c r="G55" s="21">
        <f t="shared" si="17"/>
        <v>0</v>
      </c>
      <c r="H55" s="21">
        <f t="shared" si="17"/>
        <v>0</v>
      </c>
      <c r="I55" s="22">
        <f>SUM(B55:H55)</f>
        <v>1.6666666666666665</v>
      </c>
    </row>
    <row r="56" spans="1:13" ht="12.75" customHeight="1">
      <c r="A56" s="62"/>
      <c r="B56" s="63"/>
      <c r="C56" s="63"/>
      <c r="D56" s="63"/>
      <c r="E56" s="63"/>
      <c r="F56" s="63"/>
      <c r="G56" s="63"/>
      <c r="H56" s="63"/>
      <c r="I56" s="64"/>
    </row>
    <row r="57" spans="1:13" ht="21" customHeight="1">
      <c r="A57" s="66" t="s">
        <v>44</v>
      </c>
      <c r="B57" s="143"/>
      <c r="C57" s="143"/>
      <c r="D57" s="143"/>
      <c r="E57" s="143"/>
      <c r="F57" s="143"/>
      <c r="G57" s="143"/>
      <c r="H57" s="143"/>
      <c r="I57" s="144"/>
    </row>
    <row r="58" spans="1:13">
      <c r="A58" s="23"/>
      <c r="B58" s="23"/>
      <c r="C58" s="23"/>
      <c r="D58" s="23"/>
      <c r="E58" s="23"/>
      <c r="F58" s="23"/>
      <c r="G58" s="23"/>
      <c r="H58" s="23"/>
      <c r="K58" s="23">
        <v>2017</v>
      </c>
    </row>
    <row r="59" spans="1:13">
      <c r="A59" s="47" t="s">
        <v>10</v>
      </c>
      <c r="B59" s="6" t="s">
        <v>11</v>
      </c>
      <c r="C59" s="6" t="s">
        <v>12</v>
      </c>
      <c r="D59" s="6" t="s">
        <v>13</v>
      </c>
      <c r="E59" s="6" t="s">
        <v>14</v>
      </c>
      <c r="F59" s="6" t="s">
        <v>15</v>
      </c>
      <c r="G59" s="6" t="s">
        <v>41</v>
      </c>
      <c r="H59" s="6" t="s">
        <v>42</v>
      </c>
      <c r="I59" s="7" t="s">
        <v>16</v>
      </c>
    </row>
    <row r="60" spans="1:13">
      <c r="A60" s="30">
        <v>43</v>
      </c>
      <c r="B60" s="8">
        <v>41569</v>
      </c>
      <c r="C60" s="8">
        <v>41570</v>
      </c>
      <c r="D60" s="8">
        <v>41571</v>
      </c>
      <c r="E60" s="8">
        <v>41572</v>
      </c>
      <c r="F60" s="8">
        <v>41573</v>
      </c>
      <c r="G60" s="8">
        <v>41574</v>
      </c>
      <c r="H60" s="8">
        <v>41575</v>
      </c>
      <c r="I60" s="49"/>
    </row>
    <row r="61" spans="1:13" hidden="1">
      <c r="A61" s="30"/>
      <c r="B61" s="46">
        <f>IF(OR(B59="LUNDI",B59="MARDI",B59="MERCREDI",B59="JEUDI",B59="VENDREDI"),1,0)</f>
        <v>1</v>
      </c>
      <c r="C61" s="46">
        <f t="shared" ref="C61:H61" si="18">IF(OR(C59="LUNDI",C59="MARDI",C59="MERCREDI",C59="JEUDI",C59="VENDREDI"),1,0)</f>
        <v>1</v>
      </c>
      <c r="D61" s="46">
        <v>1</v>
      </c>
      <c r="E61" s="46">
        <v>1</v>
      </c>
      <c r="F61" s="46">
        <v>1</v>
      </c>
      <c r="G61" s="46">
        <f t="shared" si="18"/>
        <v>0</v>
      </c>
      <c r="H61" s="46">
        <f t="shared" si="18"/>
        <v>0</v>
      </c>
      <c r="I61" s="9"/>
    </row>
    <row r="62" spans="1:13" ht="12.75" customHeight="1">
      <c r="A62" s="11" t="s">
        <v>19</v>
      </c>
      <c r="B62" s="12">
        <v>0.33333333333333331</v>
      </c>
      <c r="C62" s="12">
        <v>0.33333333333333331</v>
      </c>
      <c r="D62" s="12">
        <v>0.33333333333333331</v>
      </c>
      <c r="E62" s="12">
        <v>0.33333333333333331</v>
      </c>
      <c r="F62" s="12">
        <v>0.33333333333333331</v>
      </c>
      <c r="G62" s="50"/>
      <c r="H62" s="50"/>
      <c r="I62" s="13">
        <f>SUM(B62:H62)</f>
        <v>1.6666666666666665</v>
      </c>
    </row>
    <row r="63" spans="1:13" ht="12.75" customHeight="1">
      <c r="A63" s="11" t="s">
        <v>20</v>
      </c>
      <c r="B63" s="12">
        <v>0.5</v>
      </c>
      <c r="C63" s="12">
        <v>0.5</v>
      </c>
      <c r="D63" s="12">
        <v>0.5</v>
      </c>
      <c r="E63" s="12">
        <v>0.5</v>
      </c>
      <c r="F63" s="12">
        <v>0.5</v>
      </c>
      <c r="G63" s="50"/>
      <c r="H63" s="50"/>
      <c r="I63" s="14">
        <f>SUM(B63:H63)</f>
        <v>2.5</v>
      </c>
      <c r="M63" s="65"/>
    </row>
    <row r="64" spans="1:13" ht="12.75" customHeight="1">
      <c r="A64" s="15" t="s">
        <v>22</v>
      </c>
      <c r="B64" s="16">
        <f t="shared" ref="B64:H64" si="19">B63-B62</f>
        <v>0.16666666666666669</v>
      </c>
      <c r="C64" s="16">
        <f t="shared" si="19"/>
        <v>0.16666666666666669</v>
      </c>
      <c r="D64" s="16">
        <f t="shared" si="19"/>
        <v>0.16666666666666669</v>
      </c>
      <c r="E64" s="16">
        <f t="shared" si="19"/>
        <v>0.16666666666666669</v>
      </c>
      <c r="F64" s="16">
        <f t="shared" si="19"/>
        <v>0.16666666666666669</v>
      </c>
      <c r="G64" s="16">
        <f t="shared" si="19"/>
        <v>0</v>
      </c>
      <c r="H64" s="16">
        <f t="shared" si="19"/>
        <v>0</v>
      </c>
      <c r="I64" s="16">
        <f>I63-I62</f>
        <v>0.83333333333333348</v>
      </c>
    </row>
    <row r="65" spans="1:9" ht="12.75" customHeight="1">
      <c r="A65" s="11" t="s">
        <v>19</v>
      </c>
      <c r="B65" s="12">
        <v>0.5625</v>
      </c>
      <c r="C65" s="12">
        <v>0.5625</v>
      </c>
      <c r="D65" s="12">
        <v>0.5625</v>
      </c>
      <c r="E65" s="12">
        <v>0.5625</v>
      </c>
      <c r="F65" s="12">
        <v>0.5625</v>
      </c>
      <c r="G65" s="50"/>
      <c r="H65" s="50"/>
      <c r="I65" s="14">
        <f>SUM(B65:H65)</f>
        <v>2.8125</v>
      </c>
    </row>
    <row r="66" spans="1:9" ht="12.75" customHeight="1">
      <c r="A66" s="11" t="s">
        <v>20</v>
      </c>
      <c r="B66" s="12">
        <v>0.72916666666666663</v>
      </c>
      <c r="C66" s="12">
        <v>0.72916666666666663</v>
      </c>
      <c r="D66" s="12">
        <v>0.72916666666666663</v>
      </c>
      <c r="E66" s="12">
        <v>0.72916666666666663</v>
      </c>
      <c r="F66" s="12">
        <v>0.72916666666666663</v>
      </c>
      <c r="G66" s="50"/>
      <c r="H66" s="50"/>
      <c r="I66" s="14">
        <f>SUM(B66:H66)</f>
        <v>3.645833333333333</v>
      </c>
    </row>
    <row r="67" spans="1:9" ht="12.75" customHeight="1">
      <c r="A67" s="15" t="s">
        <v>26</v>
      </c>
      <c r="B67" s="18">
        <f t="shared" ref="B67:H67" si="20">B66-B65</f>
        <v>0.16666666666666663</v>
      </c>
      <c r="C67" s="18">
        <f t="shared" si="20"/>
        <v>0.16666666666666663</v>
      </c>
      <c r="D67" s="17">
        <f t="shared" si="20"/>
        <v>0.16666666666666663</v>
      </c>
      <c r="E67" s="17">
        <f t="shared" si="20"/>
        <v>0.16666666666666663</v>
      </c>
      <c r="F67" s="17">
        <f t="shared" si="20"/>
        <v>0.16666666666666663</v>
      </c>
      <c r="G67" s="16">
        <f t="shared" si="20"/>
        <v>0</v>
      </c>
      <c r="H67" s="16">
        <f t="shared" si="20"/>
        <v>0</v>
      </c>
      <c r="I67" s="18">
        <f>I66-I65</f>
        <v>0.83333333333333304</v>
      </c>
    </row>
    <row r="68" spans="1:9" ht="15" customHeight="1">
      <c r="A68" s="19" t="s">
        <v>28</v>
      </c>
      <c r="B68" s="20">
        <f>B64+B67</f>
        <v>0.33333333333333331</v>
      </c>
      <c r="C68" s="21">
        <f>C64+C67</f>
        <v>0.33333333333333331</v>
      </c>
      <c r="D68" s="21">
        <f>D64+D67</f>
        <v>0.33333333333333331</v>
      </c>
      <c r="E68" s="21">
        <f t="shared" ref="E68:H68" si="21">E64+E67</f>
        <v>0.33333333333333331</v>
      </c>
      <c r="F68" s="21">
        <f t="shared" si="21"/>
        <v>0.33333333333333331</v>
      </c>
      <c r="G68" s="21">
        <f t="shared" si="21"/>
        <v>0</v>
      </c>
      <c r="H68" s="21">
        <f t="shared" si="21"/>
        <v>0</v>
      </c>
      <c r="I68" s="22">
        <f>SUM(B68:H68)</f>
        <v>1.6666666666666665</v>
      </c>
    </row>
    <row r="69" spans="1:9" ht="12.75" customHeight="1">
      <c r="A69" s="62"/>
      <c r="B69" s="63"/>
      <c r="C69" s="63"/>
      <c r="D69" s="63"/>
      <c r="E69" s="63"/>
      <c r="F69" s="63"/>
      <c r="G69" s="63"/>
      <c r="H69" s="63"/>
      <c r="I69" s="64"/>
    </row>
    <row r="70" spans="1:9" ht="21" customHeight="1">
      <c r="A70" s="66" t="s">
        <v>44</v>
      </c>
      <c r="B70" s="143"/>
      <c r="C70" s="143"/>
      <c r="D70" s="143"/>
      <c r="E70" s="143"/>
      <c r="F70" s="143"/>
      <c r="G70" s="143"/>
      <c r="H70" s="143"/>
      <c r="I70" s="144"/>
    </row>
    <row r="71" spans="1:9" ht="12.75" customHeight="1">
      <c r="F71" s="24"/>
      <c r="G71" s="24"/>
      <c r="H71" s="24"/>
      <c r="I71" s="24"/>
    </row>
    <row r="72" spans="1:9" ht="12.75" customHeight="1">
      <c r="A72" s="47" t="s">
        <v>10</v>
      </c>
      <c r="B72" s="6" t="s">
        <v>11</v>
      </c>
      <c r="C72" s="6" t="s">
        <v>12</v>
      </c>
      <c r="D72" s="6" t="s">
        <v>13</v>
      </c>
      <c r="E72" s="6" t="s">
        <v>14</v>
      </c>
      <c r="F72" s="6" t="s">
        <v>15</v>
      </c>
      <c r="G72" s="6" t="s">
        <v>41</v>
      </c>
      <c r="H72" s="6" t="s">
        <v>42</v>
      </c>
      <c r="I72" s="7" t="s">
        <v>16</v>
      </c>
    </row>
    <row r="73" spans="1:9" ht="12.75" customHeight="1">
      <c r="A73" s="30">
        <v>44</v>
      </c>
      <c r="B73" s="8">
        <v>41576</v>
      </c>
      <c r="C73" s="8">
        <v>41577</v>
      </c>
      <c r="D73" s="8"/>
      <c r="E73" s="8"/>
      <c r="F73" s="8"/>
      <c r="G73" s="8"/>
      <c r="H73" s="8"/>
      <c r="I73" s="49"/>
    </row>
    <row r="74" spans="1:9" ht="12.75" hidden="1" customHeight="1">
      <c r="A74" s="30"/>
      <c r="B74" s="46">
        <f>IF(OR(B72="LUNDI",B72="MARDI",B72="MERCREDI",B72="JEUDI",B72="VENDREDI"),1,0)</f>
        <v>1</v>
      </c>
      <c r="C74" s="46">
        <f t="shared" ref="C74" si="22">IF(OR(C72="LUNDI",C72="MARDI",C72="MERCREDI",C72="JEUDI",C72="VENDREDI"),1,0)</f>
        <v>1</v>
      </c>
      <c r="D74" s="46">
        <v>0</v>
      </c>
      <c r="E74" s="46">
        <v>0</v>
      </c>
      <c r="F74" s="46">
        <v>0</v>
      </c>
      <c r="G74" s="46">
        <f t="shared" ref="G74:H74" si="23">IF(OR(G72="LUNDI",G72="MARDI",G72="MERCREDI",G72="JEUDI",G72="VENDREDI"),1,0)</f>
        <v>0</v>
      </c>
      <c r="H74" s="46">
        <f t="shared" si="23"/>
        <v>0</v>
      </c>
      <c r="I74" s="9"/>
    </row>
    <row r="75" spans="1:9" ht="12.75" customHeight="1">
      <c r="A75" s="11" t="s">
        <v>19</v>
      </c>
      <c r="B75" s="12">
        <v>0.33333333333333331</v>
      </c>
      <c r="C75" s="12">
        <v>0.33333333333333331</v>
      </c>
      <c r="D75" s="50"/>
      <c r="E75" s="50"/>
      <c r="F75" s="50"/>
      <c r="G75" s="50"/>
      <c r="H75" s="50"/>
      <c r="I75" s="13">
        <f>SUM(B75:H75)</f>
        <v>0.66666666666666663</v>
      </c>
    </row>
    <row r="76" spans="1:9" ht="12.75" customHeight="1">
      <c r="A76" s="11" t="s">
        <v>20</v>
      </c>
      <c r="B76" s="12">
        <v>0.5</v>
      </c>
      <c r="C76" s="12">
        <v>0.5</v>
      </c>
      <c r="D76" s="50"/>
      <c r="E76" s="50"/>
      <c r="F76" s="50"/>
      <c r="G76" s="50"/>
      <c r="H76" s="50"/>
      <c r="I76" s="14">
        <f>SUM(B76:H76)</f>
        <v>1</v>
      </c>
    </row>
    <row r="77" spans="1:9" ht="12.75" customHeight="1">
      <c r="A77" s="15" t="s">
        <v>22</v>
      </c>
      <c r="B77" s="16">
        <f t="shared" ref="B77:H77" si="24">B76-B75</f>
        <v>0.16666666666666669</v>
      </c>
      <c r="C77" s="16">
        <f t="shared" si="24"/>
        <v>0.16666666666666669</v>
      </c>
      <c r="D77" s="16">
        <f t="shared" si="24"/>
        <v>0</v>
      </c>
      <c r="E77" s="16">
        <f t="shared" si="24"/>
        <v>0</v>
      </c>
      <c r="F77" s="16">
        <f t="shared" si="24"/>
        <v>0</v>
      </c>
      <c r="G77" s="16">
        <f t="shared" si="24"/>
        <v>0</v>
      </c>
      <c r="H77" s="16">
        <f t="shared" si="24"/>
        <v>0</v>
      </c>
      <c r="I77" s="16">
        <f>I76-I75</f>
        <v>0.33333333333333337</v>
      </c>
    </row>
    <row r="78" spans="1:9" ht="12.75" customHeight="1">
      <c r="A78" s="11" t="s">
        <v>19</v>
      </c>
      <c r="B78" s="12">
        <v>0.5625</v>
      </c>
      <c r="C78" s="12">
        <v>0.5625</v>
      </c>
      <c r="D78" s="50"/>
      <c r="E78" s="50"/>
      <c r="F78" s="50"/>
      <c r="G78" s="50"/>
      <c r="H78" s="50"/>
      <c r="I78" s="14">
        <f>SUM(B78:H78)</f>
        <v>1.125</v>
      </c>
    </row>
    <row r="79" spans="1:9" ht="12.75" customHeight="1">
      <c r="A79" s="11" t="s">
        <v>20</v>
      </c>
      <c r="B79" s="12">
        <v>0.72916666666666663</v>
      </c>
      <c r="C79" s="12">
        <v>0.72916666666666663</v>
      </c>
      <c r="D79" s="50"/>
      <c r="E79" s="50"/>
      <c r="F79" s="50"/>
      <c r="G79" s="50"/>
      <c r="H79" s="50"/>
      <c r="I79" s="14">
        <f>SUM(B79:H79)</f>
        <v>1.4583333333333333</v>
      </c>
    </row>
    <row r="80" spans="1:9" ht="12.75" customHeight="1">
      <c r="A80" s="15" t="s">
        <v>26</v>
      </c>
      <c r="B80" s="18">
        <f t="shared" ref="B80:H80" si="25">B79-B78</f>
        <v>0.16666666666666663</v>
      </c>
      <c r="C80" s="18">
        <f t="shared" si="25"/>
        <v>0.16666666666666663</v>
      </c>
      <c r="D80" s="17">
        <f t="shared" si="25"/>
        <v>0</v>
      </c>
      <c r="E80" s="17">
        <f t="shared" si="25"/>
        <v>0</v>
      </c>
      <c r="F80" s="17">
        <f t="shared" si="25"/>
        <v>0</v>
      </c>
      <c r="G80" s="16">
        <f t="shared" si="25"/>
        <v>0</v>
      </c>
      <c r="H80" s="16">
        <f t="shared" si="25"/>
        <v>0</v>
      </c>
      <c r="I80" s="18">
        <f>I79-I78</f>
        <v>0.33333333333333326</v>
      </c>
    </row>
    <row r="81" spans="1:9" ht="12.75" customHeight="1">
      <c r="A81" s="19" t="s">
        <v>28</v>
      </c>
      <c r="B81" s="20">
        <f>B77+B80</f>
        <v>0.33333333333333331</v>
      </c>
      <c r="C81" s="21">
        <f>C77+C80</f>
        <v>0.33333333333333331</v>
      </c>
      <c r="D81" s="21">
        <f>D77+D80</f>
        <v>0</v>
      </c>
      <c r="E81" s="21">
        <f t="shared" ref="E81:H81" si="26">E77+E80</f>
        <v>0</v>
      </c>
      <c r="F81" s="21">
        <f t="shared" si="26"/>
        <v>0</v>
      </c>
      <c r="G81" s="21">
        <f t="shared" si="26"/>
        <v>0</v>
      </c>
      <c r="H81" s="21">
        <f t="shared" si="26"/>
        <v>0</v>
      </c>
      <c r="I81" s="22">
        <f>SUM(B81:H81)</f>
        <v>0.66666666666666663</v>
      </c>
    </row>
    <row r="82" spans="1:9" ht="12.75" customHeight="1">
      <c r="A82" s="62"/>
      <c r="B82" s="63"/>
      <c r="C82" s="63"/>
      <c r="D82" s="63"/>
      <c r="E82" s="63"/>
      <c r="F82" s="63"/>
      <c r="G82" s="63"/>
      <c r="H82" s="63"/>
      <c r="I82" s="64"/>
    </row>
    <row r="83" spans="1:9" ht="12.75" customHeight="1">
      <c r="A83" s="66" t="s">
        <v>44</v>
      </c>
      <c r="B83" s="143"/>
      <c r="C83" s="143"/>
      <c r="D83" s="143"/>
      <c r="E83" s="143"/>
      <c r="F83" s="143"/>
      <c r="G83" s="143"/>
      <c r="H83" s="143"/>
      <c r="I83" s="144"/>
    </row>
    <row r="84" spans="1:9" ht="12.75" customHeight="1">
      <c r="F84" s="24"/>
      <c r="G84" s="24"/>
      <c r="H84" s="24"/>
      <c r="I84" s="24"/>
    </row>
    <row r="85" spans="1:9" ht="15.75">
      <c r="A85" s="151" t="s">
        <v>29</v>
      </c>
      <c r="B85" s="152"/>
      <c r="C85" s="51">
        <f>(I68+I55+I42+I29+I16+I81)</f>
        <v>7.333333333333333</v>
      </c>
      <c r="D85" s="52"/>
      <c r="F85" s="25"/>
      <c r="G85" s="25"/>
      <c r="H85" s="25"/>
      <c r="I85" s="26"/>
    </row>
    <row r="86" spans="1:9" ht="15.75">
      <c r="A86" s="11"/>
      <c r="B86" s="26"/>
      <c r="C86" s="26"/>
      <c r="D86" s="53"/>
      <c r="E86" s="27"/>
      <c r="F86" s="26"/>
      <c r="G86" s="26"/>
      <c r="H86" s="26"/>
      <c r="I86" s="25"/>
    </row>
    <row r="87" spans="1:9" ht="15.75">
      <c r="A87" s="153" t="s">
        <v>30</v>
      </c>
      <c r="B87" s="154"/>
      <c r="C87" s="68">
        <f>SUM(B9:H9,B22:H22,B35:H35,B48:H48,B61:H61,B74:H74)</f>
        <v>22</v>
      </c>
      <c r="D87" s="55" t="s">
        <v>43</v>
      </c>
      <c r="E87" s="28"/>
    </row>
    <row r="88" spans="1:9" ht="15.75">
      <c r="A88" s="146" t="s">
        <v>31</v>
      </c>
      <c r="B88" s="147"/>
      <c r="C88" s="56">
        <v>0.33333333333333331</v>
      </c>
      <c r="D88" s="57"/>
      <c r="E88" s="29"/>
    </row>
    <row r="89" spans="1:9" ht="15.75">
      <c r="A89" s="67"/>
      <c r="B89" s="26"/>
      <c r="C89" s="68"/>
      <c r="D89" s="55"/>
    </row>
    <row r="90" spans="1:9" ht="15.75">
      <c r="A90" s="146" t="s">
        <v>32</v>
      </c>
      <c r="B90" s="147"/>
      <c r="C90" s="59">
        <f>(C87*C88)</f>
        <v>7.333333333333333</v>
      </c>
      <c r="D90" s="55"/>
    </row>
    <row r="91" spans="1:9" ht="15.75">
      <c r="A91" s="67"/>
      <c r="B91" s="26"/>
      <c r="C91" s="68"/>
      <c r="D91" s="55"/>
    </row>
    <row r="92" spans="1:9" ht="15.75">
      <c r="A92" s="149" t="s">
        <v>33</v>
      </c>
      <c r="B92" s="150"/>
      <c r="C92" s="60">
        <f>(C85-C90)</f>
        <v>0</v>
      </c>
      <c r="D92" s="61"/>
    </row>
  </sheetData>
  <mergeCells count="17">
    <mergeCell ref="A5:C5"/>
    <mergeCell ref="A1:I1"/>
    <mergeCell ref="A2:B2"/>
    <mergeCell ref="B3:C3"/>
    <mergeCell ref="E3:F3"/>
    <mergeCell ref="B4:C4"/>
    <mergeCell ref="B18:I18"/>
    <mergeCell ref="B31:I31"/>
    <mergeCell ref="B44:I44"/>
    <mergeCell ref="B57:I57"/>
    <mergeCell ref="B70:I70"/>
    <mergeCell ref="A87:B87"/>
    <mergeCell ref="A88:B88"/>
    <mergeCell ref="A90:B90"/>
    <mergeCell ref="A92:B92"/>
    <mergeCell ref="B83:I83"/>
    <mergeCell ref="A85:B85"/>
  </mergeCells>
  <conditionalFormatting sqref="B89">
    <cfRule type="cellIs" dxfId="97" priority="21" operator="greaterThan">
      <formula>0</formula>
    </cfRule>
    <cfRule type="cellIs" dxfId="96" priority="22" operator="lessThan">
      <formula>0</formula>
    </cfRule>
  </conditionalFormatting>
  <conditionalFormatting sqref="C89">
    <cfRule type="cellIs" dxfId="95" priority="19" operator="greaterThan">
      <formula>0</formula>
    </cfRule>
    <cfRule type="cellIs" dxfId="94" priority="20" operator="lessThan">
      <formula>0</formula>
    </cfRule>
  </conditionalFormatting>
  <conditionalFormatting sqref="B89">
    <cfRule type="cellIs" dxfId="93" priority="17" operator="greaterThan">
      <formula>0</formula>
    </cfRule>
    <cfRule type="cellIs" dxfId="92" priority="18" operator="lessThan">
      <formula>0</formula>
    </cfRule>
  </conditionalFormatting>
  <conditionalFormatting sqref="C89">
    <cfRule type="cellIs" dxfId="91" priority="15" operator="greaterThan">
      <formula>0</formula>
    </cfRule>
    <cfRule type="cellIs" dxfId="90" priority="16" operator="lessThan">
      <formula>0</formula>
    </cfRule>
  </conditionalFormatting>
  <conditionalFormatting sqref="B87">
    <cfRule type="cellIs" dxfId="89" priority="13" operator="greaterThan">
      <formula>0</formula>
    </cfRule>
    <cfRule type="cellIs" dxfId="88" priority="14" operator="lessThan">
      <formula>0</formula>
    </cfRule>
  </conditionalFormatting>
  <conditionalFormatting sqref="B92">
    <cfRule type="cellIs" dxfId="87" priority="11" operator="greaterThan">
      <formula>0</formula>
    </cfRule>
    <cfRule type="cellIs" dxfId="86" priority="12" operator="lessThan">
      <formula>0</formula>
    </cfRule>
  </conditionalFormatting>
  <conditionalFormatting sqref="C92">
    <cfRule type="cellIs" dxfId="85" priority="9" operator="greaterThan">
      <formula>0</formula>
    </cfRule>
    <cfRule type="cellIs" dxfId="84" priority="10" operator="lessThan">
      <formula>0</formula>
    </cfRule>
  </conditionalFormatting>
  <conditionalFormatting sqref="C92">
    <cfRule type="cellIs" dxfId="83" priority="7" operator="greaterThan">
      <formula>0</formula>
    </cfRule>
    <cfRule type="cellIs" dxfId="82" priority="8" operator="lessThan">
      <formula>0</formula>
    </cfRule>
  </conditionalFormatting>
  <conditionalFormatting sqref="B92">
    <cfRule type="cellIs" dxfId="81" priority="5" operator="greaterThan">
      <formula>0</formula>
    </cfRule>
    <cfRule type="cellIs" dxfId="80" priority="6" operator="lessThan">
      <formula>0</formula>
    </cfRule>
  </conditionalFormatting>
  <conditionalFormatting sqref="C92">
    <cfRule type="cellIs" dxfId="79" priority="3" operator="greaterThan">
      <formula>0</formula>
    </cfRule>
    <cfRule type="cellIs" dxfId="78" priority="4" operator="lessThan">
      <formula>0</formula>
    </cfRule>
  </conditionalFormatting>
  <conditionalFormatting sqref="C92">
    <cfRule type="cellIs" dxfId="77" priority="1" operator="greaterThan">
      <formula>0</formula>
    </cfRule>
    <cfRule type="cellIs" dxfId="76" priority="2" operator="lessThan">
      <formula>0</formula>
    </cfRule>
  </conditionalFormatting>
  <dataValidations count="2">
    <dataValidation type="list" allowBlank="1" showInputMessage="1" showErrorMessage="1" sqref="E3">
      <formula1>$K$3:$K$15</formula1>
    </dataValidation>
    <dataValidation type="list" allowBlank="1" showInputMessage="1" showErrorMessage="1" sqref="E4">
      <formula1>$K$19:$K$28</formula1>
    </dataValidation>
  </dataValidations>
  <pageMargins left="0.51181102362204722" right="0.51181102362204722" top="0.55118110236220474" bottom="0.55118110236220474" header="0.31496062992125984" footer="0.31496062992125984"/>
  <pageSetup paperSize="9" scale="7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M79"/>
  <sheetViews>
    <sheetView topLeftCell="A13" workbookViewId="0">
      <selection activeCell="B3" sqref="B3:C3"/>
    </sheetView>
  </sheetViews>
  <sheetFormatPr baseColWidth="10" defaultColWidth="11.42578125" defaultRowHeight="12.75"/>
  <cols>
    <col min="1" max="1" width="18.7109375" style="2" customWidth="1"/>
    <col min="2" max="8" width="12.7109375" style="2" customWidth="1"/>
    <col min="9" max="9" width="16.140625" style="2" customWidth="1"/>
    <col min="10" max="10" width="13.28515625" style="2" customWidth="1"/>
    <col min="11" max="11" width="11.42578125" style="2" hidden="1" customWidth="1"/>
    <col min="12" max="16384" width="11.42578125" style="2"/>
  </cols>
  <sheetData>
    <row r="1" spans="1:11" ht="24" customHeight="1">
      <c r="A1" s="145" t="s">
        <v>0</v>
      </c>
      <c r="B1" s="145"/>
      <c r="C1" s="145"/>
      <c r="D1" s="145"/>
      <c r="E1" s="145"/>
      <c r="F1" s="145"/>
      <c r="G1" s="145"/>
      <c r="H1" s="145"/>
      <c r="I1" s="145"/>
      <c r="J1" s="1"/>
    </row>
    <row r="2" spans="1:11" s="3" customFormat="1" ht="15">
      <c r="A2" s="155"/>
      <c r="B2" s="155"/>
    </row>
    <row r="3" spans="1:11" s="3" customFormat="1" ht="18.75">
      <c r="A3" s="4" t="s">
        <v>1</v>
      </c>
      <c r="B3" s="156"/>
      <c r="C3" s="156"/>
      <c r="D3" s="4" t="s">
        <v>2</v>
      </c>
      <c r="E3" s="148" t="s">
        <v>25</v>
      </c>
      <c r="F3" s="148"/>
      <c r="K3" s="3" t="s">
        <v>4</v>
      </c>
    </row>
    <row r="4" spans="1:11" s="3" customFormat="1" ht="18.75">
      <c r="A4" s="4" t="s">
        <v>5</v>
      </c>
      <c r="B4" s="157" t="s">
        <v>45</v>
      </c>
      <c r="C4" s="157"/>
      <c r="D4" s="4" t="s">
        <v>34</v>
      </c>
      <c r="E4" s="69">
        <v>2017</v>
      </c>
      <c r="K4" s="3" t="s">
        <v>6</v>
      </c>
    </row>
    <row r="5" spans="1:11" ht="15">
      <c r="A5" s="158" t="s">
        <v>7</v>
      </c>
      <c r="B5" s="159"/>
      <c r="C5" s="159"/>
      <c r="E5" s="5"/>
      <c r="K5" s="2" t="s">
        <v>8</v>
      </c>
    </row>
    <row r="6" spans="1:11">
      <c r="K6" s="2" t="s">
        <v>9</v>
      </c>
    </row>
    <row r="7" spans="1:11">
      <c r="A7" s="47" t="s">
        <v>10</v>
      </c>
      <c r="B7" s="6" t="s">
        <v>11</v>
      </c>
      <c r="C7" s="6" t="s">
        <v>12</v>
      </c>
      <c r="D7" s="6" t="s">
        <v>13</v>
      </c>
      <c r="E7" s="6" t="s">
        <v>14</v>
      </c>
      <c r="F7" s="6" t="s">
        <v>15</v>
      </c>
      <c r="G7" s="6" t="s">
        <v>41</v>
      </c>
      <c r="H7" s="6" t="s">
        <v>42</v>
      </c>
      <c r="I7" s="7" t="s">
        <v>16</v>
      </c>
      <c r="K7" s="2" t="s">
        <v>17</v>
      </c>
    </row>
    <row r="8" spans="1:11">
      <c r="A8" s="30">
        <v>44</v>
      </c>
      <c r="B8" s="8"/>
      <c r="C8" s="8"/>
      <c r="D8" s="8">
        <v>41578</v>
      </c>
      <c r="E8" s="8">
        <v>41579</v>
      </c>
      <c r="F8" s="8">
        <v>41580</v>
      </c>
      <c r="G8" s="8">
        <v>41581</v>
      </c>
      <c r="H8" s="8">
        <v>41582</v>
      </c>
      <c r="I8" s="49"/>
      <c r="J8" s="10"/>
      <c r="K8" s="2" t="s">
        <v>18</v>
      </c>
    </row>
    <row r="9" spans="1:11" hidden="1">
      <c r="A9" s="30"/>
      <c r="B9" s="46">
        <v>0</v>
      </c>
      <c r="C9" s="46">
        <v>0</v>
      </c>
      <c r="D9" s="46">
        <v>0</v>
      </c>
      <c r="E9" s="46">
        <v>1</v>
      </c>
      <c r="F9" s="46">
        <v>1</v>
      </c>
      <c r="G9" s="46">
        <f t="shared" ref="G9:H9" si="0">IF(OR(G7="LUNDI",G7="MARDI",G7="MERCREDI",G7="JEUDI",G7="VENDREDI"),1,0)</f>
        <v>0</v>
      </c>
      <c r="H9" s="46">
        <f t="shared" si="0"/>
        <v>0</v>
      </c>
      <c r="I9" s="9"/>
      <c r="J9" s="10"/>
      <c r="K9" s="2" t="s">
        <v>18</v>
      </c>
    </row>
    <row r="10" spans="1:11" ht="12.75" customHeight="1">
      <c r="A10" s="11" t="s">
        <v>19</v>
      </c>
      <c r="B10" s="50"/>
      <c r="C10" s="50"/>
      <c r="D10" s="50"/>
      <c r="E10" s="12">
        <v>0.33333333333333331</v>
      </c>
      <c r="F10" s="12">
        <v>0.33333333333333331</v>
      </c>
      <c r="G10" s="50"/>
      <c r="H10" s="50"/>
      <c r="I10" s="13">
        <f>SUM(B10:H10)</f>
        <v>0.66666666666666663</v>
      </c>
      <c r="K10" s="2" t="s">
        <v>3</v>
      </c>
    </row>
    <row r="11" spans="1:11" ht="12.75" customHeight="1">
      <c r="A11" s="11" t="s">
        <v>20</v>
      </c>
      <c r="B11" s="50"/>
      <c r="C11" s="50"/>
      <c r="D11" s="50"/>
      <c r="E11" s="12">
        <v>0.5</v>
      </c>
      <c r="F11" s="12">
        <v>0.5</v>
      </c>
      <c r="G11" s="50"/>
      <c r="H11" s="50"/>
      <c r="I11" s="14">
        <f>SUM(B11:H11)</f>
        <v>1</v>
      </c>
      <c r="K11" s="2" t="s">
        <v>21</v>
      </c>
    </row>
    <row r="12" spans="1:11" ht="12.75" customHeight="1">
      <c r="A12" s="15" t="s">
        <v>22</v>
      </c>
      <c r="B12" s="16">
        <f t="shared" ref="B12:H12" si="1">B11-B10</f>
        <v>0</v>
      </c>
      <c r="C12" s="16">
        <f t="shared" si="1"/>
        <v>0</v>
      </c>
      <c r="D12" s="16">
        <f t="shared" si="1"/>
        <v>0</v>
      </c>
      <c r="E12" s="16">
        <f t="shared" si="1"/>
        <v>0.16666666666666669</v>
      </c>
      <c r="F12" s="16">
        <f t="shared" si="1"/>
        <v>0.16666666666666669</v>
      </c>
      <c r="G12" s="16">
        <f t="shared" si="1"/>
        <v>0</v>
      </c>
      <c r="H12" s="16">
        <f t="shared" si="1"/>
        <v>0</v>
      </c>
      <c r="I12" s="16">
        <f>I11-I10</f>
        <v>0.33333333333333337</v>
      </c>
      <c r="K12" s="2" t="s">
        <v>23</v>
      </c>
    </row>
    <row r="13" spans="1:11" ht="12.75" customHeight="1">
      <c r="A13" s="11" t="s">
        <v>19</v>
      </c>
      <c r="B13" s="50"/>
      <c r="C13" s="50"/>
      <c r="D13" s="50"/>
      <c r="E13" s="12">
        <v>0.5625</v>
      </c>
      <c r="F13" s="12">
        <v>0.5625</v>
      </c>
      <c r="G13" s="50"/>
      <c r="H13" s="50"/>
      <c r="I13" s="14">
        <f>SUM(B13:H13)</f>
        <v>1.125</v>
      </c>
      <c r="K13" s="2" t="s">
        <v>24</v>
      </c>
    </row>
    <row r="14" spans="1:11" ht="12.75" customHeight="1">
      <c r="A14" s="11" t="s">
        <v>20</v>
      </c>
      <c r="B14" s="50"/>
      <c r="C14" s="50"/>
      <c r="D14" s="50"/>
      <c r="E14" s="12">
        <v>0.72916666666666663</v>
      </c>
      <c r="F14" s="12">
        <v>0.72916666666666663</v>
      </c>
      <c r="G14" s="50"/>
      <c r="H14" s="50"/>
      <c r="I14" s="14">
        <f>SUM(B14:H14)</f>
        <v>1.4583333333333333</v>
      </c>
      <c r="K14" s="2" t="s">
        <v>25</v>
      </c>
    </row>
    <row r="15" spans="1:11" ht="12.75" customHeight="1">
      <c r="A15" s="15" t="s">
        <v>26</v>
      </c>
      <c r="B15" s="18">
        <f t="shared" ref="B15:H15" si="2">B14-B13</f>
        <v>0</v>
      </c>
      <c r="C15" s="18">
        <f t="shared" si="2"/>
        <v>0</v>
      </c>
      <c r="D15" s="17">
        <f t="shared" si="2"/>
        <v>0</v>
      </c>
      <c r="E15" s="17">
        <f t="shared" si="2"/>
        <v>0.16666666666666663</v>
      </c>
      <c r="F15" s="18">
        <f t="shared" si="2"/>
        <v>0.16666666666666663</v>
      </c>
      <c r="G15" s="16">
        <f t="shared" si="2"/>
        <v>0</v>
      </c>
      <c r="H15" s="16">
        <f t="shared" si="2"/>
        <v>0</v>
      </c>
      <c r="I15" s="18">
        <f>I14-I13</f>
        <v>0.33333333333333326</v>
      </c>
      <c r="K15" s="2" t="s">
        <v>27</v>
      </c>
    </row>
    <row r="16" spans="1:11" ht="15" customHeight="1">
      <c r="A16" s="19" t="s">
        <v>28</v>
      </c>
      <c r="B16" s="20">
        <f>B12+B15</f>
        <v>0</v>
      </c>
      <c r="C16" s="21">
        <f>C12+C15</f>
        <v>0</v>
      </c>
      <c r="D16" s="21">
        <f>D12+D15</f>
        <v>0</v>
      </c>
      <c r="E16" s="21">
        <f t="shared" ref="E16:H16" si="3">E12+E15</f>
        <v>0.33333333333333331</v>
      </c>
      <c r="F16" s="21">
        <f t="shared" si="3"/>
        <v>0.33333333333333331</v>
      </c>
      <c r="G16" s="21">
        <f t="shared" si="3"/>
        <v>0</v>
      </c>
      <c r="H16" s="21">
        <f t="shared" si="3"/>
        <v>0</v>
      </c>
      <c r="I16" s="22">
        <f>SUM(B16:H16)</f>
        <v>0.66666666666666663</v>
      </c>
    </row>
    <row r="17" spans="1:11" ht="12.75" customHeight="1">
      <c r="A17" s="62"/>
      <c r="B17" s="63"/>
      <c r="C17" s="63"/>
      <c r="D17" s="63"/>
      <c r="E17" s="63"/>
      <c r="F17" s="63"/>
      <c r="G17" s="63"/>
      <c r="H17" s="63"/>
      <c r="I17" s="64"/>
    </row>
    <row r="18" spans="1:11" ht="21" customHeight="1">
      <c r="A18" s="66" t="s">
        <v>44</v>
      </c>
      <c r="B18" s="143"/>
      <c r="C18" s="143"/>
      <c r="D18" s="143"/>
      <c r="E18" s="143"/>
      <c r="F18" s="143"/>
      <c r="G18" s="143"/>
      <c r="H18" s="143"/>
      <c r="I18" s="144"/>
    </row>
    <row r="19" spans="1:11">
      <c r="A19" s="23"/>
      <c r="B19" s="23"/>
      <c r="C19" s="23"/>
      <c r="D19" s="23"/>
      <c r="E19" s="23"/>
      <c r="F19" s="23"/>
      <c r="G19" s="23"/>
      <c r="H19" s="23"/>
      <c r="K19" s="23">
        <v>2017</v>
      </c>
    </row>
    <row r="20" spans="1:11">
      <c r="A20" s="47" t="s">
        <v>10</v>
      </c>
      <c r="B20" s="6" t="s">
        <v>11</v>
      </c>
      <c r="C20" s="6" t="s">
        <v>12</v>
      </c>
      <c r="D20" s="6" t="s">
        <v>13</v>
      </c>
      <c r="E20" s="6" t="s">
        <v>14</v>
      </c>
      <c r="F20" s="6" t="s">
        <v>15</v>
      </c>
      <c r="G20" s="6" t="s">
        <v>41</v>
      </c>
      <c r="H20" s="6" t="s">
        <v>42</v>
      </c>
      <c r="I20" s="7" t="s">
        <v>16</v>
      </c>
      <c r="K20" s="23">
        <v>2018</v>
      </c>
    </row>
    <row r="21" spans="1:11">
      <c r="A21" s="30">
        <v>45</v>
      </c>
      <c r="B21" s="8">
        <v>41583</v>
      </c>
      <c r="C21" s="8">
        <v>41584</v>
      </c>
      <c r="D21" s="8">
        <v>41585</v>
      </c>
      <c r="E21" s="8">
        <v>41586</v>
      </c>
      <c r="F21" s="8">
        <v>41587</v>
      </c>
      <c r="G21" s="8">
        <v>41588</v>
      </c>
      <c r="H21" s="8">
        <v>41589</v>
      </c>
      <c r="I21" s="49"/>
      <c r="K21" s="23"/>
    </row>
    <row r="22" spans="1:11" hidden="1">
      <c r="A22" s="30"/>
      <c r="B22" s="46">
        <v>1</v>
      </c>
      <c r="C22" s="46">
        <f t="shared" ref="C22:H22" si="4">IF(OR(C20="LUNDI",C20="MARDI",C20="MERCREDI",C20="JEUDI",C20="VENDREDI"),1,0)</f>
        <v>1</v>
      </c>
      <c r="D22" s="46">
        <f t="shared" si="4"/>
        <v>1</v>
      </c>
      <c r="E22" s="46">
        <f t="shared" si="4"/>
        <v>1</v>
      </c>
      <c r="F22" s="46">
        <f t="shared" si="4"/>
        <v>1</v>
      </c>
      <c r="G22" s="46">
        <f t="shared" si="4"/>
        <v>0</v>
      </c>
      <c r="H22" s="46">
        <f t="shared" si="4"/>
        <v>0</v>
      </c>
      <c r="I22" s="9"/>
      <c r="K22" s="23">
        <v>2019</v>
      </c>
    </row>
    <row r="23" spans="1:11" ht="12.75" customHeight="1">
      <c r="A23" s="11" t="s">
        <v>19</v>
      </c>
      <c r="B23" s="12">
        <v>0.33333333333333331</v>
      </c>
      <c r="C23" s="12">
        <v>0.33333333333333331</v>
      </c>
      <c r="D23" s="12">
        <v>0.33333333333333331</v>
      </c>
      <c r="E23" s="12">
        <v>0.33333333333333331</v>
      </c>
      <c r="F23" s="12">
        <v>0.33333333333333331</v>
      </c>
      <c r="G23" s="50"/>
      <c r="H23" s="50"/>
      <c r="I23" s="13">
        <f>SUM(B23:H23)</f>
        <v>1.6666666666666665</v>
      </c>
      <c r="K23" s="23">
        <v>2020</v>
      </c>
    </row>
    <row r="24" spans="1:11" ht="12.75" customHeight="1">
      <c r="A24" s="11" t="s">
        <v>20</v>
      </c>
      <c r="B24" s="12">
        <v>0.5</v>
      </c>
      <c r="C24" s="12">
        <v>0.5</v>
      </c>
      <c r="D24" s="12">
        <v>0.5</v>
      </c>
      <c r="E24" s="12">
        <v>0.5</v>
      </c>
      <c r="F24" s="12">
        <v>0.5</v>
      </c>
      <c r="G24" s="50"/>
      <c r="H24" s="50"/>
      <c r="I24" s="14">
        <f>SUM(B24:H24)</f>
        <v>2.5</v>
      </c>
      <c r="K24" s="23">
        <v>2021</v>
      </c>
    </row>
    <row r="25" spans="1:11" ht="12.75" customHeight="1">
      <c r="A25" s="15" t="s">
        <v>22</v>
      </c>
      <c r="B25" s="16">
        <f t="shared" ref="B25:H25" si="5">B24-B23</f>
        <v>0.16666666666666669</v>
      </c>
      <c r="C25" s="16">
        <f t="shared" si="5"/>
        <v>0.16666666666666669</v>
      </c>
      <c r="D25" s="16">
        <f t="shared" si="5"/>
        <v>0.16666666666666669</v>
      </c>
      <c r="E25" s="16">
        <f t="shared" si="5"/>
        <v>0.16666666666666669</v>
      </c>
      <c r="F25" s="16">
        <f t="shared" si="5"/>
        <v>0.16666666666666669</v>
      </c>
      <c r="G25" s="16">
        <f t="shared" si="5"/>
        <v>0</v>
      </c>
      <c r="H25" s="16">
        <f t="shared" si="5"/>
        <v>0</v>
      </c>
      <c r="I25" s="16">
        <f>I24-I23</f>
        <v>0.83333333333333348</v>
      </c>
      <c r="K25" s="23">
        <v>2022</v>
      </c>
    </row>
    <row r="26" spans="1:11" ht="12.75" customHeight="1">
      <c r="A26" s="11" t="s">
        <v>19</v>
      </c>
      <c r="B26" s="12">
        <v>0.5625</v>
      </c>
      <c r="C26" s="12">
        <v>0.5625</v>
      </c>
      <c r="D26" s="12">
        <v>0.5625</v>
      </c>
      <c r="E26" s="12">
        <v>0.5625</v>
      </c>
      <c r="F26" s="12">
        <v>0.5625</v>
      </c>
      <c r="G26" s="50"/>
      <c r="H26" s="50"/>
      <c r="I26" s="14">
        <f>SUM(B26:H26)</f>
        <v>2.8125</v>
      </c>
      <c r="K26" s="23">
        <v>2023</v>
      </c>
    </row>
    <row r="27" spans="1:11" ht="12.75" customHeight="1">
      <c r="A27" s="11" t="s">
        <v>20</v>
      </c>
      <c r="B27" s="12">
        <v>0.72916666666666663</v>
      </c>
      <c r="C27" s="12">
        <v>0.72916666666666663</v>
      </c>
      <c r="D27" s="12">
        <v>0.72916666666666663</v>
      </c>
      <c r="E27" s="12">
        <v>0.72916666666666663</v>
      </c>
      <c r="F27" s="12">
        <v>0.72916666666666663</v>
      </c>
      <c r="G27" s="50"/>
      <c r="H27" s="50"/>
      <c r="I27" s="14">
        <f>SUM(B27:H27)</f>
        <v>3.645833333333333</v>
      </c>
      <c r="K27" s="23">
        <v>2024</v>
      </c>
    </row>
    <row r="28" spans="1:11" ht="12.75" customHeight="1">
      <c r="A28" s="15" t="s">
        <v>26</v>
      </c>
      <c r="B28" s="18">
        <f t="shared" ref="B28:H28" si="6">B27-B26</f>
        <v>0.16666666666666663</v>
      </c>
      <c r="C28" s="18">
        <f t="shared" si="6"/>
        <v>0.16666666666666663</v>
      </c>
      <c r="D28" s="17">
        <f t="shared" si="6"/>
        <v>0.16666666666666663</v>
      </c>
      <c r="E28" s="17">
        <f t="shared" si="6"/>
        <v>0.16666666666666663</v>
      </c>
      <c r="F28" s="18">
        <f t="shared" si="6"/>
        <v>0.16666666666666663</v>
      </c>
      <c r="G28" s="16">
        <f t="shared" si="6"/>
        <v>0</v>
      </c>
      <c r="H28" s="16">
        <f t="shared" si="6"/>
        <v>0</v>
      </c>
      <c r="I28" s="18">
        <f>I27-I26</f>
        <v>0.83333333333333304</v>
      </c>
      <c r="K28" s="23">
        <v>2025</v>
      </c>
    </row>
    <row r="29" spans="1:11" ht="15" customHeight="1">
      <c r="A29" s="19" t="s">
        <v>28</v>
      </c>
      <c r="B29" s="20">
        <f>B25+B28</f>
        <v>0.33333333333333331</v>
      </c>
      <c r="C29" s="21">
        <f>C25+C28</f>
        <v>0.33333333333333331</v>
      </c>
      <c r="D29" s="21">
        <f>D25+D28</f>
        <v>0.33333333333333331</v>
      </c>
      <c r="E29" s="21">
        <f t="shared" ref="E29:H29" si="7">E25+E28</f>
        <v>0.33333333333333331</v>
      </c>
      <c r="F29" s="21">
        <f t="shared" si="7"/>
        <v>0.33333333333333331</v>
      </c>
      <c r="G29" s="21">
        <f t="shared" si="7"/>
        <v>0</v>
      </c>
      <c r="H29" s="21">
        <f t="shared" si="7"/>
        <v>0</v>
      </c>
      <c r="I29" s="22">
        <f>SUM(B29:H29)</f>
        <v>1.6666666666666665</v>
      </c>
    </row>
    <row r="30" spans="1:11" ht="12.75" customHeight="1">
      <c r="A30" s="62"/>
      <c r="B30" s="63"/>
      <c r="C30" s="63"/>
      <c r="D30" s="63"/>
      <c r="E30" s="63"/>
      <c r="F30" s="63"/>
      <c r="G30" s="63"/>
      <c r="H30" s="63"/>
      <c r="I30" s="64"/>
    </row>
    <row r="31" spans="1:11" ht="21" customHeight="1">
      <c r="A31" s="66" t="s">
        <v>44</v>
      </c>
      <c r="B31" s="143"/>
      <c r="C31" s="143"/>
      <c r="D31" s="143"/>
      <c r="E31" s="143"/>
      <c r="F31" s="143"/>
      <c r="G31" s="143"/>
      <c r="H31" s="143"/>
      <c r="I31" s="144"/>
    </row>
    <row r="32" spans="1:11">
      <c r="A32" s="23"/>
      <c r="B32" s="23"/>
      <c r="C32" s="23"/>
      <c r="D32" s="23"/>
      <c r="E32" s="23"/>
      <c r="F32" s="23"/>
      <c r="G32" s="23"/>
      <c r="H32" s="23"/>
      <c r="K32" s="23">
        <v>2017</v>
      </c>
    </row>
    <row r="33" spans="1:11">
      <c r="A33" s="47" t="s">
        <v>10</v>
      </c>
      <c r="B33" s="6" t="s">
        <v>11</v>
      </c>
      <c r="C33" s="6" t="s">
        <v>12</v>
      </c>
      <c r="D33" s="6" t="s">
        <v>13</v>
      </c>
      <c r="E33" s="6" t="s">
        <v>14</v>
      </c>
      <c r="F33" s="6" t="s">
        <v>15</v>
      </c>
      <c r="G33" s="6" t="s">
        <v>41</v>
      </c>
      <c r="H33" s="6" t="s">
        <v>42</v>
      </c>
      <c r="I33" s="7" t="s">
        <v>16</v>
      </c>
    </row>
    <row r="34" spans="1:11">
      <c r="A34" s="30">
        <v>46</v>
      </c>
      <c r="B34" s="8">
        <v>41590</v>
      </c>
      <c r="C34" s="8">
        <v>41591</v>
      </c>
      <c r="D34" s="8">
        <v>41592</v>
      </c>
      <c r="E34" s="8">
        <v>41593</v>
      </c>
      <c r="F34" s="8">
        <v>41594</v>
      </c>
      <c r="G34" s="8">
        <v>41595</v>
      </c>
      <c r="H34" s="8">
        <v>41596</v>
      </c>
      <c r="I34" s="49"/>
    </row>
    <row r="35" spans="1:11" hidden="1">
      <c r="A35" s="30"/>
      <c r="B35" s="46">
        <f>IF(OR(B33="LUNDI",B33="MARDI",B33="MERCREDI",B33="JEUDI",B33="VENDREDI"),1,0)</f>
        <v>1</v>
      </c>
      <c r="C35" s="46">
        <f t="shared" ref="C35:H35" si="8">IF(OR(C33="LUNDI",C33="MARDI",C33="MERCREDI",C33="JEUDI",C33="VENDREDI"),1,0)</f>
        <v>1</v>
      </c>
      <c r="D35" s="46">
        <f t="shared" si="8"/>
        <v>1</v>
      </c>
      <c r="E35" s="46">
        <f t="shared" si="8"/>
        <v>1</v>
      </c>
      <c r="F35" s="46">
        <f t="shared" si="8"/>
        <v>1</v>
      </c>
      <c r="G35" s="46">
        <f t="shared" si="8"/>
        <v>0</v>
      </c>
      <c r="H35" s="46">
        <f t="shared" si="8"/>
        <v>0</v>
      </c>
      <c r="I35" s="9"/>
    </row>
    <row r="36" spans="1:11" ht="12.75" customHeight="1">
      <c r="A36" s="11" t="s">
        <v>19</v>
      </c>
      <c r="B36" s="12">
        <v>0.33333333333333331</v>
      </c>
      <c r="C36" s="12">
        <v>0.33333333333333331</v>
      </c>
      <c r="D36" s="12">
        <v>0.33333333333333331</v>
      </c>
      <c r="E36" s="12">
        <v>0.33333333333333331</v>
      </c>
      <c r="F36" s="12">
        <v>0.33333333333333331</v>
      </c>
      <c r="G36" s="50"/>
      <c r="H36" s="50"/>
      <c r="I36" s="13">
        <f>SUM(B36:H36)</f>
        <v>1.6666666666666665</v>
      </c>
    </row>
    <row r="37" spans="1:11" ht="12.75" customHeight="1">
      <c r="A37" s="11" t="s">
        <v>20</v>
      </c>
      <c r="B37" s="12">
        <v>0.5</v>
      </c>
      <c r="C37" s="12">
        <v>0.5</v>
      </c>
      <c r="D37" s="12">
        <v>0.5</v>
      </c>
      <c r="E37" s="12">
        <v>0.5</v>
      </c>
      <c r="F37" s="12">
        <v>0.5</v>
      </c>
      <c r="G37" s="50"/>
      <c r="H37" s="50"/>
      <c r="I37" s="14">
        <f>SUM(B37:H37)</f>
        <v>2.5</v>
      </c>
    </row>
    <row r="38" spans="1:11" ht="12.75" customHeight="1">
      <c r="A38" s="15" t="s">
        <v>22</v>
      </c>
      <c r="B38" s="16">
        <f t="shared" ref="B38:H38" si="9">B37-B36</f>
        <v>0.16666666666666669</v>
      </c>
      <c r="C38" s="16">
        <f t="shared" si="9"/>
        <v>0.16666666666666669</v>
      </c>
      <c r="D38" s="16">
        <f t="shared" si="9"/>
        <v>0.16666666666666669</v>
      </c>
      <c r="E38" s="16">
        <f t="shared" si="9"/>
        <v>0.16666666666666669</v>
      </c>
      <c r="F38" s="16">
        <f t="shared" si="9"/>
        <v>0.16666666666666669</v>
      </c>
      <c r="G38" s="16">
        <f t="shared" si="9"/>
        <v>0</v>
      </c>
      <c r="H38" s="16">
        <f t="shared" si="9"/>
        <v>0</v>
      </c>
      <c r="I38" s="16">
        <f>I37-I36</f>
        <v>0.83333333333333348</v>
      </c>
    </row>
    <row r="39" spans="1:11" ht="12.75" customHeight="1">
      <c r="A39" s="11" t="s">
        <v>19</v>
      </c>
      <c r="B39" s="12">
        <v>0.5625</v>
      </c>
      <c r="C39" s="12">
        <v>0.5625</v>
      </c>
      <c r="D39" s="12">
        <v>0.5625</v>
      </c>
      <c r="E39" s="12">
        <v>0.5625</v>
      </c>
      <c r="F39" s="12">
        <v>0.5625</v>
      </c>
      <c r="G39" s="50"/>
      <c r="H39" s="50"/>
      <c r="I39" s="14">
        <f>SUM(B39:H39)</f>
        <v>2.8125</v>
      </c>
    </row>
    <row r="40" spans="1:11" ht="12.75" customHeight="1">
      <c r="A40" s="11" t="s">
        <v>20</v>
      </c>
      <c r="B40" s="12">
        <v>0.72916666666666663</v>
      </c>
      <c r="C40" s="12">
        <v>0.72916666666666663</v>
      </c>
      <c r="D40" s="12">
        <v>0.72916666666666663</v>
      </c>
      <c r="E40" s="12">
        <v>0.72916666666666663</v>
      </c>
      <c r="F40" s="12">
        <v>0.72916666666666663</v>
      </c>
      <c r="G40" s="50"/>
      <c r="H40" s="50"/>
      <c r="I40" s="14">
        <f>SUM(B40:H40)</f>
        <v>3.645833333333333</v>
      </c>
    </row>
    <row r="41" spans="1:11" ht="12.75" customHeight="1">
      <c r="A41" s="15" t="s">
        <v>26</v>
      </c>
      <c r="B41" s="18">
        <f t="shared" ref="B41:H41" si="10">B40-B39</f>
        <v>0.16666666666666663</v>
      </c>
      <c r="C41" s="18">
        <f t="shared" si="10"/>
        <v>0.16666666666666663</v>
      </c>
      <c r="D41" s="17">
        <f t="shared" si="10"/>
        <v>0.16666666666666663</v>
      </c>
      <c r="E41" s="17">
        <f t="shared" si="10"/>
        <v>0.16666666666666663</v>
      </c>
      <c r="F41" s="18">
        <f t="shared" si="10"/>
        <v>0.16666666666666663</v>
      </c>
      <c r="G41" s="16">
        <f t="shared" si="10"/>
        <v>0</v>
      </c>
      <c r="H41" s="16">
        <f t="shared" si="10"/>
        <v>0</v>
      </c>
      <c r="I41" s="18">
        <f>I40-I39</f>
        <v>0.83333333333333304</v>
      </c>
    </row>
    <row r="42" spans="1:11" ht="15" customHeight="1">
      <c r="A42" s="19" t="s">
        <v>28</v>
      </c>
      <c r="B42" s="20">
        <f>B38+B41</f>
        <v>0.33333333333333331</v>
      </c>
      <c r="C42" s="21">
        <f>C38+C41</f>
        <v>0.33333333333333331</v>
      </c>
      <c r="D42" s="21">
        <f>D38+D41</f>
        <v>0.33333333333333331</v>
      </c>
      <c r="E42" s="21">
        <f t="shared" ref="E42:H42" si="11">E38+E41</f>
        <v>0.33333333333333331</v>
      </c>
      <c r="F42" s="21">
        <f t="shared" si="11"/>
        <v>0.33333333333333331</v>
      </c>
      <c r="G42" s="21">
        <f t="shared" si="11"/>
        <v>0</v>
      </c>
      <c r="H42" s="21">
        <f t="shared" si="11"/>
        <v>0</v>
      </c>
      <c r="I42" s="22">
        <f>SUM(B42:H42)</f>
        <v>1.6666666666666665</v>
      </c>
    </row>
    <row r="43" spans="1:11" ht="12.75" customHeight="1">
      <c r="A43" s="62"/>
      <c r="B43" s="63"/>
      <c r="C43" s="63"/>
      <c r="D43" s="63"/>
      <c r="E43" s="63"/>
      <c r="F43" s="63"/>
      <c r="G43" s="63"/>
      <c r="H43" s="63"/>
      <c r="I43" s="64"/>
    </row>
    <row r="44" spans="1:11" ht="21" customHeight="1">
      <c r="A44" s="66" t="s">
        <v>44</v>
      </c>
      <c r="B44" s="143"/>
      <c r="C44" s="143"/>
      <c r="D44" s="143"/>
      <c r="E44" s="143"/>
      <c r="F44" s="143"/>
      <c r="G44" s="143"/>
      <c r="H44" s="143"/>
      <c r="I44" s="144"/>
    </row>
    <row r="45" spans="1:11">
      <c r="A45" s="23"/>
      <c r="B45" s="23"/>
      <c r="C45" s="23"/>
      <c r="D45" s="23"/>
      <c r="E45" s="23"/>
      <c r="F45" s="23"/>
      <c r="G45" s="23"/>
      <c r="H45" s="23"/>
      <c r="K45" s="23">
        <v>2017</v>
      </c>
    </row>
    <row r="46" spans="1:11">
      <c r="A46" s="47" t="s">
        <v>10</v>
      </c>
      <c r="B46" s="6" t="s">
        <v>11</v>
      </c>
      <c r="C46" s="6" t="s">
        <v>12</v>
      </c>
      <c r="D46" s="6" t="s">
        <v>13</v>
      </c>
      <c r="E46" s="6" t="s">
        <v>14</v>
      </c>
      <c r="F46" s="6" t="s">
        <v>15</v>
      </c>
      <c r="G46" s="6" t="s">
        <v>41</v>
      </c>
      <c r="H46" s="6" t="s">
        <v>42</v>
      </c>
      <c r="I46" s="7" t="s">
        <v>16</v>
      </c>
    </row>
    <row r="47" spans="1:11">
      <c r="A47" s="30">
        <v>47</v>
      </c>
      <c r="B47" s="8">
        <v>41597</v>
      </c>
      <c r="C47" s="8">
        <v>41598</v>
      </c>
      <c r="D47" s="8">
        <v>41599</v>
      </c>
      <c r="E47" s="8">
        <v>41600</v>
      </c>
      <c r="F47" s="8">
        <v>41601</v>
      </c>
      <c r="G47" s="8">
        <v>41602</v>
      </c>
      <c r="H47" s="8">
        <v>41603</v>
      </c>
      <c r="I47" s="49"/>
    </row>
    <row r="48" spans="1:11" hidden="1">
      <c r="A48" s="30"/>
      <c r="B48" s="46">
        <f>IF(OR(B46="LUNDI",B46="MARDI",B46="MERCREDI",B46="JEUDI",B46="VENDREDI"),1,0)</f>
        <v>1</v>
      </c>
      <c r="C48" s="46">
        <f t="shared" ref="C48:H48" si="12">IF(OR(C46="LUNDI",C46="MARDI",C46="MERCREDI",C46="JEUDI",C46="VENDREDI"),1,0)</f>
        <v>1</v>
      </c>
      <c r="D48" s="46">
        <f t="shared" si="12"/>
        <v>1</v>
      </c>
      <c r="E48" s="46">
        <v>1</v>
      </c>
      <c r="F48" s="46">
        <v>1</v>
      </c>
      <c r="G48" s="46">
        <f t="shared" si="12"/>
        <v>0</v>
      </c>
      <c r="H48" s="46">
        <f t="shared" si="12"/>
        <v>0</v>
      </c>
      <c r="I48" s="9"/>
    </row>
    <row r="49" spans="1:13" ht="12.75" customHeight="1">
      <c r="A49" s="11" t="s">
        <v>19</v>
      </c>
      <c r="B49" s="12">
        <v>0.33333333333333331</v>
      </c>
      <c r="C49" s="12">
        <v>0.33333333333333331</v>
      </c>
      <c r="D49" s="12">
        <v>0.33333333333333331</v>
      </c>
      <c r="E49" s="12">
        <v>0.33333333333333331</v>
      </c>
      <c r="F49" s="12">
        <v>0.33333333333333331</v>
      </c>
      <c r="G49" s="50"/>
      <c r="H49" s="50"/>
      <c r="I49" s="13">
        <f>SUM(B49:H49)</f>
        <v>1.6666666666666665</v>
      </c>
    </row>
    <row r="50" spans="1:13" ht="12.75" customHeight="1">
      <c r="A50" s="11" t="s">
        <v>20</v>
      </c>
      <c r="B50" s="12">
        <v>0.5</v>
      </c>
      <c r="C50" s="12">
        <v>0.5</v>
      </c>
      <c r="D50" s="12">
        <v>0.5</v>
      </c>
      <c r="E50" s="12">
        <v>0.5</v>
      </c>
      <c r="F50" s="12">
        <v>0.5</v>
      </c>
      <c r="G50" s="50"/>
      <c r="H50" s="50"/>
      <c r="I50" s="14">
        <f>SUM(B50:H50)</f>
        <v>2.5</v>
      </c>
    </row>
    <row r="51" spans="1:13" ht="12.75" customHeight="1">
      <c r="A51" s="15" t="s">
        <v>22</v>
      </c>
      <c r="B51" s="16">
        <f t="shared" ref="B51:H51" si="13">B50-B49</f>
        <v>0.16666666666666669</v>
      </c>
      <c r="C51" s="16">
        <f t="shared" si="13"/>
        <v>0.16666666666666669</v>
      </c>
      <c r="D51" s="16">
        <f t="shared" si="13"/>
        <v>0.16666666666666669</v>
      </c>
      <c r="E51" s="16">
        <f t="shared" si="13"/>
        <v>0.16666666666666669</v>
      </c>
      <c r="F51" s="16">
        <f t="shared" si="13"/>
        <v>0.16666666666666669</v>
      </c>
      <c r="G51" s="16">
        <f t="shared" si="13"/>
        <v>0</v>
      </c>
      <c r="H51" s="16">
        <f t="shared" si="13"/>
        <v>0</v>
      </c>
      <c r="I51" s="16">
        <f>I50-I49</f>
        <v>0.83333333333333348</v>
      </c>
    </row>
    <row r="52" spans="1:13" ht="12.75" customHeight="1">
      <c r="A52" s="11" t="s">
        <v>19</v>
      </c>
      <c r="B52" s="12">
        <v>0.5625</v>
      </c>
      <c r="C52" s="12">
        <v>0.5625</v>
      </c>
      <c r="D52" s="12">
        <v>0.5625</v>
      </c>
      <c r="E52" s="12">
        <v>0.5625</v>
      </c>
      <c r="F52" s="12">
        <v>0.5625</v>
      </c>
      <c r="G52" s="50"/>
      <c r="H52" s="50"/>
      <c r="I52" s="14">
        <f>SUM(B52:H52)</f>
        <v>2.8125</v>
      </c>
    </row>
    <row r="53" spans="1:13" ht="12.75" customHeight="1">
      <c r="A53" s="11" t="s">
        <v>20</v>
      </c>
      <c r="B53" s="12">
        <v>0.72916666666666663</v>
      </c>
      <c r="C53" s="12">
        <v>0.72916666666666663</v>
      </c>
      <c r="D53" s="12">
        <v>0.72916666666666663</v>
      </c>
      <c r="E53" s="12">
        <v>0.72916666666666663</v>
      </c>
      <c r="F53" s="12">
        <v>0.72916666666666663</v>
      </c>
      <c r="G53" s="50"/>
      <c r="H53" s="50"/>
      <c r="I53" s="14">
        <f>SUM(B53:H53)</f>
        <v>3.645833333333333</v>
      </c>
    </row>
    <row r="54" spans="1:13" ht="12.75" customHeight="1">
      <c r="A54" s="15" t="s">
        <v>26</v>
      </c>
      <c r="B54" s="18">
        <f t="shared" ref="B54:F54" si="14">B53-B52</f>
        <v>0.16666666666666663</v>
      </c>
      <c r="C54" s="18">
        <f t="shared" si="14"/>
        <v>0.16666666666666663</v>
      </c>
      <c r="D54" s="17">
        <f t="shared" si="14"/>
        <v>0.16666666666666663</v>
      </c>
      <c r="E54" s="18">
        <f t="shared" si="14"/>
        <v>0.16666666666666663</v>
      </c>
      <c r="F54" s="17">
        <f t="shared" si="14"/>
        <v>0.16666666666666663</v>
      </c>
      <c r="G54" s="16">
        <f>G53-G52</f>
        <v>0</v>
      </c>
      <c r="H54" s="16">
        <f>H53-H52</f>
        <v>0</v>
      </c>
      <c r="I54" s="18">
        <f>I53-I52</f>
        <v>0.83333333333333304</v>
      </c>
    </row>
    <row r="55" spans="1:13" ht="15" customHeight="1">
      <c r="A55" s="19" t="s">
        <v>28</v>
      </c>
      <c r="B55" s="20">
        <f>B51+B54</f>
        <v>0.33333333333333331</v>
      </c>
      <c r="C55" s="21">
        <f>C51+C54</f>
        <v>0.33333333333333331</v>
      </c>
      <c r="D55" s="21">
        <f>D51+D54</f>
        <v>0.33333333333333331</v>
      </c>
      <c r="E55" s="21">
        <f t="shared" ref="E55:H55" si="15">E51+E54</f>
        <v>0.33333333333333331</v>
      </c>
      <c r="F55" s="21">
        <f t="shared" si="15"/>
        <v>0.33333333333333331</v>
      </c>
      <c r="G55" s="21">
        <f t="shared" si="15"/>
        <v>0</v>
      </c>
      <c r="H55" s="21">
        <f t="shared" si="15"/>
        <v>0</v>
      </c>
      <c r="I55" s="22">
        <f>SUM(B55:H55)</f>
        <v>1.6666666666666665</v>
      </c>
    </row>
    <row r="56" spans="1:13" ht="12.75" customHeight="1">
      <c r="A56" s="62"/>
      <c r="B56" s="63"/>
      <c r="C56" s="63"/>
      <c r="D56" s="63"/>
      <c r="E56" s="63"/>
      <c r="F56" s="63"/>
      <c r="G56" s="63"/>
      <c r="H56" s="63"/>
      <c r="I56" s="64"/>
    </row>
    <row r="57" spans="1:13" ht="21" customHeight="1">
      <c r="A57" s="66" t="s">
        <v>44</v>
      </c>
      <c r="B57" s="143"/>
      <c r="C57" s="143"/>
      <c r="D57" s="143"/>
      <c r="E57" s="143"/>
      <c r="F57" s="143"/>
      <c r="G57" s="143"/>
      <c r="H57" s="143"/>
      <c r="I57" s="144"/>
    </row>
    <row r="58" spans="1:13">
      <c r="A58" s="23"/>
      <c r="B58" s="23"/>
      <c r="C58" s="23"/>
      <c r="D58" s="23"/>
      <c r="E58" s="23"/>
      <c r="F58" s="23"/>
      <c r="G58" s="23"/>
      <c r="H58" s="23"/>
      <c r="K58" s="23">
        <v>2017</v>
      </c>
    </row>
    <row r="59" spans="1:13">
      <c r="A59" s="47" t="s">
        <v>10</v>
      </c>
      <c r="B59" s="6" t="s">
        <v>11</v>
      </c>
      <c r="C59" s="6" t="s">
        <v>12</v>
      </c>
      <c r="D59" s="6" t="s">
        <v>13</v>
      </c>
      <c r="E59" s="6" t="s">
        <v>14</v>
      </c>
      <c r="F59" s="6" t="s">
        <v>15</v>
      </c>
      <c r="G59" s="6" t="s">
        <v>41</v>
      </c>
      <c r="H59" s="6" t="s">
        <v>42</v>
      </c>
      <c r="I59" s="7" t="s">
        <v>16</v>
      </c>
    </row>
    <row r="60" spans="1:13">
      <c r="A60" s="30">
        <v>48</v>
      </c>
      <c r="B60" s="8">
        <v>41604</v>
      </c>
      <c r="C60" s="8">
        <v>41605</v>
      </c>
      <c r="D60" s="8">
        <v>41606</v>
      </c>
      <c r="E60" s="8">
        <v>41607</v>
      </c>
      <c r="F60" s="8"/>
      <c r="G60" s="8"/>
      <c r="H60" s="8"/>
      <c r="I60" s="49"/>
    </row>
    <row r="61" spans="1:13" hidden="1">
      <c r="A61" s="30"/>
      <c r="B61" s="46">
        <f>IF(OR(B59="LUNDI",B59="MARDI",B59="MERCREDI",B59="JEUDI",B59="VENDREDI"),1,0)</f>
        <v>1</v>
      </c>
      <c r="C61" s="46">
        <f t="shared" ref="C61:H61" si="16">IF(OR(C59="LUNDI",C59="MARDI",C59="MERCREDI",C59="JEUDI",C59="VENDREDI"),1,0)</f>
        <v>1</v>
      </c>
      <c r="D61" s="46">
        <v>1</v>
      </c>
      <c r="E61" s="46">
        <v>1</v>
      </c>
      <c r="F61" s="46">
        <v>0</v>
      </c>
      <c r="G61" s="46">
        <f t="shared" si="16"/>
        <v>0</v>
      </c>
      <c r="H61" s="46">
        <f t="shared" si="16"/>
        <v>0</v>
      </c>
      <c r="I61" s="9"/>
    </row>
    <row r="62" spans="1:13" ht="12.75" customHeight="1">
      <c r="A62" s="11" t="s">
        <v>19</v>
      </c>
      <c r="B62" s="12">
        <v>0.33333333333333331</v>
      </c>
      <c r="C62" s="12">
        <v>0.33333333333333331</v>
      </c>
      <c r="D62" s="12">
        <v>0.33333333333333331</v>
      </c>
      <c r="E62" s="12">
        <v>0.33333333333333331</v>
      </c>
      <c r="F62" s="50"/>
      <c r="G62" s="50"/>
      <c r="H62" s="50"/>
      <c r="I62" s="13">
        <f>SUM(B62:H62)</f>
        <v>1.3333333333333333</v>
      </c>
    </row>
    <row r="63" spans="1:13" ht="12.75" customHeight="1">
      <c r="A63" s="11" t="s">
        <v>20</v>
      </c>
      <c r="B63" s="12">
        <v>0.5</v>
      </c>
      <c r="C63" s="12">
        <v>0.5</v>
      </c>
      <c r="D63" s="12">
        <v>0.5</v>
      </c>
      <c r="E63" s="12">
        <v>0.5</v>
      </c>
      <c r="F63" s="50"/>
      <c r="G63" s="50"/>
      <c r="H63" s="50"/>
      <c r="I63" s="14">
        <f>SUM(B63:H63)</f>
        <v>2</v>
      </c>
      <c r="M63" s="65"/>
    </row>
    <row r="64" spans="1:13" ht="12.75" customHeight="1">
      <c r="A64" s="15" t="s">
        <v>22</v>
      </c>
      <c r="B64" s="16">
        <f t="shared" ref="B64:H64" si="17">B63-B62</f>
        <v>0.16666666666666669</v>
      </c>
      <c r="C64" s="16">
        <f t="shared" si="17"/>
        <v>0.16666666666666669</v>
      </c>
      <c r="D64" s="16">
        <f t="shared" si="17"/>
        <v>0.16666666666666669</v>
      </c>
      <c r="E64" s="16">
        <f t="shared" si="17"/>
        <v>0.16666666666666669</v>
      </c>
      <c r="F64" s="16">
        <f t="shared" ref="F64" si="18">F63-F62</f>
        <v>0</v>
      </c>
      <c r="G64" s="16">
        <f t="shared" si="17"/>
        <v>0</v>
      </c>
      <c r="H64" s="16">
        <f t="shared" si="17"/>
        <v>0</v>
      </c>
      <c r="I64" s="16">
        <f>I63-I62</f>
        <v>0.66666666666666674</v>
      </c>
    </row>
    <row r="65" spans="1:9" ht="12.75" customHeight="1">
      <c r="A65" s="11" t="s">
        <v>19</v>
      </c>
      <c r="B65" s="12">
        <v>0.5625</v>
      </c>
      <c r="C65" s="12">
        <v>0.5625</v>
      </c>
      <c r="D65" s="12">
        <v>0.5625</v>
      </c>
      <c r="E65" s="12">
        <v>0.5625</v>
      </c>
      <c r="F65" s="50"/>
      <c r="G65" s="50"/>
      <c r="H65" s="50"/>
      <c r="I65" s="14">
        <f>SUM(B65:H65)</f>
        <v>2.25</v>
      </c>
    </row>
    <row r="66" spans="1:9" ht="12.75" customHeight="1">
      <c r="A66" s="11" t="s">
        <v>20</v>
      </c>
      <c r="B66" s="12">
        <v>0.72916666666666663</v>
      </c>
      <c r="C66" s="12">
        <v>0.72916666666666663</v>
      </c>
      <c r="D66" s="12">
        <v>0.72916666666666663</v>
      </c>
      <c r="E66" s="12">
        <v>0.72916666666666663</v>
      </c>
      <c r="F66" s="50"/>
      <c r="G66" s="50"/>
      <c r="H66" s="50"/>
      <c r="I66" s="14">
        <f>SUM(B66:H66)</f>
        <v>2.9166666666666665</v>
      </c>
    </row>
    <row r="67" spans="1:9" ht="12.75" customHeight="1">
      <c r="A67" s="15" t="s">
        <v>26</v>
      </c>
      <c r="B67" s="18">
        <f t="shared" ref="B67:H67" si="19">B66-B65</f>
        <v>0.16666666666666663</v>
      </c>
      <c r="C67" s="18">
        <f t="shared" si="19"/>
        <v>0.16666666666666663</v>
      </c>
      <c r="D67" s="17">
        <f t="shared" si="19"/>
        <v>0.16666666666666663</v>
      </c>
      <c r="E67" s="17">
        <f t="shared" si="19"/>
        <v>0.16666666666666663</v>
      </c>
      <c r="F67" s="16">
        <f t="shared" ref="F67" si="20">F66-F65</f>
        <v>0</v>
      </c>
      <c r="G67" s="16">
        <f t="shared" si="19"/>
        <v>0</v>
      </c>
      <c r="H67" s="16">
        <f t="shared" si="19"/>
        <v>0</v>
      </c>
      <c r="I67" s="18">
        <f>I66-I65</f>
        <v>0.66666666666666652</v>
      </c>
    </row>
    <row r="68" spans="1:9" ht="15" customHeight="1">
      <c r="A68" s="19" t="s">
        <v>28</v>
      </c>
      <c r="B68" s="20">
        <f>B64+B67</f>
        <v>0.33333333333333331</v>
      </c>
      <c r="C68" s="21">
        <f>C64+C67</f>
        <v>0.33333333333333331</v>
      </c>
      <c r="D68" s="21">
        <f>D64+D67</f>
        <v>0.33333333333333331</v>
      </c>
      <c r="E68" s="21">
        <f t="shared" ref="E68:H68" si="21">E64+E67</f>
        <v>0.33333333333333331</v>
      </c>
      <c r="F68" s="21">
        <f t="shared" si="21"/>
        <v>0</v>
      </c>
      <c r="G68" s="21">
        <f t="shared" si="21"/>
        <v>0</v>
      </c>
      <c r="H68" s="21">
        <f t="shared" si="21"/>
        <v>0</v>
      </c>
      <c r="I68" s="22">
        <f>SUM(B68:H68)</f>
        <v>1.3333333333333333</v>
      </c>
    </row>
    <row r="69" spans="1:9" ht="12.75" customHeight="1">
      <c r="A69" s="62"/>
      <c r="B69" s="63"/>
      <c r="C69" s="63"/>
      <c r="D69" s="63"/>
      <c r="E69" s="63"/>
      <c r="F69" s="63"/>
      <c r="G69" s="63"/>
      <c r="H69" s="63"/>
      <c r="I69" s="64"/>
    </row>
    <row r="70" spans="1:9" ht="21" customHeight="1">
      <c r="A70" s="66" t="s">
        <v>44</v>
      </c>
      <c r="B70" s="143"/>
      <c r="C70" s="143"/>
      <c r="D70" s="143"/>
      <c r="E70" s="143"/>
      <c r="F70" s="143"/>
      <c r="G70" s="143"/>
      <c r="H70" s="143"/>
      <c r="I70" s="144"/>
    </row>
    <row r="71" spans="1:9" ht="12.75" customHeight="1">
      <c r="F71" s="24"/>
      <c r="G71" s="24"/>
      <c r="H71" s="24"/>
      <c r="I71" s="24"/>
    </row>
    <row r="72" spans="1:9" ht="15.75">
      <c r="A72" s="151" t="s">
        <v>29</v>
      </c>
      <c r="B72" s="152"/>
      <c r="C72" s="51">
        <f>(I68+I55+I42+I29+I16)</f>
        <v>6.9999999999999991</v>
      </c>
      <c r="D72" s="52"/>
      <c r="F72" s="25"/>
      <c r="G72" s="25"/>
      <c r="H72" s="25"/>
      <c r="I72" s="26"/>
    </row>
    <row r="73" spans="1:9" ht="15.75">
      <c r="A73" s="11"/>
      <c r="B73" s="26"/>
      <c r="C73" s="26"/>
      <c r="D73" s="53"/>
      <c r="E73" s="27"/>
      <c r="F73" s="26"/>
      <c r="G73" s="26"/>
      <c r="H73" s="26"/>
      <c r="I73" s="25"/>
    </row>
    <row r="74" spans="1:9" ht="15.75">
      <c r="A74" s="153" t="s">
        <v>30</v>
      </c>
      <c r="B74" s="154"/>
      <c r="C74" s="68">
        <f>SUM(B9:H9,B22:H22,B35:H35,B48:H48,B61:H61,)</f>
        <v>21</v>
      </c>
      <c r="D74" s="55" t="s">
        <v>43</v>
      </c>
      <c r="E74" s="28"/>
    </row>
    <row r="75" spans="1:9" ht="15.75">
      <c r="A75" s="146" t="s">
        <v>31</v>
      </c>
      <c r="B75" s="147"/>
      <c r="C75" s="56">
        <v>0.33333333333333331</v>
      </c>
      <c r="D75" s="57"/>
      <c r="E75" s="29"/>
    </row>
    <row r="76" spans="1:9" ht="15.75">
      <c r="A76" s="67"/>
      <c r="B76" s="26"/>
      <c r="C76" s="68"/>
      <c r="D76" s="55"/>
    </row>
    <row r="77" spans="1:9" ht="15.75">
      <c r="A77" s="146" t="s">
        <v>32</v>
      </c>
      <c r="B77" s="147"/>
      <c r="C77" s="59">
        <f>(C74*C75)</f>
        <v>7</v>
      </c>
      <c r="D77" s="55"/>
    </row>
    <row r="78" spans="1:9" ht="15.75">
      <c r="A78" s="67"/>
      <c r="B78" s="26"/>
      <c r="C78" s="68"/>
      <c r="D78" s="55"/>
    </row>
    <row r="79" spans="1:9" ht="15.75">
      <c r="A79" s="149" t="s">
        <v>33</v>
      </c>
      <c r="B79" s="150"/>
      <c r="C79" s="60">
        <f>(C72-C77)</f>
        <v>-8.8817841970012523E-16</v>
      </c>
      <c r="D79" s="61"/>
    </row>
  </sheetData>
  <mergeCells count="16">
    <mergeCell ref="A5:C5"/>
    <mergeCell ref="A1:I1"/>
    <mergeCell ref="A2:B2"/>
    <mergeCell ref="B3:C3"/>
    <mergeCell ref="E3:F3"/>
    <mergeCell ref="B4:C4"/>
    <mergeCell ref="A74:B74"/>
    <mergeCell ref="A75:B75"/>
    <mergeCell ref="A77:B77"/>
    <mergeCell ref="A79:B79"/>
    <mergeCell ref="B18:I18"/>
    <mergeCell ref="B31:I31"/>
    <mergeCell ref="B44:I44"/>
    <mergeCell ref="B57:I57"/>
    <mergeCell ref="B70:I70"/>
    <mergeCell ref="A72:B72"/>
  </mergeCells>
  <conditionalFormatting sqref="B76">
    <cfRule type="cellIs" dxfId="75" priority="21" operator="greaterThan">
      <formula>0</formula>
    </cfRule>
    <cfRule type="cellIs" dxfId="74" priority="22" operator="lessThan">
      <formula>0</formula>
    </cfRule>
  </conditionalFormatting>
  <conditionalFormatting sqref="C76">
    <cfRule type="cellIs" dxfId="73" priority="19" operator="greaterThan">
      <formula>0</formula>
    </cfRule>
    <cfRule type="cellIs" dxfId="72" priority="20" operator="lessThan">
      <formula>0</formula>
    </cfRule>
  </conditionalFormatting>
  <conditionalFormatting sqref="B76">
    <cfRule type="cellIs" dxfId="71" priority="17" operator="greaterThan">
      <formula>0</formula>
    </cfRule>
    <cfRule type="cellIs" dxfId="70" priority="18" operator="lessThan">
      <formula>0</formula>
    </cfRule>
  </conditionalFormatting>
  <conditionalFormatting sqref="C76">
    <cfRule type="cellIs" dxfId="69" priority="15" operator="greaterThan">
      <formula>0</formula>
    </cfRule>
    <cfRule type="cellIs" dxfId="68" priority="16" operator="lessThan">
      <formula>0</formula>
    </cfRule>
  </conditionalFormatting>
  <conditionalFormatting sqref="B74">
    <cfRule type="cellIs" dxfId="67" priority="13" operator="greaterThan">
      <formula>0</formula>
    </cfRule>
    <cfRule type="cellIs" dxfId="66" priority="14" operator="lessThan">
      <formula>0</formula>
    </cfRule>
  </conditionalFormatting>
  <conditionalFormatting sqref="B79">
    <cfRule type="cellIs" dxfId="65" priority="11" operator="greaterThan">
      <formula>0</formula>
    </cfRule>
    <cfRule type="cellIs" dxfId="64" priority="12" operator="lessThan">
      <formula>0</formula>
    </cfRule>
  </conditionalFormatting>
  <conditionalFormatting sqref="C79">
    <cfRule type="cellIs" dxfId="63" priority="9" operator="greaterThan">
      <formula>0</formula>
    </cfRule>
    <cfRule type="cellIs" dxfId="62" priority="10" operator="lessThan">
      <formula>0</formula>
    </cfRule>
  </conditionalFormatting>
  <conditionalFormatting sqref="C79">
    <cfRule type="cellIs" dxfId="61" priority="7" operator="greaterThan">
      <formula>0</formula>
    </cfRule>
    <cfRule type="cellIs" dxfId="60" priority="8" operator="lessThan">
      <formula>0</formula>
    </cfRule>
  </conditionalFormatting>
  <conditionalFormatting sqref="B79">
    <cfRule type="cellIs" dxfId="59" priority="5" operator="greaterThan">
      <formula>0</formula>
    </cfRule>
    <cfRule type="cellIs" dxfId="58" priority="6" operator="lessThan">
      <formula>0</formula>
    </cfRule>
  </conditionalFormatting>
  <conditionalFormatting sqref="C79">
    <cfRule type="cellIs" dxfId="57" priority="3" operator="greaterThan">
      <formula>0</formula>
    </cfRule>
    <cfRule type="cellIs" dxfId="56" priority="4" operator="lessThan">
      <formula>0</formula>
    </cfRule>
  </conditionalFormatting>
  <conditionalFormatting sqref="C79">
    <cfRule type="cellIs" dxfId="55" priority="1" operator="greaterThan">
      <formula>0</formula>
    </cfRule>
    <cfRule type="cellIs" dxfId="54" priority="2" operator="lessThan">
      <formula>0</formula>
    </cfRule>
  </conditionalFormatting>
  <dataValidations count="2">
    <dataValidation type="list" allowBlank="1" showInputMessage="1" showErrorMessage="1" sqref="E3">
      <formula1>$K$3:$K$15</formula1>
    </dataValidation>
    <dataValidation type="list" allowBlank="1" showInputMessage="1" showErrorMessage="1" sqref="E4">
      <formula1>$K$19:$K$28</formula1>
    </dataValidation>
  </dataValidations>
  <pageMargins left="0.51181102362204722" right="0.51181102362204722" top="0.55118110236220474" bottom="0.55118110236220474" header="0.31496062992125984" footer="0.31496062992125984"/>
  <pageSetup paperSize="9" scale="7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M79"/>
  <sheetViews>
    <sheetView workbookViewId="0">
      <selection activeCell="B3" sqref="B3:C3"/>
    </sheetView>
  </sheetViews>
  <sheetFormatPr baseColWidth="10" defaultColWidth="11.42578125" defaultRowHeight="12.75"/>
  <cols>
    <col min="1" max="1" width="18.7109375" style="2" customWidth="1"/>
    <col min="2" max="8" width="12.7109375" style="2" customWidth="1"/>
    <col min="9" max="9" width="16.140625" style="2" customWidth="1"/>
    <col min="10" max="10" width="13.28515625" style="2" customWidth="1"/>
    <col min="11" max="11" width="11.42578125" style="2" hidden="1" customWidth="1"/>
    <col min="12" max="16384" width="11.42578125" style="2"/>
  </cols>
  <sheetData>
    <row r="1" spans="1:11" ht="24" customHeight="1">
      <c r="A1" s="145" t="s">
        <v>0</v>
      </c>
      <c r="B1" s="145"/>
      <c r="C1" s="145"/>
      <c r="D1" s="145"/>
      <c r="E1" s="145"/>
      <c r="F1" s="145"/>
      <c r="G1" s="145"/>
      <c r="H1" s="145"/>
      <c r="I1" s="145"/>
      <c r="J1" s="1"/>
    </row>
    <row r="2" spans="1:11" s="3" customFormat="1" ht="15">
      <c r="A2" s="155"/>
      <c r="B2" s="155"/>
    </row>
    <row r="3" spans="1:11" s="3" customFormat="1" ht="18.75">
      <c r="A3" s="4" t="s">
        <v>1</v>
      </c>
      <c r="B3" s="156"/>
      <c r="C3" s="156"/>
      <c r="D3" s="4" t="s">
        <v>2</v>
      </c>
      <c r="E3" s="148" t="s">
        <v>27</v>
      </c>
      <c r="F3" s="148"/>
      <c r="K3" s="3" t="s">
        <v>4</v>
      </c>
    </row>
    <row r="4" spans="1:11" s="3" customFormat="1" ht="18.75">
      <c r="A4" s="4" t="s">
        <v>5</v>
      </c>
      <c r="B4" s="157" t="s">
        <v>45</v>
      </c>
      <c r="C4" s="157"/>
      <c r="D4" s="4" t="s">
        <v>34</v>
      </c>
      <c r="E4" s="69">
        <v>2017</v>
      </c>
      <c r="K4" s="3" t="s">
        <v>6</v>
      </c>
    </row>
    <row r="5" spans="1:11" ht="15">
      <c r="A5" s="158" t="s">
        <v>7</v>
      </c>
      <c r="B5" s="159"/>
      <c r="C5" s="159"/>
      <c r="E5" s="5"/>
      <c r="K5" s="2" t="s">
        <v>8</v>
      </c>
    </row>
    <row r="6" spans="1:11">
      <c r="K6" s="2" t="s">
        <v>9</v>
      </c>
    </row>
    <row r="7" spans="1:11">
      <c r="A7" s="47" t="s">
        <v>10</v>
      </c>
      <c r="B7" s="6" t="s">
        <v>11</v>
      </c>
      <c r="C7" s="6" t="s">
        <v>12</v>
      </c>
      <c r="D7" s="6" t="s">
        <v>13</v>
      </c>
      <c r="E7" s="6" t="s">
        <v>14</v>
      </c>
      <c r="F7" s="6" t="s">
        <v>15</v>
      </c>
      <c r="G7" s="6" t="s">
        <v>41</v>
      </c>
      <c r="H7" s="6" t="s">
        <v>42</v>
      </c>
      <c r="I7" s="7" t="s">
        <v>16</v>
      </c>
      <c r="K7" s="2" t="s">
        <v>17</v>
      </c>
    </row>
    <row r="8" spans="1:11">
      <c r="A8" s="30">
        <v>48</v>
      </c>
      <c r="B8" s="8"/>
      <c r="C8" s="8"/>
      <c r="D8" s="8"/>
      <c r="E8" s="8"/>
      <c r="F8" s="8">
        <v>41608</v>
      </c>
      <c r="G8" s="8">
        <v>41609</v>
      </c>
      <c r="H8" s="8">
        <v>41610</v>
      </c>
      <c r="I8" s="49"/>
      <c r="J8" s="10"/>
      <c r="K8" s="2" t="s">
        <v>18</v>
      </c>
    </row>
    <row r="9" spans="1:11" hidden="1">
      <c r="A9" s="30"/>
      <c r="B9" s="46">
        <v>0</v>
      </c>
      <c r="C9" s="46">
        <v>0</v>
      </c>
      <c r="D9" s="46">
        <v>0</v>
      </c>
      <c r="E9" s="46">
        <v>1</v>
      </c>
      <c r="F9" s="46">
        <v>1</v>
      </c>
      <c r="G9" s="46">
        <f t="shared" ref="G9:H9" si="0">IF(OR(G7="LUNDI",G7="MARDI",G7="MERCREDI",G7="JEUDI",G7="VENDREDI"),1,0)</f>
        <v>0</v>
      </c>
      <c r="H9" s="46">
        <f t="shared" si="0"/>
        <v>0</v>
      </c>
      <c r="I9" s="9"/>
      <c r="J9" s="10"/>
      <c r="K9" s="2" t="s">
        <v>18</v>
      </c>
    </row>
    <row r="10" spans="1:11" ht="12.75" customHeight="1">
      <c r="A10" s="11" t="s">
        <v>19</v>
      </c>
      <c r="B10" s="50"/>
      <c r="C10" s="50"/>
      <c r="D10" s="50"/>
      <c r="E10" s="50"/>
      <c r="F10" s="12">
        <v>0.33333333333333331</v>
      </c>
      <c r="G10" s="50"/>
      <c r="H10" s="50"/>
      <c r="I10" s="13">
        <f>SUM(B10:H10)</f>
        <v>0.33333333333333331</v>
      </c>
      <c r="K10" s="2" t="s">
        <v>3</v>
      </c>
    </row>
    <row r="11" spans="1:11" ht="12.75" customHeight="1">
      <c r="A11" s="11" t="s">
        <v>20</v>
      </c>
      <c r="B11" s="50"/>
      <c r="C11" s="50"/>
      <c r="D11" s="50"/>
      <c r="E11" s="50"/>
      <c r="F11" s="12">
        <v>0.5</v>
      </c>
      <c r="G11" s="50"/>
      <c r="H11" s="50"/>
      <c r="I11" s="14">
        <f>SUM(B11:H11)</f>
        <v>0.5</v>
      </c>
      <c r="K11" s="2" t="s">
        <v>21</v>
      </c>
    </row>
    <row r="12" spans="1:11" ht="12.75" customHeight="1">
      <c r="A12" s="15" t="s">
        <v>22</v>
      </c>
      <c r="B12" s="16">
        <f t="shared" ref="B12:H12" si="1">B11-B10</f>
        <v>0</v>
      </c>
      <c r="C12" s="16">
        <f t="shared" si="1"/>
        <v>0</v>
      </c>
      <c r="D12" s="16">
        <f t="shared" si="1"/>
        <v>0</v>
      </c>
      <c r="E12" s="16">
        <f t="shared" ref="E12" si="2">E11-E10</f>
        <v>0</v>
      </c>
      <c r="F12" s="16">
        <f t="shared" si="1"/>
        <v>0.16666666666666669</v>
      </c>
      <c r="G12" s="16">
        <f t="shared" si="1"/>
        <v>0</v>
      </c>
      <c r="H12" s="16">
        <f t="shared" si="1"/>
        <v>0</v>
      </c>
      <c r="I12" s="16">
        <f>I11-I10</f>
        <v>0.16666666666666669</v>
      </c>
      <c r="K12" s="2" t="s">
        <v>23</v>
      </c>
    </row>
    <row r="13" spans="1:11" ht="12.75" customHeight="1">
      <c r="A13" s="11" t="s">
        <v>19</v>
      </c>
      <c r="B13" s="50"/>
      <c r="C13" s="50"/>
      <c r="D13" s="50"/>
      <c r="E13" s="50"/>
      <c r="F13" s="12">
        <v>0.5625</v>
      </c>
      <c r="G13" s="50"/>
      <c r="H13" s="50"/>
      <c r="I13" s="14">
        <f>SUM(B13:H13)</f>
        <v>0.5625</v>
      </c>
      <c r="K13" s="2" t="s">
        <v>24</v>
      </c>
    </row>
    <row r="14" spans="1:11" ht="12.75" customHeight="1">
      <c r="A14" s="11" t="s">
        <v>20</v>
      </c>
      <c r="B14" s="50"/>
      <c r="C14" s="50"/>
      <c r="D14" s="50"/>
      <c r="E14" s="50"/>
      <c r="F14" s="12">
        <v>0.72916666666666663</v>
      </c>
      <c r="G14" s="50"/>
      <c r="H14" s="50"/>
      <c r="I14" s="14">
        <f>SUM(B14:H14)</f>
        <v>0.72916666666666663</v>
      </c>
      <c r="K14" s="2" t="s">
        <v>25</v>
      </c>
    </row>
    <row r="15" spans="1:11" ht="12.75" customHeight="1">
      <c r="A15" s="15" t="s">
        <v>26</v>
      </c>
      <c r="B15" s="18">
        <f t="shared" ref="B15:H15" si="3">B14-B13</f>
        <v>0</v>
      </c>
      <c r="C15" s="18">
        <f t="shared" si="3"/>
        <v>0</v>
      </c>
      <c r="D15" s="17">
        <f t="shared" si="3"/>
        <v>0</v>
      </c>
      <c r="E15" s="17">
        <f t="shared" ref="E15" si="4">E14-E13</f>
        <v>0</v>
      </c>
      <c r="F15" s="18">
        <f t="shared" si="3"/>
        <v>0.16666666666666663</v>
      </c>
      <c r="G15" s="16">
        <f t="shared" si="3"/>
        <v>0</v>
      </c>
      <c r="H15" s="16">
        <f t="shared" si="3"/>
        <v>0</v>
      </c>
      <c r="I15" s="18">
        <f>I14-I13</f>
        <v>0.16666666666666663</v>
      </c>
      <c r="K15" s="2" t="s">
        <v>27</v>
      </c>
    </row>
    <row r="16" spans="1:11" ht="15" customHeight="1">
      <c r="A16" s="19" t="s">
        <v>28</v>
      </c>
      <c r="B16" s="20">
        <f>B12+B15</f>
        <v>0</v>
      </c>
      <c r="C16" s="21">
        <f>C12+C15</f>
        <v>0</v>
      </c>
      <c r="D16" s="21">
        <f>D12+D15</f>
        <v>0</v>
      </c>
      <c r="E16" s="21">
        <f t="shared" ref="E16:H16" si="5">E12+E15</f>
        <v>0</v>
      </c>
      <c r="F16" s="21">
        <f t="shared" si="5"/>
        <v>0.33333333333333331</v>
      </c>
      <c r="G16" s="21">
        <f t="shared" si="5"/>
        <v>0</v>
      </c>
      <c r="H16" s="21">
        <f t="shared" si="5"/>
        <v>0</v>
      </c>
      <c r="I16" s="22">
        <f>SUM(B16:H16)</f>
        <v>0.33333333333333331</v>
      </c>
    </row>
    <row r="17" spans="1:11" ht="12.75" customHeight="1">
      <c r="A17" s="62"/>
      <c r="B17" s="63"/>
      <c r="C17" s="63"/>
      <c r="D17" s="63"/>
      <c r="E17" s="63"/>
      <c r="F17" s="63"/>
      <c r="G17" s="63"/>
      <c r="H17" s="63"/>
      <c r="I17" s="64"/>
    </row>
    <row r="18" spans="1:11" ht="21" customHeight="1">
      <c r="A18" s="66" t="s">
        <v>44</v>
      </c>
      <c r="B18" s="143"/>
      <c r="C18" s="143"/>
      <c r="D18" s="143"/>
      <c r="E18" s="143"/>
      <c r="F18" s="143"/>
      <c r="G18" s="143"/>
      <c r="H18" s="143"/>
      <c r="I18" s="144"/>
    </row>
    <row r="19" spans="1:11">
      <c r="A19" s="23"/>
      <c r="B19" s="23"/>
      <c r="C19" s="23"/>
      <c r="D19" s="23"/>
      <c r="E19" s="23"/>
      <c r="F19" s="23"/>
      <c r="G19" s="23"/>
      <c r="H19" s="23"/>
      <c r="K19" s="23">
        <v>2017</v>
      </c>
    </row>
    <row r="20" spans="1:11">
      <c r="A20" s="47" t="s">
        <v>10</v>
      </c>
      <c r="B20" s="6" t="s">
        <v>11</v>
      </c>
      <c r="C20" s="6" t="s">
        <v>12</v>
      </c>
      <c r="D20" s="6" t="s">
        <v>13</v>
      </c>
      <c r="E20" s="6" t="s">
        <v>14</v>
      </c>
      <c r="F20" s="6" t="s">
        <v>15</v>
      </c>
      <c r="G20" s="6" t="s">
        <v>41</v>
      </c>
      <c r="H20" s="6" t="s">
        <v>42</v>
      </c>
      <c r="I20" s="7" t="s">
        <v>16</v>
      </c>
      <c r="K20" s="23">
        <v>2018</v>
      </c>
    </row>
    <row r="21" spans="1:11">
      <c r="A21" s="30">
        <v>49</v>
      </c>
      <c r="B21" s="8">
        <v>41611</v>
      </c>
      <c r="C21" s="8">
        <v>41612</v>
      </c>
      <c r="D21" s="8">
        <v>41613</v>
      </c>
      <c r="E21" s="8">
        <v>41614</v>
      </c>
      <c r="F21" s="8">
        <v>41615</v>
      </c>
      <c r="G21" s="8">
        <v>41616</v>
      </c>
      <c r="H21" s="8">
        <v>41617</v>
      </c>
      <c r="I21" s="49"/>
      <c r="K21" s="23"/>
    </row>
    <row r="22" spans="1:11" hidden="1">
      <c r="A22" s="30"/>
      <c r="B22" s="46">
        <v>1</v>
      </c>
      <c r="C22" s="46">
        <f t="shared" ref="C22:H22" si="6">IF(OR(C20="LUNDI",C20="MARDI",C20="MERCREDI",C20="JEUDI",C20="VENDREDI"),1,0)</f>
        <v>1</v>
      </c>
      <c r="D22" s="46">
        <f t="shared" si="6"/>
        <v>1</v>
      </c>
      <c r="E22" s="46">
        <f t="shared" si="6"/>
        <v>1</v>
      </c>
      <c r="F22" s="46">
        <f t="shared" si="6"/>
        <v>1</v>
      </c>
      <c r="G22" s="46">
        <f t="shared" si="6"/>
        <v>0</v>
      </c>
      <c r="H22" s="46">
        <f t="shared" si="6"/>
        <v>0</v>
      </c>
      <c r="I22" s="9"/>
      <c r="K22" s="23">
        <v>2019</v>
      </c>
    </row>
    <row r="23" spans="1:11" ht="12.75" customHeight="1">
      <c r="A23" s="11" t="s">
        <v>19</v>
      </c>
      <c r="B23" s="12">
        <v>0.33333333333333331</v>
      </c>
      <c r="C23" s="12">
        <v>0.33333333333333331</v>
      </c>
      <c r="D23" s="12">
        <v>0.33333333333333331</v>
      </c>
      <c r="E23" s="12">
        <v>0.33333333333333331</v>
      </c>
      <c r="F23" s="12">
        <v>0.33333333333333331</v>
      </c>
      <c r="G23" s="50"/>
      <c r="H23" s="50"/>
      <c r="I23" s="13">
        <f>SUM(B23:H23)</f>
        <v>1.6666666666666665</v>
      </c>
      <c r="K23" s="23">
        <v>2020</v>
      </c>
    </row>
    <row r="24" spans="1:11" ht="12.75" customHeight="1">
      <c r="A24" s="11" t="s">
        <v>20</v>
      </c>
      <c r="B24" s="12">
        <v>0.5</v>
      </c>
      <c r="C24" s="12">
        <v>0.5</v>
      </c>
      <c r="D24" s="12">
        <v>0.5</v>
      </c>
      <c r="E24" s="12">
        <v>0.5</v>
      </c>
      <c r="F24" s="12">
        <v>0.5</v>
      </c>
      <c r="G24" s="50"/>
      <c r="H24" s="50"/>
      <c r="I24" s="14">
        <f>SUM(B24:H24)</f>
        <v>2.5</v>
      </c>
      <c r="K24" s="23">
        <v>2021</v>
      </c>
    </row>
    <row r="25" spans="1:11" ht="12.75" customHeight="1">
      <c r="A25" s="15" t="s">
        <v>22</v>
      </c>
      <c r="B25" s="16">
        <f t="shared" ref="B25:H25" si="7">B24-B23</f>
        <v>0.16666666666666669</v>
      </c>
      <c r="C25" s="16">
        <f t="shared" si="7"/>
        <v>0.16666666666666669</v>
      </c>
      <c r="D25" s="16">
        <f t="shared" si="7"/>
        <v>0.16666666666666669</v>
      </c>
      <c r="E25" s="16">
        <f t="shared" si="7"/>
        <v>0.16666666666666669</v>
      </c>
      <c r="F25" s="16">
        <f t="shared" si="7"/>
        <v>0.16666666666666669</v>
      </c>
      <c r="G25" s="16">
        <f t="shared" si="7"/>
        <v>0</v>
      </c>
      <c r="H25" s="16">
        <f t="shared" si="7"/>
        <v>0</v>
      </c>
      <c r="I25" s="16">
        <f>I24-I23</f>
        <v>0.83333333333333348</v>
      </c>
      <c r="K25" s="23">
        <v>2022</v>
      </c>
    </row>
    <row r="26" spans="1:11" ht="12.75" customHeight="1">
      <c r="A26" s="11" t="s">
        <v>19</v>
      </c>
      <c r="B26" s="12">
        <v>0.5625</v>
      </c>
      <c r="C26" s="12">
        <v>0.5625</v>
      </c>
      <c r="D26" s="12">
        <v>0.5625</v>
      </c>
      <c r="E26" s="12">
        <v>0.5625</v>
      </c>
      <c r="F26" s="12">
        <v>0.5625</v>
      </c>
      <c r="G26" s="50"/>
      <c r="H26" s="50"/>
      <c r="I26" s="14">
        <f>SUM(B26:H26)</f>
        <v>2.8125</v>
      </c>
      <c r="K26" s="23">
        <v>2023</v>
      </c>
    </row>
    <row r="27" spans="1:11" ht="12.75" customHeight="1">
      <c r="A27" s="11" t="s">
        <v>20</v>
      </c>
      <c r="B27" s="12">
        <v>0.72916666666666663</v>
      </c>
      <c r="C27" s="12">
        <v>0.72916666666666663</v>
      </c>
      <c r="D27" s="12">
        <v>0.72916666666666663</v>
      </c>
      <c r="E27" s="12">
        <v>0.72916666666666663</v>
      </c>
      <c r="F27" s="12">
        <v>0.72916666666666663</v>
      </c>
      <c r="G27" s="50"/>
      <c r="H27" s="50"/>
      <c r="I27" s="14">
        <f>SUM(B27:H27)</f>
        <v>3.645833333333333</v>
      </c>
      <c r="K27" s="23">
        <v>2024</v>
      </c>
    </row>
    <row r="28" spans="1:11" ht="12.75" customHeight="1">
      <c r="A28" s="15" t="s">
        <v>26</v>
      </c>
      <c r="B28" s="18">
        <f t="shared" ref="B28:H28" si="8">B27-B26</f>
        <v>0.16666666666666663</v>
      </c>
      <c r="C28" s="18">
        <f t="shared" si="8"/>
        <v>0.16666666666666663</v>
      </c>
      <c r="D28" s="17">
        <f t="shared" si="8"/>
        <v>0.16666666666666663</v>
      </c>
      <c r="E28" s="17">
        <f t="shared" si="8"/>
        <v>0.16666666666666663</v>
      </c>
      <c r="F28" s="18">
        <f t="shared" si="8"/>
        <v>0.16666666666666663</v>
      </c>
      <c r="G28" s="16">
        <f t="shared" si="8"/>
        <v>0</v>
      </c>
      <c r="H28" s="16">
        <f t="shared" si="8"/>
        <v>0</v>
      </c>
      <c r="I28" s="18">
        <f>I27-I26</f>
        <v>0.83333333333333304</v>
      </c>
      <c r="K28" s="23">
        <v>2025</v>
      </c>
    </row>
    <row r="29" spans="1:11" ht="15" customHeight="1">
      <c r="A29" s="19" t="s">
        <v>28</v>
      </c>
      <c r="B29" s="20">
        <f>B25+B28</f>
        <v>0.33333333333333331</v>
      </c>
      <c r="C29" s="21">
        <f>C25+C28</f>
        <v>0.33333333333333331</v>
      </c>
      <c r="D29" s="21">
        <f>D25+D28</f>
        <v>0.33333333333333331</v>
      </c>
      <c r="E29" s="21">
        <f t="shared" ref="E29:H29" si="9">E25+E28</f>
        <v>0.33333333333333331</v>
      </c>
      <c r="F29" s="21">
        <f t="shared" si="9"/>
        <v>0.33333333333333331</v>
      </c>
      <c r="G29" s="21">
        <f t="shared" si="9"/>
        <v>0</v>
      </c>
      <c r="H29" s="21">
        <f t="shared" si="9"/>
        <v>0</v>
      </c>
      <c r="I29" s="22">
        <f>SUM(B29:H29)</f>
        <v>1.6666666666666665</v>
      </c>
    </row>
    <row r="30" spans="1:11" ht="12.75" customHeight="1">
      <c r="A30" s="62"/>
      <c r="B30" s="63"/>
      <c r="C30" s="63"/>
      <c r="D30" s="63"/>
      <c r="E30" s="63"/>
      <c r="F30" s="63"/>
      <c r="G30" s="63"/>
      <c r="H30" s="63"/>
      <c r="I30" s="64"/>
    </row>
    <row r="31" spans="1:11" ht="21" customHeight="1">
      <c r="A31" s="66" t="s">
        <v>44</v>
      </c>
      <c r="B31" s="143"/>
      <c r="C31" s="143"/>
      <c r="D31" s="143"/>
      <c r="E31" s="143"/>
      <c r="F31" s="143"/>
      <c r="G31" s="143"/>
      <c r="H31" s="143"/>
      <c r="I31" s="144"/>
    </row>
    <row r="32" spans="1:11">
      <c r="A32" s="23"/>
      <c r="B32" s="23"/>
      <c r="C32" s="23"/>
      <c r="D32" s="23"/>
      <c r="E32" s="23"/>
      <c r="F32" s="23"/>
      <c r="G32" s="23"/>
      <c r="H32" s="23"/>
      <c r="K32" s="23">
        <v>2017</v>
      </c>
    </row>
    <row r="33" spans="1:11">
      <c r="A33" s="47" t="s">
        <v>10</v>
      </c>
      <c r="B33" s="6" t="s">
        <v>11</v>
      </c>
      <c r="C33" s="6" t="s">
        <v>12</v>
      </c>
      <c r="D33" s="6" t="s">
        <v>13</v>
      </c>
      <c r="E33" s="6" t="s">
        <v>14</v>
      </c>
      <c r="F33" s="6" t="s">
        <v>15</v>
      </c>
      <c r="G33" s="6" t="s">
        <v>41</v>
      </c>
      <c r="H33" s="6" t="s">
        <v>42</v>
      </c>
      <c r="I33" s="7" t="s">
        <v>16</v>
      </c>
    </row>
    <row r="34" spans="1:11">
      <c r="A34" s="30">
        <v>50</v>
      </c>
      <c r="B34" s="8">
        <v>41618</v>
      </c>
      <c r="C34" s="8">
        <v>41619</v>
      </c>
      <c r="D34" s="8">
        <v>41620</v>
      </c>
      <c r="E34" s="8">
        <v>41621</v>
      </c>
      <c r="F34" s="8">
        <v>41622</v>
      </c>
      <c r="G34" s="8">
        <v>41623</v>
      </c>
      <c r="H34" s="8">
        <v>41624</v>
      </c>
      <c r="I34" s="49"/>
    </row>
    <row r="35" spans="1:11" hidden="1">
      <c r="A35" s="30"/>
      <c r="B35" s="46">
        <f>IF(OR(B33="LUNDI",B33="MARDI",B33="MERCREDI",B33="JEUDI",B33="VENDREDI"),1,0)</f>
        <v>1</v>
      </c>
      <c r="C35" s="46">
        <f t="shared" ref="C35:H35" si="10">IF(OR(C33="LUNDI",C33="MARDI",C33="MERCREDI",C33="JEUDI",C33="VENDREDI"),1,0)</f>
        <v>1</v>
      </c>
      <c r="D35" s="46">
        <f t="shared" si="10"/>
        <v>1</v>
      </c>
      <c r="E35" s="46">
        <f t="shared" si="10"/>
        <v>1</v>
      </c>
      <c r="F35" s="46">
        <f t="shared" si="10"/>
        <v>1</v>
      </c>
      <c r="G35" s="46">
        <f t="shared" si="10"/>
        <v>0</v>
      </c>
      <c r="H35" s="46">
        <f t="shared" si="10"/>
        <v>0</v>
      </c>
      <c r="I35" s="9"/>
    </row>
    <row r="36" spans="1:11" ht="12.75" customHeight="1">
      <c r="A36" s="11" t="s">
        <v>19</v>
      </c>
      <c r="B36" s="12">
        <v>0.33333333333333331</v>
      </c>
      <c r="C36" s="12">
        <v>0.33333333333333331</v>
      </c>
      <c r="D36" s="12">
        <v>0.33333333333333331</v>
      </c>
      <c r="E36" s="12">
        <v>0.33333333333333331</v>
      </c>
      <c r="F36" s="12">
        <v>0.33333333333333331</v>
      </c>
      <c r="G36" s="50"/>
      <c r="H36" s="50"/>
      <c r="I36" s="13">
        <f>SUM(B36:H36)</f>
        <v>1.6666666666666665</v>
      </c>
    </row>
    <row r="37" spans="1:11" ht="12.75" customHeight="1">
      <c r="A37" s="11" t="s">
        <v>20</v>
      </c>
      <c r="B37" s="12">
        <v>0.5</v>
      </c>
      <c r="C37" s="12">
        <v>0.5</v>
      </c>
      <c r="D37" s="12">
        <v>0.5</v>
      </c>
      <c r="E37" s="12">
        <v>0.5</v>
      </c>
      <c r="F37" s="12">
        <v>0.5</v>
      </c>
      <c r="G37" s="50"/>
      <c r="H37" s="50"/>
      <c r="I37" s="14">
        <f>SUM(B37:H37)</f>
        <v>2.5</v>
      </c>
    </row>
    <row r="38" spans="1:11" ht="12.75" customHeight="1">
      <c r="A38" s="15" t="s">
        <v>22</v>
      </c>
      <c r="B38" s="16">
        <f t="shared" ref="B38:H38" si="11">B37-B36</f>
        <v>0.16666666666666669</v>
      </c>
      <c r="C38" s="16">
        <f t="shared" si="11"/>
        <v>0.16666666666666669</v>
      </c>
      <c r="D38" s="16">
        <f t="shared" si="11"/>
        <v>0.16666666666666669</v>
      </c>
      <c r="E38" s="16">
        <f t="shared" si="11"/>
        <v>0.16666666666666669</v>
      </c>
      <c r="F38" s="16">
        <f t="shared" si="11"/>
        <v>0.16666666666666669</v>
      </c>
      <c r="G38" s="16">
        <f t="shared" si="11"/>
        <v>0</v>
      </c>
      <c r="H38" s="16">
        <f t="shared" si="11"/>
        <v>0</v>
      </c>
      <c r="I38" s="16">
        <f>I37-I36</f>
        <v>0.83333333333333348</v>
      </c>
    </row>
    <row r="39" spans="1:11" ht="12.75" customHeight="1">
      <c r="A39" s="11" t="s">
        <v>19</v>
      </c>
      <c r="B39" s="12">
        <v>0.5625</v>
      </c>
      <c r="C39" s="12">
        <v>0.5625</v>
      </c>
      <c r="D39" s="12">
        <v>0.5625</v>
      </c>
      <c r="E39" s="12">
        <v>0.5625</v>
      </c>
      <c r="F39" s="12">
        <v>0.5625</v>
      </c>
      <c r="G39" s="50"/>
      <c r="H39" s="50"/>
      <c r="I39" s="14">
        <f>SUM(B39:H39)</f>
        <v>2.8125</v>
      </c>
    </row>
    <row r="40" spans="1:11" ht="12.75" customHeight="1">
      <c r="A40" s="11" t="s">
        <v>20</v>
      </c>
      <c r="B40" s="12">
        <v>0.72916666666666663</v>
      </c>
      <c r="C40" s="12">
        <v>0.72916666666666663</v>
      </c>
      <c r="D40" s="12">
        <v>0.72916666666666663</v>
      </c>
      <c r="E40" s="12">
        <v>0.72916666666666663</v>
      </c>
      <c r="F40" s="12">
        <v>0.72916666666666663</v>
      </c>
      <c r="G40" s="50"/>
      <c r="H40" s="50"/>
      <c r="I40" s="14">
        <f>SUM(B40:H40)</f>
        <v>3.645833333333333</v>
      </c>
    </row>
    <row r="41" spans="1:11" ht="12.75" customHeight="1">
      <c r="A41" s="15" t="s">
        <v>26</v>
      </c>
      <c r="B41" s="18">
        <f t="shared" ref="B41:H41" si="12">B40-B39</f>
        <v>0.16666666666666663</v>
      </c>
      <c r="C41" s="18">
        <f t="shared" si="12"/>
        <v>0.16666666666666663</v>
      </c>
      <c r="D41" s="17">
        <f t="shared" si="12"/>
        <v>0.16666666666666663</v>
      </c>
      <c r="E41" s="17">
        <f t="shared" si="12"/>
        <v>0.16666666666666663</v>
      </c>
      <c r="F41" s="18">
        <f t="shared" si="12"/>
        <v>0.16666666666666663</v>
      </c>
      <c r="G41" s="16">
        <f t="shared" si="12"/>
        <v>0</v>
      </c>
      <c r="H41" s="16">
        <f t="shared" si="12"/>
        <v>0</v>
      </c>
      <c r="I41" s="18">
        <f>I40-I39</f>
        <v>0.83333333333333304</v>
      </c>
    </row>
    <row r="42" spans="1:11" ht="15" customHeight="1">
      <c r="A42" s="19" t="s">
        <v>28</v>
      </c>
      <c r="B42" s="20">
        <f>B38+B41</f>
        <v>0.33333333333333331</v>
      </c>
      <c r="C42" s="21">
        <f>C38+C41</f>
        <v>0.33333333333333331</v>
      </c>
      <c r="D42" s="21">
        <f>D38+D41</f>
        <v>0.33333333333333331</v>
      </c>
      <c r="E42" s="21">
        <f t="shared" ref="E42:H42" si="13">E38+E41</f>
        <v>0.33333333333333331</v>
      </c>
      <c r="F42" s="21">
        <f t="shared" si="13"/>
        <v>0.33333333333333331</v>
      </c>
      <c r="G42" s="21">
        <f t="shared" si="13"/>
        <v>0</v>
      </c>
      <c r="H42" s="21">
        <f t="shared" si="13"/>
        <v>0</v>
      </c>
      <c r="I42" s="22">
        <f>SUM(B42:H42)</f>
        <v>1.6666666666666665</v>
      </c>
    </row>
    <row r="43" spans="1:11" ht="12.75" customHeight="1">
      <c r="A43" s="62"/>
      <c r="B43" s="63"/>
      <c r="C43" s="63"/>
      <c r="D43" s="63"/>
      <c r="E43" s="63"/>
      <c r="F43" s="63"/>
      <c r="G43" s="63"/>
      <c r="H43" s="63"/>
      <c r="I43" s="64"/>
    </row>
    <row r="44" spans="1:11" ht="21" customHeight="1">
      <c r="A44" s="66" t="s">
        <v>44</v>
      </c>
      <c r="B44" s="143"/>
      <c r="C44" s="143"/>
      <c r="D44" s="143"/>
      <c r="E44" s="143"/>
      <c r="F44" s="143"/>
      <c r="G44" s="143"/>
      <c r="H44" s="143"/>
      <c r="I44" s="144"/>
    </row>
    <row r="45" spans="1:11">
      <c r="A45" s="23"/>
      <c r="B45" s="23"/>
      <c r="C45" s="23"/>
      <c r="D45" s="23"/>
      <c r="E45" s="23"/>
      <c r="F45" s="23"/>
      <c r="G45" s="23"/>
      <c r="H45" s="23"/>
      <c r="K45" s="23">
        <v>2017</v>
      </c>
    </row>
    <row r="46" spans="1:11">
      <c r="A46" s="47" t="s">
        <v>10</v>
      </c>
      <c r="B46" s="6" t="s">
        <v>11</v>
      </c>
      <c r="C46" s="6" t="s">
        <v>12</v>
      </c>
      <c r="D46" s="6" t="s">
        <v>13</v>
      </c>
      <c r="E46" s="6" t="s">
        <v>14</v>
      </c>
      <c r="F46" s="6" t="s">
        <v>15</v>
      </c>
      <c r="G46" s="6" t="s">
        <v>41</v>
      </c>
      <c r="H46" s="6" t="s">
        <v>42</v>
      </c>
      <c r="I46" s="7" t="s">
        <v>16</v>
      </c>
    </row>
    <row r="47" spans="1:11">
      <c r="A47" s="30">
        <v>51</v>
      </c>
      <c r="B47" s="8">
        <v>41625</v>
      </c>
      <c r="C47" s="8">
        <v>41626</v>
      </c>
      <c r="D47" s="8">
        <v>41627</v>
      </c>
      <c r="E47" s="8">
        <v>41628</v>
      </c>
      <c r="F47" s="8">
        <v>41629</v>
      </c>
      <c r="G47" s="8">
        <v>41630</v>
      </c>
      <c r="H47" s="8">
        <v>41631</v>
      </c>
      <c r="I47" s="49"/>
    </row>
    <row r="48" spans="1:11" hidden="1">
      <c r="A48" s="30"/>
      <c r="B48" s="46">
        <f>IF(OR(B46="LUNDI",B46="MARDI",B46="MERCREDI",B46="JEUDI",B46="VENDREDI"),1,0)</f>
        <v>1</v>
      </c>
      <c r="C48" s="46">
        <f t="shared" ref="C48:H48" si="14">IF(OR(C46="LUNDI",C46="MARDI",C46="MERCREDI",C46="JEUDI",C46="VENDREDI"),1,0)</f>
        <v>1</v>
      </c>
      <c r="D48" s="46">
        <f t="shared" si="14"/>
        <v>1</v>
      </c>
      <c r="E48" s="46">
        <v>1</v>
      </c>
      <c r="F48" s="46">
        <v>1</v>
      </c>
      <c r="G48" s="46">
        <f t="shared" si="14"/>
        <v>0</v>
      </c>
      <c r="H48" s="46">
        <f t="shared" si="14"/>
        <v>0</v>
      </c>
      <c r="I48" s="9"/>
    </row>
    <row r="49" spans="1:13" ht="12.75" customHeight="1">
      <c r="A49" s="11" t="s">
        <v>19</v>
      </c>
      <c r="B49" s="12">
        <v>0.33333333333333331</v>
      </c>
      <c r="C49" s="12">
        <v>0.33333333333333331</v>
      </c>
      <c r="D49" s="12">
        <v>0.33333333333333331</v>
      </c>
      <c r="E49" s="12">
        <v>0.33333333333333331</v>
      </c>
      <c r="F49" s="12">
        <v>0.33333333333333331</v>
      </c>
      <c r="G49" s="50"/>
      <c r="H49" s="50"/>
      <c r="I49" s="13">
        <f>SUM(B49:H49)</f>
        <v>1.6666666666666665</v>
      </c>
    </row>
    <row r="50" spans="1:13" ht="12.75" customHeight="1">
      <c r="A50" s="11" t="s">
        <v>20</v>
      </c>
      <c r="B50" s="12">
        <v>0.5</v>
      </c>
      <c r="C50" s="12">
        <v>0.5</v>
      </c>
      <c r="D50" s="12">
        <v>0.5</v>
      </c>
      <c r="E50" s="12">
        <v>0.5</v>
      </c>
      <c r="F50" s="12">
        <v>0.5</v>
      </c>
      <c r="G50" s="50"/>
      <c r="H50" s="50"/>
      <c r="I50" s="14">
        <f>SUM(B50:H50)</f>
        <v>2.5</v>
      </c>
    </row>
    <row r="51" spans="1:13" ht="12.75" customHeight="1">
      <c r="A51" s="15" t="s">
        <v>22</v>
      </c>
      <c r="B51" s="16">
        <f t="shared" ref="B51:H51" si="15">B50-B49</f>
        <v>0.16666666666666669</v>
      </c>
      <c r="C51" s="16">
        <f t="shared" si="15"/>
        <v>0.16666666666666669</v>
      </c>
      <c r="D51" s="16">
        <f t="shared" si="15"/>
        <v>0.16666666666666669</v>
      </c>
      <c r="E51" s="16">
        <f t="shared" si="15"/>
        <v>0.16666666666666669</v>
      </c>
      <c r="F51" s="16">
        <f t="shared" si="15"/>
        <v>0.16666666666666669</v>
      </c>
      <c r="G51" s="16">
        <f t="shared" si="15"/>
        <v>0</v>
      </c>
      <c r="H51" s="16">
        <f t="shared" si="15"/>
        <v>0</v>
      </c>
      <c r="I51" s="16">
        <f>I50-I49</f>
        <v>0.83333333333333348</v>
      </c>
    </row>
    <row r="52" spans="1:13" ht="12.75" customHeight="1">
      <c r="A52" s="11" t="s">
        <v>19</v>
      </c>
      <c r="B52" s="12">
        <v>0.5625</v>
      </c>
      <c r="C52" s="12">
        <v>0.5625</v>
      </c>
      <c r="D52" s="12">
        <v>0.5625</v>
      </c>
      <c r="E52" s="12">
        <v>0.5625</v>
      </c>
      <c r="F52" s="12">
        <v>0.5625</v>
      </c>
      <c r="G52" s="50"/>
      <c r="H52" s="50"/>
      <c r="I52" s="14">
        <f>SUM(B52:H52)</f>
        <v>2.8125</v>
      </c>
    </row>
    <row r="53" spans="1:13" ht="12.75" customHeight="1">
      <c r="A53" s="11" t="s">
        <v>20</v>
      </c>
      <c r="B53" s="12">
        <v>0.72916666666666663</v>
      </c>
      <c r="C53" s="12">
        <v>0.72916666666666663</v>
      </c>
      <c r="D53" s="12">
        <v>0.72916666666666663</v>
      </c>
      <c r="E53" s="12">
        <v>0.72916666666666663</v>
      </c>
      <c r="F53" s="12">
        <v>0.72916666666666663</v>
      </c>
      <c r="G53" s="50"/>
      <c r="H53" s="50"/>
      <c r="I53" s="14">
        <f>SUM(B53:H53)</f>
        <v>3.645833333333333</v>
      </c>
    </row>
    <row r="54" spans="1:13" ht="12.75" customHeight="1">
      <c r="A54" s="15" t="s">
        <v>26</v>
      </c>
      <c r="B54" s="18">
        <f t="shared" ref="B54:F54" si="16">B53-B52</f>
        <v>0.16666666666666663</v>
      </c>
      <c r="C54" s="18">
        <f t="shared" si="16"/>
        <v>0.16666666666666663</v>
      </c>
      <c r="D54" s="17">
        <f t="shared" si="16"/>
        <v>0.16666666666666663</v>
      </c>
      <c r="E54" s="18">
        <f t="shared" si="16"/>
        <v>0.16666666666666663</v>
      </c>
      <c r="F54" s="17">
        <f t="shared" si="16"/>
        <v>0.16666666666666663</v>
      </c>
      <c r="G54" s="16">
        <f>G53-G52</f>
        <v>0</v>
      </c>
      <c r="H54" s="16">
        <f>H53-H52</f>
        <v>0</v>
      </c>
      <c r="I54" s="18">
        <f>I53-I52</f>
        <v>0.83333333333333304</v>
      </c>
    </row>
    <row r="55" spans="1:13" ht="15" customHeight="1">
      <c r="A55" s="19" t="s">
        <v>28</v>
      </c>
      <c r="B55" s="20">
        <f>B51+B54</f>
        <v>0.33333333333333331</v>
      </c>
      <c r="C55" s="21">
        <f>C51+C54</f>
        <v>0.33333333333333331</v>
      </c>
      <c r="D55" s="21">
        <f>D51+D54</f>
        <v>0.33333333333333331</v>
      </c>
      <c r="E55" s="21">
        <f t="shared" ref="E55:H55" si="17">E51+E54</f>
        <v>0.33333333333333331</v>
      </c>
      <c r="F55" s="21">
        <f t="shared" si="17"/>
        <v>0.33333333333333331</v>
      </c>
      <c r="G55" s="21">
        <f t="shared" si="17"/>
        <v>0</v>
      </c>
      <c r="H55" s="21">
        <f t="shared" si="17"/>
        <v>0</v>
      </c>
      <c r="I55" s="22">
        <f>SUM(B55:H55)</f>
        <v>1.6666666666666665</v>
      </c>
    </row>
    <row r="56" spans="1:13" ht="12.75" customHeight="1">
      <c r="A56" s="62"/>
      <c r="B56" s="63"/>
      <c r="C56" s="63"/>
      <c r="D56" s="63"/>
      <c r="E56" s="63"/>
      <c r="F56" s="63"/>
      <c r="G56" s="63"/>
      <c r="H56" s="63"/>
      <c r="I56" s="64"/>
    </row>
    <row r="57" spans="1:13" ht="21" customHeight="1">
      <c r="A57" s="66" t="s">
        <v>44</v>
      </c>
      <c r="B57" s="143"/>
      <c r="C57" s="143"/>
      <c r="D57" s="143"/>
      <c r="E57" s="143"/>
      <c r="F57" s="143"/>
      <c r="G57" s="143"/>
      <c r="H57" s="143"/>
      <c r="I57" s="144"/>
    </row>
    <row r="58" spans="1:13">
      <c r="A58" s="23"/>
      <c r="B58" s="23"/>
      <c r="C58" s="23"/>
      <c r="D58" s="23"/>
      <c r="E58" s="23"/>
      <c r="F58" s="23"/>
      <c r="G58" s="23"/>
      <c r="H58" s="23"/>
      <c r="K58" s="23">
        <v>2017</v>
      </c>
    </row>
    <row r="59" spans="1:13">
      <c r="A59" s="47" t="s">
        <v>10</v>
      </c>
      <c r="B59" s="6" t="s">
        <v>11</v>
      </c>
      <c r="C59" s="6" t="s">
        <v>12</v>
      </c>
      <c r="D59" s="6" t="s">
        <v>13</v>
      </c>
      <c r="E59" s="6" t="s">
        <v>14</v>
      </c>
      <c r="F59" s="6" t="s">
        <v>15</v>
      </c>
      <c r="G59" s="6" t="s">
        <v>41</v>
      </c>
      <c r="H59" s="6" t="s">
        <v>42</v>
      </c>
      <c r="I59" s="7" t="s">
        <v>16</v>
      </c>
    </row>
    <row r="60" spans="1:13">
      <c r="A60" s="30">
        <v>52</v>
      </c>
      <c r="B60" s="8">
        <v>41632</v>
      </c>
      <c r="C60" s="8">
        <v>41633</v>
      </c>
      <c r="D60" s="8">
        <v>41634</v>
      </c>
      <c r="E60" s="8">
        <v>41635</v>
      </c>
      <c r="F60" s="8">
        <v>41636</v>
      </c>
      <c r="G60" s="8">
        <v>41637</v>
      </c>
      <c r="H60" s="8">
        <v>41638</v>
      </c>
      <c r="I60" s="49"/>
    </row>
    <row r="61" spans="1:13" hidden="1">
      <c r="A61" s="30"/>
      <c r="B61" s="46">
        <f>IF(OR(B59="LUNDI",B59="MARDI",B59="MERCREDI",B59="JEUDI",B59="VENDREDI"),1,0)</f>
        <v>1</v>
      </c>
      <c r="C61" s="46">
        <f t="shared" ref="C61:H61" si="18">IF(OR(C59="LUNDI",C59="MARDI",C59="MERCREDI",C59="JEUDI",C59="VENDREDI"),1,0)</f>
        <v>1</v>
      </c>
      <c r="D61" s="46">
        <v>1</v>
      </c>
      <c r="E61" s="46">
        <v>1</v>
      </c>
      <c r="F61" s="46">
        <v>0</v>
      </c>
      <c r="G61" s="46">
        <f t="shared" si="18"/>
        <v>0</v>
      </c>
      <c r="H61" s="46">
        <f t="shared" si="18"/>
        <v>0</v>
      </c>
      <c r="I61" s="9"/>
    </row>
    <row r="62" spans="1:13" ht="12.75" customHeight="1">
      <c r="A62" s="11" t="s">
        <v>19</v>
      </c>
      <c r="B62" s="12">
        <v>0.33333333333333331</v>
      </c>
      <c r="C62" s="12">
        <v>0.33333333333333331</v>
      </c>
      <c r="D62" s="12">
        <v>0.33333333333333331</v>
      </c>
      <c r="E62" s="12">
        <v>0.33333333333333331</v>
      </c>
      <c r="F62" s="12">
        <v>0.33333333333333331</v>
      </c>
      <c r="G62" s="50"/>
      <c r="H62" s="50"/>
      <c r="I62" s="13">
        <f>SUM(B62:H62)</f>
        <v>1.6666666666666665</v>
      </c>
    </row>
    <row r="63" spans="1:13" ht="12.75" customHeight="1">
      <c r="A63" s="11" t="s">
        <v>20</v>
      </c>
      <c r="B63" s="12">
        <v>0.5</v>
      </c>
      <c r="C63" s="12">
        <v>0.5</v>
      </c>
      <c r="D63" s="12">
        <v>0.5</v>
      </c>
      <c r="E63" s="12">
        <v>0.5</v>
      </c>
      <c r="F63" s="12">
        <v>0.5</v>
      </c>
      <c r="G63" s="50"/>
      <c r="H63" s="50"/>
      <c r="I63" s="14">
        <f>SUM(B63:H63)</f>
        <v>2.5</v>
      </c>
      <c r="M63" s="65"/>
    </row>
    <row r="64" spans="1:13" ht="12.75" customHeight="1">
      <c r="A64" s="15" t="s">
        <v>22</v>
      </c>
      <c r="B64" s="16">
        <f t="shared" ref="B64:H64" si="19">B63-B62</f>
        <v>0.16666666666666669</v>
      </c>
      <c r="C64" s="16">
        <f t="shared" si="19"/>
        <v>0.16666666666666669</v>
      </c>
      <c r="D64" s="16">
        <f t="shared" si="19"/>
        <v>0.16666666666666669</v>
      </c>
      <c r="E64" s="16">
        <f t="shared" si="19"/>
        <v>0.16666666666666669</v>
      </c>
      <c r="F64" s="16">
        <f t="shared" ref="F64" si="20">F63-F62</f>
        <v>0.16666666666666669</v>
      </c>
      <c r="G64" s="16">
        <f t="shared" si="19"/>
        <v>0</v>
      </c>
      <c r="H64" s="16">
        <f t="shared" si="19"/>
        <v>0</v>
      </c>
      <c r="I64" s="16">
        <f>I63-I62</f>
        <v>0.83333333333333348</v>
      </c>
    </row>
    <row r="65" spans="1:9" ht="12.75" customHeight="1">
      <c r="A65" s="11" t="s">
        <v>19</v>
      </c>
      <c r="B65" s="12">
        <v>0.5625</v>
      </c>
      <c r="C65" s="12">
        <v>0.5625</v>
      </c>
      <c r="D65" s="12">
        <v>0.5625</v>
      </c>
      <c r="E65" s="12">
        <v>0.5625</v>
      </c>
      <c r="F65" s="12">
        <v>0.5625</v>
      </c>
      <c r="G65" s="50"/>
      <c r="H65" s="50"/>
      <c r="I65" s="14">
        <f>SUM(B65:H65)</f>
        <v>2.8125</v>
      </c>
    </row>
    <row r="66" spans="1:9" ht="12.75" customHeight="1">
      <c r="A66" s="11" t="s">
        <v>20</v>
      </c>
      <c r="B66" s="12">
        <v>0.72916666666666663</v>
      </c>
      <c r="C66" s="12">
        <v>0.72916666666666663</v>
      </c>
      <c r="D66" s="12">
        <v>0.72916666666666663</v>
      </c>
      <c r="E66" s="12">
        <v>0.72916666666666663</v>
      </c>
      <c r="F66" s="12">
        <v>0.72916666666666663</v>
      </c>
      <c r="G66" s="50"/>
      <c r="H66" s="50"/>
      <c r="I66" s="14">
        <f>SUM(B66:H66)</f>
        <v>3.645833333333333</v>
      </c>
    </row>
    <row r="67" spans="1:9" ht="12.75" customHeight="1">
      <c r="A67" s="15" t="s">
        <v>26</v>
      </c>
      <c r="B67" s="18">
        <f t="shared" ref="B67:H67" si="21">B66-B65</f>
        <v>0.16666666666666663</v>
      </c>
      <c r="C67" s="18">
        <f t="shared" si="21"/>
        <v>0.16666666666666663</v>
      </c>
      <c r="D67" s="17">
        <f t="shared" si="21"/>
        <v>0.16666666666666663</v>
      </c>
      <c r="E67" s="17">
        <f t="shared" si="21"/>
        <v>0.16666666666666663</v>
      </c>
      <c r="F67" s="17">
        <f t="shared" ref="F67" si="22">F66-F65</f>
        <v>0.16666666666666663</v>
      </c>
      <c r="G67" s="16">
        <f t="shared" si="21"/>
        <v>0</v>
      </c>
      <c r="H67" s="16">
        <f t="shared" si="21"/>
        <v>0</v>
      </c>
      <c r="I67" s="18">
        <f>I66-I65</f>
        <v>0.83333333333333304</v>
      </c>
    </row>
    <row r="68" spans="1:9" ht="15" customHeight="1">
      <c r="A68" s="19" t="s">
        <v>28</v>
      </c>
      <c r="B68" s="20">
        <f>B64+B67</f>
        <v>0.33333333333333331</v>
      </c>
      <c r="C68" s="21">
        <f>C64+C67</f>
        <v>0.33333333333333331</v>
      </c>
      <c r="D68" s="21">
        <f>D64+D67</f>
        <v>0.33333333333333331</v>
      </c>
      <c r="E68" s="21">
        <f t="shared" ref="E68:H68" si="23">E64+E67</f>
        <v>0.33333333333333331</v>
      </c>
      <c r="F68" s="21">
        <f t="shared" si="23"/>
        <v>0.33333333333333331</v>
      </c>
      <c r="G68" s="21">
        <f t="shared" si="23"/>
        <v>0</v>
      </c>
      <c r="H68" s="21">
        <f t="shared" si="23"/>
        <v>0</v>
      </c>
      <c r="I68" s="22">
        <f>SUM(B68:H68)</f>
        <v>1.6666666666666665</v>
      </c>
    </row>
    <row r="69" spans="1:9" ht="12.75" customHeight="1">
      <c r="A69" s="62"/>
      <c r="B69" s="63"/>
      <c r="C69" s="63"/>
      <c r="D69" s="63"/>
      <c r="E69" s="63"/>
      <c r="F69" s="63"/>
      <c r="G69" s="63"/>
      <c r="H69" s="63"/>
      <c r="I69" s="64"/>
    </row>
    <row r="70" spans="1:9" ht="21" customHeight="1">
      <c r="A70" s="66" t="s">
        <v>44</v>
      </c>
      <c r="B70" s="143"/>
      <c r="C70" s="143"/>
      <c r="D70" s="143"/>
      <c r="E70" s="143"/>
      <c r="F70" s="143"/>
      <c r="G70" s="143"/>
      <c r="H70" s="143"/>
      <c r="I70" s="144"/>
    </row>
    <row r="71" spans="1:9" ht="12.75" customHeight="1">
      <c r="F71" s="24"/>
      <c r="G71" s="24"/>
      <c r="H71" s="24"/>
      <c r="I71" s="24"/>
    </row>
    <row r="72" spans="1:9" ht="15.75">
      <c r="A72" s="151" t="s">
        <v>29</v>
      </c>
      <c r="B72" s="152"/>
      <c r="C72" s="51">
        <f>(I68+I55+I42+I29+I16)</f>
        <v>6.9999999999999991</v>
      </c>
      <c r="D72" s="52"/>
      <c r="F72" s="25"/>
      <c r="G72" s="25"/>
      <c r="H72" s="25"/>
      <c r="I72" s="26"/>
    </row>
    <row r="73" spans="1:9" ht="15.75">
      <c r="A73" s="11"/>
      <c r="B73" s="26"/>
      <c r="C73" s="26"/>
      <c r="D73" s="53"/>
      <c r="E73" s="27"/>
      <c r="F73" s="26"/>
      <c r="G73" s="26"/>
      <c r="H73" s="26"/>
      <c r="I73" s="25"/>
    </row>
    <row r="74" spans="1:9" ht="15.75">
      <c r="A74" s="153" t="s">
        <v>30</v>
      </c>
      <c r="B74" s="154"/>
      <c r="C74" s="68">
        <f>SUM(B9:H9,B22:H22,B35:H35,B48:H48,B61:H61,)</f>
        <v>21</v>
      </c>
      <c r="D74" s="55" t="s">
        <v>43</v>
      </c>
      <c r="E74" s="28"/>
    </row>
    <row r="75" spans="1:9" ht="15.75">
      <c r="A75" s="146" t="s">
        <v>31</v>
      </c>
      <c r="B75" s="147"/>
      <c r="C75" s="56">
        <v>0.33333333333333331</v>
      </c>
      <c r="D75" s="57"/>
      <c r="E75" s="29"/>
    </row>
    <row r="76" spans="1:9" ht="15.75">
      <c r="A76" s="67"/>
      <c r="B76" s="26"/>
      <c r="C76" s="68"/>
      <c r="D76" s="55"/>
    </row>
    <row r="77" spans="1:9" ht="15.75">
      <c r="A77" s="146" t="s">
        <v>32</v>
      </c>
      <c r="B77" s="147"/>
      <c r="C77" s="59">
        <f>(C74*C75)</f>
        <v>7</v>
      </c>
      <c r="D77" s="55"/>
    </row>
    <row r="78" spans="1:9" ht="15.75">
      <c r="A78" s="67"/>
      <c r="B78" s="26"/>
      <c r="C78" s="68"/>
      <c r="D78" s="55"/>
    </row>
    <row r="79" spans="1:9" ht="15.75">
      <c r="A79" s="149" t="s">
        <v>33</v>
      </c>
      <c r="B79" s="150"/>
      <c r="C79" s="60">
        <f>(C72-C77)</f>
        <v>-8.8817841970012523E-16</v>
      </c>
      <c r="D79" s="61"/>
    </row>
  </sheetData>
  <mergeCells count="16">
    <mergeCell ref="A5:C5"/>
    <mergeCell ref="A1:I1"/>
    <mergeCell ref="A2:B2"/>
    <mergeCell ref="B3:C3"/>
    <mergeCell ref="E3:F3"/>
    <mergeCell ref="B4:C4"/>
    <mergeCell ref="A74:B74"/>
    <mergeCell ref="A75:B75"/>
    <mergeCell ref="A77:B77"/>
    <mergeCell ref="A79:B79"/>
    <mergeCell ref="B18:I18"/>
    <mergeCell ref="B31:I31"/>
    <mergeCell ref="B44:I44"/>
    <mergeCell ref="B57:I57"/>
    <mergeCell ref="B70:I70"/>
    <mergeCell ref="A72:B72"/>
  </mergeCells>
  <conditionalFormatting sqref="B76">
    <cfRule type="cellIs" dxfId="53" priority="21" operator="greaterThan">
      <formula>0</formula>
    </cfRule>
    <cfRule type="cellIs" dxfId="52" priority="22" operator="lessThan">
      <formula>0</formula>
    </cfRule>
  </conditionalFormatting>
  <conditionalFormatting sqref="C76">
    <cfRule type="cellIs" dxfId="51" priority="19" operator="greaterThan">
      <formula>0</formula>
    </cfRule>
    <cfRule type="cellIs" dxfId="50" priority="20" operator="lessThan">
      <formula>0</formula>
    </cfRule>
  </conditionalFormatting>
  <conditionalFormatting sqref="B76">
    <cfRule type="cellIs" dxfId="49" priority="17" operator="greaterThan">
      <formula>0</formula>
    </cfRule>
    <cfRule type="cellIs" dxfId="48" priority="18" operator="lessThan">
      <formula>0</formula>
    </cfRule>
  </conditionalFormatting>
  <conditionalFormatting sqref="C76">
    <cfRule type="cellIs" dxfId="47" priority="15" operator="greaterThan">
      <formula>0</formula>
    </cfRule>
    <cfRule type="cellIs" dxfId="46" priority="16" operator="lessThan">
      <formula>0</formula>
    </cfRule>
  </conditionalFormatting>
  <conditionalFormatting sqref="B74">
    <cfRule type="cellIs" dxfId="45" priority="13" operator="greaterThan">
      <formula>0</formula>
    </cfRule>
    <cfRule type="cellIs" dxfId="44" priority="14" operator="lessThan">
      <formula>0</formula>
    </cfRule>
  </conditionalFormatting>
  <conditionalFormatting sqref="B79">
    <cfRule type="cellIs" dxfId="43" priority="11" operator="greaterThan">
      <formula>0</formula>
    </cfRule>
    <cfRule type="cellIs" dxfId="42" priority="12" operator="lessThan">
      <formula>0</formula>
    </cfRule>
  </conditionalFormatting>
  <conditionalFormatting sqref="C79">
    <cfRule type="cellIs" dxfId="41" priority="9" operator="greaterThan">
      <formula>0</formula>
    </cfRule>
    <cfRule type="cellIs" dxfId="40" priority="10" operator="lessThan">
      <formula>0</formula>
    </cfRule>
  </conditionalFormatting>
  <conditionalFormatting sqref="C79">
    <cfRule type="cellIs" dxfId="39" priority="7" operator="greaterThan">
      <formula>0</formula>
    </cfRule>
    <cfRule type="cellIs" dxfId="38" priority="8" operator="lessThan">
      <formula>0</formula>
    </cfRule>
  </conditionalFormatting>
  <conditionalFormatting sqref="B79">
    <cfRule type="cellIs" dxfId="37" priority="5" operator="greaterThan">
      <formula>0</formula>
    </cfRule>
    <cfRule type="cellIs" dxfId="36" priority="6" operator="lessThan">
      <formula>0</formula>
    </cfRule>
  </conditionalFormatting>
  <conditionalFormatting sqref="C79">
    <cfRule type="cellIs" dxfId="35" priority="3" operator="greaterThan">
      <formula>0</formula>
    </cfRule>
    <cfRule type="cellIs" dxfId="34" priority="4" operator="lessThan">
      <formula>0</formula>
    </cfRule>
  </conditionalFormatting>
  <conditionalFormatting sqref="C79">
    <cfRule type="cellIs" dxfId="33" priority="1" operator="greaterThan">
      <formula>0</formula>
    </cfRule>
    <cfRule type="cellIs" dxfId="32" priority="2" operator="lessThan">
      <formula>0</formula>
    </cfRule>
  </conditionalFormatting>
  <dataValidations count="2">
    <dataValidation type="list" allowBlank="1" showInputMessage="1" showErrorMessage="1" sqref="E4">
      <formula1>$K$19:$K$28</formula1>
    </dataValidation>
    <dataValidation type="list" allowBlank="1" showInputMessage="1" showErrorMessage="1" sqref="E3">
      <formula1>$K$3:$K$15</formula1>
    </dataValidation>
  </dataValidations>
  <pageMargins left="0.51181102362204722" right="0.51181102362204722" top="0.55118110236220474" bottom="0.55118110236220474" header="0.31496062992125984" footer="0.31496062992125984"/>
  <pageSetup paperSize="9" scale="7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F24"/>
  <sheetViews>
    <sheetView workbookViewId="0">
      <selection activeCell="B5" sqref="B5"/>
    </sheetView>
  </sheetViews>
  <sheetFormatPr baseColWidth="10" defaultRowHeight="15"/>
  <cols>
    <col min="1" max="4" width="19.42578125" customWidth="1"/>
    <col min="6" max="6" width="0" hidden="1" customWidth="1"/>
  </cols>
  <sheetData>
    <row r="1" spans="1:6" ht="26.25">
      <c r="A1" s="145" t="s">
        <v>0</v>
      </c>
      <c r="B1" s="145"/>
      <c r="C1" s="145"/>
      <c r="D1" s="145"/>
    </row>
    <row r="2" spans="1:6" ht="26.25">
      <c r="A2" s="32"/>
      <c r="B2" s="32"/>
      <c r="C2" s="32"/>
      <c r="D2" s="32"/>
    </row>
    <row r="3" spans="1:6" ht="21">
      <c r="A3" s="160" t="s">
        <v>35</v>
      </c>
      <c r="B3" s="160"/>
      <c r="C3" s="44">
        <v>2017</v>
      </c>
      <c r="D3" s="45"/>
    </row>
    <row r="4" spans="1:6" ht="26.25">
      <c r="A4" s="32"/>
      <c r="B4" s="32"/>
      <c r="C4" s="32"/>
      <c r="D4" s="32"/>
      <c r="F4">
        <v>2016</v>
      </c>
    </row>
    <row r="5" spans="1:6" ht="18.75">
      <c r="A5" s="40" t="s">
        <v>1</v>
      </c>
      <c r="B5" s="41"/>
      <c r="C5" s="42" t="s">
        <v>5</v>
      </c>
      <c r="D5" s="43" t="s">
        <v>45</v>
      </c>
      <c r="F5">
        <v>2017</v>
      </c>
    </row>
    <row r="6" spans="1:6" ht="18.75">
      <c r="A6" s="4"/>
      <c r="B6" s="33"/>
      <c r="C6" s="4"/>
      <c r="D6" s="33"/>
      <c r="F6">
        <v>2018</v>
      </c>
    </row>
    <row r="7" spans="1:6">
      <c r="C7" t="s">
        <v>47</v>
      </c>
      <c r="D7" s="3">
        <f>'[1]RECAP ANNUEL'!$D$22</f>
        <v>0</v>
      </c>
      <c r="F7">
        <v>2020</v>
      </c>
    </row>
    <row r="8" spans="1:6">
      <c r="D8" s="3"/>
    </row>
    <row r="9" spans="1:6" ht="32.25" customHeight="1">
      <c r="B9" s="34" t="s">
        <v>36</v>
      </c>
      <c r="C9" s="34" t="s">
        <v>37</v>
      </c>
      <c r="D9" s="34" t="s">
        <v>38</v>
      </c>
      <c r="F9">
        <v>2021</v>
      </c>
    </row>
    <row r="10" spans="1:6">
      <c r="A10" t="s">
        <v>4</v>
      </c>
      <c r="B10" s="73">
        <f>JANVIER!C85</f>
        <v>7</v>
      </c>
      <c r="C10" s="76">
        <f>JANVIER!C90</f>
        <v>7</v>
      </c>
      <c r="D10" s="75">
        <f>(B10-C10)</f>
        <v>0</v>
      </c>
      <c r="F10">
        <v>2022</v>
      </c>
    </row>
    <row r="11" spans="1:6">
      <c r="A11" t="s">
        <v>39</v>
      </c>
      <c r="B11" s="74">
        <f>FEVRIER!C72</f>
        <v>6.6666666666666661</v>
      </c>
      <c r="C11" s="77">
        <f>FEVRIER!C77</f>
        <v>6.6666666666666661</v>
      </c>
      <c r="D11" s="37">
        <f t="shared" ref="D11:D21" si="0">(B11-C11)</f>
        <v>0</v>
      </c>
      <c r="F11">
        <v>2023</v>
      </c>
    </row>
    <row r="12" spans="1:6">
      <c r="A12" t="s">
        <v>8</v>
      </c>
      <c r="B12" s="74">
        <f>MARS!C$72</f>
        <v>7.6666666666666661</v>
      </c>
      <c r="C12" s="77">
        <f>MARS!C77</f>
        <v>7.6666666666666661</v>
      </c>
      <c r="D12" s="37">
        <f t="shared" si="0"/>
        <v>0</v>
      </c>
      <c r="F12">
        <v>2024</v>
      </c>
    </row>
    <row r="13" spans="1:6">
      <c r="A13" t="s">
        <v>9</v>
      </c>
      <c r="B13" s="74">
        <f>AVRIL!C$72</f>
        <v>6</v>
      </c>
      <c r="C13" s="77">
        <f>AVRIL!C77</f>
        <v>6</v>
      </c>
      <c r="D13" s="37">
        <f t="shared" si="0"/>
        <v>0</v>
      </c>
      <c r="F13">
        <v>2025</v>
      </c>
    </row>
    <row r="14" spans="1:6">
      <c r="A14" t="s">
        <v>17</v>
      </c>
      <c r="B14" s="74">
        <f>MAI!C$72</f>
        <v>7</v>
      </c>
      <c r="C14" s="77">
        <f>MAI!C77</f>
        <v>7</v>
      </c>
      <c r="D14" s="37">
        <f t="shared" si="0"/>
        <v>0</v>
      </c>
    </row>
    <row r="15" spans="1:6">
      <c r="A15" t="s">
        <v>18</v>
      </c>
      <c r="B15" s="74">
        <f>JUIN!C$72</f>
        <v>7.333333333333333</v>
      </c>
      <c r="C15" s="77">
        <f>JUIN!C77</f>
        <v>7.333333333333333</v>
      </c>
      <c r="D15" s="37">
        <f t="shared" si="0"/>
        <v>0</v>
      </c>
    </row>
    <row r="16" spans="1:6">
      <c r="A16" t="s">
        <v>3</v>
      </c>
      <c r="B16" s="74">
        <f>JUILLET!C85</f>
        <v>6.9999999999999991</v>
      </c>
      <c r="C16" s="77">
        <f>JUILLET!C90</f>
        <v>7</v>
      </c>
      <c r="D16" s="37">
        <f t="shared" si="0"/>
        <v>-8.8817841970012523E-16</v>
      </c>
    </row>
    <row r="17" spans="1:4">
      <c r="A17" t="s">
        <v>21</v>
      </c>
      <c r="B17" s="74">
        <f>AOÛT!C72</f>
        <v>7.3333333333333321</v>
      </c>
      <c r="C17" s="77">
        <f>AOÛT!C77</f>
        <v>7.333333333333333</v>
      </c>
      <c r="D17" s="37">
        <f t="shared" si="0"/>
        <v>-8.8817841970012523E-16</v>
      </c>
    </row>
    <row r="18" spans="1:4">
      <c r="A18" t="s">
        <v>23</v>
      </c>
      <c r="B18" s="74">
        <f>SEPTEMBRE!C72</f>
        <v>6.9999999999999991</v>
      </c>
      <c r="C18" s="77">
        <f>SEPTEMBRE!C77</f>
        <v>7</v>
      </c>
      <c r="D18" s="37">
        <f t="shared" si="0"/>
        <v>-8.8817841970012523E-16</v>
      </c>
    </row>
    <row r="19" spans="1:4">
      <c r="A19" t="s">
        <v>24</v>
      </c>
      <c r="B19" s="74">
        <f>OCTOBRE!C85</f>
        <v>7.333333333333333</v>
      </c>
      <c r="C19" s="77">
        <f>OCTOBRE!C90</f>
        <v>7.333333333333333</v>
      </c>
      <c r="D19" s="37">
        <f t="shared" si="0"/>
        <v>0</v>
      </c>
    </row>
    <row r="20" spans="1:4">
      <c r="A20" t="s">
        <v>25</v>
      </c>
      <c r="B20" s="74">
        <f>NOVEMBRE!C72</f>
        <v>6.9999999999999991</v>
      </c>
      <c r="C20" s="77">
        <f>NOVEMBRE!C77</f>
        <v>7</v>
      </c>
      <c r="D20" s="37">
        <f t="shared" si="0"/>
        <v>-8.8817841970012523E-16</v>
      </c>
    </row>
    <row r="21" spans="1:4">
      <c r="A21" t="s">
        <v>27</v>
      </c>
      <c r="B21" s="38">
        <f>DECEMBRE!C72</f>
        <v>6.9999999999999991</v>
      </c>
      <c r="C21" s="39">
        <f>DECEMBRE!C77</f>
        <v>7</v>
      </c>
      <c r="D21" s="78">
        <f t="shared" si="0"/>
        <v>-8.8817841970012523E-16</v>
      </c>
    </row>
    <row r="23" spans="1:4" ht="15.75" thickBot="1">
      <c r="A23" s="35" t="s">
        <v>40</v>
      </c>
      <c r="B23" s="36">
        <f>SUM(B11:B21)</f>
        <v>77.333333333333329</v>
      </c>
      <c r="C23" s="36">
        <f>SUM(C11:C21)</f>
        <v>77.333333333333343</v>
      </c>
      <c r="D23" s="36">
        <f>SUM(D10:D21)+D7</f>
        <v>-4.4408920985006262E-15</v>
      </c>
    </row>
    <row r="24" spans="1:4" ht="15.75" thickTop="1"/>
  </sheetData>
  <mergeCells count="2">
    <mergeCell ref="A1:D1"/>
    <mergeCell ref="A3:B3"/>
  </mergeCells>
  <dataValidations count="1">
    <dataValidation type="list" allowBlank="1" showInputMessage="1" showErrorMessage="1" sqref="C3">
      <formula1>$F$4:$F$13</formula1>
    </dataValidation>
  </dataValidation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Q38"/>
  <sheetViews>
    <sheetView workbookViewId="0">
      <selection activeCell="L29" sqref="L29"/>
    </sheetView>
  </sheetViews>
  <sheetFormatPr baseColWidth="10" defaultRowHeight="15"/>
  <cols>
    <col min="1" max="7" width="11.42578125" style="80"/>
    <col min="8" max="8" width="15.42578125" style="80" bestFit="1" customWidth="1"/>
    <col min="9" max="16384" width="11.42578125" style="80"/>
  </cols>
  <sheetData>
    <row r="1" spans="1:17" ht="77.25" thickBot="1">
      <c r="A1" s="192">
        <v>2017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</row>
    <row r="2" spans="1:17" ht="21">
      <c r="A2" s="193" t="s">
        <v>60</v>
      </c>
      <c r="B2" s="194"/>
      <c r="C2" s="194"/>
      <c r="D2" s="194"/>
      <c r="E2" s="194"/>
      <c r="F2" s="195"/>
      <c r="G2" s="81"/>
      <c r="H2" s="193" t="s">
        <v>63</v>
      </c>
      <c r="I2" s="195"/>
      <c r="J2" s="81"/>
      <c r="K2" s="193" t="s">
        <v>48</v>
      </c>
      <c r="L2" s="194"/>
      <c r="M2" s="195"/>
      <c r="N2" s="81"/>
      <c r="O2" s="193" t="s">
        <v>49</v>
      </c>
      <c r="P2" s="194"/>
      <c r="Q2" s="195"/>
    </row>
    <row r="3" spans="1:17" ht="21">
      <c r="A3" s="196"/>
      <c r="B3" s="197"/>
      <c r="C3" s="197"/>
      <c r="D3" s="197"/>
      <c r="E3" s="197"/>
      <c r="F3" s="198"/>
      <c r="G3" s="81"/>
      <c r="H3" s="196"/>
      <c r="I3" s="198"/>
      <c r="J3" s="81"/>
      <c r="K3" s="196"/>
      <c r="L3" s="197"/>
      <c r="M3" s="198"/>
      <c r="N3" s="81"/>
      <c r="O3" s="196"/>
      <c r="P3" s="197"/>
      <c r="Q3" s="198"/>
    </row>
    <row r="4" spans="1:17" ht="21.75" thickBot="1">
      <c r="A4" s="199"/>
      <c r="B4" s="200"/>
      <c r="C4" s="200"/>
      <c r="D4" s="200"/>
      <c r="E4" s="200"/>
      <c r="F4" s="201"/>
      <c r="G4" s="82"/>
      <c r="H4" s="199"/>
      <c r="I4" s="201"/>
      <c r="J4" s="81"/>
      <c r="K4" s="199"/>
      <c r="L4" s="200"/>
      <c r="M4" s="201"/>
      <c r="N4" s="81"/>
      <c r="O4" s="199"/>
      <c r="P4" s="200"/>
      <c r="Q4" s="201"/>
    </row>
    <row r="5" spans="1:17" ht="16.5" thickBot="1">
      <c r="A5" s="202" t="s">
        <v>62</v>
      </c>
      <c r="B5" s="203"/>
      <c r="C5" s="204"/>
      <c r="D5" s="205" t="s">
        <v>61</v>
      </c>
      <c r="E5" s="203"/>
      <c r="F5" s="206"/>
      <c r="G5" s="83"/>
      <c r="H5" s="84" t="s">
        <v>64</v>
      </c>
      <c r="I5" s="85" t="s">
        <v>65</v>
      </c>
      <c r="J5" s="86"/>
      <c r="K5" s="207" t="s">
        <v>51</v>
      </c>
      <c r="L5" s="208"/>
      <c r="M5" s="87" t="s">
        <v>50</v>
      </c>
      <c r="N5" s="86"/>
      <c r="O5" s="88" t="s">
        <v>51</v>
      </c>
      <c r="P5" s="89" t="s">
        <v>52</v>
      </c>
      <c r="Q5" s="90" t="s">
        <v>50</v>
      </c>
    </row>
    <row r="6" spans="1:17" ht="15.75">
      <c r="A6" s="182"/>
      <c r="B6" s="183"/>
      <c r="C6" s="184"/>
      <c r="D6" s="185"/>
      <c r="E6" s="186"/>
      <c r="F6" s="187"/>
      <c r="G6" s="91"/>
      <c r="H6" s="92" t="s">
        <v>4</v>
      </c>
      <c r="I6" s="79">
        <f>('RECAP ANNUEL'!D10)</f>
        <v>0</v>
      </c>
      <c r="J6" s="86"/>
      <c r="K6" s="93"/>
      <c r="L6" s="94"/>
      <c r="M6" s="95"/>
      <c r="N6" s="86"/>
      <c r="O6" s="96"/>
      <c r="P6" s="97"/>
      <c r="Q6" s="98"/>
    </row>
    <row r="7" spans="1:17" ht="15.75">
      <c r="A7" s="182"/>
      <c r="B7" s="183"/>
      <c r="C7" s="184"/>
      <c r="D7" s="185"/>
      <c r="E7" s="186"/>
      <c r="F7" s="187"/>
      <c r="G7" s="91"/>
      <c r="H7" s="99" t="s">
        <v>6</v>
      </c>
      <c r="I7" s="139">
        <f>('RECAP ANNUEL'!D11)</f>
        <v>0</v>
      </c>
      <c r="J7" s="86"/>
      <c r="K7" s="93"/>
      <c r="L7" s="94"/>
      <c r="M7" s="95"/>
      <c r="N7" s="86"/>
      <c r="O7" s="101"/>
      <c r="P7" s="102"/>
      <c r="Q7" s="103"/>
    </row>
    <row r="8" spans="1:17" ht="15.75">
      <c r="A8" s="182"/>
      <c r="B8" s="183"/>
      <c r="C8" s="184"/>
      <c r="D8" s="185"/>
      <c r="E8" s="186"/>
      <c r="F8" s="187"/>
      <c r="G8" s="91"/>
      <c r="H8" s="99" t="s">
        <v>8</v>
      </c>
      <c r="I8" s="139">
        <f>('RECAP ANNUEL'!D12)</f>
        <v>0</v>
      </c>
      <c r="J8" s="86"/>
      <c r="K8" s="93"/>
      <c r="L8" s="94"/>
      <c r="M8" s="95"/>
      <c r="N8" s="86"/>
      <c r="O8" s="104"/>
      <c r="P8" s="105"/>
      <c r="Q8" s="106"/>
    </row>
    <row r="9" spans="1:17" ht="15.75">
      <c r="A9" s="182"/>
      <c r="B9" s="183"/>
      <c r="C9" s="184"/>
      <c r="D9" s="185"/>
      <c r="E9" s="186"/>
      <c r="F9" s="187"/>
      <c r="G9" s="91"/>
      <c r="H9" s="99" t="s">
        <v>9</v>
      </c>
      <c r="I9" s="139">
        <f>('RECAP ANNUEL'!D13)</f>
        <v>0</v>
      </c>
      <c r="J9" s="86"/>
      <c r="K9" s="93"/>
      <c r="L9" s="94"/>
      <c r="M9" s="95"/>
      <c r="N9" s="86"/>
      <c r="O9" s="101"/>
      <c r="P9" s="105"/>
      <c r="Q9" s="103"/>
    </row>
    <row r="10" spans="1:17" ht="15.75">
      <c r="A10" s="182"/>
      <c r="B10" s="183"/>
      <c r="C10" s="184"/>
      <c r="D10" s="185"/>
      <c r="E10" s="186"/>
      <c r="F10" s="187"/>
      <c r="G10" s="91"/>
      <c r="H10" s="99" t="s">
        <v>17</v>
      </c>
      <c r="I10" s="139">
        <f>('RECAP ANNUEL'!D14)</f>
        <v>0</v>
      </c>
      <c r="J10" s="86"/>
      <c r="K10" s="93"/>
      <c r="L10" s="94"/>
      <c r="M10" s="95"/>
      <c r="N10" s="86"/>
      <c r="O10" s="101"/>
      <c r="P10" s="105"/>
      <c r="Q10" s="103"/>
    </row>
    <row r="11" spans="1:17" ht="15.75">
      <c r="A11" s="182"/>
      <c r="B11" s="183"/>
      <c r="C11" s="184"/>
      <c r="D11" s="185"/>
      <c r="E11" s="186"/>
      <c r="F11" s="187"/>
      <c r="G11" s="91"/>
      <c r="H11" s="99" t="s">
        <v>18</v>
      </c>
      <c r="I11" s="139">
        <f>('RECAP ANNUEL'!D15)</f>
        <v>0</v>
      </c>
      <c r="J11" s="86"/>
      <c r="K11" s="93"/>
      <c r="L11" s="107"/>
      <c r="M11" s="108"/>
      <c r="N11" s="86"/>
      <c r="O11" s="101"/>
      <c r="P11" s="105"/>
      <c r="Q11" s="103"/>
    </row>
    <row r="12" spans="1:17" ht="15.75">
      <c r="A12" s="182"/>
      <c r="B12" s="183"/>
      <c r="C12" s="184"/>
      <c r="D12" s="185"/>
      <c r="E12" s="186"/>
      <c r="F12" s="187"/>
      <c r="G12" s="91"/>
      <c r="H12" s="99" t="s">
        <v>3</v>
      </c>
      <c r="I12" s="139">
        <f>('RECAP ANNUEL'!D16)</f>
        <v>-8.8817841970012523E-16</v>
      </c>
      <c r="J12" s="86"/>
      <c r="K12" s="93"/>
      <c r="L12" s="94"/>
      <c r="M12" s="95"/>
      <c r="N12" s="86"/>
      <c r="O12" s="101"/>
      <c r="P12" s="105"/>
      <c r="Q12" s="103"/>
    </row>
    <row r="13" spans="1:17" ht="15.75">
      <c r="A13" s="182"/>
      <c r="B13" s="183"/>
      <c r="C13" s="184"/>
      <c r="D13" s="185"/>
      <c r="E13" s="186"/>
      <c r="F13" s="187"/>
      <c r="G13" s="91"/>
      <c r="H13" s="99" t="s">
        <v>21</v>
      </c>
      <c r="I13" s="139">
        <f>('RECAP ANNUEL'!D17)</f>
        <v>-8.8817841970012523E-16</v>
      </c>
      <c r="J13" s="86"/>
      <c r="K13" s="109"/>
      <c r="L13" s="107"/>
      <c r="M13" s="108"/>
      <c r="N13" s="86"/>
      <c r="O13" s="101"/>
      <c r="P13" s="105"/>
      <c r="Q13" s="103"/>
    </row>
    <row r="14" spans="1:17" ht="15.75">
      <c r="A14" s="182"/>
      <c r="B14" s="183"/>
      <c r="C14" s="184"/>
      <c r="D14" s="185"/>
      <c r="E14" s="186"/>
      <c r="F14" s="187"/>
      <c r="G14" s="91"/>
      <c r="H14" s="99" t="s">
        <v>23</v>
      </c>
      <c r="I14" s="139">
        <f>('RECAP ANNUEL'!D18)</f>
        <v>-8.8817841970012523E-16</v>
      </c>
      <c r="J14" s="86"/>
      <c r="K14" s="93"/>
      <c r="L14" s="94"/>
      <c r="M14" s="95"/>
      <c r="N14" s="86"/>
      <c r="O14" s="111"/>
      <c r="P14" s="105"/>
      <c r="Q14" s="103"/>
    </row>
    <row r="15" spans="1:17" ht="15.75">
      <c r="A15" s="182"/>
      <c r="B15" s="183"/>
      <c r="C15" s="184"/>
      <c r="D15" s="185"/>
      <c r="E15" s="186"/>
      <c r="F15" s="187"/>
      <c r="G15" s="91"/>
      <c r="H15" s="99" t="s">
        <v>24</v>
      </c>
      <c r="I15" s="139">
        <f>('RECAP ANNUEL'!D19)</f>
        <v>0</v>
      </c>
      <c r="J15" s="86"/>
      <c r="K15" s="93"/>
      <c r="L15" s="94"/>
      <c r="M15" s="95"/>
      <c r="N15" s="86"/>
      <c r="O15" s="111"/>
      <c r="P15" s="105"/>
      <c r="Q15" s="103"/>
    </row>
    <row r="16" spans="1:17" ht="15.75">
      <c r="A16" s="182"/>
      <c r="B16" s="183"/>
      <c r="C16" s="184"/>
      <c r="D16" s="185"/>
      <c r="E16" s="186"/>
      <c r="F16" s="187"/>
      <c r="G16" s="91"/>
      <c r="H16" s="99" t="s">
        <v>25</v>
      </c>
      <c r="I16" s="139">
        <f>('RECAP ANNUEL'!D20)</f>
        <v>-8.8817841970012523E-16</v>
      </c>
      <c r="J16" s="86"/>
      <c r="K16" s="93"/>
      <c r="L16" s="94"/>
      <c r="M16" s="95"/>
      <c r="N16" s="86"/>
      <c r="O16" s="111"/>
      <c r="P16" s="105"/>
      <c r="Q16" s="103"/>
    </row>
    <row r="17" spans="1:17" ht="15.75">
      <c r="A17" s="182"/>
      <c r="B17" s="183"/>
      <c r="C17" s="184"/>
      <c r="D17" s="185"/>
      <c r="E17" s="186"/>
      <c r="F17" s="187"/>
      <c r="G17" s="91"/>
      <c r="H17" s="99" t="s">
        <v>66</v>
      </c>
      <c r="I17" s="139">
        <f>('RECAP ANNUEL'!D21)</f>
        <v>-8.8817841970012523E-16</v>
      </c>
      <c r="J17" s="86"/>
      <c r="K17" s="93"/>
      <c r="L17" s="94"/>
      <c r="M17" s="95"/>
      <c r="N17" s="86"/>
      <c r="O17" s="111"/>
      <c r="P17" s="105"/>
      <c r="Q17" s="103"/>
    </row>
    <row r="18" spans="1:17" ht="15.75">
      <c r="A18" s="182"/>
      <c r="B18" s="183"/>
      <c r="C18" s="184"/>
      <c r="D18" s="185"/>
      <c r="E18" s="186"/>
      <c r="F18" s="187"/>
      <c r="G18" s="91"/>
      <c r="H18" s="99"/>
      <c r="I18" s="110"/>
      <c r="J18" s="86"/>
      <c r="K18" s="93"/>
      <c r="L18" s="94"/>
      <c r="M18" s="95"/>
      <c r="N18" s="86"/>
      <c r="O18" s="111"/>
      <c r="P18" s="105"/>
      <c r="Q18" s="103"/>
    </row>
    <row r="19" spans="1:17" ht="15.75">
      <c r="A19" s="182"/>
      <c r="B19" s="183"/>
      <c r="C19" s="184"/>
      <c r="D19" s="185"/>
      <c r="E19" s="186"/>
      <c r="F19" s="187"/>
      <c r="G19" s="91"/>
      <c r="H19" s="99"/>
      <c r="I19" s="110"/>
      <c r="J19" s="86"/>
      <c r="K19" s="93"/>
      <c r="L19" s="94"/>
      <c r="M19" s="95"/>
      <c r="N19" s="86"/>
      <c r="O19" s="111"/>
      <c r="P19" s="105"/>
      <c r="Q19" s="103"/>
    </row>
    <row r="20" spans="1:17" ht="15.75">
      <c r="A20" s="182"/>
      <c r="B20" s="183"/>
      <c r="C20" s="184"/>
      <c r="D20" s="185"/>
      <c r="E20" s="186"/>
      <c r="F20" s="187"/>
      <c r="G20" s="91"/>
      <c r="H20" s="99"/>
      <c r="I20" s="110"/>
      <c r="J20" s="86"/>
      <c r="K20" s="93"/>
      <c r="L20" s="94"/>
      <c r="M20" s="95"/>
      <c r="N20" s="86"/>
      <c r="O20" s="111"/>
      <c r="P20" s="105"/>
      <c r="Q20" s="103"/>
    </row>
    <row r="21" spans="1:17" ht="15.75">
      <c r="A21" s="182"/>
      <c r="B21" s="183"/>
      <c r="C21" s="184"/>
      <c r="D21" s="185"/>
      <c r="E21" s="186"/>
      <c r="F21" s="187"/>
      <c r="G21" s="91"/>
      <c r="H21" s="112"/>
      <c r="I21" s="113"/>
      <c r="J21" s="86"/>
      <c r="K21" s="109"/>
      <c r="L21" s="107"/>
      <c r="M21" s="114"/>
      <c r="N21" s="86"/>
      <c r="O21" s="111"/>
      <c r="P21" s="105"/>
      <c r="Q21" s="103"/>
    </row>
    <row r="22" spans="1:17" ht="15.75">
      <c r="A22" s="182"/>
      <c r="B22" s="183"/>
      <c r="C22" s="184"/>
      <c r="D22" s="185"/>
      <c r="E22" s="186"/>
      <c r="F22" s="187"/>
      <c r="G22" s="91"/>
      <c r="H22" s="99"/>
      <c r="I22" s="100"/>
      <c r="J22" s="86"/>
      <c r="K22" s="93"/>
      <c r="L22" s="94"/>
      <c r="M22" s="95"/>
      <c r="N22" s="86"/>
      <c r="O22" s="111"/>
      <c r="P22" s="105"/>
      <c r="Q22" s="103"/>
    </row>
    <row r="23" spans="1:17" ht="16.5" thickBot="1">
      <c r="A23" s="188"/>
      <c r="B23" s="189"/>
      <c r="C23" s="189"/>
      <c r="D23" s="190"/>
      <c r="E23" s="190"/>
      <c r="F23" s="191"/>
      <c r="G23" s="86"/>
      <c r="H23" s="115"/>
      <c r="I23" s="116"/>
      <c r="J23" s="86"/>
      <c r="K23" s="117"/>
      <c r="L23" s="118"/>
      <c r="M23" s="119"/>
      <c r="N23" s="86"/>
      <c r="O23" s="120"/>
      <c r="P23" s="121"/>
      <c r="Q23" s="122"/>
    </row>
    <row r="24" spans="1:17" ht="16.5" thickBot="1">
      <c r="A24" s="161" t="s">
        <v>53</v>
      </c>
      <c r="B24" s="162"/>
      <c r="C24" s="163"/>
      <c r="D24" s="164">
        <f>SUM(D6:F23)</f>
        <v>0</v>
      </c>
      <c r="E24" s="165"/>
      <c r="F24" s="166"/>
      <c r="G24" s="86"/>
      <c r="H24" s="123" t="s">
        <v>54</v>
      </c>
      <c r="I24" s="124">
        <f>SUM(I5:I23)</f>
        <v>-4.4408920985006262E-15</v>
      </c>
      <c r="J24" s="86"/>
      <c r="K24" s="161" t="s">
        <v>54</v>
      </c>
      <c r="L24" s="162"/>
      <c r="M24" s="125">
        <f>SUM(M6:M23)</f>
        <v>0</v>
      </c>
      <c r="N24" s="86"/>
      <c r="O24" s="161" t="s">
        <v>54</v>
      </c>
      <c r="P24" s="162"/>
      <c r="Q24" s="125">
        <f>SUM(Q6:Q23)</f>
        <v>0</v>
      </c>
    </row>
    <row r="25" spans="1:17" ht="16.5" thickBot="1">
      <c r="A25" s="86"/>
      <c r="B25" s="86"/>
      <c r="C25" s="86"/>
      <c r="D25" s="126"/>
      <c r="E25" s="126"/>
      <c r="F25" s="126"/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127"/>
    </row>
    <row r="26" spans="1:17" ht="16.5" thickBot="1">
      <c r="A26" s="176" t="s">
        <v>68</v>
      </c>
      <c r="B26" s="177"/>
      <c r="C26" s="178"/>
      <c r="D26" s="179"/>
      <c r="E26" s="180"/>
      <c r="F26" s="181"/>
      <c r="G26" s="128"/>
      <c r="H26" s="133" t="s">
        <v>57</v>
      </c>
      <c r="I26" s="134"/>
      <c r="J26" s="135" t="e">
        <f>K38/8</f>
        <v>#REF!</v>
      </c>
      <c r="P26" s="86"/>
      <c r="Q26" s="127"/>
    </row>
    <row r="27" spans="1:17" ht="16.5" thickBot="1">
      <c r="A27" s="86"/>
      <c r="B27" s="86"/>
      <c r="C27" s="86"/>
      <c r="D27" s="126"/>
      <c r="E27" s="126"/>
      <c r="F27" s="126"/>
      <c r="G27" s="86"/>
      <c r="H27" s="136" t="s">
        <v>59</v>
      </c>
      <c r="I27" s="137"/>
      <c r="J27" s="138" t="e">
        <f>K37+J26</f>
        <v>#REF!</v>
      </c>
      <c r="P27" s="86"/>
      <c r="Q27" s="127"/>
    </row>
    <row r="28" spans="1:17" ht="16.5" thickBot="1">
      <c r="A28" s="173" t="s">
        <v>69</v>
      </c>
      <c r="B28" s="174"/>
      <c r="C28" s="175"/>
      <c r="D28" s="173"/>
      <c r="E28" s="174"/>
      <c r="F28" s="175"/>
      <c r="G28" s="86"/>
      <c r="H28" s="127"/>
      <c r="I28" s="127"/>
      <c r="P28" s="86"/>
      <c r="Q28" s="127"/>
    </row>
    <row r="29" spans="1:17" ht="16.5" thickBot="1">
      <c r="A29" s="86"/>
      <c r="B29" s="86"/>
      <c r="C29" s="86"/>
      <c r="D29" s="126"/>
      <c r="E29" s="126"/>
      <c r="F29" s="126"/>
      <c r="G29" s="86"/>
      <c r="H29" s="127"/>
      <c r="I29" s="127"/>
      <c r="P29" s="86"/>
      <c r="Q29" s="127"/>
    </row>
    <row r="30" spans="1:17" ht="16.5" thickBot="1">
      <c r="A30" s="161" t="s">
        <v>67</v>
      </c>
      <c r="B30" s="162"/>
      <c r="C30" s="163"/>
      <c r="D30" s="164">
        <v>20</v>
      </c>
      <c r="E30" s="165"/>
      <c r="F30" s="16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127"/>
    </row>
    <row r="31" spans="1:17" ht="15.75">
      <c r="A31" s="129"/>
      <c r="B31" s="129"/>
      <c r="C31" s="129"/>
      <c r="D31" s="129"/>
      <c r="E31" s="129"/>
      <c r="F31" s="129"/>
      <c r="G31" s="86"/>
      <c r="H31" s="86"/>
      <c r="I31" s="130"/>
      <c r="J31" s="86"/>
      <c r="K31" s="86"/>
      <c r="L31" s="86"/>
      <c r="M31" s="86"/>
      <c r="N31" s="86"/>
      <c r="O31" s="86"/>
      <c r="P31" s="86"/>
      <c r="Q31" s="86"/>
    </row>
    <row r="32" spans="1:17" ht="15.75">
      <c r="A32" s="86"/>
      <c r="B32" s="86"/>
      <c r="C32" s="86"/>
      <c r="N32" s="86"/>
      <c r="O32" s="86"/>
      <c r="P32" s="86"/>
      <c r="Q32" s="86"/>
    </row>
    <row r="33" spans="1:17" ht="15.75">
      <c r="A33" s="86"/>
      <c r="B33" s="86"/>
      <c r="C33" s="86"/>
      <c r="N33" s="86"/>
      <c r="O33" s="86"/>
      <c r="P33" s="86"/>
      <c r="Q33" s="86"/>
    </row>
    <row r="36" spans="1:17" ht="15.75" thickBot="1"/>
    <row r="37" spans="1:17" ht="16.5" thickBot="1">
      <c r="G37" s="167" t="s">
        <v>55</v>
      </c>
      <c r="H37" s="168"/>
      <c r="I37" s="169"/>
      <c r="J37" s="131" t="s">
        <v>56</v>
      </c>
      <c r="K37" s="132">
        <f>D30+D26+M24-D24</f>
        <v>20</v>
      </c>
    </row>
    <row r="38" spans="1:17" ht="16.5" thickBot="1">
      <c r="G38" s="170"/>
      <c r="H38" s="171"/>
      <c r="I38" s="172"/>
      <c r="J38" s="131" t="s">
        <v>58</v>
      </c>
      <c r="K38" s="132" t="e">
        <f>I24+#REF!</f>
        <v>#REF!</v>
      </c>
    </row>
  </sheetData>
  <mergeCells count="55">
    <mergeCell ref="A5:C5"/>
    <mergeCell ref="D5:F5"/>
    <mergeCell ref="K5:L5"/>
    <mergeCell ref="A1:Q1"/>
    <mergeCell ref="A2:F4"/>
    <mergeCell ref="H2:I4"/>
    <mergeCell ref="K2:M4"/>
    <mergeCell ref="O2:Q4"/>
    <mergeCell ref="A6:C6"/>
    <mergeCell ref="D6:F6"/>
    <mergeCell ref="A7:C7"/>
    <mergeCell ref="D7:F7"/>
    <mergeCell ref="A8:C8"/>
    <mergeCell ref="D8:F8"/>
    <mergeCell ref="A9:C9"/>
    <mergeCell ref="D9:F9"/>
    <mergeCell ref="A10:C10"/>
    <mergeCell ref="D10:F10"/>
    <mergeCell ref="A11:C11"/>
    <mergeCell ref="D11:F11"/>
    <mergeCell ref="A12:C12"/>
    <mergeCell ref="D12:F12"/>
    <mergeCell ref="A13:C13"/>
    <mergeCell ref="D13:F13"/>
    <mergeCell ref="A14:C14"/>
    <mergeCell ref="D14:F14"/>
    <mergeCell ref="A15:C15"/>
    <mergeCell ref="D15:F15"/>
    <mergeCell ref="A16:C16"/>
    <mergeCell ref="D16:F16"/>
    <mergeCell ref="A17:C17"/>
    <mergeCell ref="D17:F17"/>
    <mergeCell ref="A18:C18"/>
    <mergeCell ref="D18:F18"/>
    <mergeCell ref="A19:C19"/>
    <mergeCell ref="D19:F19"/>
    <mergeCell ref="A20:C20"/>
    <mergeCell ref="D20:F20"/>
    <mergeCell ref="A21:C21"/>
    <mergeCell ref="D21:F21"/>
    <mergeCell ref="A22:C22"/>
    <mergeCell ref="D22:F22"/>
    <mergeCell ref="A23:C23"/>
    <mergeCell ref="D23:F23"/>
    <mergeCell ref="A24:C24"/>
    <mergeCell ref="D24:F24"/>
    <mergeCell ref="K24:L24"/>
    <mergeCell ref="O24:P24"/>
    <mergeCell ref="A26:C26"/>
    <mergeCell ref="D26:F26"/>
    <mergeCell ref="A30:C30"/>
    <mergeCell ref="D30:F30"/>
    <mergeCell ref="G37:I38"/>
    <mergeCell ref="A28:C28"/>
    <mergeCell ref="D28:F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12</vt:i4>
      </vt:variant>
    </vt:vector>
  </HeadingPairs>
  <TitlesOfParts>
    <vt:vector size="26" baseType="lpstr">
      <vt:lpstr>JANVIER</vt:lpstr>
      <vt:lpstr>FEVRIER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DECEMBRE</vt:lpstr>
      <vt:lpstr>RECAP ANNUEL</vt:lpstr>
      <vt:lpstr>VACANCE</vt:lpstr>
      <vt:lpstr>AOÛT!Zone_d_impression</vt:lpstr>
      <vt:lpstr>AVRIL!Zone_d_impression</vt:lpstr>
      <vt:lpstr>DECEMBRE!Zone_d_impression</vt:lpstr>
      <vt:lpstr>FEVRIER!Zone_d_impression</vt:lpstr>
      <vt:lpstr>JANVIER!Zone_d_impression</vt:lpstr>
      <vt:lpstr>JUILLET!Zone_d_impression</vt:lpstr>
      <vt:lpstr>JUIN!Zone_d_impression</vt:lpstr>
      <vt:lpstr>MAI!Zone_d_impression</vt:lpstr>
      <vt:lpstr>MARS!Zone_d_impression</vt:lpstr>
      <vt:lpstr>NOVEMBRE!Zone_d_impression</vt:lpstr>
      <vt:lpstr>OCTOBRE!Zone_d_impression</vt:lpstr>
      <vt:lpstr>SEPTEMBRE!Zone_d_impression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Casoar5</dc:creator>
  <cp:lastModifiedBy>Casoar5</cp:lastModifiedBy>
  <cp:lastPrinted>2016-06-17T07:28:53Z</cp:lastPrinted>
  <dcterms:created xsi:type="dcterms:W3CDTF">2016-06-13T07:20:46Z</dcterms:created>
  <dcterms:modified xsi:type="dcterms:W3CDTF">2016-12-20T14:06:33Z</dcterms:modified>
</cp:coreProperties>
</file>