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C:\Fichiers approuvés EXCEL\Fichier pour test extractions légères au 08 10 2025\"/>
    </mc:Choice>
  </mc:AlternateContent>
  <xr:revisionPtr revIDLastSave="0" documentId="13_ncr:1_{C63C0154-61EB-4DF5-99C4-6417E559D0F2}" xr6:coauthVersionLast="47" xr6:coauthVersionMax="47" xr10:uidLastSave="{00000000-0000-0000-0000-000000000000}"/>
  <bookViews>
    <workbookView xWindow="-120" yWindow="-120" windowWidth="20730" windowHeight="11040" tabRatio="919" firstSheet="2" activeTab="4" xr2:uid="{00000000-000D-0000-FFFF-FFFF00000000}"/>
  </bookViews>
  <sheets>
    <sheet name="Fiche" sheetId="39" state="hidden" r:id="rId1"/>
    <sheet name="Stat" sheetId="38" state="hidden" r:id="rId2"/>
    <sheet name="donnees_tempo" sheetId="70" r:id="rId3"/>
    <sheet name="activité_extraite" sheetId="69" r:id="rId4"/>
    <sheet name="liste_des_activité" sheetId="71" r:id="rId5"/>
    <sheet name="Param" sheetId="33" state="hidden" r:id="rId6"/>
  </sheets>
  <externalReferences>
    <externalReference r:id="rId7"/>
  </externalReferences>
  <definedNames>
    <definedName name="_xleta.COUNTA" hidden="1" xlm="1">#NAME?</definedName>
    <definedName name="_xleta.XLOOKUP" hidden="1" xlm="1">#NAME?</definedName>
    <definedName name="Activités_choisies">#REF!</definedName>
    <definedName name="ACTIVITES_EXTRACTION">#REF!</definedName>
    <definedName name="Base_export_adhérents_activités">#REF!</definedName>
    <definedName name="Civilités">#REF!</definedName>
    <definedName name="_xlnm.Criteria" localSheetId="3">activité_extraite!$F$1</definedName>
    <definedName name="Critères">#REF!</definedName>
    <definedName name="EXPORT_ADHERENTS" comment="BDAdh exportée pour les extractractions diverses">#REF!</definedName>
    <definedName name="_xlnm.Extract" localSheetId="3">activité_extraite!$A$3:$M$3</definedName>
    <definedName name="jour">#REF!</definedName>
    <definedName name="LAdh">OFFSET(#REF!,1,,COUNTA(#REF!)-1,COUNTA(#REF!))</definedName>
    <definedName name="LCoV">TCV[CODEP]</definedName>
    <definedName name="liste_activités">#REF!</definedName>
    <definedName name="LNAdh">OFFSET(#REF!,1,,COUNTA(#REF!)-1)</definedName>
    <definedName name="LVil">TCV[VILLES]</definedName>
    <definedName name="PAdh">12</definedName>
    <definedName name="PAdhR">8</definedName>
    <definedName name="STATACT">IF(NOT(ISERR(FIND(Stat!A$1,#REF!)&gt;0)),1,"")</definedName>
    <definedName name="_xlnm.Print_Area" localSheetId="0">Fiche!$A$1:$R$45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69" l="1"/>
  <c r="W31" i="39" l="1"/>
  <c r="W32" i="39"/>
  <c r="W33" i="39"/>
  <c r="W34" i="39"/>
  <c r="W30" i="39"/>
  <c r="W29" i="39"/>
  <c r="X37" i="39"/>
  <c r="W37" i="39"/>
  <c r="W36" i="39"/>
  <c r="W28" i="39"/>
  <c r="E28" i="39"/>
  <c r="W35" i="39" l="1"/>
  <c r="D28" i="39"/>
  <c r="B21" i="39"/>
  <c r="H18" i="39"/>
  <c r="B18" i="39"/>
  <c r="H17" i="39"/>
  <c r="B15" i="39"/>
  <c r="H12" i="39"/>
  <c r="B12" i="39"/>
  <c r="D9" i="39"/>
  <c r="B9" i="39"/>
  <c r="B8" i="39"/>
  <c r="B7" i="39"/>
  <c r="N5" i="39"/>
  <c r="I5" i="39"/>
  <c r="D5" i="39"/>
  <c r="B5" i="39"/>
  <c r="J1" i="3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7615B08-B218-4326-9781-8A1B1C0B23C8}" keepAlive="1" name="Requête - Erreurs dans query_netoie données" description="Connexion à la requête « Erreurs dans query_netoie données » dans le classeur." type="5" refreshedVersion="0" background="1">
    <dbPr connection="Provider=Microsoft.Mashup.OleDb.1;Data Source=$Workbook$;Location=&quot;Erreurs dans query_netoie données&quot;;Extended Properties=&quot;&quot;" command="SELECT * FROM [Erreurs dans query_netoie données]"/>
  </connection>
  <connection id="2" xr16:uid="{51BADA19-9460-471B-94C6-2EF95D51E3D4}" keepAlive="1" name="Requête - query_netoie données" description="Connexion à la requête « query_netoie données » dans le classeur." type="5" refreshedVersion="0" background="1">
    <dbPr connection="Provider=Microsoft.Mashup.OleDb.1;Data Source=$Workbook$;Location=&quot;query_netoie données&quot;;Extended Properties=&quot;&quot;" command="SELECT * FROM [query_netoie données]"/>
  </connection>
</connections>
</file>

<file path=xl/sharedStrings.xml><?xml version="1.0" encoding="utf-8"?>
<sst xmlns="http://schemas.openxmlformats.org/spreadsheetml/2006/main" count="598" uniqueCount="313">
  <si>
    <t>ACTIVITES</t>
  </si>
  <si>
    <t>RELATION</t>
  </si>
  <si>
    <t>Conjoint</t>
  </si>
  <si>
    <t>Enfant</t>
  </si>
  <si>
    <t>Amis</t>
  </si>
  <si>
    <t>Autres</t>
  </si>
  <si>
    <t>ANIMATEUR</t>
  </si>
  <si>
    <t>Animateur</t>
  </si>
  <si>
    <t>Suppléant</t>
  </si>
  <si>
    <t>Prénom</t>
  </si>
  <si>
    <t>VERTOU</t>
  </si>
  <si>
    <t>VALLET</t>
  </si>
  <si>
    <t>NANTES</t>
  </si>
  <si>
    <t>STE LUCE SUR LOIRE</t>
  </si>
  <si>
    <t>ORVAULT</t>
  </si>
  <si>
    <t>BASSE GOULAINE</t>
  </si>
  <si>
    <t>MONTBERT</t>
  </si>
  <si>
    <t>ST HERBLAIN</t>
  </si>
  <si>
    <t>REZE</t>
  </si>
  <si>
    <t>ST MARS DE COUTAIS</t>
  </si>
  <si>
    <t>HAUTE GOULAINE</t>
  </si>
  <si>
    <t>CARQUEFOU</t>
  </si>
  <si>
    <t>BOUGUENAIS</t>
  </si>
  <si>
    <t>HERIC</t>
  </si>
  <si>
    <t>ST JULIEN DE CONCELLES</t>
  </si>
  <si>
    <t>GORGES</t>
  </si>
  <si>
    <t>Emaux</t>
  </si>
  <si>
    <t>VILLES</t>
  </si>
  <si>
    <t>AIGREFEUILLE</t>
  </si>
  <si>
    <t>BOUAYE</t>
  </si>
  <si>
    <t>CHALLANS</t>
  </si>
  <si>
    <t>CHAUME EN RETZ</t>
  </si>
  <si>
    <t>CLISSON</t>
  </si>
  <si>
    <t>COUERON</t>
  </si>
  <si>
    <t>LA CHAPELLE BASSE MER</t>
  </si>
  <si>
    <t>LA HAIE FOUASSIERE</t>
  </si>
  <si>
    <t>LA MONTAGNE</t>
  </si>
  <si>
    <t>LA TURBALLE</t>
  </si>
  <si>
    <t>LE BIGNON</t>
  </si>
  <si>
    <t>LE LOROUX BOTTEREAU</t>
  </si>
  <si>
    <t>LE PELLERIN</t>
  </si>
  <si>
    <t>LES SORINIERES</t>
  </si>
  <si>
    <t>MONNIERES</t>
  </si>
  <si>
    <t>MOUTIERS EN RETZ</t>
  </si>
  <si>
    <t>ST JEAN DE BOISEAU</t>
  </si>
  <si>
    <t>ST LAURENT DES AUTELS</t>
  </si>
  <si>
    <t>ST SEBASTIEN SUR LOIRE</t>
  </si>
  <si>
    <t>THOUARE SUR LOIRE</t>
  </si>
  <si>
    <t>PONT ST MARTIN</t>
  </si>
  <si>
    <t>ST FIACRE SUR MAINE</t>
  </si>
  <si>
    <t>ST LUMINE DE COUTAIS</t>
  </si>
  <si>
    <t>ST AIGNAN</t>
  </si>
  <si>
    <t>CODEP</t>
  </si>
  <si>
    <t>Cannage rempaillage</t>
  </si>
  <si>
    <t>Céramique</t>
  </si>
  <si>
    <t>Club de lecture MA</t>
  </si>
  <si>
    <t>Club de lecture NL</t>
  </si>
  <si>
    <t>Crochet</t>
  </si>
  <si>
    <t>Croquis d'extérieur</t>
  </si>
  <si>
    <t>Cuisine</t>
  </si>
  <si>
    <t>Dentelle aux fuseaux cluny</t>
  </si>
  <si>
    <t>Echecs</t>
  </si>
  <si>
    <t>Ecoute musicale</t>
  </si>
  <si>
    <t>Fusing</t>
  </si>
  <si>
    <t>Généalogie</t>
  </si>
  <si>
    <t>Mathématiques récréatives</t>
  </si>
  <si>
    <t>Mosaïque</t>
  </si>
  <si>
    <t>Patchwork atelier</t>
  </si>
  <si>
    <t>Patchwork cours</t>
  </si>
  <si>
    <t>Peindre ensemble</t>
  </si>
  <si>
    <t>Peinture à l'huile atelier</t>
  </si>
  <si>
    <t>Peinture sur porcelaine</t>
  </si>
  <si>
    <t>Philosophie</t>
  </si>
  <si>
    <t>Portrait atelier</t>
  </si>
  <si>
    <t>Rando découverte</t>
  </si>
  <si>
    <t>Randonnée 10 kms</t>
  </si>
  <si>
    <t>Randonnée 6 kms</t>
  </si>
  <si>
    <t>Randonnée 8 kms</t>
  </si>
  <si>
    <t>Scrabble mercredi GB</t>
  </si>
  <si>
    <t>Scrapbooking</t>
  </si>
  <si>
    <t>Tricot</t>
  </si>
  <si>
    <t>Vannerie</t>
  </si>
  <si>
    <t>CAT</t>
  </si>
  <si>
    <t>COUT</t>
  </si>
  <si>
    <t>LA CHAPELLE SUR ERDRE</t>
  </si>
  <si>
    <t>Zéro activité</t>
  </si>
  <si>
    <t>FICHE  ADHERENT N°</t>
  </si>
  <si>
    <t>Personne à prévenir :</t>
  </si>
  <si>
    <t>Tel Fixe :</t>
  </si>
  <si>
    <t>Portable :</t>
  </si>
  <si>
    <t>Observations :</t>
  </si>
  <si>
    <t>Email :</t>
  </si>
  <si>
    <t>Activités :</t>
  </si>
  <si>
    <t>Adh :</t>
  </si>
  <si>
    <t>Avoir :</t>
  </si>
  <si>
    <t>Règlt :</t>
  </si>
  <si>
    <t>Eléments comptables :</t>
  </si>
  <si>
    <t>Total :</t>
  </si>
  <si>
    <t>Hardanger</t>
  </si>
  <si>
    <t>Point de croix</t>
  </si>
  <si>
    <t>Création objets en tissu</t>
  </si>
  <si>
    <t>Tarot</t>
  </si>
  <si>
    <t>Faux vitrail</t>
  </si>
  <si>
    <t>Dessin atelier</t>
  </si>
  <si>
    <t>Sophrologie</t>
  </si>
  <si>
    <t>Retouche photos</t>
  </si>
  <si>
    <t>Anglais conversation</t>
  </si>
  <si>
    <t>Belote pause détente</t>
  </si>
  <si>
    <t>Cinéma autour d'un film</t>
  </si>
  <si>
    <t>Création vêtements sur mesure</t>
  </si>
  <si>
    <t>Jeux de mémoire</t>
  </si>
  <si>
    <t>Marche active</t>
  </si>
  <si>
    <t>Marqueterie paille</t>
  </si>
  <si>
    <t>Scrabble lundi CC</t>
  </si>
  <si>
    <t>Dessin 1ère &amp; 2ème année</t>
  </si>
  <si>
    <t>Créatives</t>
  </si>
  <si>
    <t>Culturelles</t>
  </si>
  <si>
    <t xml:space="preserve">Artistiques </t>
  </si>
  <si>
    <t>Récréatives</t>
  </si>
  <si>
    <t>Physiques</t>
  </si>
  <si>
    <t xml:space="preserve">Couture </t>
  </si>
  <si>
    <t>Kirigami</t>
  </si>
  <si>
    <t>Quilling</t>
  </si>
  <si>
    <t>Emaux stage 18 Nov 2025</t>
  </si>
  <si>
    <t>Création objets stage 06 oct 2025</t>
  </si>
  <si>
    <t>Création objets stage 24 jan 2026</t>
  </si>
  <si>
    <t>Création objets stage 30 mai 2026</t>
  </si>
  <si>
    <t>Anglais ludique</t>
  </si>
  <si>
    <t>Informatique CR débutant</t>
  </si>
  <si>
    <t>Informatique CR primo-débutant</t>
  </si>
  <si>
    <t>Informatique GG groupe 1</t>
  </si>
  <si>
    <t>Informatique GG groupe 2</t>
  </si>
  <si>
    <t>Jeux de société</t>
  </si>
  <si>
    <t>Magie loisir</t>
  </si>
  <si>
    <t>Tarot jeudi soir</t>
  </si>
  <si>
    <t>Bowling lundi</t>
  </si>
  <si>
    <t>Bowling mardi</t>
  </si>
  <si>
    <t>Artistiques</t>
  </si>
  <si>
    <t>Atelier aquarelle vendredi</t>
  </si>
  <si>
    <t>Marqueterie bois</t>
  </si>
  <si>
    <t>Vélo 30 kms</t>
  </si>
  <si>
    <t>Vélo 35 kms</t>
  </si>
  <si>
    <t>Aquarelle 1_2_3 mardi soir</t>
  </si>
  <si>
    <t>Aquarelle 1_2_3 mercredi</t>
  </si>
  <si>
    <t>Randonnée 6 kms_ 2_ chq</t>
  </si>
  <si>
    <t>Randonnée 10 km_s 2_ chq</t>
  </si>
  <si>
    <t>Randonnée 8 kms_ 2_ chq</t>
  </si>
  <si>
    <t>Création objets stage 03 mars 2026</t>
  </si>
  <si>
    <t>Dessin jeudi</t>
  </si>
  <si>
    <t>Dessin vendredi</t>
  </si>
  <si>
    <t>N°</t>
  </si>
  <si>
    <t xml:space="preserve">Rang  N° </t>
  </si>
  <si>
    <t>SEXE</t>
  </si>
  <si>
    <t xml:space="preserve">Nom </t>
  </si>
  <si>
    <t>Année</t>
  </si>
  <si>
    <t>CP</t>
  </si>
  <si>
    <t>Villle  Commune</t>
  </si>
  <si>
    <t>Rue</t>
  </si>
  <si>
    <t xml:space="preserve">Téléphone </t>
  </si>
  <si>
    <t>Groupe souhait/ validé</t>
  </si>
  <si>
    <t>MME</t>
  </si>
  <si>
    <t>LOMELETTE</t>
  </si>
  <si>
    <t>Thérèse</t>
  </si>
  <si>
    <t>SAINT SEBASTIEN SUR LOIRE</t>
  </si>
  <si>
    <t>D'ACADIE</t>
  </si>
  <si>
    <t>JEUDI</t>
  </si>
  <si>
    <t>THIERABAUD</t>
  </si>
  <si>
    <t>Monique</t>
  </si>
  <si>
    <t>DE LA GARILLERE</t>
  </si>
  <si>
    <t>02 40 34 54 70</t>
  </si>
  <si>
    <t>MARDI</t>
  </si>
  <si>
    <t>OLIVIERA</t>
  </si>
  <si>
    <t>Annie</t>
  </si>
  <si>
    <t>DE LA BELLAUDIERE</t>
  </si>
  <si>
    <t>02 40 54 94 37</t>
  </si>
  <si>
    <t>CAUCHERELIT</t>
  </si>
  <si>
    <t>Renée</t>
  </si>
  <si>
    <t>DE LA BARRE</t>
  </si>
  <si>
    <t>02 40 34 15 28</t>
  </si>
  <si>
    <t>DECHEGUERO</t>
  </si>
  <si>
    <t>Michèle</t>
  </si>
  <si>
    <t>DU PETIT ANJOU</t>
  </si>
  <si>
    <t>02 40 80 58 05</t>
  </si>
  <si>
    <t>GAUROND</t>
  </si>
  <si>
    <t>Marie Claude</t>
  </si>
  <si>
    <t>DE LA TRANQUILITE</t>
  </si>
  <si>
    <t>02 40 03 41 13</t>
  </si>
  <si>
    <t>CONTEBAM</t>
  </si>
  <si>
    <t>Annick</t>
  </si>
  <si>
    <t>DU HAMELIN</t>
  </si>
  <si>
    <t>02 40 03 52 58</t>
  </si>
  <si>
    <t>BLONDINET</t>
  </si>
  <si>
    <t>Marie Jo</t>
  </si>
  <si>
    <t>DE LA CROIX</t>
  </si>
  <si>
    <t>02 40 80 67 57</t>
  </si>
  <si>
    <t>MARTEILLEAU</t>
  </si>
  <si>
    <t>Bernadette</t>
  </si>
  <si>
    <t>DE LA GRENERAIE</t>
  </si>
  <si>
    <t>02 51 71 26 74</t>
  </si>
  <si>
    <t>CHEVALIERRA</t>
  </si>
  <si>
    <t>Colette</t>
  </si>
  <si>
    <t>AVENUE DE LA MARTELLERIE</t>
  </si>
  <si>
    <t>02 40 13 29 56</t>
  </si>
  <si>
    <t>GUICHONNNET</t>
  </si>
  <si>
    <t>Nicole</t>
  </si>
  <si>
    <t>IMPASSE DES ROSES</t>
  </si>
  <si>
    <t>06 84 39 38 59</t>
  </si>
  <si>
    <t>LUSTEAURAL</t>
  </si>
  <si>
    <t>Marie Jeanne</t>
  </si>
  <si>
    <t>LIEUTENANT MARTY BT 4</t>
  </si>
  <si>
    <t xml:space="preserve">02 40 34 64 60 </t>
  </si>
  <si>
    <t>JALAISAIS</t>
  </si>
  <si>
    <t>Andrée</t>
  </si>
  <si>
    <t>DE LA BAUGERIE</t>
  </si>
  <si>
    <t>02 40 34 30 44</t>
  </si>
  <si>
    <t>POTIERRE</t>
  </si>
  <si>
    <t xml:space="preserve">DE LA LIBERATION BAT B </t>
  </si>
  <si>
    <t>02 40 34 72 94</t>
  </si>
  <si>
    <t>Mr</t>
  </si>
  <si>
    <t>BRETON</t>
  </si>
  <si>
    <t>Henri</t>
  </si>
  <si>
    <t>SERGENT THIERRY</t>
  </si>
  <si>
    <t>02 40 80 69 27</t>
  </si>
  <si>
    <t>SAILLOTTTE</t>
  </si>
  <si>
    <t>Gilberte</t>
  </si>
  <si>
    <t>DES PAS ENCHANTES</t>
  </si>
  <si>
    <t>09 53 35 54 94</t>
  </si>
  <si>
    <t>BOSCANDENI</t>
  </si>
  <si>
    <t>Marie Louise</t>
  </si>
  <si>
    <t>DU JASMIN</t>
  </si>
  <si>
    <t>02 40 34 62 87</t>
  </si>
  <si>
    <t>FUTINNY</t>
  </si>
  <si>
    <t>Yvette</t>
  </si>
  <si>
    <t>DU LARGEAU</t>
  </si>
  <si>
    <t>02 40 97 84 38</t>
  </si>
  <si>
    <t>MARTINOT</t>
  </si>
  <si>
    <t>Jeannine</t>
  </si>
  <si>
    <t>DE L'ARBALETE</t>
  </si>
  <si>
    <t xml:space="preserve">02 40 80 66 31 </t>
  </si>
  <si>
    <t>RAMERLE</t>
  </si>
  <si>
    <t>Marie Thérèse</t>
  </si>
  <si>
    <t xml:space="preserve">  BD PAS ENCHANTES Clos Royal</t>
  </si>
  <si>
    <t>Bat A</t>
  </si>
  <si>
    <t>02 40 33 16 32</t>
  </si>
  <si>
    <t>DUBERRE</t>
  </si>
  <si>
    <t>Jacqueline</t>
  </si>
  <si>
    <t>RUE DE LA MALNOUE</t>
  </si>
  <si>
    <t>02 40 80 56 35</t>
  </si>
  <si>
    <t>ROBERTO</t>
  </si>
  <si>
    <t>Marie France</t>
  </si>
  <si>
    <t>RUE DU CLOS TOREAU</t>
  </si>
  <si>
    <t>02 40 34 20 20</t>
  </si>
  <si>
    <t>MR</t>
  </si>
  <si>
    <t>CHAMPIGNON</t>
  </si>
  <si>
    <t>Christian</t>
  </si>
  <si>
    <t>DE LA GRANDE PIECE</t>
  </si>
  <si>
    <t>02 40 34 90 32</t>
  </si>
  <si>
    <t>POSTALICO</t>
  </si>
  <si>
    <t>Danièle</t>
  </si>
  <si>
    <t>LEDRU ROLLIN</t>
  </si>
  <si>
    <t>06 63 43 52 96</t>
  </si>
  <si>
    <t>ALLIOTMARY</t>
  </si>
  <si>
    <t>Dominique</t>
  </si>
  <si>
    <t>ALLEE DE LA SAVOIE</t>
  </si>
  <si>
    <t>02 40 34 31 51</t>
  </si>
  <si>
    <t>CHANTREL</t>
  </si>
  <si>
    <t>Pierette</t>
  </si>
  <si>
    <t>DU PERIGORD</t>
  </si>
  <si>
    <t>02 40 34 16 69</t>
  </si>
  <si>
    <t>FLEURIANCE</t>
  </si>
  <si>
    <t>Odile</t>
  </si>
  <si>
    <t>DE LA COMMUNE</t>
  </si>
  <si>
    <t>02 40 04 08 80</t>
  </si>
  <si>
    <t>LEFEBVRE</t>
  </si>
  <si>
    <t>DES FROMENTEAUX</t>
  </si>
  <si>
    <t>02 40 34 68 45</t>
  </si>
  <si>
    <t>LEMOREAU</t>
  </si>
  <si>
    <t>ROUTE DE VERTOU</t>
  </si>
  <si>
    <t>02 40 33 19 56</t>
  </si>
  <si>
    <t>BOURIDAT</t>
  </si>
  <si>
    <t>Lise</t>
  </si>
  <si>
    <t>SIMONE DE BEAUVOIR</t>
  </si>
  <si>
    <t>09 50 00 47 39</t>
  </si>
  <si>
    <t>WASSEL</t>
  </si>
  <si>
    <t>Mireille</t>
  </si>
  <si>
    <t>DE LA LOITIERE</t>
  </si>
  <si>
    <t>02 40 36 94 65</t>
  </si>
  <si>
    <t>CHILLAIRET</t>
  </si>
  <si>
    <t>Pierrette</t>
  </si>
  <si>
    <t>COSTES ET BELLONTE</t>
  </si>
  <si>
    <t>02 40 80 68 03</t>
  </si>
  <si>
    <t>DUPONTEL</t>
  </si>
  <si>
    <t>DE LA GRANDE LANDE</t>
  </si>
  <si>
    <t>02 40 03 20 94</t>
  </si>
  <si>
    <t>02 40 05 08 87</t>
  </si>
  <si>
    <t>_</t>
  </si>
  <si>
    <t>Nombre adhérents</t>
  </si>
  <si>
    <t>Actvités</t>
  </si>
  <si>
    <t>Brifge/Belote</t>
  </si>
  <si>
    <t>Tarot/Belote</t>
  </si>
  <si>
    <t>Belote</t>
  </si>
  <si>
    <t>Bridge</t>
  </si>
  <si>
    <t>Tarot/Bridge/belote</t>
  </si>
  <si>
    <t>Belote/Rami</t>
  </si>
  <si>
    <t>Rami</t>
  </si>
  <si>
    <t>Poker</t>
  </si>
  <si>
    <t>Poker/Tarot</t>
  </si>
  <si>
    <t>Jour souhaité</t>
  </si>
  <si>
    <t>Activité</t>
  </si>
  <si>
    <t>Brifge</t>
  </si>
  <si>
    <t>Nain jaune</t>
  </si>
  <si>
    <t>7 familles</t>
  </si>
  <si>
    <t>Rami/Poker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</si>
</sst>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_(* #,##0.00_);_(* \(#,##0.00\);_(* &quot;-&quot;??_);_(@_)"/>
    <numFmt numFmtId="165" formatCode="#,##0.00&quot; &quot;[$€-40C];[Red]&quot;-&quot;#,##0.00&quot; &quot;[$€-40C]"/>
    <numFmt numFmtId="166" formatCode="0#&quot; &quot;##&quot; &quot;##&quot; &quot;##&quot; &quot;##"/>
    <numFmt numFmtId="167" formatCode="00000"/>
  </numFmts>
  <fonts count="50"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sz val="12"/>
      <color theme="1"/>
      <name val="Comic Sans MS"/>
      <family val="2"/>
    </font>
    <font>
      <u/>
      <sz val="10"/>
      <color rgb="FF0000FF"/>
      <name val="Arial1"/>
    </font>
    <font>
      <b/>
      <i/>
      <sz val="16"/>
      <color rgb="FF000000"/>
      <name val="Arial"/>
      <family val="2"/>
    </font>
    <font>
      <u/>
      <sz val="11"/>
      <color rgb="FF0000FF"/>
      <name val="Arial"/>
      <family val="2"/>
    </font>
    <font>
      <b/>
      <i/>
      <u/>
      <sz val="11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99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99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0000"/>
      <name val="Arial"/>
      <family val="2"/>
    </font>
    <font>
      <i/>
      <sz val="10"/>
      <color rgb="FF000000"/>
      <name val="Arial"/>
      <family val="2"/>
    </font>
    <font>
      <sz val="11"/>
      <color theme="0"/>
      <name val="Arial"/>
      <family val="2"/>
    </font>
    <font>
      <sz val="11"/>
      <name val="Arial"/>
      <family val="2"/>
    </font>
    <font>
      <b/>
      <sz val="10"/>
      <color rgb="FF000000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4"/>
      <color rgb="FF000099"/>
      <name val="Arial"/>
      <family val="2"/>
    </font>
    <font>
      <u/>
      <sz val="11"/>
      <color rgb="FF0000F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8"/>
      <name val="Arial"/>
      <family val="2"/>
    </font>
    <font>
      <sz val="11"/>
      <color rgb="FF002060"/>
      <name val="Calibri"/>
      <family val="2"/>
      <scheme val="minor"/>
    </font>
    <font>
      <b/>
      <sz val="11"/>
      <color rgb="FF000099"/>
      <name val="Arial"/>
      <family val="2"/>
    </font>
    <font>
      <sz val="10"/>
      <name val="Arial"/>
    </font>
    <font>
      <b/>
      <sz val="10"/>
      <color indexed="10"/>
      <name val="Bookman Old Style"/>
      <family val="1"/>
    </font>
    <font>
      <b/>
      <sz val="10"/>
      <name val="Bookman Old Style"/>
      <family val="1"/>
    </font>
    <font>
      <sz val="10"/>
      <name val="Bookman Old Style"/>
      <family val="1"/>
    </font>
    <font>
      <b/>
      <sz val="10"/>
      <color indexed="12"/>
      <name val="Bookman Old Style"/>
      <family val="1"/>
    </font>
    <font>
      <sz val="10"/>
      <color indexed="10"/>
      <name val="Bookman Old Style"/>
      <family val="1"/>
    </font>
    <font>
      <b/>
      <u/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D9E1F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009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theme="4" tint="0.39991454817346722"/>
      </top>
      <bottom style="thin">
        <color theme="4" tint="0.39991454817346722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theme="4" tint="0.399914548173467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17">
    <xf numFmtId="0" fontId="0" fillId="0" borderId="0"/>
    <xf numFmtId="0" fontId="12" fillId="0" borderId="0" applyNumberFormat="0" applyBorder="0" applyProtection="0"/>
    <xf numFmtId="0" fontId="13" fillId="0" borderId="0" applyNumberFormat="0" applyBorder="0" applyProtection="0">
      <alignment horizontal="center"/>
    </xf>
    <xf numFmtId="0" fontId="13" fillId="0" borderId="0" applyNumberFormat="0" applyBorder="0" applyProtection="0">
      <alignment horizontal="center" textRotation="90"/>
    </xf>
    <xf numFmtId="0" fontId="14" fillId="0" borderId="0" applyNumberFormat="0" applyFill="0" applyBorder="0" applyAlignment="0" applyProtection="0"/>
    <xf numFmtId="0" fontId="15" fillId="0" borderId="0" applyNumberFormat="0" applyBorder="0" applyProtection="0"/>
    <xf numFmtId="165" fontId="15" fillId="0" borderId="0" applyBorder="0" applyProtection="0"/>
    <xf numFmtId="0" fontId="16" fillId="0" borderId="0"/>
    <xf numFmtId="0" fontId="17" fillId="0" borderId="0" applyNumberFormat="0" applyFill="0" applyBorder="0" applyAlignment="0" applyProtection="0">
      <alignment vertical="top"/>
      <protection locked="0"/>
    </xf>
    <xf numFmtId="164" fontId="18" fillId="0" borderId="0" applyFont="0" applyFill="0" applyBorder="0" applyAlignment="0" applyProtection="0"/>
    <xf numFmtId="0" fontId="11" fillId="0" borderId="0"/>
    <xf numFmtId="164" fontId="11" fillId="0" borderId="0" applyFont="0" applyFill="0" applyBorder="0" applyAlignment="0" applyProtection="0"/>
    <xf numFmtId="0" fontId="18" fillId="0" borderId="0"/>
    <xf numFmtId="164" fontId="18" fillId="0" borderId="0" applyFont="0" applyFill="0" applyBorder="0" applyAlignment="0" applyProtection="0"/>
    <xf numFmtId="0" fontId="10" fillId="0" borderId="0"/>
    <xf numFmtId="164" fontId="10" fillId="0" borderId="0" applyFont="0" applyFill="0" applyBorder="0" applyAlignment="0" applyProtection="0"/>
    <xf numFmtId="0" fontId="18" fillId="0" borderId="0"/>
    <xf numFmtId="164" fontId="18" fillId="0" borderId="0" applyFont="0" applyFill="0" applyBorder="0" applyAlignment="0" applyProtection="0"/>
    <xf numFmtId="0" fontId="9" fillId="0" borderId="0"/>
    <xf numFmtId="164" fontId="9" fillId="0" borderId="0" applyFont="0" applyFill="0" applyBorder="0" applyAlignment="0" applyProtection="0"/>
    <xf numFmtId="0" fontId="8" fillId="0" borderId="0"/>
    <xf numFmtId="164" fontId="18" fillId="0" borderId="0" applyFont="0" applyFill="0" applyBorder="0" applyAlignment="0" applyProtection="0"/>
    <xf numFmtId="0" fontId="8" fillId="0" borderId="0"/>
    <xf numFmtId="164" fontId="8" fillId="0" borderId="0" applyFont="0" applyFill="0" applyBorder="0" applyAlignment="0" applyProtection="0"/>
    <xf numFmtId="0" fontId="8" fillId="0" borderId="0"/>
    <xf numFmtId="164" fontId="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0" fontId="7" fillId="0" borderId="0"/>
    <xf numFmtId="164" fontId="18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0" fontId="5" fillId="0" borderId="0"/>
    <xf numFmtId="164" fontId="18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  <xf numFmtId="0" fontId="4" fillId="0" borderId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18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3" fillId="0" borderId="0"/>
    <xf numFmtId="0" fontId="34" fillId="0" borderId="0"/>
    <xf numFmtId="0" fontId="3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4" fontId="42" fillId="0" borderId="0" applyFont="0" applyFill="0" applyBorder="0" applyAlignment="0" applyProtection="0"/>
  </cellStyleXfs>
  <cellXfs count="159">
    <xf numFmtId="0" fontId="0" fillId="0" borderId="0" xfId="0"/>
    <xf numFmtId="0" fontId="19" fillId="0" borderId="0" xfId="0" applyFont="1"/>
    <xf numFmtId="0" fontId="22" fillId="0" borderId="0" xfId="0" applyFont="1" applyAlignment="1">
      <alignment horizontal="center" vertical="center"/>
    </xf>
    <xf numFmtId="1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left"/>
    </xf>
    <xf numFmtId="0" fontId="19" fillId="0" borderId="0" xfId="0" applyFont="1" applyAlignment="1">
      <alignment horizontal="center"/>
    </xf>
    <xf numFmtId="0" fontId="19" fillId="2" borderId="0" xfId="0" applyFont="1" applyFill="1"/>
    <xf numFmtId="1" fontId="19" fillId="0" borderId="0" xfId="0" applyNumberFormat="1" applyFont="1" applyAlignment="1">
      <alignment horizontal="right"/>
    </xf>
    <xf numFmtId="0" fontId="22" fillId="3" borderId="0" xfId="0" applyFont="1" applyFill="1" applyAlignment="1">
      <alignment horizontal="center" vertical="center"/>
    </xf>
    <xf numFmtId="0" fontId="21" fillId="3" borderId="0" xfId="0" applyFont="1" applyFill="1" applyAlignment="1">
      <alignment horizontal="left" vertical="center"/>
    </xf>
    <xf numFmtId="0" fontId="19" fillId="3" borderId="0" xfId="0" applyFont="1" applyFill="1" applyAlignment="1">
      <alignment horizontal="left" vertical="center"/>
    </xf>
    <xf numFmtId="0" fontId="23" fillId="3" borderId="0" xfId="0" applyFont="1" applyFill="1" applyAlignment="1">
      <alignment horizontal="left" vertical="center"/>
    </xf>
    <xf numFmtId="0" fontId="24" fillId="3" borderId="0" xfId="0" applyFont="1" applyFill="1" applyAlignment="1">
      <alignment horizontal="left" vertical="center"/>
    </xf>
    <xf numFmtId="0" fontId="19" fillId="3" borderId="0" xfId="0" applyFont="1" applyFill="1" applyAlignment="1">
      <alignment horizontal="left"/>
    </xf>
    <xf numFmtId="0" fontId="19" fillId="3" borderId="0" xfId="0" applyFont="1" applyFill="1" applyAlignment="1">
      <alignment horizontal="center"/>
    </xf>
    <xf numFmtId="1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1" fontId="26" fillId="0" borderId="0" xfId="0" applyNumberFormat="1" applyFont="1" applyAlignment="1">
      <alignment horizontal="right" vertical="center"/>
    </xf>
    <xf numFmtId="0" fontId="23" fillId="0" borderId="0" xfId="7" applyFont="1" applyAlignment="1">
      <alignment horizontal="left" vertical="center"/>
    </xf>
    <xf numFmtId="167" fontId="25" fillId="0" borderId="0" xfId="0" applyNumberFormat="1" applyFont="1" applyAlignment="1">
      <alignment horizontal="center"/>
    </xf>
    <xf numFmtId="0" fontId="25" fillId="0" borderId="0" xfId="7" applyFont="1" applyAlignment="1">
      <alignment horizontal="center"/>
    </xf>
    <xf numFmtId="167" fontId="19" fillId="0" borderId="0" xfId="0" applyNumberFormat="1" applyFont="1"/>
    <xf numFmtId="0" fontId="27" fillId="0" borderId="0" xfId="0" applyFont="1"/>
    <xf numFmtId="0" fontId="27" fillId="0" borderId="0" xfId="0" applyFont="1" applyAlignment="1">
      <alignment horizontal="centerContinuous"/>
    </xf>
    <xf numFmtId="14" fontId="27" fillId="0" borderId="0" xfId="0" applyNumberFormat="1" applyFont="1" applyAlignment="1">
      <alignment horizontal="centerContinuous"/>
    </xf>
    <xf numFmtId="0" fontId="0" fillId="0" borderId="0" xfId="0" applyAlignment="1">
      <alignment horizontal="centerContinuous"/>
    </xf>
    <xf numFmtId="166" fontId="27" fillId="0" borderId="0" xfId="0" applyNumberFormat="1" applyFont="1" applyAlignment="1">
      <alignment horizontal="centerContinuous"/>
    </xf>
    <xf numFmtId="0" fontId="28" fillId="0" borderId="0" xfId="0" applyFont="1"/>
    <xf numFmtId="0" fontId="29" fillId="0" borderId="0" xfId="0" applyFont="1"/>
    <xf numFmtId="166" fontId="29" fillId="0" borderId="0" xfId="0" applyNumberFormat="1" applyFont="1" applyAlignment="1">
      <alignment horizontal="left"/>
    </xf>
    <xf numFmtId="166" fontId="29" fillId="0" borderId="0" xfId="0" applyNumberFormat="1" applyFont="1"/>
    <xf numFmtId="49" fontId="30" fillId="0" borderId="0" xfId="0" applyNumberFormat="1" applyFont="1"/>
    <xf numFmtId="0" fontId="28" fillId="0" borderId="5" xfId="0" applyFont="1" applyBorder="1"/>
    <xf numFmtId="0" fontId="28" fillId="0" borderId="6" xfId="0" applyFon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28" fillId="0" borderId="0" xfId="0" applyFont="1" applyAlignment="1">
      <alignment horizontal="right"/>
    </xf>
    <xf numFmtId="1" fontId="31" fillId="0" borderId="0" xfId="0" applyNumberFormat="1" applyFont="1" applyAlignment="1">
      <alignment horizontal="right"/>
    </xf>
    <xf numFmtId="166" fontId="32" fillId="0" borderId="9" xfId="0" applyNumberFormat="1" applyFont="1" applyBorder="1"/>
    <xf numFmtId="1" fontId="31" fillId="0" borderId="0" xfId="0" applyNumberFormat="1" applyFont="1"/>
    <xf numFmtId="0" fontId="31" fillId="0" borderId="9" xfId="0" applyFont="1" applyBorder="1"/>
    <xf numFmtId="1" fontId="33" fillId="0" borderId="0" xfId="0" applyNumberFormat="1" applyFont="1" applyAlignment="1">
      <alignment horizontal="right"/>
    </xf>
    <xf numFmtId="0" fontId="28" fillId="0" borderId="4" xfId="0" applyFont="1" applyBorder="1" applyAlignment="1">
      <alignment horizontal="right"/>
    </xf>
    <xf numFmtId="0" fontId="0" fillId="0" borderId="4" xfId="0" applyBorder="1"/>
    <xf numFmtId="1" fontId="31" fillId="0" borderId="4" xfId="0" applyNumberFormat="1" applyFont="1" applyBorder="1" applyAlignment="1">
      <alignment horizontal="right"/>
    </xf>
    <xf numFmtId="0" fontId="31" fillId="0" borderId="10" xfId="0" applyFont="1" applyBorder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" fontId="25" fillId="2" borderId="2" xfId="0" applyNumberFormat="1" applyFont="1" applyFill="1" applyBorder="1" applyAlignment="1">
      <alignment horizontal="right" vertical="center"/>
    </xf>
    <xf numFmtId="0" fontId="25" fillId="0" borderId="0" xfId="0" applyFont="1" applyAlignment="1">
      <alignment horizontal="left" vertical="center"/>
    </xf>
    <xf numFmtId="0" fontId="19" fillId="0" borderId="0" xfId="7" applyFont="1" applyAlignment="1">
      <alignment horizontal="left" vertical="center"/>
    </xf>
    <xf numFmtId="0" fontId="21" fillId="2" borderId="1" xfId="0" applyFont="1" applyFill="1" applyBorder="1"/>
    <xf numFmtId="167" fontId="21" fillId="2" borderId="1" xfId="0" applyNumberFormat="1" applyFont="1" applyFill="1" applyBorder="1"/>
    <xf numFmtId="166" fontId="21" fillId="2" borderId="1" xfId="0" applyNumberFormat="1" applyFont="1" applyFill="1" applyBorder="1" applyAlignment="1">
      <alignment horizontal="right"/>
    </xf>
    <xf numFmtId="166" fontId="19" fillId="2" borderId="1" xfId="0" applyNumberFormat="1" applyFont="1" applyFill="1" applyBorder="1" applyAlignment="1">
      <alignment horizontal="right"/>
    </xf>
    <xf numFmtId="14" fontId="21" fillId="2" borderId="1" xfId="0" applyNumberFormat="1" applyFont="1" applyFill="1" applyBorder="1" applyAlignment="1">
      <alignment horizontal="right"/>
    </xf>
    <xf numFmtId="0" fontId="21" fillId="2" borderId="1" xfId="0" applyFont="1" applyFill="1" applyBorder="1" applyAlignment="1">
      <alignment horizontal="left" vertical="center"/>
    </xf>
    <xf numFmtId="0" fontId="36" fillId="0" borderId="1" xfId="4" applyFont="1" applyFill="1" applyBorder="1" applyAlignment="1">
      <alignment horizontal="left" vertical="center"/>
    </xf>
    <xf numFmtId="0" fontId="34" fillId="2" borderId="1" xfId="69" applyFont="1" applyFill="1" applyBorder="1"/>
    <xf numFmtId="14" fontId="34" fillId="2" borderId="1" xfId="69" applyNumberFormat="1" applyFont="1" applyFill="1" applyBorder="1"/>
    <xf numFmtId="0" fontId="34" fillId="2" borderId="1" xfId="69" applyFont="1" applyFill="1" applyBorder="1" applyAlignment="1">
      <alignment horizontal="left" vertical="center"/>
    </xf>
    <xf numFmtId="0" fontId="36" fillId="2" borderId="1" xfId="4" applyFont="1" applyFill="1" applyBorder="1" applyAlignment="1">
      <alignment horizontal="left" vertical="center"/>
    </xf>
    <xf numFmtId="1" fontId="25" fillId="0" borderId="0" xfId="0" applyNumberFormat="1" applyFont="1" applyAlignment="1">
      <alignment horizontal="left" vertical="center"/>
    </xf>
    <xf numFmtId="0" fontId="25" fillId="2" borderId="0" xfId="0" applyFont="1" applyFill="1" applyAlignment="1">
      <alignment horizontal="left" vertical="center"/>
    </xf>
    <xf numFmtId="1" fontId="25" fillId="0" borderId="2" xfId="0" applyNumberFormat="1" applyFont="1" applyBorder="1" applyAlignment="1">
      <alignment horizontal="right" vertical="center"/>
    </xf>
    <xf numFmtId="1" fontId="20" fillId="0" borderId="1" xfId="17" applyNumberFormat="1" applyFont="1" applyFill="1" applyBorder="1" applyAlignment="1">
      <alignment horizontal="center"/>
    </xf>
    <xf numFmtId="1" fontId="20" fillId="2" borderId="1" xfId="54" applyNumberFormat="1" applyFont="1" applyFill="1" applyBorder="1" applyAlignment="1">
      <alignment horizontal="center"/>
    </xf>
    <xf numFmtId="1" fontId="20" fillId="2" borderId="1" xfId="17" applyNumberFormat="1" applyFont="1" applyFill="1" applyBorder="1" applyAlignment="1">
      <alignment horizontal="center"/>
    </xf>
    <xf numFmtId="0" fontId="37" fillId="2" borderId="1" xfId="20" applyFont="1" applyFill="1" applyBorder="1" applyAlignment="1">
      <alignment horizontal="center"/>
    </xf>
    <xf numFmtId="1" fontId="20" fillId="0" borderId="1" xfId="54" applyNumberFormat="1" applyFont="1" applyFill="1" applyBorder="1" applyAlignment="1">
      <alignment horizontal="center"/>
    </xf>
    <xf numFmtId="1" fontId="20" fillId="2" borderId="1" xfId="41" applyNumberFormat="1" applyFont="1" applyFill="1" applyBorder="1" applyAlignment="1">
      <alignment horizontal="center"/>
    </xf>
    <xf numFmtId="1" fontId="20" fillId="2" borderId="1" xfId="9" applyNumberFormat="1" applyFont="1" applyFill="1" applyBorder="1" applyAlignment="1">
      <alignment horizontal="center"/>
    </xf>
    <xf numFmtId="1" fontId="20" fillId="0" borderId="1" xfId="9" applyNumberFormat="1" applyFont="1" applyFill="1" applyBorder="1" applyAlignment="1">
      <alignment horizontal="center"/>
    </xf>
    <xf numFmtId="0" fontId="20" fillId="2" borderId="1" xfId="0" applyFont="1" applyFill="1" applyBorder="1"/>
    <xf numFmtId="0" fontId="37" fillId="2" borderId="1" xfId="69" applyFont="1" applyFill="1" applyBorder="1"/>
    <xf numFmtId="0" fontId="14" fillId="2" borderId="1" xfId="4" applyFill="1" applyBorder="1" applyAlignment="1">
      <alignment horizontal="left" vertical="center"/>
    </xf>
    <xf numFmtId="0" fontId="38" fillId="0" borderId="0" xfId="0" applyFont="1" applyAlignment="1">
      <alignment horizontal="left" vertical="center"/>
    </xf>
    <xf numFmtId="1" fontId="38" fillId="0" borderId="0" xfId="0" applyNumberFormat="1" applyFont="1" applyAlignment="1">
      <alignment horizontal="left" vertical="center"/>
    </xf>
    <xf numFmtId="1" fontId="38" fillId="0" borderId="0" xfId="0" applyNumberFormat="1" applyFont="1" applyAlignment="1">
      <alignment horizontal="right" vertical="center"/>
    </xf>
    <xf numFmtId="0" fontId="37" fillId="2" borderId="1" xfId="113" applyFont="1" applyFill="1" applyBorder="1"/>
    <xf numFmtId="0" fontId="0" fillId="0" borderId="0" xfId="0" applyAlignment="1">
      <alignment horizontal="left" vertical="center"/>
    </xf>
    <xf numFmtId="0" fontId="1" fillId="2" borderId="1" xfId="113" applyFont="1" applyFill="1" applyBorder="1"/>
    <xf numFmtId="14" fontId="1" fillId="2" borderId="1" xfId="113" applyNumberFormat="1" applyFont="1" applyFill="1" applyBorder="1"/>
    <xf numFmtId="0" fontId="25" fillId="0" borderId="0" xfId="7" applyFont="1" applyAlignment="1">
      <alignment horizontal="left" vertical="center"/>
    </xf>
    <xf numFmtId="1" fontId="25" fillId="0" borderId="0" xfId="7" applyNumberFormat="1" applyFont="1" applyAlignment="1">
      <alignment horizontal="right" vertical="center"/>
    </xf>
    <xf numFmtId="1" fontId="25" fillId="0" borderId="0" xfId="7" applyNumberFormat="1" applyFont="1" applyAlignment="1">
      <alignment horizontal="left" vertical="center"/>
    </xf>
    <xf numFmtId="0" fontId="25" fillId="2" borderId="0" xfId="7" applyFont="1" applyFill="1" applyAlignment="1">
      <alignment horizontal="left" vertical="center"/>
    </xf>
    <xf numFmtId="1" fontId="25" fillId="2" borderId="2" xfId="7" applyNumberFormat="1" applyFont="1" applyFill="1" applyBorder="1" applyAlignment="1">
      <alignment horizontal="right" vertical="center"/>
    </xf>
    <xf numFmtId="1" fontId="25" fillId="0" borderId="2" xfId="7" applyNumberFormat="1" applyFont="1" applyBorder="1" applyAlignment="1">
      <alignment horizontal="right" vertical="center"/>
    </xf>
    <xf numFmtId="0" fontId="40" fillId="0" borderId="0" xfId="7" applyFont="1" applyAlignment="1">
      <alignment horizontal="left" vertical="center"/>
    </xf>
    <xf numFmtId="1" fontId="40" fillId="0" borderId="2" xfId="7" applyNumberFormat="1" applyFont="1" applyBorder="1" applyAlignment="1">
      <alignment horizontal="right" vertical="center"/>
    </xf>
    <xf numFmtId="1" fontId="40" fillId="0" borderId="0" xfId="7" applyNumberFormat="1" applyFont="1" applyAlignment="1">
      <alignment horizontal="left" vertical="center"/>
    </xf>
    <xf numFmtId="0" fontId="16" fillId="0" borderId="0" xfId="7" applyAlignment="1">
      <alignment horizontal="left" vertical="center"/>
    </xf>
    <xf numFmtId="0" fontId="25" fillId="0" borderId="0" xfId="7" applyFont="1" applyAlignment="1">
      <alignment horizontal="left"/>
    </xf>
    <xf numFmtId="1" fontId="40" fillId="0" borderId="0" xfId="7" applyNumberFormat="1" applyFont="1" applyAlignment="1">
      <alignment horizontal="right" vertical="center"/>
    </xf>
    <xf numFmtId="1" fontId="40" fillId="0" borderId="3" xfId="7" applyNumberFormat="1" applyFont="1" applyBorder="1" applyAlignment="1">
      <alignment horizontal="right" vertical="center"/>
    </xf>
    <xf numFmtId="166" fontId="1" fillId="2" borderId="1" xfId="113" applyNumberFormat="1" applyFont="1" applyFill="1" applyBorder="1"/>
    <xf numFmtId="166" fontId="34" fillId="2" borderId="1" xfId="69" applyNumberFormat="1" applyFont="1" applyFill="1" applyBorder="1"/>
    <xf numFmtId="0" fontId="14" fillId="2" borderId="1" xfId="4" applyFill="1" applyBorder="1"/>
    <xf numFmtId="0" fontId="21" fillId="0" borderId="1" xfId="0" applyFont="1" applyBorder="1"/>
    <xf numFmtId="0" fontId="20" fillId="0" borderId="1" xfId="0" applyFont="1" applyBorder="1"/>
    <xf numFmtId="14" fontId="21" fillId="0" borderId="1" xfId="0" applyNumberFormat="1" applyFont="1" applyBorder="1" applyAlignment="1">
      <alignment horizontal="right"/>
    </xf>
    <xf numFmtId="167" fontId="21" fillId="0" borderId="1" xfId="0" applyNumberFormat="1" applyFont="1" applyBorder="1"/>
    <xf numFmtId="166" fontId="21" fillId="0" borderId="1" xfId="0" applyNumberFormat="1" applyFont="1" applyBorder="1" applyAlignment="1">
      <alignment horizontal="right"/>
    </xf>
    <xf numFmtId="166" fontId="19" fillId="0" borderId="1" xfId="0" applyNumberFormat="1" applyFont="1" applyBorder="1" applyAlignment="1">
      <alignment horizontal="right"/>
    </xf>
    <xf numFmtId="0" fontId="21" fillId="0" borderId="1" xfId="0" applyFont="1" applyBorder="1" applyAlignment="1">
      <alignment horizontal="left" vertical="center"/>
    </xf>
    <xf numFmtId="0" fontId="37" fillId="0" borderId="1" xfId="113" applyFont="1" applyBorder="1"/>
    <xf numFmtId="0" fontId="1" fillId="0" borderId="1" xfId="113" applyFont="1" applyBorder="1"/>
    <xf numFmtId="14" fontId="1" fillId="0" borderId="1" xfId="113" applyNumberFormat="1" applyFont="1" applyBorder="1"/>
    <xf numFmtId="0" fontId="34" fillId="0" borderId="1" xfId="69" applyFont="1" applyBorder="1"/>
    <xf numFmtId="0" fontId="37" fillId="0" borderId="1" xfId="69" applyFont="1" applyBorder="1"/>
    <xf numFmtId="14" fontId="34" fillId="0" borderId="1" xfId="69" applyNumberFormat="1" applyFont="1" applyBorder="1"/>
    <xf numFmtId="0" fontId="34" fillId="0" borderId="1" xfId="69" applyFont="1" applyBorder="1" applyAlignment="1">
      <alignment horizontal="left" vertical="center"/>
    </xf>
    <xf numFmtId="0" fontId="37" fillId="0" borderId="1" xfId="20" applyFont="1" applyBorder="1" applyAlignment="1">
      <alignment horizontal="center"/>
    </xf>
    <xf numFmtId="0" fontId="36" fillId="0" borderId="1" xfId="4" applyFont="1" applyFill="1" applyBorder="1"/>
    <xf numFmtId="1" fontId="20" fillId="0" borderId="1" xfId="44" applyNumberFormat="1" applyFont="1" applyFill="1" applyBorder="1" applyAlignment="1">
      <alignment horizontal="center"/>
    </xf>
    <xf numFmtId="0" fontId="1" fillId="2" borderId="1" xfId="113" applyFont="1" applyFill="1" applyBorder="1" applyAlignment="1">
      <alignment horizontal="left" vertical="center"/>
    </xf>
    <xf numFmtId="166" fontId="1" fillId="0" borderId="1" xfId="113" applyNumberFormat="1" applyFont="1" applyBorder="1"/>
    <xf numFmtId="166" fontId="34" fillId="0" borderId="1" xfId="69" applyNumberFormat="1" applyFont="1" applyBorder="1"/>
    <xf numFmtId="166" fontId="34" fillId="0" borderId="1" xfId="69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41" fillId="5" borderId="12" xfId="0" applyFont="1" applyFill="1" applyBorder="1" applyAlignment="1">
      <alignment horizontal="center" vertical="center"/>
    </xf>
    <xf numFmtId="0" fontId="35" fillId="5" borderId="12" xfId="0" applyFont="1" applyFill="1" applyBorder="1" applyAlignment="1" applyProtection="1">
      <alignment horizontal="center" vertical="center"/>
      <protection locked="0"/>
    </xf>
    <xf numFmtId="0" fontId="27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43" fillId="7" borderId="12" xfId="7" applyFont="1" applyFill="1" applyBorder="1" applyAlignment="1">
      <alignment horizontal="center" vertical="center" wrapText="1"/>
    </xf>
    <xf numFmtId="0" fontId="44" fillId="7" borderId="12" xfId="7" applyFont="1" applyFill="1" applyBorder="1" applyAlignment="1">
      <alignment horizontal="center" vertical="center" wrapText="1"/>
    </xf>
    <xf numFmtId="49" fontId="44" fillId="7" borderId="12" xfId="7" applyNumberFormat="1" applyFont="1" applyFill="1" applyBorder="1" applyAlignment="1">
      <alignment horizontal="center" vertical="center" wrapText="1"/>
    </xf>
    <xf numFmtId="0" fontId="44" fillId="0" borderId="12" xfId="7" applyFont="1" applyBorder="1" applyAlignment="1">
      <alignment horizontal="center" vertical="center" wrapText="1"/>
    </xf>
    <xf numFmtId="0" fontId="45" fillId="0" borderId="12" xfId="7" applyFont="1" applyBorder="1" applyAlignment="1">
      <alignment horizontal="center" vertical="center" wrapText="1"/>
    </xf>
    <xf numFmtId="49" fontId="45" fillId="0" borderId="12" xfId="7" applyNumberFormat="1" applyFont="1" applyBorder="1" applyAlignment="1">
      <alignment horizontal="center" vertical="center" wrapText="1"/>
    </xf>
    <xf numFmtId="0" fontId="46" fillId="0" borderId="12" xfId="7" applyFont="1" applyBorder="1" applyAlignment="1">
      <alignment horizontal="center" vertical="center" wrapText="1"/>
    </xf>
    <xf numFmtId="0" fontId="43" fillId="0" borderId="12" xfId="7" applyFont="1" applyBorder="1" applyAlignment="1">
      <alignment horizontal="center" vertical="center" wrapText="1"/>
    </xf>
    <xf numFmtId="0" fontId="45" fillId="0" borderId="12" xfId="7" quotePrefix="1" applyFont="1" applyBorder="1" applyAlignment="1">
      <alignment horizontal="center" vertical="center" wrapText="1"/>
    </xf>
    <xf numFmtId="0" fontId="45" fillId="8" borderId="12" xfId="7" applyFont="1" applyFill="1" applyBorder="1" applyAlignment="1">
      <alignment horizontal="center" vertical="center" wrapText="1"/>
    </xf>
    <xf numFmtId="49" fontId="45" fillId="8" borderId="12" xfId="7" applyNumberFormat="1" applyFont="1" applyFill="1" applyBorder="1" applyAlignment="1">
      <alignment horizontal="center" vertical="center" wrapText="1"/>
    </xf>
    <xf numFmtId="0" fontId="43" fillId="8" borderId="12" xfId="7" applyFont="1" applyFill="1" applyBorder="1" applyAlignment="1">
      <alignment horizontal="center" vertical="center" wrapText="1"/>
    </xf>
    <xf numFmtId="0" fontId="47" fillId="0" borderId="12" xfId="7" applyFont="1" applyBorder="1" applyAlignment="1">
      <alignment horizontal="center" vertical="center" wrapText="1"/>
    </xf>
    <xf numFmtId="0" fontId="27" fillId="0" borderId="0" xfId="0" applyFont="1" applyAlignment="1">
      <alignment wrapText="1"/>
    </xf>
    <xf numFmtId="1" fontId="20" fillId="0" borderId="14" xfId="17" applyNumberFormat="1" applyFont="1" applyFill="1" applyBorder="1" applyAlignment="1">
      <alignment horizontal="center"/>
    </xf>
    <xf numFmtId="0" fontId="21" fillId="0" borderId="14" xfId="0" applyFont="1" applyBorder="1"/>
    <xf numFmtId="0" fontId="20" fillId="0" borderId="14" xfId="0" applyFont="1" applyBorder="1"/>
    <xf numFmtId="14" fontId="21" fillId="0" borderId="14" xfId="0" applyNumberFormat="1" applyFont="1" applyBorder="1" applyAlignment="1">
      <alignment horizontal="right"/>
    </xf>
    <xf numFmtId="167" fontId="21" fillId="0" borderId="14" xfId="0" applyNumberFormat="1" applyFont="1" applyBorder="1"/>
    <xf numFmtId="166" fontId="21" fillId="0" borderId="14" xfId="0" applyNumberFormat="1" applyFont="1" applyBorder="1" applyAlignment="1">
      <alignment horizontal="right"/>
    </xf>
    <xf numFmtId="166" fontId="19" fillId="0" borderId="14" xfId="0" applyNumberFormat="1" applyFont="1" applyBorder="1" applyAlignment="1">
      <alignment horizontal="right"/>
    </xf>
    <xf numFmtId="0" fontId="36" fillId="0" borderId="14" xfId="4" applyFont="1" applyFill="1" applyBorder="1" applyAlignment="1">
      <alignment horizontal="left" vertical="center"/>
    </xf>
    <xf numFmtId="0" fontId="49" fillId="0" borderId="11" xfId="0" applyFont="1" applyBorder="1" applyAlignment="1">
      <alignment horizontal="center" vertical="center" wrapText="1"/>
    </xf>
    <xf numFmtId="0" fontId="20" fillId="0" borderId="11" xfId="0" applyFont="1" applyFill="1" applyBorder="1" applyAlignment="1">
      <alignment horizontal="center" vertical="center" wrapText="1"/>
    </xf>
    <xf numFmtId="14" fontId="20" fillId="0" borderId="11" xfId="0" applyNumberFormat="1" applyFont="1" applyFill="1" applyBorder="1" applyAlignment="1">
      <alignment horizontal="center" vertical="center" wrapText="1"/>
    </xf>
    <xf numFmtId="167" fontId="20" fillId="0" borderId="11" xfId="0" applyNumberFormat="1" applyFont="1" applyFill="1" applyBorder="1" applyAlignment="1">
      <alignment horizontal="center" vertical="center" wrapText="1"/>
    </xf>
    <xf numFmtId="166" fontId="20" fillId="0" borderId="11" xfId="0" applyNumberFormat="1" applyFont="1" applyFill="1" applyBorder="1" applyAlignment="1">
      <alignment horizontal="center" vertical="center" wrapText="1"/>
    </xf>
    <xf numFmtId="0" fontId="48" fillId="0" borderId="11" xfId="4" applyFont="1" applyFill="1" applyBorder="1" applyAlignment="1">
      <alignment horizontal="center" vertical="center" wrapText="1"/>
    </xf>
    <xf numFmtId="0" fontId="41" fillId="6" borderId="12" xfId="0" applyFont="1" applyFill="1" applyBorder="1" applyAlignment="1">
      <alignment horizontal="center" vertical="center" wrapText="1"/>
    </xf>
    <xf numFmtId="0" fontId="45" fillId="0" borderId="15" xfId="7" applyFont="1" applyBorder="1" applyAlignment="1">
      <alignment horizontal="center" vertical="center" wrapText="1"/>
    </xf>
    <xf numFmtId="0" fontId="29" fillId="4" borderId="11" xfId="0" applyFont="1" applyFill="1" applyBorder="1" applyAlignment="1">
      <alignment horizontal="center" vertical="center"/>
    </xf>
    <xf numFmtId="0" fontId="41" fillId="9" borderId="13" xfId="0" applyFont="1" applyFill="1" applyBorder="1"/>
  </cellXfs>
  <cellStyles count="117">
    <cellStyle name="Excel_BuiltIn_Hyperlink" xfId="1" xr:uid="{00000000-0005-0000-0000-000000000000}"/>
    <cellStyle name="Heading" xfId="2" xr:uid="{00000000-0005-0000-0000-000001000000}"/>
    <cellStyle name="Heading1" xfId="3" xr:uid="{00000000-0005-0000-0000-000002000000}"/>
    <cellStyle name="Lien hypertexte" xfId="4" builtinId="8"/>
    <cellStyle name="Lien hypertexte 2" xfId="8" xr:uid="{00000000-0005-0000-0000-000004000000}"/>
    <cellStyle name="Milliers" xfId="9" builtinId="3"/>
    <cellStyle name="Milliers 2" xfId="11" xr:uid="{00000000-0005-0000-0000-000006000000}"/>
    <cellStyle name="Milliers 2 2" xfId="15" xr:uid="{00000000-0005-0000-0000-000007000000}"/>
    <cellStyle name="Milliers 2 2 2" xfId="25" xr:uid="{00000000-0005-0000-0000-000008000000}"/>
    <cellStyle name="Milliers 2 2 2 2" xfId="40" xr:uid="{00000000-0005-0000-0000-000009000000}"/>
    <cellStyle name="Milliers 2 2 2 2 2" xfId="89" xr:uid="{00000000-0005-0000-0000-00000A000000}"/>
    <cellStyle name="Milliers 2 2 2 3" xfId="58" xr:uid="{00000000-0005-0000-0000-00000B000000}"/>
    <cellStyle name="Milliers 2 2 2 3 2" xfId="107" xr:uid="{00000000-0005-0000-0000-00000C000000}"/>
    <cellStyle name="Milliers 2 2 2 4" xfId="74" xr:uid="{00000000-0005-0000-0000-00000D000000}"/>
    <cellStyle name="Milliers 2 2 3" xfId="31" xr:uid="{00000000-0005-0000-0000-00000E000000}"/>
    <cellStyle name="Milliers 2 2 3 2" xfId="80" xr:uid="{00000000-0005-0000-0000-00000F000000}"/>
    <cellStyle name="Milliers 2 2 4" xfId="49" xr:uid="{00000000-0005-0000-0000-000010000000}"/>
    <cellStyle name="Milliers 2 2 4 2" xfId="98" xr:uid="{00000000-0005-0000-0000-000011000000}"/>
    <cellStyle name="Milliers 2 2 5" xfId="65" xr:uid="{00000000-0005-0000-0000-000012000000}"/>
    <cellStyle name="Milliers 2 3" xfId="19" xr:uid="{00000000-0005-0000-0000-000013000000}"/>
    <cellStyle name="Milliers 2 3 2" xfId="34" xr:uid="{00000000-0005-0000-0000-000014000000}"/>
    <cellStyle name="Milliers 2 3 2 2" xfId="83" xr:uid="{00000000-0005-0000-0000-000015000000}"/>
    <cellStyle name="Milliers 2 3 3" xfId="52" xr:uid="{00000000-0005-0000-0000-000016000000}"/>
    <cellStyle name="Milliers 2 3 3 2" xfId="101" xr:uid="{00000000-0005-0000-0000-000017000000}"/>
    <cellStyle name="Milliers 2 3 4" xfId="68" xr:uid="{00000000-0005-0000-0000-000018000000}"/>
    <cellStyle name="Milliers 2 4" xfId="23" xr:uid="{00000000-0005-0000-0000-000019000000}"/>
    <cellStyle name="Milliers 2 4 2" xfId="38" xr:uid="{00000000-0005-0000-0000-00001A000000}"/>
    <cellStyle name="Milliers 2 4 2 2" xfId="87" xr:uid="{00000000-0005-0000-0000-00001B000000}"/>
    <cellStyle name="Milliers 2 4 3" xfId="56" xr:uid="{00000000-0005-0000-0000-00001C000000}"/>
    <cellStyle name="Milliers 2 4 3 2" xfId="105" xr:uid="{00000000-0005-0000-0000-00001D000000}"/>
    <cellStyle name="Milliers 2 4 4" xfId="72" xr:uid="{00000000-0005-0000-0000-00001E000000}"/>
    <cellStyle name="Milliers 2 5" xfId="28" xr:uid="{00000000-0005-0000-0000-00001F000000}"/>
    <cellStyle name="Milliers 2 5 2" xfId="77" xr:uid="{00000000-0005-0000-0000-000020000000}"/>
    <cellStyle name="Milliers 2 6" xfId="43" xr:uid="{00000000-0005-0000-0000-000021000000}"/>
    <cellStyle name="Milliers 2 6 2" xfId="92" xr:uid="{00000000-0005-0000-0000-000022000000}"/>
    <cellStyle name="Milliers 2 7" xfId="46" xr:uid="{00000000-0005-0000-0000-000023000000}"/>
    <cellStyle name="Milliers 2 7 2" xfId="95" xr:uid="{00000000-0005-0000-0000-000024000000}"/>
    <cellStyle name="Milliers 2 8" xfId="62" xr:uid="{00000000-0005-0000-0000-000025000000}"/>
    <cellStyle name="Milliers 3" xfId="13" xr:uid="{00000000-0005-0000-0000-000026000000}"/>
    <cellStyle name="Milliers 3 2" xfId="21" xr:uid="{00000000-0005-0000-0000-000027000000}"/>
    <cellStyle name="Milliers 3 2 2" xfId="36" xr:uid="{00000000-0005-0000-0000-000028000000}"/>
    <cellStyle name="Milliers 3 2 2 2" xfId="85" xr:uid="{00000000-0005-0000-0000-000029000000}"/>
    <cellStyle name="Milliers 3 2 3" xfId="54" xr:uid="{00000000-0005-0000-0000-00002A000000}"/>
    <cellStyle name="Milliers 3 2 3 2" xfId="103" xr:uid="{00000000-0005-0000-0000-00002B000000}"/>
    <cellStyle name="Milliers 3 2 4" xfId="70" xr:uid="{00000000-0005-0000-0000-00002C000000}"/>
    <cellStyle name="Milliers 3 3" xfId="29" xr:uid="{00000000-0005-0000-0000-00002D000000}"/>
    <cellStyle name="Milliers 3 3 2" xfId="78" xr:uid="{00000000-0005-0000-0000-00002E000000}"/>
    <cellStyle name="Milliers 3 4" xfId="47" xr:uid="{00000000-0005-0000-0000-00002F000000}"/>
    <cellStyle name="Milliers 3 4 2" xfId="96" xr:uid="{00000000-0005-0000-0000-000030000000}"/>
    <cellStyle name="Milliers 3 5" xfId="63" xr:uid="{00000000-0005-0000-0000-000031000000}"/>
    <cellStyle name="Milliers 4" xfId="17" xr:uid="{00000000-0005-0000-0000-000032000000}"/>
    <cellStyle name="Milliers 4 2" xfId="32" xr:uid="{00000000-0005-0000-0000-000033000000}"/>
    <cellStyle name="Milliers 4 2 2" xfId="81" xr:uid="{00000000-0005-0000-0000-000034000000}"/>
    <cellStyle name="Milliers 4 3" xfId="50" xr:uid="{00000000-0005-0000-0000-000035000000}"/>
    <cellStyle name="Milliers 4 3 2" xfId="99" xr:uid="{00000000-0005-0000-0000-000036000000}"/>
    <cellStyle name="Milliers 4 4" xfId="66" xr:uid="{00000000-0005-0000-0000-000037000000}"/>
    <cellStyle name="Milliers 5" xfId="26" xr:uid="{00000000-0005-0000-0000-000038000000}"/>
    <cellStyle name="Milliers 5 2" xfId="75" xr:uid="{00000000-0005-0000-0000-000039000000}"/>
    <cellStyle name="Milliers 6" xfId="41" xr:uid="{00000000-0005-0000-0000-00003A000000}"/>
    <cellStyle name="Milliers 6 2" xfId="90" xr:uid="{00000000-0005-0000-0000-00003B000000}"/>
    <cellStyle name="Milliers 7" xfId="44" xr:uid="{00000000-0005-0000-0000-00003C000000}"/>
    <cellStyle name="Milliers 7 2" xfId="93" xr:uid="{00000000-0005-0000-0000-00003D000000}"/>
    <cellStyle name="Milliers 8" xfId="60" xr:uid="{00000000-0005-0000-0000-00003E000000}"/>
    <cellStyle name="Monétaire 2" xfId="116" xr:uid="{9462226D-92E1-4F2F-8C4A-7E7A3BFEE8CE}"/>
    <cellStyle name="Normal" xfId="0" builtinId="0" customBuiltin="1"/>
    <cellStyle name="Normal 2" xfId="7" xr:uid="{00000000-0005-0000-0000-000040000000}"/>
    <cellStyle name="Normal 2 2" xfId="110" xr:uid="{00000000-0005-0000-0000-000041000000}"/>
    <cellStyle name="Normal 3" xfId="10" xr:uid="{00000000-0005-0000-0000-000042000000}"/>
    <cellStyle name="Normal 3 2" xfId="14" xr:uid="{00000000-0005-0000-0000-000043000000}"/>
    <cellStyle name="Normal 3 2 2" xfId="24" xr:uid="{00000000-0005-0000-0000-000044000000}"/>
    <cellStyle name="Normal 3 2 2 2" xfId="39" xr:uid="{00000000-0005-0000-0000-000045000000}"/>
    <cellStyle name="Normal 3 2 2 2 2" xfId="88" xr:uid="{00000000-0005-0000-0000-000046000000}"/>
    <cellStyle name="Normal 3 2 2 3" xfId="57" xr:uid="{00000000-0005-0000-0000-000047000000}"/>
    <cellStyle name="Normal 3 2 2 3 2" xfId="106" xr:uid="{00000000-0005-0000-0000-000048000000}"/>
    <cellStyle name="Normal 3 2 2 4" xfId="73" xr:uid="{00000000-0005-0000-0000-000049000000}"/>
    <cellStyle name="Normal 3 2 3" xfId="30" xr:uid="{00000000-0005-0000-0000-00004A000000}"/>
    <cellStyle name="Normal 3 2 3 2" xfId="79" xr:uid="{00000000-0005-0000-0000-00004B000000}"/>
    <cellStyle name="Normal 3 2 4" xfId="48" xr:uid="{00000000-0005-0000-0000-00004C000000}"/>
    <cellStyle name="Normal 3 2 4 2" xfId="97" xr:uid="{00000000-0005-0000-0000-00004D000000}"/>
    <cellStyle name="Normal 3 2 5" xfId="64" xr:uid="{00000000-0005-0000-0000-00004E000000}"/>
    <cellStyle name="Normal 3 2 6" xfId="115" xr:uid="{00000000-0005-0000-0000-00004F000000}"/>
    <cellStyle name="Normal 3 3" xfId="18" xr:uid="{00000000-0005-0000-0000-000050000000}"/>
    <cellStyle name="Normal 3 3 2" xfId="33" xr:uid="{00000000-0005-0000-0000-000051000000}"/>
    <cellStyle name="Normal 3 3 2 2" xfId="82" xr:uid="{00000000-0005-0000-0000-000052000000}"/>
    <cellStyle name="Normal 3 3 3" xfId="51" xr:uid="{00000000-0005-0000-0000-000053000000}"/>
    <cellStyle name="Normal 3 3 3 2" xfId="100" xr:uid="{00000000-0005-0000-0000-000054000000}"/>
    <cellStyle name="Normal 3 3 4" xfId="67" xr:uid="{00000000-0005-0000-0000-000055000000}"/>
    <cellStyle name="Normal 3 3 4 2" xfId="111" xr:uid="{00000000-0005-0000-0000-000056000000}"/>
    <cellStyle name="Normal 3 4" xfId="22" xr:uid="{00000000-0005-0000-0000-000057000000}"/>
    <cellStyle name="Normal 3 4 2" xfId="37" xr:uid="{00000000-0005-0000-0000-000058000000}"/>
    <cellStyle name="Normal 3 4 2 2" xfId="86" xr:uid="{00000000-0005-0000-0000-000059000000}"/>
    <cellStyle name="Normal 3 4 3" xfId="55" xr:uid="{00000000-0005-0000-0000-00005A000000}"/>
    <cellStyle name="Normal 3 4 3 2" xfId="104" xr:uid="{00000000-0005-0000-0000-00005B000000}"/>
    <cellStyle name="Normal 3 4 4" xfId="71" xr:uid="{00000000-0005-0000-0000-00005C000000}"/>
    <cellStyle name="Normal 3 5" xfId="27" xr:uid="{00000000-0005-0000-0000-00005D000000}"/>
    <cellStyle name="Normal 3 5 2" xfId="76" xr:uid="{00000000-0005-0000-0000-00005E000000}"/>
    <cellStyle name="Normal 3 6" xfId="42" xr:uid="{00000000-0005-0000-0000-00005F000000}"/>
    <cellStyle name="Normal 3 6 2" xfId="91" xr:uid="{00000000-0005-0000-0000-000060000000}"/>
    <cellStyle name="Normal 3 6 2 2" xfId="114" xr:uid="{00000000-0005-0000-0000-000061000000}"/>
    <cellStyle name="Normal 3 7" xfId="45" xr:uid="{00000000-0005-0000-0000-000062000000}"/>
    <cellStyle name="Normal 3 7 2" xfId="94" xr:uid="{00000000-0005-0000-0000-000063000000}"/>
    <cellStyle name="Normal 3 8" xfId="61" xr:uid="{00000000-0005-0000-0000-000064000000}"/>
    <cellStyle name="Normal 4" xfId="12" xr:uid="{00000000-0005-0000-0000-000065000000}"/>
    <cellStyle name="Normal 5" xfId="16" xr:uid="{00000000-0005-0000-0000-000066000000}"/>
    <cellStyle name="Normal 6" xfId="20" xr:uid="{00000000-0005-0000-0000-000067000000}"/>
    <cellStyle name="Normal 6 2" xfId="35" xr:uid="{00000000-0005-0000-0000-000068000000}"/>
    <cellStyle name="Normal 6 2 2" xfId="84" xr:uid="{00000000-0005-0000-0000-000069000000}"/>
    <cellStyle name="Normal 6 3" xfId="53" xr:uid="{00000000-0005-0000-0000-00006A000000}"/>
    <cellStyle name="Normal 6 3 2" xfId="102" xr:uid="{00000000-0005-0000-0000-00006B000000}"/>
    <cellStyle name="Normal 6 4" xfId="59" xr:uid="{00000000-0005-0000-0000-00006C000000}"/>
    <cellStyle name="Normal 6 4 2" xfId="108" xr:uid="{00000000-0005-0000-0000-00006D000000}"/>
    <cellStyle name="Normal 6 5" xfId="69" xr:uid="{00000000-0005-0000-0000-00006E000000}"/>
    <cellStyle name="Normal 6 5 2" xfId="113" xr:uid="{00000000-0005-0000-0000-00006F000000}"/>
    <cellStyle name="Normal 6 6" xfId="112" xr:uid="{00000000-0005-0000-0000-000070000000}"/>
    <cellStyle name="Normal 7" xfId="109" xr:uid="{00000000-0005-0000-0000-000071000000}"/>
    <cellStyle name="Result" xfId="5" xr:uid="{00000000-0005-0000-0000-000072000000}"/>
    <cellStyle name="Result2" xfId="6" xr:uid="{00000000-0005-0000-0000-000073000000}"/>
  </cellStyles>
  <dxfs count="22"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1"/>
        </patternFill>
      </fill>
    </dxf>
    <dxf>
      <fill>
        <patternFill>
          <bgColor indexed="47"/>
        </patternFill>
      </fill>
    </dxf>
    <dxf>
      <fill>
        <patternFill>
          <bgColor indexed="4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67" formatCode="00000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99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99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206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</dxfs>
  <tableStyles count="3" defaultTableStyle="TableStyleMedium2" defaultPivotStyle="PivotStyleLight16">
    <tableStyle name="Invisible" pivot="0" table="0" count="0" xr9:uid="{7382A2C5-8BF8-4BC6-A702-57B589A51DF8}"/>
    <tableStyle name="Style de tableau 1" pivot="0" count="0" xr9:uid="{00000000-0011-0000-FFFF-FFFF00000000}"/>
    <tableStyle name="Style de tableau 2" pivot="0" count="1" xr9:uid="{00000000-0011-0000-FFFF-FFFF01000000}">
      <tableStyleElement type="firstRowStripe" dxfId="21"/>
    </tableStyle>
  </tableStyles>
  <colors>
    <mruColors>
      <color rgb="FF000099"/>
      <color rgb="FF66FF66"/>
      <color rgb="FFCCFF66"/>
      <color rgb="FFFFCC66"/>
      <color rgb="FFFFFF66"/>
      <color rgb="FFFF66CC"/>
      <color rgb="FF800000"/>
      <color rgb="FFCC0000"/>
      <color rgb="FFFF3300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</xdr:colOff>
      <xdr:row>0</xdr:row>
      <xdr:rowOff>38100</xdr:rowOff>
    </xdr:from>
    <xdr:to>
      <xdr:col>1</xdr:col>
      <xdr:colOff>60960</xdr:colOff>
      <xdr:row>1</xdr:row>
      <xdr:rowOff>144780</xdr:rowOff>
    </xdr:to>
    <xdr:sp macro="" textlink="">
      <xdr:nvSpPr>
        <xdr:cNvPr id="8193" name="Image1" hidden="1">
          <a:extLst>
            <a:ext uri="{63B3BB69-23CF-44E3-9099-C40C66FF867C}">
              <a14:compatExt xmlns:a14="http://schemas.microsoft.com/office/drawing/2010/main" spid="_x0000_s8193"/>
            </a:ext>
            <a:ext uri="{FF2B5EF4-FFF2-40B4-BE49-F238E27FC236}">
              <a16:creationId xmlns:a16="http://schemas.microsoft.com/office/drawing/2014/main" id="{00000000-0008-0000-0200-00000120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45720</xdr:colOff>
      <xdr:row>0</xdr:row>
      <xdr:rowOff>38100</xdr:rowOff>
    </xdr:from>
    <xdr:to>
      <xdr:col>1</xdr:col>
      <xdr:colOff>60960</xdr:colOff>
      <xdr:row>1</xdr:row>
      <xdr:rowOff>144780</xdr:rowOff>
    </xdr:to>
    <xdr:pic macro="[0]!usfBShw">
      <xdr:nvPicPr>
        <xdr:cNvPr id="2" name="Image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C74A421-32BC-C198-3AFF-564E92F1D7C8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" y="38100"/>
          <a:ext cx="312420" cy="31242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2</xdr:row>
      <xdr:rowOff>45720</xdr:rowOff>
    </xdr:from>
    <xdr:to>
      <xdr:col>2</xdr:col>
      <xdr:colOff>923290</xdr:colOff>
      <xdr:row>2</xdr:row>
      <xdr:rowOff>478155</xdr:rowOff>
    </xdr:to>
    <xdr:sp macro="" textlink="">
      <xdr:nvSpPr>
        <xdr:cNvPr id="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0E711C9-B82A-4E7A-890C-C212BBADEA3F}"/>
            </a:ext>
          </a:extLst>
        </xdr:cNvPr>
        <xdr:cNvSpPr/>
      </xdr:nvSpPr>
      <xdr:spPr bwMode="auto">
        <a:xfrm>
          <a:off x="182880" y="45720"/>
          <a:ext cx="188341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923290</xdr:colOff>
      <xdr:row>2</xdr:row>
      <xdr:rowOff>478155</xdr:rowOff>
    </xdr:to>
    <xdr:sp macro="" textlink="">
      <xdr:nvSpPr>
        <xdr:cNvPr id="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FE381F-B53A-400C-86A9-185672A9CFF3}"/>
            </a:ext>
          </a:extLst>
        </xdr:cNvPr>
        <xdr:cNvSpPr/>
      </xdr:nvSpPr>
      <xdr:spPr bwMode="auto">
        <a:xfrm>
          <a:off x="182880" y="45720"/>
          <a:ext cx="188341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927100</xdr:colOff>
      <xdr:row>2</xdr:row>
      <xdr:rowOff>474345</xdr:rowOff>
    </xdr:to>
    <xdr:sp macro="" textlink="">
      <xdr:nvSpPr>
        <xdr:cNvPr id="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ADD0C2A-4BF4-421D-9726-10397C87EA55}"/>
            </a:ext>
          </a:extLst>
        </xdr:cNvPr>
        <xdr:cNvSpPr/>
      </xdr:nvSpPr>
      <xdr:spPr bwMode="auto">
        <a:xfrm>
          <a:off x="182880" y="45720"/>
          <a:ext cx="188722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927100</xdr:colOff>
      <xdr:row>2</xdr:row>
      <xdr:rowOff>474345</xdr:rowOff>
    </xdr:to>
    <xdr:sp macro="" textlink="">
      <xdr:nvSpPr>
        <xdr:cNvPr id="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486EBB9-F60E-4A4E-BE11-94AD962E153A}"/>
            </a:ext>
          </a:extLst>
        </xdr:cNvPr>
        <xdr:cNvSpPr/>
      </xdr:nvSpPr>
      <xdr:spPr bwMode="auto">
        <a:xfrm>
          <a:off x="182880" y="45720"/>
          <a:ext cx="188722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923290</xdr:colOff>
      <xdr:row>2</xdr:row>
      <xdr:rowOff>478155</xdr:rowOff>
    </xdr:to>
    <xdr:sp macro="" textlink="">
      <xdr:nvSpPr>
        <xdr:cNvPr id="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648FF1C-6174-4A92-82EF-8A0A3482300E}"/>
            </a:ext>
          </a:extLst>
        </xdr:cNvPr>
        <xdr:cNvSpPr/>
      </xdr:nvSpPr>
      <xdr:spPr bwMode="auto">
        <a:xfrm>
          <a:off x="182880" y="45720"/>
          <a:ext cx="188341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A1C688A-0C7B-4414-86B3-F3C22647836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2232332-3E73-498C-834A-28E7D295938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DAE8F68-680A-47DB-8DF7-DB65654DA27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845D346-D499-43A0-81CC-B0910314A02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23C3E03-DE9A-44FD-A5CB-33180E4E353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82690A6-294B-45B9-BA68-B31AEA591BA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B53A743-B63C-4D43-B3D7-184FA933BC4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0949600-28DD-4AA1-84D9-04CF4AEC8F6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D16AB45-E610-48FC-A3D1-65A94F4236F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213CF0E-A97A-4934-92C7-46D3CCE37C8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CAFFD66-6AAB-4813-8C3C-BD42B5C18B9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CE6BF03-CFA8-40B2-B5F5-4500F1B2664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7D06E1F-42D9-4359-A1DE-14B57AE18F0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C027FBB-FB47-4582-8D14-63931E3DADB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22C389-5094-4495-A589-2B6167A81E7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1FCA7AB-E4E7-43D6-9C31-65257248845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0728139-DF06-42CF-81A7-14D1A78E4DE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0BD3C49-8D83-42A8-BC22-F8D640BFD6F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9CD006F-F58A-4311-B9D8-EF9CEC17AB2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4DDC1AA-EF45-4A61-875E-94A8D24C8AF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75DBCFD-4A9A-4626-B4E2-97A85AD3AD1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C8842B-972D-4568-93FF-6A13115FAFB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5E2ABAA-261D-40E5-BF0D-65C609B47DD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3D504AB-FC0D-41E5-B227-CDF9A50599F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9CD29AA-131D-41FB-91BF-A8C92A2BF07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A77C7BE-51EB-4EF6-B10D-4E37AE596B7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4FED447-4B92-43B5-A10D-7C55B173413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235F56E-213D-4990-8035-10DD172D863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25CDDA3-63A4-45F9-9002-D2DDABDBC29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939BF5A-2149-4787-8EB1-2A35081E11E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3A621F5-8F36-4AE3-845F-42A555E0D62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592BCA-8CC8-4F0E-AAF6-EA2CFA59303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1641315-7F78-40E7-955C-8B042809BEB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7D2B441-EDA5-465E-819A-F5582FC1452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0A8ED36-DC32-434E-8797-22D32B9E8B8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2D935D2-35CF-4CE5-BD7B-C7C0EF73EC5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15AB307-94E9-4559-82E6-CB5DB82D513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6C3DCD4-A39D-4844-89C8-AEF19D45478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DA26E3-2548-4F83-963B-33D6DFA905F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91AA8A7-7947-43F3-ACC8-B5B14D5225E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F61AEB4-E7E8-4D01-9B8D-E11C0919808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AB2D90E-9F91-4E2F-B51B-A2868E77183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C5B806-7D8E-4CC7-9EFF-D38F5377ED3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8F33CAF-CAA6-4B46-A62A-8D8DC8228DE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03D5E25-C569-484E-A553-A8B5950E825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244FC82-F3D3-49A1-84DA-E1D9D0A1A5A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453A905-E3B4-48D7-A29A-6574CD7F1942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F00B148-524A-4FE9-A701-62CFCD29DD9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9EB30D9-E570-42B4-ACF6-BA64728D0242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2586341-4329-447B-922D-569293EBF86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FD6688C-48EF-488B-897C-B71844495DB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9799FBE-4093-4D62-A548-EF62689B9C3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958D6BD-E269-4E7F-9CA8-0F5182690F5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A180C39-A7C4-4957-B9F9-7AACA0B3D47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F2775E3-F563-403C-8AA2-CC658B9E18E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6E61F9F-76B2-44B7-866C-5D55B1F4AA3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4565B5B-23ED-4495-9AD6-5FDB987EB16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8D2CDF5-7A44-4000-8135-FDA3B897471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CFDE45B-119C-4BDF-805D-49148E97807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562D5BF-8DD5-491C-AD18-32BEE0B9DFD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B472E5E-82F7-4C5D-96ED-78ED5131A71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A3240DB-2E15-42D2-91A8-20D84F061E2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128C4AD-67F0-49AE-9141-0ED9D87E142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2D88E71-2AFA-4121-88C0-E4C30602027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367F4C2-2D19-42DE-9173-7122BA22BC4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AB41B5B-E0BA-4C07-B3AE-F67EC28C39D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96B3F8D-89C1-41F7-893C-9EAE1B5D3C9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836C0E3-BA36-43A3-BC06-6E58267813C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9AF0FBB-3140-4EEE-890C-0ABCC2CF5CA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3D8A67A-66CE-44E6-A1DF-3B2C9680A3C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976B105-E471-4060-BEE0-49CB586167E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6D39C3D-EE91-4738-8847-768027047E8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A30AA49-36DF-4A81-9C1F-427A2D4715D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8BC8CEE-C745-455D-97EB-B27C934E167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8D3CED9-7A37-4412-B020-B15AF54381B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C6D8197-30CA-45BC-8DF9-D32EADAE53C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110B3BE-536B-4532-BDAC-95D7BAAEF6F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BFD2997-7337-44B8-BB40-8F809406562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81D75D4-CC35-4A7C-85EC-E7420D3116C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F016233-9AE4-4987-A5F6-2A0ABB158FA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FA6D8DA-55BC-4A7E-8B76-D7B2368AFF4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E130FD7-C5CF-4938-AE0A-3989A45B4BA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A3F9E5B-CA79-4855-9CB5-436352CE000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4677ED8-61CD-4E9B-A5AC-299F4188216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3DA9AAA-ED18-46BD-A315-681624E128A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A19B616-8685-4154-BC95-5D0C1229F02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94B1427-1720-40C7-980F-B58EFFF716B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F48FAC4-70F2-4269-B61A-890A99AD7D2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C3D8762-A221-4C64-BA9C-AFBB251F4C4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5465E39-B4F9-499C-AF08-F8FA35DC805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27D68C3-5C07-4E82-AEF5-E74F48F422B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DC9A468-1149-4F14-912F-858ACADC083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B995510-B28B-43D9-93DB-CE2D94593B3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CDCFB19-0096-4FE3-AD2A-77FFBABFC47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0E97268-7316-4247-A038-849BAE0447C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4EAA150-520A-4601-8DDE-D48104BCAFC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1B7D8DD-A082-4F60-9060-E2ECEFB1A38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59C901D-B182-4192-A76C-4FFFF0CD2E6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3181B90-3A4F-4169-BA4A-A1B1CDB1651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45C587C-35B4-42BE-ACE0-ABC8746F388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E90CB26-E64A-476F-9859-6D62D5AAFAB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E86B266-6CEC-4AE5-92AD-14023C4AB1C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D8B4798-19B2-4913-8E98-F1B3F2C728D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A7BBC1E-F02C-475C-8DEA-3799BEE68EF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291F9E0-A27F-4303-8A44-08529A4200E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D59D900-6C0D-474E-B193-B4EA34AE6D1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A9E35C8-5F75-48BF-BC60-5DAFE4FEE6D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EA48009-EB9A-428E-A055-A61076F314A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1EDD592-7510-496C-B5DE-2AA1E5FD2A4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1BB0B85-37C5-4E2C-8FE6-1E8B4EFED93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2D6DE8D-E9AA-4B00-85E9-51C43964B7A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09583C0-425E-4628-B9DC-855C330164D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7D420B8-F0F6-417F-AE28-9A2BB1816A1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4070ED6-655B-47A9-91EB-1A6641799D4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8AFB5A3-5737-45C4-A41A-620182F7466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9349F1-D0FC-4BC0-A740-C0AFF4D970C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02A9C82-AAF4-4E4D-9C41-DD96473C86D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BA226EF-FD5E-4F61-B9C4-33A833E7BFA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2229D0F-B278-472C-9690-01B933830F7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7BAE150-D28A-496D-BDC9-26CD39ED626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505C93-0CCE-45AB-B615-5AFA8B7F12F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E096E8A-43D0-4A42-91E6-C41E0041A39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7EC7A79-7B40-4576-813E-C84327338E2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2A4EB82-3E0A-41A4-8BD3-7B686F128DC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CF86391-A09C-4F61-9B64-E8464B94C139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5C07FA8-2CA7-4672-9E8F-C532216CC32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AC76C04-D284-4ECC-BC37-A8500E480DA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BC5CAB0-C30A-4613-A748-B7314AB321E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25C7250-25E3-4C80-8A91-E4E28014DC9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0C59604-5D33-4E82-A086-667B8C1A3C7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AA40B86-1ED8-45FF-96EF-0B82E615590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9702CD6-2DE3-4C8B-AB35-1ACCA739484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4AEC67E-331C-46DB-B445-CEAE6CF1674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B67CC2F-ADF8-4AB7-828C-DFF6947A30B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205DEBD-3E0B-4EDA-9FE8-6D2BC586AB6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0D6C030-0544-4C7A-A143-6B7731A5EB8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C766296-9928-488E-8765-B816C0E2946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5415D35-15C7-435B-99BB-8D9DB17C7EB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AD3B373-CA79-4AF2-9C7A-AB6D30F7C88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0186336-4D05-464B-B97B-52108969296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0030A68-06C0-4283-A499-2B91FFCB95D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948C985-BDB3-43C1-AF6F-D573892DEF2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1D03F60-EE7C-4E07-BE0F-CDA9A823855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9985036-569A-46E1-B6F8-0DFB26EF615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ADC47AF-42D8-4E19-80A8-C116D59F113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53DC6DC-1EDA-405B-996C-C7EAA02F9A7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F19EBAF-3C38-459F-A6AC-AB5CA2A7549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17151A3-1E3A-4A23-8698-3FF36DD71BB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1A94461-F2C6-45E8-B940-C0D3CBB2C6B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F6B1036-5325-416C-A65B-61345B9A995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AA87AD0-3AA3-467A-9815-E92A274F29C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64E0AED-DF27-4F42-A24A-CE80D536954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DD141EF-3D8C-4DA2-8488-FBA6F4B5AC1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CD00CAF-D1E3-4D52-B041-C23443C3B58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B73715A-94B3-477A-BE5D-622E9BD26F1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3712885-D99A-41A3-BDE0-DE3E75A2B39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9BFF44C-5AA7-4BD5-8CE0-92C4EEA6530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10D0BC9-FAB6-4919-87E5-4B0F7EAA5D6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3822E92-12A4-4F31-AB6D-6EBE28A681C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833225C-EA11-4989-84C3-6D33003C719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146A4ED-C3CE-458A-888A-A9FEC1C51F4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DF765C0-C861-4430-8A88-7E90B0C12F1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2D8964A-7212-4F81-9619-33012184873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095D4BC-D87F-41FB-A08A-DD80E50CD75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1CF444E-067D-4F27-AF64-31CF159FC48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F3BBFE7-ED04-48E1-BD3A-99B0F41B719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35C4CDE-685B-495C-B2A8-946FB848A8E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99630B6-8A44-4858-ACBA-4AF2B87EADF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C79B586-7CA3-4F73-A324-ABD0D013B3A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99C4DC9-4B28-433D-8B60-4681B4E45AB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55516C4-DB91-4A0A-970D-E0E07A4D08A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1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E1D91C0-11C2-495E-9EA0-92DB8E6C953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1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01B59C5-95D1-4549-8BA8-0F8BB0458B7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BFE181D-6AF9-42C5-9BCB-DE85585E921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FE5A581-DFCC-4C7F-A782-4CC42B3BA722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4652610-BC60-442C-AAB9-F9DEDAF4BA6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60114F6-9F90-461D-8495-EE204393A82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7B75F52-5497-44C1-ADE3-A980AEA225C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65D1202-DF8D-49AE-93C5-9B0C2091FF7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F9CA28E-5CE4-4C4A-8202-49B6015CDD0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B45084C-7869-4A6D-B34A-5C9CF812329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D68EC29-1813-40C2-A6EC-4603C773101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82A8E95-B047-4B51-AD72-D21752519AE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526391-C815-440C-8502-840FA2A01A6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39C045C-987C-4241-987B-4F5128C89BC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E7143B4-4CCD-44B1-96AD-44720F626B3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C34494-C2C9-40B0-99E5-2FB10DE0350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2ACECD7-7972-453C-A128-D61867B49FC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F66509D-4DF0-425F-9C6D-4DE611D460F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B0CB39D-9A05-4573-96B3-F1CBBA1B6AA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F5FCBE6-0394-4455-859A-54C77BA2B5A8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1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DBC9338-01F6-4F83-8CE6-4817C9897ED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1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1FB400A-1253-4A1E-A145-2A54B36ED51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C0F63BF-5953-4A02-AB8E-374FABB0405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DD973EF-837D-493C-BDF5-60476CCFFC0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25E3D2A-FE73-4AF6-BFA1-FEB2C2F0871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BF53E24-6D2B-4E08-820A-56593117796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2C4E622-3DD6-4D2A-BCC9-FCB4E5EF694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9115DFC-4F41-465B-AAF1-B8876911D8E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E0F2EE8-9690-4E3A-848E-AA4618F14E2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046D36A-D122-4373-B694-07E3E3118B6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E1F91BA-EDFD-4D91-A227-1C27F0A87EF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BBB150A-4109-4833-BE8F-7E223AE2B06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7F758B2-D9B0-4778-B050-E4113A22B77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7CA7E54-B73E-401C-A815-8709A91247B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5787AAC-18B8-46B9-BFDD-845719773E9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F75BFAB-D389-4566-A3FD-C5E7C8A8630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21592C6-2B6C-48F5-A194-4AB2D95AF3C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3C555C0-EB34-4AE6-BBB1-3E26BB73336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9B3CF69-AD46-43F0-B108-ABEA01B2440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A4EDC5B-99CE-42FC-AEC9-7AD449C1F73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0FCBF4D-91E2-42AC-8576-B0CBCCA17A0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C5E7554-3B3C-419A-8AD8-C8287DEBA14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BC677B5-7042-4BCE-AB3E-2E579D1EBE4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9F0EF3F-96BB-447F-8A34-818D8A49B97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5C8BB26-260F-4496-8734-E15420C9646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2B4D53D-2F1E-43EF-B360-33D110AFB07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418572C-BA1E-4E79-BDD7-D41EBF214AD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D290879-0710-4B7E-B889-FA69383A85A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A92B833-DC06-47F6-AF37-06BCD4EF233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54F167C-184E-401C-9A51-3214D2839D1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2ABA772-4553-4733-B4B9-B7733901622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CAF658C-BAC1-4A28-8AE7-36348973EAD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5E36A4A-A0AC-4BF9-9C80-ED58EA63C90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03E773-9633-4F7B-A874-6A4DF7D52C2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02FF8AC-66C5-4470-9AE5-3C644A3D168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3528C23-685C-4273-8C4A-71A4475222F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3F6FE94-1F7E-45C7-9749-EAD46307B23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8BE8CE7-F062-4781-89D5-0BBE77D7D8E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B7E675B-6DBA-43E7-AB33-71C85EECD51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D085882-E6B3-40D6-BE44-9724E7C18C8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D844CB6-3922-4730-86C6-9226C82D2DC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EBC32A9-775F-4ED1-96FA-174A5844DDF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B335B3E-4AF0-430B-9824-529542E78E0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3EE96B6-1853-4707-9F37-995E743C2CB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316DB6E-7D9A-4104-9DAE-AC91F8FC2EF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64DC094-65D0-4A73-84FD-DFC4D957ACD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24F4FA3-3203-4A57-A1AD-C8848CE5C96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E1A2160-E9B6-43D1-BC5C-A44184EF583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E38E2D1-2FC3-488B-93A6-C2F8E2B69C2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EE98FD2-307C-4418-9657-BE8DBC4DF52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0076E87-6A32-4264-9527-B5F276E8EB3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5178FEC-78EF-4166-8591-F9E177668F5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BCBD895-6646-4B27-A8F1-16EE1840FCD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A66BA9B-8085-4B37-B7DA-D7BB0AEEEF48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4D7D260-85CB-40B3-94D8-8E33ABEF1C6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654D0A7-AE64-4097-9949-0EA968CF8E68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3E4241C-A88A-4353-971C-22766A79D2D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F2E1CCA-FCD9-45C5-AA79-17D68699998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0ECD30F-24F7-4F7C-B1E2-91ED2BBDBB8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EB7357F-F83F-4C28-B779-77B9A49F0A4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5A561A8-7060-488F-AABA-94078424427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8837CE-57BD-4698-BF74-A4BEC4AA937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2EA362F-FC87-4908-A250-C72BEA2CA46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CCEE846-3B51-4FFF-B0C4-2160FF4DE1A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8C52ABC-7789-48C9-9696-E3581174EB8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84BF27B-5765-4902-8CC4-83E668C2167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E16A76A-C162-42FB-8C30-9B2B61AEA41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614CF03-209C-4817-8211-DE2C45A2A2E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EE41CB1-9042-4336-8467-A2AD228B28D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A3D0503-83EF-4D70-8200-6E7AB66029D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F238205-01CB-4D28-BA23-366FF5DE014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8A59E5F-72D1-4FCD-B536-304443F9787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4147D78-487E-4FCB-B989-C902FA4B09F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08246CC-D70B-4450-9FF2-99B718389D8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EFACBA5-0AD5-42C7-BB54-4CC097949A2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E8391BA-E153-4970-BCC3-E7F8DC4FF2C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A4C8DE6-F9DB-494B-A697-7AB3E445C9B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DCB12EB-44F0-48D7-AA30-34252E7836F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1B8CC1D-60A9-4667-BBFE-37D5CC0284F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E5B8B55-63AD-4952-907C-0636B8D6561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5B9C3DF-9D4F-4C59-B889-C012EA09A9A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C814A73-61DA-46D4-A82D-F22A7C3AE61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CFBE07C-722D-4F9F-8822-0149B93127D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F473E48-3EF5-4EF1-A0ED-7CDBA0596A6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B071FA7-DA20-453A-A405-B6B058D64DC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35FC03-EFD2-4795-925A-505C3502467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BC43072-B6F9-4313-9840-8552AB6A210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B39C271-1D05-4020-807C-C37A00925A2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5303391-194E-4493-9C19-0AA49D064E0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43EB39B-9905-4D26-8136-1D3DA58134B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D35EBB7-2F88-455F-9B8A-7214EFCEDFB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84C05B1-46BF-4C06-8E3E-CF30CECFF54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E0E85EC-16AD-428A-998F-F0B0AAC5BDB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83BF1B9-39ED-48C8-96F3-93B2BDEC763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2B23E1F-5CCD-4A93-A166-2C6E651268B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B66C18D-94C2-492F-8CAF-59F23F4C8A3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2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2A2EE72-2B43-4B68-A51B-44961DB5ECD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2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7657093-0901-4583-99F4-AABB699EBF38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2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F6E8B69-3551-42FD-992E-8D90DBA18D2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2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6F97BC8-CE95-4101-9465-AEC899C4F2C9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2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D1AB6FB-4002-41D9-B215-315072C0C0F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2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C2D7B52-9292-49EF-A8B0-45D870DCE52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ACFFDF1-F0FC-4D69-9F2A-553396D543B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D851781-4929-4295-BCE5-7D9E459AE49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ACBEB6F-E115-4E3B-91EC-AB929915E30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7D8B5B0-D48E-4F50-B481-BC408258787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67CC50F-0466-4531-9081-4B6F55385B9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B38FE71-D7C8-49E3-AF37-2CB934A86E3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9E13D75-BF95-4C4A-BBAD-18D18B10FC7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170E67C-85C0-400F-A1F6-C7B347E7AAA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FB1EEBA-06CA-4E5F-8CF9-ABDF6D944E3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B5A513E-9AAC-40D4-BDC2-6C750DC064D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5D8C3E1-F6C2-4C67-B043-6BCBE327D3E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3EBBFDC-BD2C-40C3-B82A-4B6F537CF01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E902B9E-536F-4FC5-ADB2-E786053264A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2C8611F-032C-474E-980A-1C620D466F8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CDD8E3E-ED9F-4727-83E4-A72DB0858BF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D1B95B0-8BA1-49BE-A506-1BED8ACF32A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29DEBC8-6962-4F7D-955C-B300034AE65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FE185C9-B649-4BC8-866E-71F513B1D8A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17E68AB-9B87-4608-A36D-D9BF68FD9BE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C5FD6A-098A-40F3-A0ED-0290A4DC4F1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DD69C9F-41D0-48A5-BF1D-786C164DF11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94F2042-490E-4FEE-A99C-747B7EC0FA9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CB1E4EC-3AAF-46DF-AF95-F08B15C249E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C370D7D-C5E8-4413-B0E4-38837E4920F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5D6BB46-CE07-4F0B-A0C1-053CDE5EE86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92902D-611C-4547-AED3-9325470F55D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5662617-FCDC-4B69-99ED-1BF33D6A5F2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AA7BEAE-7BC8-4CE7-AAFC-11A6FE9C38D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00C81A2-29CA-4DA2-954C-2A248A914F3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B494F6C-735C-471A-9A06-07D30EB6B07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FADD4D6-C896-4FA6-85FA-CD6E142A68B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6E3248D-9CFC-4D3A-8449-0C3C8D0B455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1B374AA-EB9A-4276-A040-58F47DA371C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E1E5248-8236-4651-85A6-E073C645A3A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11432FF-6E81-4A40-BA20-E7C58391573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0DEF125-FFC9-47DE-B3C5-D2AA8FB81E6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583C794-D118-49F0-A42C-C2EACDA7E08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68B04BF-C05B-4055-9CB7-9E5F2E9863F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4B8D5EC-5890-4CB6-B437-389EF8C5C56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0A1FF71-A2A5-494C-9D68-C103FE6EA9D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702D2E9-8D12-4C2A-B8B9-7F2D4F325C2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20A6C1F-51F1-41D1-AEF7-0FE1B5D2498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9437DD6-B4FB-4F68-A56E-F6BB7BC89EF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33B7CD9-54A7-45FA-9E5A-936E72EDB31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9998BE5-9CAA-427D-BCFF-00125C08CD6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947CA9F-0B2A-4193-8F5E-526F17B5CD2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A4D708E-D645-42D1-94D7-B72BD00C034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FB0577-4B6B-4F7A-BFBF-DB0414E6F73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D894C7D-C34A-46B7-8C17-08D2057D606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0E5B3D0-6D21-4090-A1DD-2BE60D6AF05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522C888-A7C3-4C13-85E8-22016AC08FE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0D11CF4-A5C2-42F6-84DB-26D398E1CBF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BE61DFD-9147-49E5-91AC-69444BDA4CC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040EB0E-6FFD-4819-A80E-F25F794DBBF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0C94905-0906-49E5-8E52-C3C19C7584F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AE98B56-A014-4978-85C3-6C7AEAEECD8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FCA86FC-377A-4E4D-8E0A-C4004126B83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7A85C43-E9C0-49C0-A6B5-05CC24BE8E5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A11532-9D25-4BAB-9889-FD76820F27B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F06D229-D6C8-48D6-8C2A-96D33B73C12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61FA70C-4D57-4558-AA34-97A08D45682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7B47118-E574-4B8B-8CCF-56EC43B3F97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B31BC8-2D31-4401-BE97-A074BEC3930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A07DCC5-E946-476B-BFBE-D596D2FA6B0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117C6B-AF24-4E5D-8F0F-60AE9803241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22F2375-F5E1-4C9D-BE31-42DA29447FE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A84D5CB-B0D8-4DE3-ABD5-A1831F8AE54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C350971-A1DF-405D-ABC9-BE00094D70C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D7F6364-8C22-4CA8-889B-D09B5308128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8FE6258-69DD-4E4E-B816-D2682992DBD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B126610-D088-406D-B43A-445E01A26C6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DB9163A-7EC4-4FB4-875F-0349937CF49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C8D922C-6825-486D-AD8B-0722ED99B51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07DC166-D45C-426C-AB46-CCF6B93A03E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4CA7672-AA5B-4C03-9E3F-83C9A126092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9D5FD9B-DB30-4902-AB45-655562FE3AD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DACE6DB-C946-41FF-80F5-1BFB3BA589B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AA47C0D-1642-49D3-BADA-4A5151781D5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778F467-A8DB-4116-9395-C435B15F910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18CB326-AAA2-4BC6-ADF2-9DA84CFAE30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EC307B4-C265-4945-80EA-CF0531F3ED7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9ED945E-7782-4A5D-9C17-12892D15B3A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E80043E-6FAE-4585-B61C-46A1B346BF9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9CDE973-7A6E-4E9F-81B8-C918A760791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C19A902-44C5-4B3A-BE75-07B1434D01F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66A207E-F96E-4CB7-8D0A-FF08F46D95F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6DF58C7-91DA-4EF5-8B4A-9FD643A518D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A66553C-718D-49A7-90AF-DC1036A3631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79DE12C-A136-49D2-B41D-D952D1C5138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3B411CE-9465-4CBC-878D-398D9AC89F3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3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003F6FB-92D6-469D-B534-F74865D4F94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3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2F7EA30-1EFD-4910-862D-DF9B90FD32E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54A68E-E98D-4DBB-AC47-FADE7691D8B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54B4808-53BC-4522-9E56-4B0E441B384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5497235-2A7F-431F-9C02-215A03B0413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EC9E2B0-5894-4241-A894-FC46709D49C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E1B9CD2-FE78-4CCE-AA99-5D1654BBFEB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2A22781-3364-4F20-B8EA-F14CEB1593C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3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27C799B-9F5B-48BF-B759-6A56F35A58B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3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F9E84AC-6245-4414-AEFF-5A7186B94B5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4156648-94F4-4F0D-B0F8-ACF3F8389D0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A62085D-E039-4635-ADD4-DE9A5403643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14BC015-EE93-4B63-9F69-3B0F2A9B4E0D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63C9B34-33D3-4071-9C47-66781EFF20B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DCA127C-7A1E-408A-9800-9F85E6616C9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2BB5155-97F5-4559-9661-2B209AEAA68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F8385DF-CF26-4C4B-BDDC-919C56FB07E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36BFD28-AFD2-439B-998F-66ABD3CAB6F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02E4B67-2018-4A29-9A99-630618A3DCA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43C9016-96DC-4205-9357-8FA4C072A9E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C81945C-B4BE-4CD0-81EC-F6F60374707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72F0186-249A-43BA-A5EA-D3C4230C511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1C4F099-7C67-4F37-9B80-BDBF25E88F1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A410A5F-F27D-485C-B18D-6F8EC4D831E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59DF99C-4C59-428C-8206-11303ADF761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A48FD37-A9E7-432D-A299-BA391363492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B66C79A-AF4E-4E7A-B3B4-FA3E67F0C01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FFEB1CA-45A2-4772-86EA-EBCFB6EBCDC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61830F0-2913-4553-AA48-C430C65849E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5DF6FBC-4C24-471D-8DF2-D668FA25B15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7664D53-89B9-4C21-BDA2-8972F2BDC69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0743E6F-AD3D-4F88-A0B9-BE97B6B01E7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886A73A-B0DF-4054-B70F-45D2FF86CA1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B9B82B9-D12E-475A-ABE3-0E4C51B3F6D2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F2B9EED-E3AD-486C-88B8-1225C4F2779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5538207-5030-4B41-A330-0DFEF044609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1CAAB80-2FD7-4009-8D1B-0780694264E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D31FEEF-F2F1-4D66-A927-FFB07F88005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E76AE46-2426-4180-909C-1C279D20DE6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36D200A-0CE7-4B2D-9DC5-252EDA210BD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FED414D-C296-4D24-8549-18DC918BD1B2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2EB76C4-F34C-4FDC-A53C-1EE336EBEF0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3DF8F1A-E966-45D3-890C-4CF702557387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7D0C541-4BC3-4AF2-928E-56A1143E21C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E873784-F698-4DF6-836A-3EDBF60FE49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3A4563E-BD1C-4A35-8472-5DF2C54055E8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1C0ACC9-E84F-4834-A118-F1784096F1B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7ACE0DB-829A-465C-85DA-E3D2E3B5B35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8DB5E0F-8AAF-43B6-AD98-0CFFB054492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4A27E75-B323-4828-A228-188DD000C8A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A649AB1-8619-4264-AF4E-C8E2BEC0DE0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45B561E-6388-4659-A33F-A76F2E9D9F8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641F719-4286-4298-AC9E-18FC51990E4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F032790-FEFD-4704-B5AA-C6EB68888F12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DDC439F-1A41-4B38-B6B3-EB2802C7A07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AB570B4-5014-46BD-82C7-CD51A11142D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356182-181E-4B76-A5D9-D3F3B64FFAE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3FC2B9B-2A65-4D46-995A-E5D951CDCA5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F447D7-C765-480D-ACDB-14641911D23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E169F67-E755-4DA7-86B4-AE7351F6A8E9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18EF642-6A04-41C2-B671-00F93110DFE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64F69F0-4EC9-4C8C-ACB3-59B45230468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D361BE3-BDFF-473B-A23A-847BC10BA3B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04702DA-FFC7-4402-B286-CFBE67D9EAF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C37A6F9-AE98-4723-9BF4-FB767467920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FD782E5-D00E-49D7-9D92-1C93D60FC7C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748B7DA-13F5-4212-9BC1-EECB2F3F8B78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B8F0188-9D5D-40BA-B204-86EAE39E208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CEBC487-F13C-41FE-9743-4B77D9A1877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B12E91-F577-48C9-A2DC-05DD3A77943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ADBD923-759E-4F8C-B2F8-A892A5EA286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167F000-9FDB-45D0-B86D-97B9234B19E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1D148A8-4EB3-4625-A846-E96CBF32BCB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CC4F79B-8067-40B3-AC9A-D8E161F9C8A6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185D1EF-5313-4D9D-BEA8-C1928D58836F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BDAED2E-27F8-454E-A351-A71385BCB768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70557A2-F01B-48F5-83CF-19C4AF8EB3B6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3025E46-85F4-4EDA-99AF-09311927D65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6B31AF7-7D33-48C8-9957-FB96AFF2B5C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C188703-558F-4853-8C53-A5C44EF487EC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F0BEC92-A6DE-4379-95BB-E91121386B4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DD2F9B5-0367-4C1B-A178-E91C99BEA60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6708048-BCFB-405F-9C0F-5D79A9DDEF29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A7F9652-EB9B-4BF5-BCE9-F2A0D78B891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9ACE792-47F0-481A-A504-B82E93C36EA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625811A-5AE4-471C-B527-7BEAF4B1AEC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8C83A23-BC72-4964-866A-C547E483610E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3769A5B-21CB-4A2D-8BED-0B2641B8D377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6BCB7CF-92BF-4720-9767-B319BB1E436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9B7B1AD-00E3-4B40-BD47-28F4F64E3D3B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73B3A1C-434A-431A-A15A-CD2C78FFA7B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4AB1BC3-67F6-4E06-99FA-E70787F79E40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79E8B2D-72AC-4E62-AB9B-2DC18D7F471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7122EF4-FF8A-473A-96C0-56F93DC94BD5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2C4313-904A-470F-AE40-EEAD0F0F9DE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3A668E6-8FD5-4510-BF62-3DDA7B66047D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4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BFBDD8B-1F4B-4F76-AC16-27170FDBFF64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4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6A973E1-20F4-4EAC-9F4A-722590EBE67E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4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E844882-FE28-4E34-B448-676BCE0E071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4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3133F7F-1A95-494B-B5EF-A1A8F9404D7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4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8A4B62-FFC4-48E5-BB5B-C7E92C42A6F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4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46397C8-E9E7-4E59-B22C-7A8D149E48D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4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7B8B5BA-931B-44F1-88BB-2EF665922EA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4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DB7D3B-BAC6-472C-B313-502EBD82E73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4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B15B9FD-A7A1-440A-97CD-297A6B40D43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4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03C985A-96C8-40E3-9872-DBDE18F31D1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4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8668440-AAFA-4B03-833F-BFBE1C7D904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4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5167DF3-D7B4-4085-9D77-BC5D2ED86CF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4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E44A2B8-1E65-469B-9882-5D1A19CCEBE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4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69F3C6-CAF9-4A93-8488-89C5EDA3940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2AEDD74-EDAB-484A-A7D3-811958C6840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C168910-B19A-4793-9E2D-AAC51E72A50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5490EF7-FF4F-426D-B8AA-179A3C0582D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9171F03-7029-4FC3-A8B3-C822F69021F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7A6AE01-616F-4545-A2DC-6D9CC83A3A9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67CCF86-463E-4299-B53B-5AB6ACE75D9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AA6A6BB-4C26-45AF-A135-907E5B9E817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E340E9-0775-421E-95F4-457DC3A9648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A38CBBD-D706-46C4-AD8D-61EC210DDCE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B335958-9964-45EE-B734-0C047631F45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C684833-B9A7-4D11-9F77-20B929AE220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2B41ADF-90E9-49F0-95BC-4DEC930C626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056455A-E879-4614-B452-7AA7E9B66A6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D39C02D-DFEF-4093-B9B4-DCBEBF4318F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DD83963-E121-47EB-AC3E-BD01887D205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D91072A-B959-4C14-B0D0-21EC35FC7A2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65B35BA-BBA9-4C04-AA57-857F5177397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429542C-3014-4701-A2B1-1EE3ACEFA89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00C7826-494C-495A-9D3C-019824242FC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00923F2-4DF1-4E88-8D4B-6863AC5467C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3760718-D724-4198-B7A8-E889164FC2E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851FF9F-C2D7-40A7-9FF4-8B98615409F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5D651E9-D0CF-44C5-9F41-C657B7A4A41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B736508-FAC4-4133-B1DF-71BB27F6CBD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C213A21-C0BB-4CFB-BE67-4112A09AFDE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EA91C7D-69E2-4DB4-8281-AFEA2C20276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AC2F27-D9AA-4B29-A36D-85AA7312312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7C45F7A-F7AF-46D6-8E87-DE979B23D1E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80CC8C5-0C11-42AA-B1F5-CD0FD9C1FAB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804BEB2-027A-4541-93B8-E3FEF512281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4BA909B-44EA-4528-82AB-8EEA76245FE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53123D2-B599-46BB-97B4-DA1ACF444D3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486C4A6-2F3F-4B48-A410-750F77263E4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9C9B927-BE30-4103-B318-3751945559A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13D0F19-B748-41B7-84B2-BCB263CC6A4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E8DC2E9-0C16-4705-813F-BBAC7DFBE16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3052F62-0495-46E8-9953-269416E967A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CE97A5D-1539-4259-8930-DAC582FFE53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433D3EC-7FD7-46B0-9DAF-3979A621AC1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8034CC-75C4-45F4-8919-A0FBD56F161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BA31EDB-BB90-4E06-9F98-09C81D6831A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671381F-2C36-4371-BD10-72615F86476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651CECA-B8A6-4CD1-8D71-C7CB2AEB6C5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EB7AC25-414F-4285-8C95-048810CDF3E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2F0934D-11ED-40EF-96BC-F883E3A9A1B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FF35BA6-A0A5-4B1B-9292-EE76FCD7D1F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BA53DFC-506E-4EA2-9769-288314BDC2C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D6E35AF-2EE4-4A9B-B65C-1B908562F78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653EED2-6246-42E5-97ED-B701E7528A8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6F51F4B-E581-44B7-ADF1-8195AD29F72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3EC7E55-9D42-4B6F-AFFC-7A0E9F20E88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6C80E77-680B-40F5-9257-118722494BC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3F954E7-EEB6-4BBD-8100-65694405C6E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829B318-F569-4A8C-9CA4-C084FD2503F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DE75648-88F4-4B93-92A1-E5C357AEB2D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FC541AB-7C71-4594-A9DE-1D644C05D3A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3B271F9-9B97-4EF4-A813-64540A95447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48D463F-F4A0-413C-B110-2656D2AC82A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CC38529-6175-4D18-AD63-7BB9562A09A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62E00AB-6C0A-41A5-87F4-F1605A70D73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79B8F1E-EF8E-4B92-8529-A886E8153A6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D000CD6-8B7A-4253-9A38-D4C22B275B1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E21D153-2006-47AC-B592-253B7FBB026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873B487-B1A3-4309-97ED-3A00435D313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0FD6874-2728-46C4-97F7-A0F5288E8AE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08C76B-C3DC-4A59-80F7-7AC848BB189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5E9F6BA-1B79-4ABD-BE41-52AC597E7C1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17B86BE-AEFF-4883-BAA3-4FF8247E6D1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E7FB775-0A38-4E4A-9083-4BAAF149F2F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7C5A3A1-8DA3-462B-94CC-A20BDFDA81A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85EE6E9-6C18-403E-853E-953CA8F0B5A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69BC728-C52F-4666-B2AB-7622823A571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67C96EC-BAA0-4A3F-8C83-23ED14AF76D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FDBAD2D-4C56-4282-A345-C00A6C4809E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330D7D0-84D1-41AA-9ECA-B9FEE762825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67B1C2B-ED07-4E72-8826-C351B85DDDD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7F5D3C4-8EE0-45FF-A948-AFD3AA0E898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C561995-C564-4FCD-9412-5D92DF017BC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3D5B0C0-DC4D-422A-BF17-0584B5AE306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BB642EF-BD5D-4A4D-AB1B-4884C8845C2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8CCFB7C-C234-4465-9744-7B76463A995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69E0BD7-BD76-4FAB-BA82-21F62F75474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C56AB47-5756-40BA-A479-F68B3040469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FD1480D-10E3-4EBE-9DD7-7A9A68724BC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6787CBA-B209-40D3-BE77-82DD942398A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F1DE90F-3557-4B2C-9B02-41B7A6CDA98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6E19FAA-D9D5-4541-A4EE-549A1B8A0C3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32669A5-446B-448A-B541-FDF8B780690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9F8AF0D-6821-4928-AC00-0A259116247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41073FB-2017-42CE-A9E0-A6BA12F73F6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39C842F-876E-46FE-9355-FF85450FD79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86173C8-46C6-44FA-882C-9F30CABA88E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9CDC713-13D2-49EB-AD0C-8A057A2E240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E6D41CA-ED09-4DCD-B9EB-9E97EB4C720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12143BC-DC39-4074-97A4-D770578AF00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A2F24A0-64D6-47E1-9CFF-9EA5FA597CB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6C35AD3-9F00-4E43-8D6F-BE7D08D681E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CF1118D-4CD4-40D1-B1C8-3980B1DB3A2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5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BA8FB24-3FC4-4213-9869-3A3DCDD5420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5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2181CA0-5F3A-447E-AB90-0D02935F33D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E77483C-6E95-4FD8-8018-A82A5703EC1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052A05E-BADF-4DD1-AC14-BC859E07D5D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1F9C13C-E122-4567-8CB2-C55C8ED31F3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AFE9211-9D63-484A-8D32-CFF1D8D7DB0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D6D1EB-8CC5-4AED-AF03-FD855D43BD9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E65598F-F465-40B8-B59D-0B1F7C02F7B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B2446FF-5B2A-444E-A358-670507897F8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BD38AA-0A74-4A65-845B-DE88C920BD1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6A86FD4-F1DB-44FE-925A-76D65D00237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5437CED-8828-4760-8ECC-7AB81EB31C49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F0E1EF1-99CB-4DC4-9CFB-08133E62058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8CDB682-397D-409C-9282-DBE4C1EB65A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C8E174A-0DD1-4081-8EAE-A20B3E96D32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BF9208F-4017-4B2D-AAE9-A1EA13AE20F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B421302-14BB-4AB9-ACB7-CF69BC6B7EE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9651EA3-5E9A-476E-B573-A87E58D81B8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DBC585E-B724-45F8-861D-6526FA871E3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C78838D-50EB-40DC-BBEF-2870D1DBAC4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7B16998-FB39-487A-A1E2-2B932DD1E47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F267FD8-8DE4-472D-A244-7AED2293E05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4B933A7-DA30-46D9-BC0D-7D63A215430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B3B9B65-BBA9-41CC-86C0-336D1ED0FE49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4E72AAF-A2F1-4D2A-AF90-7FAE18C2E59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36AE426-FF7D-440F-82C2-A37F94DF175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CA248ED-D3A7-432B-AD1F-01E1BBB85F1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1D5B1CC-2DD5-4A24-B648-E2E8F788A13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78C92B6-EA93-48CB-9FA9-CE6412795CA9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E04BBFA-F85E-4FBB-A6B2-4C2C2FE6644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70A7CA4-C8A9-4D37-A321-D37EE61B1DD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284CFBA-70FE-4477-93E0-291E647AC29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34566E3-1CD9-48A1-922E-9673233C719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03F4B13-F73E-42F2-93D9-0FBE4D83C8A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7E0AAA4-479E-408E-9A42-5D6F097DB55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4552ACD-B6EB-48E9-B907-5348517BEE8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97A1986-BBE8-4D2A-B349-92215042A82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02E5AA8-8A78-4608-A0A8-B551CAEDA38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3A24D70-6B23-49A7-B8CE-872C6E84208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8908360-9F06-4543-9DAA-D489D951DC7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DF9A310-F9FD-4508-A758-95DF60AEBFB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E568015-4F0D-4D1E-AC0B-8A76CC2642C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2F30ED3-3BAD-4EF5-9074-4131675CCB0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B4171AF-B149-4BDE-A107-7AFEE488608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AFF0A2B-6412-4681-A347-7DB9B7821BA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93834C5-DD86-4B7F-9592-A9EDBAD75A1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7450D14-BF3E-4F0F-8D17-0CAA5B4417C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288632B-BE58-4BCB-8757-935960EDE96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04D4564-9EED-49E3-BAC5-AFDF6768CC80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1BF07D4-252C-4533-AD33-5DEB817B2A4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6C0577B-9A72-433A-BBE7-63C39BDF8E4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0BC138A-65B8-47D8-B99A-9C8407C5BBB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35BBC5D-5C92-474F-A288-7698A7FE586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04039E4-FE6A-4878-B6E2-EB0BFB852DD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9054704-72CA-49D7-B1DC-27779443807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41D3D21-F192-4B6E-8DA1-6CF544DD2CE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3CCB314-A48C-4F61-8F29-F3C42CE74DE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D023ABC-6043-4A8B-8DE7-D606856F786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6944644-EDF3-4B3F-97FD-6E97BAE999D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9721326-1986-4B17-A2B0-2EEF3BCF0BF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46E242B-A786-4492-96FC-8A7C3E7309B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224AEBD-8B0A-4649-8AB2-050947BDF88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16BF72A-4F8A-40BB-8829-6705E87BDF8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08A8AB3-1A06-416E-93D1-AADBD0A76D7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9342F6D-C6FF-48C8-8E1E-9A05149D7FC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10976EA-9EB8-4C6E-B977-E9AC0A35E7C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23F0BB7-E496-4E5A-9FB2-76D32499FDA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06282E9-BDA0-45BD-9392-96D7A9386E4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DE7E87C-7A29-404F-A633-A7FD0781A8A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10ABDB5-BF1C-4241-AC0B-24D8AA97D92F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1E1FA9B-B32C-4005-BC00-68CD43AC905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9552AC3-E1D7-49BA-B811-F498EDA95CD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692CD12-7327-46AF-A066-D0DC66FB886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10A23B8-5701-4E9E-B5FB-1EB225FC86F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DB36F2F-F10F-4B81-8F55-75E75DFA08F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A07FE50-DC6D-4D57-B314-24EC25380D1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3B2809E-69F1-4621-8269-57CF04336C3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6595B3D-EABE-4086-B9A1-9FFEAB8ED8F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163385D-6825-4691-BE7F-F39933ACDCD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95EC23A-A317-426C-8F0B-DE117221945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4BE88D8-28F0-4264-9646-FB7A511A336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8950CD6-6512-475A-B5C9-0DAA7BB0A95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6A1302A-C8FA-4582-860E-4538C6D3AE9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6CD484D-3EDD-41BF-8577-824C95A0FCC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3430DAC-E7F0-4CE1-AB51-B4AE4A58844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D8E2AE8-9699-4AD5-B2E9-322AF4259E7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688C57E-98AF-4EF3-9C62-A9E951E78C5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28F837D-BC36-4941-8B6C-F587DF7BE47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0771DBA-DE13-4481-B892-BAB7444C69B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1A58E60-6816-41A7-A884-90030B4B496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BE5634C-DE7A-4262-B2AF-633AE048926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5876BA5-D00F-4112-B9DF-5052734E962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36CABFE-C133-471C-B8D9-A86EF8CA278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049C8DD-D358-47AC-B4D0-55D0C34783A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9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7E6A9C7-C618-4E06-B6CC-3272D501B30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9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555A059-3A7D-436B-BE96-C145078877C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69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750073E-3F47-4D5B-BFAB-F57A2C74C45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69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74E10D7-D0D0-44DF-8841-6D00221EB51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9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01DBFBB-A472-4F9E-8087-D0DA1044AA4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9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9E5D242-AC80-4075-AC0E-631CE440C73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69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75A2220-7599-47F5-8B30-BE7FE8A231A3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69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0239FBD-D97B-4A17-99C0-517CC1644B1A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0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E76AFA0-06B7-4E03-A01C-277FBEC77F60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0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2E852D2-57E7-405D-B431-B9C35B2388F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0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5254642-24E9-4DBD-8218-FC901658D16C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0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74F56B1-C849-4D1B-94B9-A64FC44BEAE3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0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F99A38B-EB80-4F01-AEDC-BD3F2744F77B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0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47CF631-DC01-4E00-939A-D1C6ED244CB1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0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C039095-C4F5-4B99-8B6A-DD6AF9BDEF75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0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BF0967F-F6EC-4DF0-804F-3977009CDED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0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E4E50C3-88F2-44FC-8C88-981348A5B6AA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0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4C57733-A4EB-4172-813F-DF43B8EE6EF4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478155</xdr:rowOff>
    </xdr:to>
    <xdr:sp macro="" textlink="">
      <xdr:nvSpPr>
        <xdr:cNvPr id="71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4807FCE-0529-49A7-B04F-2CFA7D2029D1}"/>
            </a:ext>
          </a:extLst>
        </xdr:cNvPr>
        <xdr:cNvSpPr/>
      </xdr:nvSpPr>
      <xdr:spPr bwMode="auto">
        <a:xfrm>
          <a:off x="182880" y="45720"/>
          <a:ext cx="1889760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478155</xdr:rowOff>
    </xdr:to>
    <xdr:sp macro="" textlink="">
      <xdr:nvSpPr>
        <xdr:cNvPr id="71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008A208-FE3E-4406-B135-76EF285A0B2F}"/>
            </a:ext>
          </a:extLst>
        </xdr:cNvPr>
        <xdr:cNvSpPr/>
      </xdr:nvSpPr>
      <xdr:spPr bwMode="auto">
        <a:xfrm>
          <a:off x="182880" y="45720"/>
          <a:ext cx="1891665" cy="61341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1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528660C-EF76-4B0F-A04A-1C21A8103B2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1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AA342B5-59D1-4AA9-AB1F-AEEE2BCE1658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1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0064617-0BBA-4D7C-AF4A-A70814F8EAB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1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8CEBB48-9055-4C68-B554-9B9EB037B60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1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DAA3C06-1345-490C-88C3-E35CED072CB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1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2634F62-D003-48AA-8D0E-CD92981C1D1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1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383D047-75FF-46D6-BF7F-50A3F64DA65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1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FDC6A2B-B13C-4EDE-B895-8341C7B60C3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2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01E39FB-D22A-4840-97CC-35FDB2DCEA9A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2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9682A10-DFD4-4CD8-8B0C-F5132C23DA0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2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84FDB7C-CB0A-4312-926D-AE4672EFAD6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2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7199ABB-E527-4F34-ABA4-AB109167244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2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458B1FD-B769-4937-BDCA-EFA906F1AB9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2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4615324-B763-4FD6-9CA6-192B5045516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2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DF3C4AF-05AD-4816-A8F3-044DA6E4A4A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2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3DED197-D833-48C0-8CD7-5807CDB6C709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2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8E9C859-05DD-40B8-A91E-7838FF733E5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2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FDD9057-9F0A-4F4B-96B0-A996D8F15C0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3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2446279-46DC-49E7-B801-AC18A3E0569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3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AFC41FD-14FA-4D8C-A8C1-6AA3CD27CB3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3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35563E-60AF-496C-A466-80A68BDA5BF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3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7F7D639-C8DC-47AE-A0D0-BD5781722B2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3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1CACE9F-51EE-4D15-A21B-46728EEFFA0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3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6E005DD-1CE4-458A-A25B-B5FEE0DAC2D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3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31E8672-81F8-46EA-9887-8A2BA336F918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3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834AAE3-A016-41F6-81D8-68388524F41E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3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6AEDF43-C74E-4F85-A4FB-36AA735D9F77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3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6BAE524-09D1-47B6-815F-F843127EC3D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4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B3EE9D3-7343-45CE-B0F3-49C80C73949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4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A6DD680-153B-4D5F-84AB-5FA3F99F9649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4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20A67AA-0AA9-4205-82C8-CB1621105BC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4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8457F38-F81A-4710-A7D2-6BE97FF2266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4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3C5642E-4C02-40B1-A612-D1273B43955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4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EB5F54C-615D-483A-9AC3-914DCAEEF1B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4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E8A3800-5900-45D2-8E2E-6ACE92BBFC1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4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B71493C-26F1-4BCA-95AB-D13A03696282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4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1CA539-6720-4208-9062-E4440FE0281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4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9E438EC-C275-40B0-9355-9EC99FE34C9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5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0ADBC0C-EAFD-4601-9799-CF888A4ECED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5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AD345BC-63B8-4967-B221-7A052530944B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5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256291F-94EB-4A73-A994-4FD3870F1C5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5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75FD28BA-9910-496B-AA0C-0F0B5548469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5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10C625B-9EB0-4499-930E-4EC343963DB4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5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E54B1FE-565F-4D7F-A3F6-D63B0941FBFA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5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587C221-1C44-4508-BC17-F75E537286E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5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6D9DAC6-FDF8-4AB9-9557-C2476A95919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5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7218687-5FB7-4396-8087-9CFFE6AD9E2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5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487BC131-433A-4D0D-88DE-EBDC9E3C0FB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6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11AD3EA-FE1C-4B97-8C77-13A57640CEA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6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EF685F9-DFA2-4800-AF0F-0EFD30E6D8E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6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C546524-6A45-420F-8F88-45577D2633D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6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E24071C-6BBC-43AA-B27A-AE5CE761E07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6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97CAAE14-07B6-48F9-932A-6193E3A505B5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6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89D75E7-002E-434F-8E8C-DB450F91C5A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6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D8B81EA-B2BD-4B72-8F33-A72B6BED3BA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6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1FBD55E-9953-4BE4-B6F5-64AEBC346CA4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6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848AAB9C-A5B1-48E8-BD6A-F298758E5E3B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6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AFDC322-E6EF-45A9-AEA6-C16B6C1A5950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7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C5DEDDE-2A81-4610-A298-1EBECF2172F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7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35A09127-5504-407D-9099-19E0BE2103E1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7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212B9C0-62A0-4DE1-954B-EFC2905A8CFE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7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653546C9-CEDE-48F0-BC54-EFD3BE2D71C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7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24883DB-35FC-414F-8D07-2AE123D87952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7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838A691-DCF2-416C-8680-6F4C79A6A4B6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7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126D9ED-FD8D-4668-9E31-4E10E064D0BF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7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DB7B42A-3038-4C88-9578-FC411F60C155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7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BEF79FA2-5CE3-4588-96A1-4A8A762455A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7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0993BE8F-5431-43AB-A078-29364A547603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8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FD5CF927-516D-4719-9741-548F6E52FE21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8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AABA1E4-C5A8-408A-A426-C4E998F85E0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82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5CCDDF18-D714-4A8D-9E6C-78C115E87443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83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6490293-A8CE-47DF-BE7A-0B96EB79EA7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84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08A1EC5-CA45-4E7E-A6BF-34B1E6E7BBE6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85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2EE70CDB-4661-4D4E-B307-47B55A795D7C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86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CB3DFCD5-117B-4F45-B9EE-0FC59BC0FE8C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87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4750BFE-21DB-47E6-ACEF-5BD25A043AC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88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1BD2180A-A501-40E7-8583-A01191D1D55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89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A626F25D-F85E-4B2B-96D6-BF245CFBEACD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929640</xdr:colOff>
      <xdr:row>2</xdr:row>
      <xdr:rowOff>474345</xdr:rowOff>
    </xdr:to>
    <xdr:sp macro="" textlink="">
      <xdr:nvSpPr>
        <xdr:cNvPr id="790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D5E0FFCD-E45B-4D2D-9E11-A11B83904CAD}"/>
            </a:ext>
          </a:extLst>
        </xdr:cNvPr>
        <xdr:cNvSpPr/>
      </xdr:nvSpPr>
      <xdr:spPr bwMode="auto">
        <a:xfrm>
          <a:off x="182880" y="45720"/>
          <a:ext cx="1889760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 editAs="oneCell">
    <xdr:from>
      <xdr:col>0</xdr:col>
      <xdr:colOff>182880</xdr:colOff>
      <xdr:row>2</xdr:row>
      <xdr:rowOff>45720</xdr:rowOff>
    </xdr:from>
    <xdr:to>
      <xdr:col>2</xdr:col>
      <xdr:colOff>931545</xdr:colOff>
      <xdr:row>2</xdr:row>
      <xdr:rowOff>474345</xdr:rowOff>
    </xdr:to>
    <xdr:sp macro="" textlink="">
      <xdr:nvSpPr>
        <xdr:cNvPr id="791" name="cmdShwUsf" hidden="1">
          <a:extLst>
            <a:ext uri="{63B3BB69-23CF-44E3-9099-C40C66FF867C}">
              <a14:compatExt xmlns:a14="http://schemas.microsoft.com/office/drawing/2010/main" spid="_x0000_s6146"/>
            </a:ext>
            <a:ext uri="{FF2B5EF4-FFF2-40B4-BE49-F238E27FC236}">
              <a16:creationId xmlns:a16="http://schemas.microsoft.com/office/drawing/2014/main" id="{EF742A8B-7084-472D-9F09-A990A2FAEB27}"/>
            </a:ext>
          </a:extLst>
        </xdr:cNvPr>
        <xdr:cNvSpPr/>
      </xdr:nvSpPr>
      <xdr:spPr bwMode="auto">
        <a:xfrm>
          <a:off x="182880" y="45720"/>
          <a:ext cx="1891665" cy="6096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 fPrintsWithSheet="0"/>
  </xdr:twoCellAnchor>
  <xdr:twoCellAnchor>
    <xdr:from>
      <xdr:col>7</xdr:col>
      <xdr:colOff>9525</xdr:colOff>
      <xdr:row>0</xdr:row>
      <xdr:rowOff>66675</xdr:rowOff>
    </xdr:from>
    <xdr:to>
      <xdr:col>8</xdr:col>
      <xdr:colOff>752475</xdr:colOff>
      <xdr:row>1</xdr:row>
      <xdr:rowOff>209550</xdr:rowOff>
    </xdr:to>
    <xdr:sp macro="" textlink="">
      <xdr:nvSpPr>
        <xdr:cNvPr id="792" name="Rectangle : coins arrondis 791">
          <a:extLst>
            <a:ext uri="{FF2B5EF4-FFF2-40B4-BE49-F238E27FC236}">
              <a16:creationId xmlns:a16="http://schemas.microsoft.com/office/drawing/2014/main" id="{1AC18BAE-B2BD-FEF8-FDCC-4D6A070120A7}"/>
            </a:ext>
          </a:extLst>
        </xdr:cNvPr>
        <xdr:cNvSpPr/>
      </xdr:nvSpPr>
      <xdr:spPr>
        <a:xfrm>
          <a:off x="7400925" y="66675"/>
          <a:ext cx="1581150" cy="381000"/>
        </a:xfrm>
        <a:prstGeom prst="roundRect">
          <a:avLst/>
        </a:prstGeom>
        <a:solidFill>
          <a:srgbClr val="FFC00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>
              <a:solidFill>
                <a:sysClr val="windowText" lastClr="000000"/>
              </a:solidFill>
            </a:rPr>
            <a:t>EXTRAIRE LA</a:t>
          </a:r>
          <a:r>
            <a:rPr lang="fr-FR" sz="1400" b="1" i="1" baseline="0">
              <a:solidFill>
                <a:sysClr val="windowText" lastClr="000000"/>
              </a:solidFill>
            </a:rPr>
            <a:t> LISTE </a:t>
          </a:r>
          <a:endParaRPr lang="fr-FR" sz="1400" b="1" i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G:\1-COURS%20INFORMATIQUE%20AAA\2-CLE%20COURS%20INFOMATIQUE\Cours%205%20Excel\Bases%20de%20donn&#233;es\base%20de%20donn&#233;es%20bridge.xls" TargetMode="External"/><Relationship Id="rId1" Type="http://schemas.openxmlformats.org/officeDocument/2006/relationships/externalLinkPath" Target="file:///G:\1-COURS%20INFORMATIQUE%20AAA\2-CLE%20COURS%20INFOMATIQUE\Cours%205%20Excel\Bases%20de%20donn&#233;es\base%20de%20donn&#233;es%20bridg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base données bridg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C" displayName="TAC" ref="A1:C91" totalsRowShown="0" headerRowDxfId="20" dataDxfId="19">
  <tableColumns count="3">
    <tableColumn id="1" xr3:uid="{00000000-0010-0000-0000-000001000000}" name="ACTIVITES" dataDxfId="18"/>
    <tableColumn id="2" xr3:uid="{00000000-0010-0000-0000-000002000000}" name="COUT" dataDxfId="17"/>
    <tableColumn id="3" xr3:uid="{00000000-0010-0000-0000-000003000000}" name="CAT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Rel" displayName="TRel" ref="H1:H5" totalsRowShown="0" headerRowDxfId="15" dataDxfId="14">
  <autoFilter ref="H1:H5" xr:uid="{00000000-0009-0000-0100-000004000000}"/>
  <tableColumns count="1">
    <tableColumn id="1" xr3:uid="{00000000-0010-0000-0100-000001000000}" name="RELATION" dataDxfId="13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Fon" displayName="TFon" ref="J1:J3" totalsRowShown="0" headerRowDxfId="12" dataDxfId="11">
  <autoFilter ref="J1:J3" xr:uid="{00000000-0009-0000-0100-000005000000}"/>
  <tableColumns count="1">
    <tableColumn id="1" xr3:uid="{00000000-0010-0000-0200-000001000000}" name="ANIMATEUR" dataDxfId="10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CV" displayName="TCV" ref="E1:F45" totalsRowShown="0" headerRowDxfId="9" dataDxfId="8">
  <autoFilter ref="E1:F45" xr:uid="{00000000-0009-0000-0100-000006000000}"/>
  <sortState xmlns:xlrd2="http://schemas.microsoft.com/office/spreadsheetml/2017/richdata2" ref="E2:F45">
    <sortCondition ref="F2:F45"/>
  </sortState>
  <tableColumns count="2">
    <tableColumn id="1" xr3:uid="{00000000-0010-0000-0300-000001000000}" name="CODEP" dataDxfId="7"/>
    <tableColumn id="2" xr3:uid="{00000000-0010-0000-0300-000002000000}" name="VILLES" dataDxfId="6" dataCellStyle="Normal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WsF"/>
  <dimension ref="A1:X37"/>
  <sheetViews>
    <sheetView showGridLines="0" showZeros="0" topLeftCell="A3" workbookViewId="0">
      <selection activeCell="AO6" sqref="AO6"/>
    </sheetView>
  </sheetViews>
  <sheetFormatPr baseColWidth="10" defaultColWidth="3.625" defaultRowHeight="14.25"/>
  <cols>
    <col min="1" max="22" width="3.75" customWidth="1"/>
    <col min="23" max="23" width="4.5" bestFit="1" customWidth="1"/>
    <col min="24" max="24" width="3.75" customWidth="1"/>
    <col min="25" max="25" width="3.25" customWidth="1"/>
  </cols>
  <sheetData>
    <row r="1" spans="1:16" ht="16.5" customHeight="1">
      <c r="A1" s="28">
        <v>250848</v>
      </c>
      <c r="D1" s="23" t="s">
        <v>86</v>
      </c>
      <c r="E1" s="23"/>
      <c r="F1" s="23"/>
      <c r="G1" s="23"/>
      <c r="H1" s="23"/>
      <c r="I1" s="23"/>
      <c r="J1" s="125" t="e">
        <f ca="1">VLOOKUP($A$1,LAdh,2,FALSE)</f>
        <v>#REF!</v>
      </c>
      <c r="K1" s="125"/>
    </row>
    <row r="2" spans="1:16" ht="16.5" customHeight="1"/>
    <row r="3" spans="1:16" ht="16.5" customHeight="1"/>
    <row r="4" spans="1:16" ht="16.5" customHeight="1"/>
    <row r="5" spans="1:16" ht="16.5" customHeight="1">
      <c r="B5" s="22" t="e">
        <f ca="1">VLOOKUP($A$1,LAdh,3,FALSE)</f>
        <v>#REF!</v>
      </c>
      <c r="C5" s="22"/>
      <c r="D5" s="22" t="e">
        <f ca="1">VLOOKUP($A$1,LAdh,4,FALSE)</f>
        <v>#REF!</v>
      </c>
      <c r="E5" s="22"/>
      <c r="F5" s="22"/>
      <c r="G5" s="22"/>
      <c r="H5" s="22"/>
      <c r="I5" s="22" t="e">
        <f ca="1">VLOOKUP($A$1,LAdh,5,FALSE)</f>
        <v>#REF!</v>
      </c>
      <c r="J5" s="22"/>
      <c r="N5" s="24" t="e">
        <f ca="1">VLOOKUP($A$1,LAdh,6,FALSE)</f>
        <v>#REF!</v>
      </c>
      <c r="O5" s="23"/>
      <c r="P5" s="23"/>
    </row>
    <row r="6" spans="1:16" ht="16.5" customHeight="1"/>
    <row r="7" spans="1:16" ht="16.5" customHeight="1">
      <c r="B7" s="22" t="e">
        <f ca="1">VLOOKUP($A$1,LAdh,7,FALSE)</f>
        <v>#REF!</v>
      </c>
      <c r="C7" s="22"/>
      <c r="D7" s="22"/>
    </row>
    <row r="8" spans="1:16" ht="16.5" customHeight="1">
      <c r="B8" s="22" t="e">
        <f ca="1">VLOOKUP($A$1,LAdh,8,FALSE)</f>
        <v>#REF!</v>
      </c>
      <c r="C8" s="22"/>
      <c r="D8" s="22"/>
    </row>
    <row r="9" spans="1:16" ht="16.5" customHeight="1">
      <c r="B9" s="23" t="e">
        <f ca="1">VLOOKUP($A$1,LAdh,9,FALSE)</f>
        <v>#REF!</v>
      </c>
      <c r="C9" s="23"/>
      <c r="D9" s="22" t="e">
        <f ca="1">VLOOKUP($A$1,LAdh,10,FALSE)</f>
        <v>#REF!</v>
      </c>
    </row>
    <row r="10" spans="1:16" ht="16.5" customHeight="1">
      <c r="B10" s="25"/>
      <c r="C10" s="25"/>
    </row>
    <row r="11" spans="1:16" ht="16.5" customHeight="1">
      <c r="B11" s="27" t="s">
        <v>88</v>
      </c>
      <c r="C11" s="27"/>
      <c r="D11" s="27"/>
      <c r="E11" s="27"/>
      <c r="F11" s="27"/>
      <c r="G11" s="27"/>
      <c r="H11" s="27" t="s">
        <v>89</v>
      </c>
    </row>
    <row r="12" spans="1:16" ht="16.5" customHeight="1">
      <c r="B12" s="26" t="e">
        <f ca="1">VLOOKUP($A$1,LAdh,11,FALSE)</f>
        <v>#REF!</v>
      </c>
      <c r="C12" s="26"/>
      <c r="D12" s="26"/>
      <c r="E12" s="26"/>
      <c r="H12" s="26" t="e">
        <f ca="1">VLOOKUP($A$1,LAdh,12,FALSE)</f>
        <v>#REF!</v>
      </c>
      <c r="I12" s="26"/>
      <c r="J12" s="26"/>
      <c r="K12" s="26"/>
    </row>
    <row r="13" spans="1:16" ht="16.5" customHeight="1"/>
    <row r="14" spans="1:16" ht="16.5" customHeight="1">
      <c r="B14" s="27" t="s">
        <v>91</v>
      </c>
    </row>
    <row r="15" spans="1:16" ht="16.5" customHeight="1">
      <c r="B15" s="22" t="e">
        <f ca="1">VLOOKUP($A$1,LAdh,13,FALSE)</f>
        <v>#REF!</v>
      </c>
      <c r="J15" s="26"/>
      <c r="K15" s="26"/>
    </row>
    <row r="16" spans="1:16" ht="16.5" customHeight="1">
      <c r="J16" s="26"/>
      <c r="K16" s="26"/>
    </row>
    <row r="17" spans="2:24" ht="16.5" customHeight="1">
      <c r="B17" s="27" t="s">
        <v>87</v>
      </c>
      <c r="G17" s="22"/>
      <c r="H17" s="22" t="e">
        <f ca="1">VLOOKUP($A$1,LAdh,15,FALSE)</f>
        <v>#REF!</v>
      </c>
      <c r="I17" s="22"/>
      <c r="J17" s="26"/>
      <c r="K17" s="26"/>
      <c r="L17" s="22"/>
    </row>
    <row r="18" spans="2:24" ht="16.5" customHeight="1">
      <c r="B18" s="22" t="e">
        <f ca="1">VLOOKUP($A$1,LAdh,14,FALSE)</f>
        <v>#REF!</v>
      </c>
      <c r="H18" s="26" t="e">
        <f ca="1">VLOOKUP($A$1,LAdh,16,FALSE)</f>
        <v>#REF!</v>
      </c>
      <c r="I18" s="26"/>
      <c r="J18" s="26"/>
      <c r="K18" s="26"/>
    </row>
    <row r="19" spans="2:24" ht="16.5" customHeight="1"/>
    <row r="20" spans="2:24" ht="16.5" customHeight="1">
      <c r="B20" s="27" t="s">
        <v>90</v>
      </c>
    </row>
    <row r="21" spans="2:24" ht="16.5" customHeight="1">
      <c r="B21" s="126" t="e">
        <f ca="1">VLOOKUP($A$1,LAdh,17,FALSE)</f>
        <v>#REF!</v>
      </c>
      <c r="C21" s="126"/>
      <c r="D21" s="126"/>
      <c r="E21" s="126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</row>
    <row r="22" spans="2:24"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</row>
    <row r="23" spans="2:24"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</row>
    <row r="24" spans="2:24">
      <c r="B24" s="126"/>
      <c r="C24" s="126"/>
      <c r="D24" s="126"/>
      <c r="E24" s="126"/>
      <c r="F24" s="126"/>
      <c r="G24" s="126"/>
      <c r="H24" s="126"/>
      <c r="I24" s="126"/>
      <c r="J24" s="126"/>
      <c r="K24" s="126"/>
      <c r="L24" s="126"/>
      <c r="M24" s="126"/>
      <c r="N24" s="126"/>
      <c r="O24" s="126"/>
      <c r="P24" s="126"/>
      <c r="Q24" s="126"/>
    </row>
    <row r="25" spans="2:24"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</row>
    <row r="26" spans="2:24"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T26" s="32" t="s">
        <v>96</v>
      </c>
      <c r="U26" s="33"/>
      <c r="V26" s="34"/>
      <c r="W26" s="34"/>
      <c r="X26" s="35"/>
    </row>
    <row r="27" spans="2:24">
      <c r="T27" s="36"/>
      <c r="X27" s="37"/>
    </row>
    <row r="28" spans="2:24">
      <c r="B28" s="27" t="s">
        <v>92</v>
      </c>
      <c r="D28" s="29" t="e">
        <f ca="1">VLOOKUP($A$1,LAdh,18,FALSE)</f>
        <v>#REF!</v>
      </c>
      <c r="E28" s="31" t="e">
        <f ca="1">VLOOKUP($A$1,LAdh,22,FALSE)</f>
        <v>#REF!</v>
      </c>
      <c r="G28" s="30"/>
      <c r="H28" s="30"/>
      <c r="I28" s="30"/>
      <c r="J28" s="30"/>
      <c r="K28" s="30"/>
      <c r="L28" s="30"/>
      <c r="R28" s="30"/>
      <c r="T28" s="36"/>
      <c r="U28" s="38" t="s">
        <v>93</v>
      </c>
      <c r="W28" s="39" t="e">
        <f ca="1">VLOOKUP($A$1,LAdh,19,FALSE)</f>
        <v>#REF!</v>
      </c>
      <c r="X28" s="40"/>
    </row>
    <row r="29" spans="2:24">
      <c r="E29" t="s">
        <v>113</v>
      </c>
      <c r="T29" s="36"/>
      <c r="W29" s="41" t="e">
        <f ca="1">IF(VLOOKUP($A$1,LAdh,23,FALSE)=E29,0,VLOOKUP(E29,TAC[],2,FALSE))</f>
        <v>#REF!</v>
      </c>
      <c r="X29" s="42"/>
    </row>
    <row r="30" spans="2:24">
      <c r="E30" t="s">
        <v>56</v>
      </c>
      <c r="T30" s="36"/>
      <c r="W30" s="41">
        <f>IFERROR(VLOOKUP(E30,TAC[],2,FALSE),0)</f>
        <v>12</v>
      </c>
      <c r="X30" s="42"/>
    </row>
    <row r="31" spans="2:24">
      <c r="T31" s="36"/>
      <c r="W31" s="41">
        <f>IFERROR(VLOOKUP(E31,TAC[],2,FALSE),0)</f>
        <v>0</v>
      </c>
      <c r="X31" s="42"/>
    </row>
    <row r="32" spans="2:24">
      <c r="T32" s="36"/>
      <c r="W32" s="41">
        <f>IFERROR(VLOOKUP(E32,TAC[],2,FALSE),0)</f>
        <v>0</v>
      </c>
      <c r="X32" s="42"/>
    </row>
    <row r="33" spans="21:24">
      <c r="W33" s="41">
        <f>IFERROR(VLOOKUP(E33,TAC[],2,FALSE),0)</f>
        <v>0</v>
      </c>
      <c r="X33" s="42"/>
    </row>
    <row r="34" spans="21:24">
      <c r="W34" s="41">
        <f>IFERROR(VLOOKUP(E34,TAC[],2,FALSE),0)</f>
        <v>0</v>
      </c>
      <c r="X34" s="42"/>
    </row>
    <row r="35" spans="21:24">
      <c r="U35" s="38" t="s">
        <v>97</v>
      </c>
      <c r="W35" s="41" t="e">
        <f ca="1">W28+W29+W30+W31+W32+W33+W34</f>
        <v>#REF!</v>
      </c>
      <c r="X35" s="42"/>
    </row>
    <row r="36" spans="21:24">
      <c r="U36" s="38" t="s">
        <v>94</v>
      </c>
      <c r="W36" s="43" t="e">
        <f ca="1">VLOOKUP($A$1,LAdh,26,FALSE)</f>
        <v>#REF!</v>
      </c>
      <c r="X36" s="42"/>
    </row>
    <row r="37" spans="21:24">
      <c r="U37" s="44" t="s">
        <v>95</v>
      </c>
      <c r="V37" s="45"/>
      <c r="W37" s="46" t="e">
        <f ca="1">VLOOKUP($A$1,LAdh,21,FALSE)</f>
        <v>#REF!</v>
      </c>
      <c r="X37" s="47" t="e">
        <f ca="1">VLOOKUP($A$1,LAdh,27,FALSE)</f>
        <v>#REF!</v>
      </c>
    </row>
  </sheetData>
  <mergeCells count="2">
    <mergeCell ref="J1:K1"/>
    <mergeCell ref="B21:Q24"/>
  </mergeCell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WsS"/>
  <dimension ref="A1:B90"/>
  <sheetViews>
    <sheetView showRowColHeaders="0" topLeftCell="A49" workbookViewId="0"/>
  </sheetViews>
  <sheetFormatPr baseColWidth="10" defaultRowHeight="14.25"/>
  <sheetData>
    <row r="1" spans="1:2">
      <c r="A1" t="s">
        <v>106</v>
      </c>
      <c r="B1">
        <v>0</v>
      </c>
    </row>
    <row r="2" spans="1:2">
      <c r="A2" t="s">
        <v>127</v>
      </c>
      <c r="B2">
        <v>0</v>
      </c>
    </row>
    <row r="3" spans="1:2">
      <c r="A3" t="s">
        <v>142</v>
      </c>
      <c r="B3">
        <v>0</v>
      </c>
    </row>
    <row r="4" spans="1:2">
      <c r="A4" t="s">
        <v>143</v>
      </c>
      <c r="B4">
        <v>0</v>
      </c>
    </row>
    <row r="5" spans="1:2">
      <c r="A5" t="s">
        <v>138</v>
      </c>
      <c r="B5">
        <v>0</v>
      </c>
    </row>
    <row r="6" spans="1:2">
      <c r="A6" t="s">
        <v>107</v>
      </c>
      <c r="B6">
        <v>0</v>
      </c>
    </row>
    <row r="7" spans="1:2">
      <c r="A7" t="s">
        <v>135</v>
      </c>
      <c r="B7">
        <v>0</v>
      </c>
    </row>
    <row r="8" spans="1:2">
      <c r="A8" t="s">
        <v>136</v>
      </c>
      <c r="B8">
        <v>0</v>
      </c>
    </row>
    <row r="9" spans="1:2">
      <c r="A9" t="s">
        <v>53</v>
      </c>
      <c r="B9">
        <v>0</v>
      </c>
    </row>
    <row r="10" spans="1:2">
      <c r="A10" t="s">
        <v>54</v>
      </c>
      <c r="B10">
        <v>0</v>
      </c>
    </row>
    <row r="11" spans="1:2">
      <c r="A11" t="s">
        <v>108</v>
      </c>
      <c r="B11">
        <v>0</v>
      </c>
    </row>
    <row r="12" spans="1:2">
      <c r="A12" t="s">
        <v>55</v>
      </c>
      <c r="B12">
        <v>0</v>
      </c>
    </row>
    <row r="13" spans="1:2">
      <c r="A13" t="s">
        <v>56</v>
      </c>
      <c r="B13">
        <v>0</v>
      </c>
    </row>
    <row r="14" spans="1:2">
      <c r="A14" t="s">
        <v>120</v>
      </c>
      <c r="B14">
        <v>0</v>
      </c>
    </row>
    <row r="15" spans="1:2">
      <c r="A15" t="s">
        <v>100</v>
      </c>
      <c r="B15">
        <v>0</v>
      </c>
    </row>
    <row r="16" spans="1:2">
      <c r="A16" t="s">
        <v>124</v>
      </c>
      <c r="B16">
        <v>0</v>
      </c>
    </row>
    <row r="17" spans="1:2">
      <c r="A17" t="s">
        <v>125</v>
      </c>
      <c r="B17">
        <v>0</v>
      </c>
    </row>
    <row r="18" spans="1:2">
      <c r="A18" t="s">
        <v>125</v>
      </c>
      <c r="B18">
        <v>0</v>
      </c>
    </row>
    <row r="19" spans="1:2">
      <c r="A19" t="s">
        <v>126</v>
      </c>
      <c r="B19">
        <v>0</v>
      </c>
    </row>
    <row r="20" spans="1:2">
      <c r="A20" t="s">
        <v>109</v>
      </c>
      <c r="B20">
        <v>0</v>
      </c>
    </row>
    <row r="21" spans="1:2">
      <c r="A21" t="s">
        <v>57</v>
      </c>
      <c r="B21">
        <v>0</v>
      </c>
    </row>
    <row r="22" spans="1:2">
      <c r="A22" t="s">
        <v>58</v>
      </c>
      <c r="B22">
        <v>0</v>
      </c>
    </row>
    <row r="23" spans="1:2">
      <c r="A23" t="s">
        <v>59</v>
      </c>
      <c r="B23">
        <v>0</v>
      </c>
    </row>
    <row r="24" spans="1:2">
      <c r="A24" t="s">
        <v>60</v>
      </c>
      <c r="B24">
        <v>0</v>
      </c>
    </row>
    <row r="25" spans="1:2">
      <c r="A25" t="s">
        <v>114</v>
      </c>
      <c r="B25">
        <v>0</v>
      </c>
    </row>
    <row r="26" spans="1:2">
      <c r="A26" t="s">
        <v>103</v>
      </c>
      <c r="B26">
        <v>0</v>
      </c>
    </row>
    <row r="27" spans="1:2">
      <c r="A27" t="s">
        <v>61</v>
      </c>
      <c r="B27">
        <v>0</v>
      </c>
    </row>
    <row r="28" spans="1:2">
      <c r="A28" t="s">
        <v>62</v>
      </c>
      <c r="B28">
        <v>0</v>
      </c>
    </row>
    <row r="29" spans="1:2">
      <c r="A29" t="s">
        <v>26</v>
      </c>
      <c r="B29">
        <v>0</v>
      </c>
    </row>
    <row r="30" spans="1:2">
      <c r="A30" t="s">
        <v>123</v>
      </c>
      <c r="B30">
        <v>0</v>
      </c>
    </row>
    <row r="31" spans="1:2">
      <c r="A31" t="s">
        <v>102</v>
      </c>
      <c r="B31">
        <v>0</v>
      </c>
    </row>
    <row r="32" spans="1:2">
      <c r="A32" t="s">
        <v>63</v>
      </c>
      <c r="B32">
        <v>0</v>
      </c>
    </row>
    <row r="33" spans="1:2">
      <c r="A33" t="s">
        <v>64</v>
      </c>
      <c r="B33">
        <v>0</v>
      </c>
    </row>
    <row r="34" spans="1:2">
      <c r="A34" t="s">
        <v>98</v>
      </c>
      <c r="B34">
        <v>0</v>
      </c>
    </row>
    <row r="35" spans="1:2">
      <c r="A35" t="s">
        <v>128</v>
      </c>
      <c r="B35">
        <v>0</v>
      </c>
    </row>
    <row r="36" spans="1:2">
      <c r="A36" t="s">
        <v>129</v>
      </c>
      <c r="B36">
        <v>0</v>
      </c>
    </row>
    <row r="37" spans="1:2">
      <c r="A37" t="s">
        <v>130</v>
      </c>
      <c r="B37">
        <v>0</v>
      </c>
    </row>
    <row r="38" spans="1:2">
      <c r="A38" t="s">
        <v>131</v>
      </c>
      <c r="B38">
        <v>0</v>
      </c>
    </row>
    <row r="39" spans="1:2">
      <c r="A39" t="s">
        <v>110</v>
      </c>
      <c r="B39">
        <v>0</v>
      </c>
    </row>
    <row r="40" spans="1:2">
      <c r="A40" t="s">
        <v>132</v>
      </c>
      <c r="B40">
        <v>0</v>
      </c>
    </row>
    <row r="41" spans="1:2">
      <c r="A41" t="s">
        <v>121</v>
      </c>
      <c r="B41">
        <v>0</v>
      </c>
    </row>
    <row r="42" spans="1:2">
      <c r="A42" t="s">
        <v>133</v>
      </c>
      <c r="B42">
        <v>0</v>
      </c>
    </row>
    <row r="43" spans="1:2">
      <c r="A43" t="s">
        <v>111</v>
      </c>
      <c r="B43">
        <v>0</v>
      </c>
    </row>
    <row r="44" spans="1:2">
      <c r="A44" t="s">
        <v>139</v>
      </c>
      <c r="B44">
        <v>0</v>
      </c>
    </row>
    <row r="45" spans="1:2">
      <c r="A45" t="s">
        <v>112</v>
      </c>
      <c r="B45">
        <v>0</v>
      </c>
    </row>
    <row r="46" spans="1:2">
      <c r="A46" t="s">
        <v>65</v>
      </c>
      <c r="B46">
        <v>0</v>
      </c>
    </row>
    <row r="47" spans="1:2">
      <c r="A47" t="s">
        <v>66</v>
      </c>
      <c r="B47">
        <v>0</v>
      </c>
    </row>
    <row r="48" spans="1:2">
      <c r="A48" t="s">
        <v>67</v>
      </c>
      <c r="B48">
        <v>0</v>
      </c>
    </row>
    <row r="49" spans="1:2">
      <c r="A49" t="s">
        <v>68</v>
      </c>
      <c r="B49">
        <v>0</v>
      </c>
    </row>
    <row r="50" spans="1:2">
      <c r="A50" t="s">
        <v>69</v>
      </c>
      <c r="B50">
        <v>0</v>
      </c>
    </row>
    <row r="51" spans="1:2">
      <c r="A51" t="s">
        <v>70</v>
      </c>
      <c r="B51">
        <v>0</v>
      </c>
    </row>
    <row r="52" spans="1:2">
      <c r="A52" t="s">
        <v>71</v>
      </c>
      <c r="B52">
        <v>0</v>
      </c>
    </row>
    <row r="53" spans="1:2">
      <c r="A53" t="s">
        <v>72</v>
      </c>
      <c r="B53">
        <v>0</v>
      </c>
    </row>
    <row r="54" spans="1:2">
      <c r="A54" t="s">
        <v>99</v>
      </c>
      <c r="B54">
        <v>0</v>
      </c>
    </row>
    <row r="55" spans="1:2">
      <c r="A55" t="s">
        <v>73</v>
      </c>
      <c r="B55">
        <v>0</v>
      </c>
    </row>
    <row r="56" spans="1:2">
      <c r="A56" t="s">
        <v>122</v>
      </c>
      <c r="B56">
        <v>0</v>
      </c>
    </row>
    <row r="57" spans="1:2">
      <c r="A57" t="s">
        <v>74</v>
      </c>
      <c r="B57">
        <v>0</v>
      </c>
    </row>
    <row r="58" spans="1:2">
      <c r="A58" t="s">
        <v>145</v>
      </c>
      <c r="B58">
        <v>0</v>
      </c>
    </row>
    <row r="59" spans="1:2">
      <c r="A59" t="s">
        <v>75</v>
      </c>
      <c r="B59">
        <v>0</v>
      </c>
    </row>
    <row r="60" spans="1:2">
      <c r="A60" t="s">
        <v>76</v>
      </c>
      <c r="B60">
        <v>0</v>
      </c>
    </row>
    <row r="61" spans="1:2">
      <c r="A61" t="s">
        <v>144</v>
      </c>
      <c r="B61">
        <v>0</v>
      </c>
    </row>
    <row r="62" spans="1:2">
      <c r="A62" t="s">
        <v>77</v>
      </c>
      <c r="B62">
        <v>0</v>
      </c>
    </row>
    <row r="63" spans="1:2">
      <c r="A63" t="s">
        <v>146</v>
      </c>
      <c r="B63">
        <v>0</v>
      </c>
    </row>
    <row r="64" spans="1:2">
      <c r="A64" t="s">
        <v>105</v>
      </c>
      <c r="B64">
        <v>0</v>
      </c>
    </row>
    <row r="65" spans="1:2">
      <c r="A65" t="s">
        <v>113</v>
      </c>
      <c r="B65">
        <v>0</v>
      </c>
    </row>
    <row r="66" spans="1:2">
      <c r="A66" t="s">
        <v>78</v>
      </c>
      <c r="B66">
        <v>0</v>
      </c>
    </row>
    <row r="67" spans="1:2">
      <c r="A67" t="s">
        <v>79</v>
      </c>
      <c r="B67">
        <v>0</v>
      </c>
    </row>
    <row r="68" spans="1:2">
      <c r="A68" t="s">
        <v>104</v>
      </c>
      <c r="B68">
        <v>0</v>
      </c>
    </row>
    <row r="69" spans="1:2">
      <c r="A69" t="s">
        <v>101</v>
      </c>
      <c r="B69">
        <v>0</v>
      </c>
    </row>
    <row r="70" spans="1:2">
      <c r="A70" t="s">
        <v>134</v>
      </c>
      <c r="B70">
        <v>0</v>
      </c>
    </row>
    <row r="71" spans="1:2">
      <c r="A71" t="s">
        <v>80</v>
      </c>
      <c r="B71">
        <v>0</v>
      </c>
    </row>
    <row r="72" spans="1:2">
      <c r="A72" t="s">
        <v>81</v>
      </c>
      <c r="B72">
        <v>0</v>
      </c>
    </row>
    <row r="73" spans="1:2">
      <c r="A73" t="s">
        <v>140</v>
      </c>
      <c r="B73">
        <v>0</v>
      </c>
    </row>
    <row r="74" spans="1:2">
      <c r="A74" t="s">
        <v>141</v>
      </c>
      <c r="B74">
        <v>0</v>
      </c>
    </row>
    <row r="75" spans="1:2">
      <c r="A75" t="s">
        <v>85</v>
      </c>
      <c r="B75">
        <v>0</v>
      </c>
    </row>
    <row r="76" spans="1:2">
      <c r="B76">
        <v>90</v>
      </c>
    </row>
    <row r="77" spans="1:2">
      <c r="B77">
        <v>90</v>
      </c>
    </row>
    <row r="78" spans="1:2">
      <c r="B78">
        <v>90</v>
      </c>
    </row>
    <row r="79" spans="1:2">
      <c r="B79">
        <v>90</v>
      </c>
    </row>
    <row r="80" spans="1:2">
      <c r="B80">
        <v>90</v>
      </c>
    </row>
    <row r="81" spans="2:2">
      <c r="B81">
        <v>90</v>
      </c>
    </row>
    <row r="82" spans="2:2">
      <c r="B82">
        <v>90</v>
      </c>
    </row>
    <row r="83" spans="2:2">
      <c r="B83">
        <v>90</v>
      </c>
    </row>
    <row r="84" spans="2:2">
      <c r="B84">
        <v>90</v>
      </c>
    </row>
    <row r="85" spans="2:2">
      <c r="B85">
        <v>90</v>
      </c>
    </row>
    <row r="86" spans="2:2">
      <c r="B86">
        <v>90</v>
      </c>
    </row>
    <row r="87" spans="2:2">
      <c r="B87">
        <v>90</v>
      </c>
    </row>
    <row r="88" spans="2:2">
      <c r="B88">
        <v>90</v>
      </c>
    </row>
    <row r="89" spans="2:2">
      <c r="B89">
        <v>90</v>
      </c>
    </row>
    <row r="90" spans="2:2">
      <c r="B90">
        <v>90</v>
      </c>
    </row>
  </sheetData>
  <pageMargins left="0.7" right="0.7" top="0.75" bottom="0.75" header="0.3" footer="0.3"/>
  <pageSetup paperSize="9"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375032-A9B8-4749-BDE8-91DF0FAF1E03}">
  <sheetPr codeName="Feuil8"/>
  <dimension ref="A1:M34"/>
  <sheetViews>
    <sheetView zoomScale="90" zoomScaleNormal="90" workbookViewId="0">
      <selection activeCell="N28" sqref="N28"/>
    </sheetView>
  </sheetViews>
  <sheetFormatPr baseColWidth="10" defaultRowHeight="14.25"/>
  <cols>
    <col min="1" max="1" width="8.5" bestFit="1" customWidth="1"/>
    <col min="2" max="2" width="7.625" bestFit="1" customWidth="1"/>
    <col min="3" max="3" width="15" customWidth="1"/>
    <col min="4" max="4" width="11.625" bestFit="1" customWidth="1"/>
    <col min="5" max="5" width="6.625" bestFit="1" customWidth="1"/>
    <col min="6" max="6" width="5.875" bestFit="1" customWidth="1"/>
    <col min="7" max="7" width="27.25" bestFit="1" customWidth="1"/>
    <col min="8" max="8" width="14.5" customWidth="1"/>
    <col min="9" max="9" width="5.375" bestFit="1" customWidth="1"/>
    <col min="10" max="10" width="15" customWidth="1"/>
    <col min="12" max="12" width="12.125" style="122" customWidth="1"/>
    <col min="13" max="13" width="15.125" customWidth="1"/>
  </cols>
  <sheetData>
    <row r="1" spans="1:13" s="49" customFormat="1" ht="39" thickBot="1">
      <c r="A1" s="127" t="s">
        <v>151</v>
      </c>
      <c r="B1" s="128" t="s">
        <v>152</v>
      </c>
      <c r="C1" s="128" t="s">
        <v>153</v>
      </c>
      <c r="D1" s="128" t="s">
        <v>9</v>
      </c>
      <c r="E1" s="128" t="s">
        <v>154</v>
      </c>
      <c r="F1" s="128" t="s">
        <v>155</v>
      </c>
      <c r="G1" s="128" t="s">
        <v>156</v>
      </c>
      <c r="H1" s="128" t="s">
        <v>157</v>
      </c>
      <c r="I1" s="128" t="s">
        <v>150</v>
      </c>
      <c r="J1" s="129" t="s">
        <v>158</v>
      </c>
      <c r="K1" s="128" t="s">
        <v>159</v>
      </c>
      <c r="L1" s="128" t="s">
        <v>297</v>
      </c>
      <c r="M1" s="128" t="s">
        <v>307</v>
      </c>
    </row>
    <row r="2" spans="1:13" ht="30.75" thickBot="1">
      <c r="A2" s="139">
        <v>1</v>
      </c>
      <c r="B2" s="130" t="s">
        <v>160</v>
      </c>
      <c r="C2" s="130" t="s">
        <v>161</v>
      </c>
      <c r="D2" s="130" t="s">
        <v>162</v>
      </c>
      <c r="E2" s="130">
        <v>1943</v>
      </c>
      <c r="F2" s="131">
        <v>44230</v>
      </c>
      <c r="G2" s="131" t="s">
        <v>163</v>
      </c>
      <c r="H2" s="131" t="s">
        <v>164</v>
      </c>
      <c r="I2" s="131">
        <v>6</v>
      </c>
      <c r="J2" s="132" t="s">
        <v>294</v>
      </c>
      <c r="K2" s="131">
        <v>1</v>
      </c>
      <c r="L2" s="131" t="s">
        <v>298</v>
      </c>
      <c r="M2" s="133" t="s">
        <v>165</v>
      </c>
    </row>
    <row r="3" spans="1:13" ht="30.75" thickBot="1">
      <c r="A3" s="139">
        <v>2</v>
      </c>
      <c r="B3" s="130" t="s">
        <v>160</v>
      </c>
      <c r="C3" s="130" t="s">
        <v>166</v>
      </c>
      <c r="D3" s="130" t="s">
        <v>167</v>
      </c>
      <c r="E3" s="130">
        <v>1947</v>
      </c>
      <c r="F3" s="131">
        <v>44230</v>
      </c>
      <c r="G3" s="131" t="s">
        <v>163</v>
      </c>
      <c r="H3" s="131" t="s">
        <v>168</v>
      </c>
      <c r="I3" s="131">
        <v>17</v>
      </c>
      <c r="J3" s="132" t="s">
        <v>169</v>
      </c>
      <c r="K3" s="131">
        <v>3</v>
      </c>
      <c r="L3" s="131" t="s">
        <v>299</v>
      </c>
      <c r="M3" s="133" t="s">
        <v>170</v>
      </c>
    </row>
    <row r="4" spans="1:13" ht="30.75" thickBot="1">
      <c r="A4" s="139">
        <v>3</v>
      </c>
      <c r="B4" s="130" t="s">
        <v>160</v>
      </c>
      <c r="C4" s="130" t="s">
        <v>171</v>
      </c>
      <c r="D4" s="130" t="s">
        <v>172</v>
      </c>
      <c r="E4" s="130">
        <v>1951</v>
      </c>
      <c r="F4" s="131">
        <v>44115</v>
      </c>
      <c r="G4" s="131" t="s">
        <v>20</v>
      </c>
      <c r="H4" s="131" t="s">
        <v>173</v>
      </c>
      <c r="I4" s="131">
        <v>87</v>
      </c>
      <c r="J4" s="132" t="s">
        <v>174</v>
      </c>
      <c r="K4" s="131">
        <v>2</v>
      </c>
      <c r="L4" s="131" t="s">
        <v>300</v>
      </c>
      <c r="M4" s="133" t="s">
        <v>170</v>
      </c>
    </row>
    <row r="5" spans="1:13" ht="15.75" thickBot="1">
      <c r="A5" s="139">
        <v>4</v>
      </c>
      <c r="B5" s="130" t="s">
        <v>160</v>
      </c>
      <c r="C5" s="130" t="s">
        <v>175</v>
      </c>
      <c r="D5" s="130" t="s">
        <v>176</v>
      </c>
      <c r="E5" s="130">
        <v>1946</v>
      </c>
      <c r="F5" s="131">
        <v>44120</v>
      </c>
      <c r="G5" s="131" t="s">
        <v>10</v>
      </c>
      <c r="H5" s="131" t="s">
        <v>177</v>
      </c>
      <c r="I5" s="131">
        <v>3</v>
      </c>
      <c r="J5" s="132" t="s">
        <v>178</v>
      </c>
      <c r="K5" s="131">
        <v>1</v>
      </c>
      <c r="L5" s="131" t="s">
        <v>300</v>
      </c>
      <c r="M5" s="133" t="s">
        <v>170</v>
      </c>
    </row>
    <row r="6" spans="1:13" ht="30.75" thickBot="1">
      <c r="A6" s="139">
        <v>5</v>
      </c>
      <c r="B6" s="130" t="s">
        <v>160</v>
      </c>
      <c r="C6" s="130" t="s">
        <v>179</v>
      </c>
      <c r="D6" s="130" t="s">
        <v>180</v>
      </c>
      <c r="E6" s="130">
        <v>1951</v>
      </c>
      <c r="F6" s="131">
        <v>44230</v>
      </c>
      <c r="G6" s="131" t="s">
        <v>163</v>
      </c>
      <c r="H6" s="131" t="s">
        <v>181</v>
      </c>
      <c r="I6" s="131">
        <v>25</v>
      </c>
      <c r="J6" s="132" t="s">
        <v>182</v>
      </c>
      <c r="K6" s="131">
        <v>3</v>
      </c>
      <c r="L6" s="131" t="s">
        <v>301</v>
      </c>
      <c r="M6" s="133" t="s">
        <v>170</v>
      </c>
    </row>
    <row r="7" spans="1:13" ht="30.75" thickBot="1">
      <c r="A7" s="139">
        <v>6</v>
      </c>
      <c r="B7" s="130" t="s">
        <v>160</v>
      </c>
      <c r="C7" s="130" t="s">
        <v>183</v>
      </c>
      <c r="D7" s="130" t="s">
        <v>184</v>
      </c>
      <c r="E7" s="130">
        <v>1944</v>
      </c>
      <c r="F7" s="131">
        <v>44230</v>
      </c>
      <c r="G7" s="131" t="s">
        <v>163</v>
      </c>
      <c r="H7" s="131" t="s">
        <v>185</v>
      </c>
      <c r="I7" s="131">
        <v>12</v>
      </c>
      <c r="J7" s="132" t="s">
        <v>186</v>
      </c>
      <c r="K7" s="131">
        <v>1</v>
      </c>
      <c r="L7" s="131" t="s">
        <v>302</v>
      </c>
      <c r="M7" s="133" t="s">
        <v>165</v>
      </c>
    </row>
    <row r="8" spans="1:13" ht="15.75" thickBot="1">
      <c r="A8" s="139">
        <v>7</v>
      </c>
      <c r="B8" s="130" t="s">
        <v>160</v>
      </c>
      <c r="C8" s="130" t="s">
        <v>187</v>
      </c>
      <c r="D8" s="130" t="s">
        <v>188</v>
      </c>
      <c r="E8" s="130">
        <v>1949</v>
      </c>
      <c r="F8" s="131">
        <v>44115</v>
      </c>
      <c r="G8" s="131" t="s">
        <v>15</v>
      </c>
      <c r="H8" s="131" t="s">
        <v>189</v>
      </c>
      <c r="I8" s="131">
        <v>67</v>
      </c>
      <c r="J8" s="132" t="s">
        <v>190</v>
      </c>
      <c r="K8" s="131">
        <v>1</v>
      </c>
      <c r="L8" s="131" t="s">
        <v>298</v>
      </c>
      <c r="M8" s="133" t="s">
        <v>170</v>
      </c>
    </row>
    <row r="9" spans="1:13" ht="15.75" thickBot="1">
      <c r="A9" s="139">
        <v>8</v>
      </c>
      <c r="B9" s="130" t="s">
        <v>160</v>
      </c>
      <c r="C9" s="130" t="s">
        <v>191</v>
      </c>
      <c r="D9" s="130" t="s">
        <v>192</v>
      </c>
      <c r="E9" s="130">
        <v>1936</v>
      </c>
      <c r="F9" s="131">
        <v>44230</v>
      </c>
      <c r="G9" s="131" t="s">
        <v>163</v>
      </c>
      <c r="H9" s="131" t="s">
        <v>193</v>
      </c>
      <c r="I9" s="131">
        <v>14</v>
      </c>
      <c r="J9" s="132" t="s">
        <v>194</v>
      </c>
      <c r="K9" s="131">
        <v>1</v>
      </c>
      <c r="L9" s="131" t="s">
        <v>299</v>
      </c>
      <c r="M9" s="133" t="s">
        <v>170</v>
      </c>
    </row>
    <row r="10" spans="1:13" ht="30.75" thickBot="1">
      <c r="A10" s="139">
        <v>9</v>
      </c>
      <c r="B10" s="130" t="s">
        <v>160</v>
      </c>
      <c r="C10" s="130" t="s">
        <v>195</v>
      </c>
      <c r="D10" s="130" t="s">
        <v>196</v>
      </c>
      <c r="E10" s="130">
        <v>1946</v>
      </c>
      <c r="F10" s="131">
        <v>44230</v>
      </c>
      <c r="G10" s="131" t="s">
        <v>163</v>
      </c>
      <c r="H10" s="131" t="s">
        <v>197</v>
      </c>
      <c r="I10" s="131">
        <v>11</v>
      </c>
      <c r="J10" s="132" t="s">
        <v>198</v>
      </c>
      <c r="K10" s="131">
        <v>2</v>
      </c>
      <c r="L10" s="131" t="s">
        <v>303</v>
      </c>
      <c r="M10" s="133" t="s">
        <v>170</v>
      </c>
    </row>
    <row r="11" spans="1:13" ht="30.75" thickBot="1">
      <c r="A11" s="139">
        <v>10</v>
      </c>
      <c r="B11" s="130" t="s">
        <v>160</v>
      </c>
      <c r="C11" s="130" t="s">
        <v>199</v>
      </c>
      <c r="D11" s="130" t="s">
        <v>200</v>
      </c>
      <c r="E11" s="130">
        <v>1949</v>
      </c>
      <c r="F11" s="131">
        <v>44230</v>
      </c>
      <c r="G11" s="131" t="s">
        <v>163</v>
      </c>
      <c r="H11" s="131" t="s">
        <v>201</v>
      </c>
      <c r="I11" s="131">
        <v>73</v>
      </c>
      <c r="J11" s="132" t="s">
        <v>202</v>
      </c>
      <c r="K11" s="131">
        <v>3</v>
      </c>
      <c r="L11" s="131" t="s">
        <v>310</v>
      </c>
      <c r="M11" s="133" t="s">
        <v>165</v>
      </c>
    </row>
    <row r="12" spans="1:13" ht="30.75" thickBot="1">
      <c r="A12" s="139">
        <v>11</v>
      </c>
      <c r="B12" s="130" t="s">
        <v>160</v>
      </c>
      <c r="C12" s="130" t="s">
        <v>203</v>
      </c>
      <c r="D12" s="130" t="s">
        <v>204</v>
      </c>
      <c r="E12" s="130">
        <v>1950</v>
      </c>
      <c r="F12" s="131">
        <v>44230</v>
      </c>
      <c r="G12" s="131" t="s">
        <v>163</v>
      </c>
      <c r="H12" s="131" t="s">
        <v>205</v>
      </c>
      <c r="I12" s="131">
        <v>6</v>
      </c>
      <c r="J12" s="132" t="s">
        <v>206</v>
      </c>
      <c r="K12" s="131">
        <v>2</v>
      </c>
      <c r="L12" s="131" t="s">
        <v>301</v>
      </c>
      <c r="M12" s="133" t="s">
        <v>170</v>
      </c>
    </row>
    <row r="13" spans="1:13" ht="30.75" thickBot="1">
      <c r="A13" s="139">
        <v>12</v>
      </c>
      <c r="B13" s="130" t="s">
        <v>160</v>
      </c>
      <c r="C13" s="130" t="s">
        <v>207</v>
      </c>
      <c r="D13" s="130" t="s">
        <v>208</v>
      </c>
      <c r="E13" s="130">
        <v>1948</v>
      </c>
      <c r="F13" s="131">
        <v>44230</v>
      </c>
      <c r="G13" s="131" t="s">
        <v>163</v>
      </c>
      <c r="H13" s="131" t="s">
        <v>209</v>
      </c>
      <c r="I13" s="131">
        <v>38</v>
      </c>
      <c r="J13" s="132" t="s">
        <v>210</v>
      </c>
      <c r="K13" s="131">
        <v>3</v>
      </c>
      <c r="L13" s="131" t="s">
        <v>302</v>
      </c>
      <c r="M13" s="133" t="s">
        <v>165</v>
      </c>
    </row>
    <row r="14" spans="1:13" ht="30.75" thickBot="1">
      <c r="A14" s="139">
        <v>13</v>
      </c>
      <c r="B14" s="130" t="s">
        <v>160</v>
      </c>
      <c r="C14" s="130" t="s">
        <v>211</v>
      </c>
      <c r="D14" s="130" t="s">
        <v>212</v>
      </c>
      <c r="E14" s="130">
        <v>1935</v>
      </c>
      <c r="F14" s="131">
        <v>44230</v>
      </c>
      <c r="G14" s="131" t="s">
        <v>163</v>
      </c>
      <c r="H14" s="131" t="s">
        <v>213</v>
      </c>
      <c r="I14" s="131">
        <v>31</v>
      </c>
      <c r="J14" s="132" t="s">
        <v>214</v>
      </c>
      <c r="K14" s="131">
        <v>2</v>
      </c>
      <c r="L14" s="131" t="s">
        <v>304</v>
      </c>
      <c r="M14" s="133" t="s">
        <v>165</v>
      </c>
    </row>
    <row r="15" spans="1:13" ht="45.75" thickBot="1">
      <c r="A15" s="139">
        <v>14</v>
      </c>
      <c r="B15" s="130" t="s">
        <v>160</v>
      </c>
      <c r="C15" s="130" t="s">
        <v>215</v>
      </c>
      <c r="D15" s="130" t="s">
        <v>200</v>
      </c>
      <c r="E15" s="130">
        <v>1945</v>
      </c>
      <c r="F15" s="131">
        <v>44230</v>
      </c>
      <c r="G15" s="131" t="s">
        <v>163</v>
      </c>
      <c r="H15" s="131" t="s">
        <v>216</v>
      </c>
      <c r="I15" s="131">
        <v>159</v>
      </c>
      <c r="J15" s="132" t="s">
        <v>217</v>
      </c>
      <c r="K15" s="131">
        <v>1</v>
      </c>
      <c r="L15" s="131" t="s">
        <v>305</v>
      </c>
      <c r="M15" s="133" t="s">
        <v>165</v>
      </c>
    </row>
    <row r="16" spans="1:13" ht="30.75" thickBot="1">
      <c r="A16" s="139">
        <v>15</v>
      </c>
      <c r="B16" s="134" t="s">
        <v>218</v>
      </c>
      <c r="C16" s="130" t="s">
        <v>219</v>
      </c>
      <c r="D16" s="130" t="s">
        <v>220</v>
      </c>
      <c r="E16" s="130">
        <v>1948</v>
      </c>
      <c r="F16" s="131">
        <v>44230</v>
      </c>
      <c r="G16" s="131" t="s">
        <v>163</v>
      </c>
      <c r="H16" s="131" t="s">
        <v>221</v>
      </c>
      <c r="I16" s="131">
        <v>31</v>
      </c>
      <c r="J16" s="132" t="s">
        <v>222</v>
      </c>
      <c r="K16" s="131">
        <v>3</v>
      </c>
      <c r="L16" s="131" t="s">
        <v>306</v>
      </c>
      <c r="M16" s="133" t="s">
        <v>165</v>
      </c>
    </row>
    <row r="17" spans="1:13" ht="30.75" thickBot="1">
      <c r="A17" s="139">
        <v>16</v>
      </c>
      <c r="B17" s="130" t="s">
        <v>160</v>
      </c>
      <c r="C17" s="130" t="s">
        <v>223</v>
      </c>
      <c r="D17" s="130" t="s">
        <v>224</v>
      </c>
      <c r="E17" s="130">
        <v>1939</v>
      </c>
      <c r="F17" s="131">
        <v>44230</v>
      </c>
      <c r="G17" s="131" t="s">
        <v>163</v>
      </c>
      <c r="H17" s="131" t="s">
        <v>225</v>
      </c>
      <c r="I17" s="131">
        <v>102</v>
      </c>
      <c r="J17" s="132" t="s">
        <v>226</v>
      </c>
      <c r="K17" s="131">
        <v>3</v>
      </c>
      <c r="L17" s="131" t="s">
        <v>311</v>
      </c>
      <c r="M17" s="133" t="s">
        <v>165</v>
      </c>
    </row>
    <row r="18" spans="1:13" ht="26.25" thickBot="1">
      <c r="A18" s="139">
        <v>17</v>
      </c>
      <c r="B18" s="130" t="s">
        <v>160</v>
      </c>
      <c r="C18" s="130" t="s">
        <v>227</v>
      </c>
      <c r="D18" s="130" t="s">
        <v>228</v>
      </c>
      <c r="E18" s="130">
        <v>1945</v>
      </c>
      <c r="F18" s="131">
        <v>44230</v>
      </c>
      <c r="G18" s="131" t="s">
        <v>163</v>
      </c>
      <c r="H18" s="131" t="s">
        <v>229</v>
      </c>
      <c r="I18" s="131">
        <v>8</v>
      </c>
      <c r="J18" s="132" t="s">
        <v>230</v>
      </c>
      <c r="K18" s="131">
        <v>3</v>
      </c>
      <c r="L18" s="131" t="s">
        <v>311</v>
      </c>
      <c r="M18" s="133" t="s">
        <v>170</v>
      </c>
    </row>
    <row r="19" spans="1:13" ht="15.75" thickBot="1">
      <c r="A19" s="139">
        <v>18</v>
      </c>
      <c r="B19" s="130" t="s">
        <v>160</v>
      </c>
      <c r="C19" s="130" t="s">
        <v>231</v>
      </c>
      <c r="D19" s="130" t="s">
        <v>232</v>
      </c>
      <c r="E19" s="130">
        <v>1946</v>
      </c>
      <c r="F19" s="131">
        <v>44230</v>
      </c>
      <c r="G19" s="131" t="s">
        <v>163</v>
      </c>
      <c r="H19" s="131" t="s">
        <v>233</v>
      </c>
      <c r="I19" s="131">
        <v>6</v>
      </c>
      <c r="J19" s="132" t="s">
        <v>234</v>
      </c>
      <c r="K19" s="131">
        <v>2</v>
      </c>
      <c r="L19" s="131" t="s">
        <v>306</v>
      </c>
      <c r="M19" s="133" t="s">
        <v>170</v>
      </c>
    </row>
    <row r="20" spans="1:13" ht="15.75" thickBot="1">
      <c r="A20" s="139">
        <v>19</v>
      </c>
      <c r="B20" s="130" t="s">
        <v>160</v>
      </c>
      <c r="C20" s="130" t="s">
        <v>235</v>
      </c>
      <c r="D20" s="130" t="s">
        <v>236</v>
      </c>
      <c r="E20" s="130">
        <v>1936</v>
      </c>
      <c r="F20" s="135">
        <v>44230</v>
      </c>
      <c r="G20" s="131" t="s">
        <v>163</v>
      </c>
      <c r="H20" s="131" t="s">
        <v>237</v>
      </c>
      <c r="I20" s="131">
        <v>14</v>
      </c>
      <c r="J20" s="132" t="s">
        <v>238</v>
      </c>
      <c r="K20" s="131">
        <v>1</v>
      </c>
      <c r="L20" s="131" t="s">
        <v>303</v>
      </c>
      <c r="M20" s="133" t="s">
        <v>170</v>
      </c>
    </row>
    <row r="21" spans="1:13" ht="45.75" thickBot="1">
      <c r="A21" s="139">
        <v>20</v>
      </c>
      <c r="B21" s="130" t="s">
        <v>160</v>
      </c>
      <c r="C21" s="130" t="s">
        <v>239</v>
      </c>
      <c r="D21" s="130" t="s">
        <v>240</v>
      </c>
      <c r="E21" s="130">
        <v>1932</v>
      </c>
      <c r="F21" s="131">
        <v>44230</v>
      </c>
      <c r="G21" s="131" t="s">
        <v>163</v>
      </c>
      <c r="H21" s="131" t="s">
        <v>241</v>
      </c>
      <c r="I21" s="131" t="s">
        <v>242</v>
      </c>
      <c r="J21" s="132" t="s">
        <v>243</v>
      </c>
      <c r="K21" s="131">
        <v>3</v>
      </c>
      <c r="L21" s="131" t="s">
        <v>300</v>
      </c>
      <c r="M21" s="133" t="s">
        <v>170</v>
      </c>
    </row>
    <row r="22" spans="1:13" ht="30.75" thickBot="1">
      <c r="A22" s="139">
        <v>21</v>
      </c>
      <c r="B22" s="130" t="s">
        <v>160</v>
      </c>
      <c r="C22" s="130" t="s">
        <v>244</v>
      </c>
      <c r="D22" s="130" t="s">
        <v>245</v>
      </c>
      <c r="E22" s="130">
        <v>1946</v>
      </c>
      <c r="F22" s="131">
        <v>44230</v>
      </c>
      <c r="G22" s="131" t="s">
        <v>163</v>
      </c>
      <c r="H22" s="131" t="s">
        <v>246</v>
      </c>
      <c r="I22" s="131">
        <v>52</v>
      </c>
      <c r="J22" s="132" t="s">
        <v>247</v>
      </c>
      <c r="K22" s="131">
        <v>2</v>
      </c>
      <c r="L22" s="131" t="s">
        <v>301</v>
      </c>
      <c r="M22" s="133" t="s">
        <v>165</v>
      </c>
    </row>
    <row r="23" spans="1:13" ht="30.75" thickBot="1">
      <c r="A23" s="139">
        <v>22</v>
      </c>
      <c r="B23" s="130" t="s">
        <v>160</v>
      </c>
      <c r="C23" s="130" t="s">
        <v>248</v>
      </c>
      <c r="D23" s="130" t="s">
        <v>249</v>
      </c>
      <c r="E23" s="130">
        <v>1939</v>
      </c>
      <c r="F23" s="136">
        <v>44200</v>
      </c>
      <c r="G23" s="136" t="s">
        <v>12</v>
      </c>
      <c r="H23" s="136" t="s">
        <v>250</v>
      </c>
      <c r="I23" s="136">
        <v>34</v>
      </c>
      <c r="J23" s="137" t="s">
        <v>251</v>
      </c>
      <c r="K23" s="131">
        <v>3</v>
      </c>
      <c r="L23" s="131" t="s">
        <v>302</v>
      </c>
      <c r="M23" s="133" t="s">
        <v>165</v>
      </c>
    </row>
    <row r="24" spans="1:13" ht="30.75" thickBot="1">
      <c r="A24" s="139">
        <v>23</v>
      </c>
      <c r="B24" s="138" t="s">
        <v>252</v>
      </c>
      <c r="C24" s="130" t="s">
        <v>253</v>
      </c>
      <c r="D24" s="130" t="s">
        <v>254</v>
      </c>
      <c r="E24" s="130">
        <v>1944</v>
      </c>
      <c r="F24" s="131">
        <v>44230</v>
      </c>
      <c r="G24" s="131" t="s">
        <v>163</v>
      </c>
      <c r="H24" s="131" t="s">
        <v>255</v>
      </c>
      <c r="I24" s="131">
        <v>53</v>
      </c>
      <c r="J24" s="132" t="s">
        <v>256</v>
      </c>
      <c r="K24" s="131">
        <v>2</v>
      </c>
      <c r="L24" s="131" t="s">
        <v>304</v>
      </c>
      <c r="M24" s="133" t="s">
        <v>170</v>
      </c>
    </row>
    <row r="25" spans="1:13" ht="15.75" thickBot="1">
      <c r="A25" s="139">
        <v>24</v>
      </c>
      <c r="B25" s="130" t="s">
        <v>160</v>
      </c>
      <c r="C25" s="130" t="s">
        <v>257</v>
      </c>
      <c r="D25" s="130" t="s">
        <v>258</v>
      </c>
      <c r="E25" s="130">
        <v>1943</v>
      </c>
      <c r="F25" s="131">
        <v>44200</v>
      </c>
      <c r="G25" s="131" t="s">
        <v>12</v>
      </c>
      <c r="H25" s="131" t="s">
        <v>259</v>
      </c>
      <c r="I25" s="131">
        <v>21</v>
      </c>
      <c r="J25" s="132" t="s">
        <v>260</v>
      </c>
      <c r="K25" s="131">
        <v>2</v>
      </c>
      <c r="L25" s="131" t="s">
        <v>305</v>
      </c>
      <c r="M25" s="133" t="s">
        <v>165</v>
      </c>
    </row>
    <row r="26" spans="1:13" ht="30.75" thickBot="1">
      <c r="A26" s="139">
        <v>25</v>
      </c>
      <c r="B26" s="130" t="s">
        <v>160</v>
      </c>
      <c r="C26" s="130" t="s">
        <v>261</v>
      </c>
      <c r="D26" s="130" t="s">
        <v>262</v>
      </c>
      <c r="E26" s="130">
        <v>1957</v>
      </c>
      <c r="F26" s="131">
        <v>44230</v>
      </c>
      <c r="G26" s="131" t="s">
        <v>163</v>
      </c>
      <c r="H26" s="131" t="s">
        <v>263</v>
      </c>
      <c r="I26" s="131">
        <v>6</v>
      </c>
      <c r="J26" s="132" t="s">
        <v>264</v>
      </c>
      <c r="K26" s="131">
        <v>1</v>
      </c>
      <c r="L26" s="131" t="s">
        <v>306</v>
      </c>
      <c r="M26" s="133" t="s">
        <v>165</v>
      </c>
    </row>
    <row r="27" spans="1:13" ht="15.75" thickBot="1">
      <c r="A27" s="139">
        <v>26</v>
      </c>
      <c r="B27" s="130" t="s">
        <v>160</v>
      </c>
      <c r="C27" s="130" t="s">
        <v>265</v>
      </c>
      <c r="D27" s="130" t="s">
        <v>266</v>
      </c>
      <c r="E27" s="130">
        <v>1955</v>
      </c>
      <c r="F27" s="131">
        <v>44230</v>
      </c>
      <c r="G27" s="131" t="s">
        <v>163</v>
      </c>
      <c r="H27" s="131" t="s">
        <v>267</v>
      </c>
      <c r="I27" s="131">
        <v>6</v>
      </c>
      <c r="J27" s="132" t="s">
        <v>268</v>
      </c>
      <c r="K27" s="131">
        <v>2</v>
      </c>
      <c r="L27" s="131" t="s">
        <v>303</v>
      </c>
      <c r="M27" s="133" t="s">
        <v>165</v>
      </c>
    </row>
    <row r="28" spans="1:13" ht="30.75" thickBot="1">
      <c r="A28" s="139">
        <v>27</v>
      </c>
      <c r="B28" s="130" t="s">
        <v>160</v>
      </c>
      <c r="C28" s="130" t="s">
        <v>269</v>
      </c>
      <c r="D28" s="130" t="s">
        <v>270</v>
      </c>
      <c r="E28" s="130">
        <v>1949</v>
      </c>
      <c r="F28" s="131">
        <v>44400</v>
      </c>
      <c r="G28" s="131" t="s">
        <v>18</v>
      </c>
      <c r="H28" s="131" t="s">
        <v>271</v>
      </c>
      <c r="I28" s="131">
        <v>31</v>
      </c>
      <c r="J28" s="132" t="s">
        <v>272</v>
      </c>
      <c r="K28" s="131">
        <v>1</v>
      </c>
      <c r="L28" s="131" t="s">
        <v>300</v>
      </c>
      <c r="M28" s="133" t="s">
        <v>165</v>
      </c>
    </row>
    <row r="29" spans="1:13" ht="30.75" thickBot="1">
      <c r="A29" s="139">
        <v>28</v>
      </c>
      <c r="B29" s="130" t="s">
        <v>160</v>
      </c>
      <c r="C29" s="130" t="s">
        <v>273</v>
      </c>
      <c r="D29" s="130" t="s">
        <v>262</v>
      </c>
      <c r="E29" s="130">
        <v>1932</v>
      </c>
      <c r="F29" s="131">
        <v>44200</v>
      </c>
      <c r="G29" s="131" t="s">
        <v>12</v>
      </c>
      <c r="H29" s="131" t="s">
        <v>274</v>
      </c>
      <c r="I29" s="131">
        <v>32</v>
      </c>
      <c r="J29" s="132" t="s">
        <v>275</v>
      </c>
      <c r="K29" s="131">
        <v>1</v>
      </c>
      <c r="L29" s="131" t="s">
        <v>301</v>
      </c>
      <c r="M29" s="133" t="s">
        <v>170</v>
      </c>
    </row>
    <row r="30" spans="1:13" ht="30.75" thickBot="1">
      <c r="A30" s="139">
        <v>29</v>
      </c>
      <c r="B30" s="130" t="s">
        <v>160</v>
      </c>
      <c r="C30" s="130" t="s">
        <v>276</v>
      </c>
      <c r="D30" s="130" t="s">
        <v>236</v>
      </c>
      <c r="E30" s="130">
        <v>1946</v>
      </c>
      <c r="F30" s="131">
        <v>44200</v>
      </c>
      <c r="G30" s="131" t="s">
        <v>12</v>
      </c>
      <c r="H30" s="131" t="s">
        <v>277</v>
      </c>
      <c r="I30" s="131">
        <v>222</v>
      </c>
      <c r="J30" s="132" t="s">
        <v>278</v>
      </c>
      <c r="K30" s="131">
        <v>3</v>
      </c>
      <c r="L30" s="131" t="s">
        <v>302</v>
      </c>
      <c r="M30" s="133" t="s">
        <v>170</v>
      </c>
    </row>
    <row r="31" spans="1:13" ht="30.75" thickBot="1">
      <c r="A31" s="139">
        <v>30</v>
      </c>
      <c r="B31" s="130" t="s">
        <v>160</v>
      </c>
      <c r="C31" s="130" t="s">
        <v>279</v>
      </c>
      <c r="D31" s="130" t="s">
        <v>280</v>
      </c>
      <c r="E31" s="130">
        <v>1933</v>
      </c>
      <c r="F31" s="131">
        <v>44115</v>
      </c>
      <c r="G31" s="131" t="s">
        <v>15</v>
      </c>
      <c r="H31" s="131" t="s">
        <v>281</v>
      </c>
      <c r="I31" s="131">
        <v>37</v>
      </c>
      <c r="J31" s="132" t="s">
        <v>282</v>
      </c>
      <c r="K31" s="131">
        <v>1</v>
      </c>
      <c r="L31" s="131" t="s">
        <v>312</v>
      </c>
      <c r="M31" s="133" t="s">
        <v>165</v>
      </c>
    </row>
    <row r="32" spans="1:13" ht="15.75" thickBot="1">
      <c r="A32" s="139">
        <v>31</v>
      </c>
      <c r="B32" s="130" t="s">
        <v>160</v>
      </c>
      <c r="C32" s="130" t="s">
        <v>283</v>
      </c>
      <c r="D32" s="130" t="s">
        <v>284</v>
      </c>
      <c r="E32" s="130">
        <v>1951</v>
      </c>
      <c r="F32" s="131">
        <v>44690</v>
      </c>
      <c r="G32" s="131" t="s">
        <v>49</v>
      </c>
      <c r="H32" s="131" t="s">
        <v>285</v>
      </c>
      <c r="I32" s="131">
        <v>3</v>
      </c>
      <c r="J32" s="132" t="s">
        <v>286</v>
      </c>
      <c r="K32" s="131">
        <v>2</v>
      </c>
      <c r="L32" s="131" t="s">
        <v>305</v>
      </c>
      <c r="M32" s="133" t="s">
        <v>165</v>
      </c>
    </row>
    <row r="33" spans="1:13" ht="30.75" thickBot="1">
      <c r="A33" s="139">
        <v>32</v>
      </c>
      <c r="B33" s="130" t="s">
        <v>160</v>
      </c>
      <c r="C33" s="130" t="s">
        <v>287</v>
      </c>
      <c r="D33" s="130" t="s">
        <v>288</v>
      </c>
      <c r="E33" s="130">
        <v>1934</v>
      </c>
      <c r="F33" s="131">
        <v>44230</v>
      </c>
      <c r="G33" s="131" t="s">
        <v>163</v>
      </c>
      <c r="H33" s="131" t="s">
        <v>289</v>
      </c>
      <c r="I33" s="131">
        <v>16</v>
      </c>
      <c r="J33" s="132" t="s">
        <v>290</v>
      </c>
      <c r="K33" s="131">
        <v>2</v>
      </c>
      <c r="L33" s="131" t="s">
        <v>306</v>
      </c>
      <c r="M33" s="133" t="s">
        <v>165</v>
      </c>
    </row>
    <row r="34" spans="1:13" ht="30.75" thickBot="1">
      <c r="A34" s="139">
        <v>33</v>
      </c>
      <c r="B34" s="130" t="s">
        <v>160</v>
      </c>
      <c r="C34" s="130" t="s">
        <v>291</v>
      </c>
      <c r="D34" s="130" t="s">
        <v>232</v>
      </c>
      <c r="E34" s="130">
        <v>1952</v>
      </c>
      <c r="F34" s="131">
        <v>44230</v>
      </c>
      <c r="G34" s="131" t="s">
        <v>163</v>
      </c>
      <c r="H34" s="131" t="s">
        <v>292</v>
      </c>
      <c r="I34" s="131">
        <v>3</v>
      </c>
      <c r="J34" s="132" t="s">
        <v>293</v>
      </c>
      <c r="K34" s="131">
        <v>1</v>
      </c>
      <c r="L34" s="131" t="s">
        <v>101</v>
      </c>
      <c r="M34" s="133" t="s">
        <v>170</v>
      </c>
    </row>
  </sheetData>
  <conditionalFormatting sqref="A1:J34">
    <cfRule type="expression" dxfId="5" priority="1" stopIfTrue="1">
      <formula>"jeudi"</formula>
    </cfRule>
  </conditionalFormatting>
  <conditionalFormatting sqref="M1:M34">
    <cfRule type="expression" dxfId="4" priority="2" stopIfTrue="1">
      <formula>"""mardi"""</formula>
    </cfRule>
    <cfRule type="expression" dxfId="3" priority="3" stopIfTrue="1">
      <formula>"jeudi"</formula>
    </cfRule>
  </conditionalFormatting>
  <conditionalFormatting sqref="K1:L1">
    <cfRule type="cellIs" dxfId="2" priority="4" stopIfTrue="1" operator="equal">
      <formula>1</formula>
    </cfRule>
    <cfRule type="cellIs" dxfId="1" priority="5" stopIfTrue="1" operator="equal">
      <formula>2</formula>
    </cfRule>
    <cfRule type="cellIs" dxfId="0" priority="6" stopIfTrue="1" operator="equal">
      <formula>3</formula>
    </cfRule>
  </conditionalFormatting>
  <dataValidations count="2">
    <dataValidation type="list" allowBlank="1" showInputMessage="1" showErrorMessage="1" sqref="B1:B34" xr:uid="{AAC93716-147D-4E0F-87F4-6CC3952886DB}">
      <formula1>Civilités</formula1>
    </dataValidation>
    <dataValidation type="list" allowBlank="1" showInputMessage="1" showErrorMessage="1" sqref="M1" xr:uid="{C765A796-D999-4E57-AB6C-2486392DE20C}">
      <formula1>jour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A87DC-E2BB-4E56-AF1C-654CA7386966}">
  <sheetPr codeName="Feuil9"/>
  <dimension ref="A1:M528"/>
  <sheetViews>
    <sheetView workbookViewId="0">
      <selection activeCell="F2" sqref="F2"/>
    </sheetView>
  </sheetViews>
  <sheetFormatPr baseColWidth="10" defaultRowHeight="14.25"/>
  <cols>
    <col min="1" max="1" width="8.25" customWidth="1"/>
    <col min="2" max="2" width="6.75" customWidth="1"/>
    <col min="3" max="3" width="25.125" customWidth="1"/>
    <col min="4" max="4" width="12.125" customWidth="1"/>
    <col min="6" max="6" width="22.75" customWidth="1"/>
    <col min="13" max="13" width="13.875" customWidth="1"/>
  </cols>
  <sheetData>
    <row r="1" spans="1:13" ht="18.75" customHeight="1" thickBot="1">
      <c r="B1" s="124">
        <f>COUNT(D:D)</f>
        <v>0</v>
      </c>
      <c r="C1" s="155" t="s">
        <v>296</v>
      </c>
      <c r="F1" s="123" t="s">
        <v>308</v>
      </c>
    </row>
    <row r="2" spans="1:13" ht="20.25" customHeight="1">
      <c r="F2" s="158"/>
    </row>
    <row r="3" spans="1:13" s="140" customFormat="1" ht="45">
      <c r="A3" s="150" t="s">
        <v>151</v>
      </c>
      <c r="B3" s="150" t="s">
        <v>152</v>
      </c>
      <c r="C3" s="150" t="s">
        <v>153</v>
      </c>
      <c r="D3" s="150" t="s">
        <v>9</v>
      </c>
      <c r="E3" s="151" t="s">
        <v>154</v>
      </c>
      <c r="F3" s="150" t="s">
        <v>155</v>
      </c>
      <c r="G3" s="150" t="s">
        <v>156</v>
      </c>
      <c r="H3" s="152" t="s">
        <v>157</v>
      </c>
      <c r="I3" s="150" t="s">
        <v>150</v>
      </c>
      <c r="J3" s="153" t="s">
        <v>158</v>
      </c>
      <c r="K3" s="153" t="s">
        <v>159</v>
      </c>
      <c r="L3" s="154" t="s">
        <v>297</v>
      </c>
      <c r="M3" s="149" t="s">
        <v>307</v>
      </c>
    </row>
    <row r="4" spans="1:13" ht="15">
      <c r="A4" s="141"/>
      <c r="B4" s="142"/>
      <c r="C4" s="143"/>
      <c r="D4" s="142"/>
      <c r="E4" s="144"/>
      <c r="F4" s="142"/>
      <c r="G4" s="142"/>
      <c r="H4" s="145"/>
      <c r="I4" s="142"/>
      <c r="J4" s="146"/>
      <c r="K4" s="147"/>
      <c r="L4" s="147"/>
      <c r="M4" s="148"/>
    </row>
    <row r="5" spans="1:13" ht="15">
      <c r="A5" s="69"/>
      <c r="B5" s="53"/>
      <c r="C5" s="75"/>
      <c r="D5" s="53"/>
      <c r="E5" s="57"/>
      <c r="F5" s="53"/>
      <c r="G5" s="53"/>
      <c r="H5" s="54"/>
      <c r="I5" s="53"/>
      <c r="J5" s="55"/>
      <c r="K5" s="56"/>
      <c r="L5" s="56"/>
      <c r="M5" s="58"/>
    </row>
    <row r="6" spans="1:13" ht="15">
      <c r="A6" s="74"/>
      <c r="B6" s="101"/>
      <c r="C6" s="102"/>
      <c r="D6" s="101"/>
      <c r="E6" s="103"/>
      <c r="F6" s="101"/>
      <c r="G6" s="101"/>
      <c r="H6" s="104"/>
      <c r="I6" s="101"/>
      <c r="J6" s="105"/>
      <c r="K6" s="106"/>
      <c r="L6" s="106"/>
      <c r="M6" s="107"/>
    </row>
    <row r="7" spans="1:13" ht="15">
      <c r="A7" s="69"/>
      <c r="B7" s="53"/>
      <c r="C7" s="75"/>
      <c r="D7" s="53"/>
      <c r="E7" s="57"/>
      <c r="F7" s="53"/>
      <c r="G7" s="53"/>
      <c r="H7" s="54"/>
      <c r="I7" s="53"/>
      <c r="J7" s="55"/>
      <c r="K7" s="56"/>
      <c r="L7" s="56"/>
      <c r="M7" s="77"/>
    </row>
    <row r="8" spans="1:13" ht="15">
      <c r="A8" s="67"/>
      <c r="B8" s="101"/>
      <c r="C8" s="102"/>
      <c r="D8" s="101"/>
      <c r="E8" s="103"/>
      <c r="F8" s="101"/>
      <c r="G8" s="101"/>
      <c r="H8" s="104"/>
      <c r="I8" s="101"/>
      <c r="J8" s="105"/>
      <c r="K8" s="106"/>
      <c r="L8" s="106"/>
      <c r="M8" s="107"/>
    </row>
    <row r="9" spans="1:13" ht="15">
      <c r="A9" s="69"/>
      <c r="B9" s="53"/>
      <c r="C9" s="75"/>
      <c r="D9" s="53"/>
      <c r="E9" s="57"/>
      <c r="F9" s="53"/>
      <c r="G9" s="53"/>
      <c r="H9" s="54"/>
      <c r="I9" s="53"/>
      <c r="J9" s="55"/>
      <c r="K9" s="56"/>
      <c r="L9" s="56"/>
      <c r="M9" s="58"/>
    </row>
    <row r="10" spans="1:13" ht="15">
      <c r="A10" s="67"/>
      <c r="B10" s="101"/>
      <c r="C10" s="102"/>
      <c r="D10" s="101"/>
      <c r="E10" s="103"/>
      <c r="F10" s="101"/>
      <c r="G10" s="101"/>
      <c r="H10" s="104"/>
      <c r="I10" s="101"/>
      <c r="J10" s="105"/>
      <c r="K10" s="106"/>
      <c r="L10" s="106"/>
      <c r="M10" s="107"/>
    </row>
    <row r="11" spans="1:13" ht="15">
      <c r="A11" s="69"/>
      <c r="B11" s="53"/>
      <c r="C11" s="75"/>
      <c r="D11" s="53"/>
      <c r="E11" s="57"/>
      <c r="F11" s="53"/>
      <c r="G11" s="53"/>
      <c r="H11" s="54"/>
      <c r="I11" s="53"/>
      <c r="J11" s="55"/>
      <c r="K11" s="56"/>
      <c r="L11" s="56"/>
      <c r="M11" s="58"/>
    </row>
    <row r="12" spans="1:13" ht="15">
      <c r="A12" s="67"/>
      <c r="B12" s="101"/>
      <c r="C12" s="102"/>
      <c r="D12" s="101"/>
      <c r="E12" s="103"/>
      <c r="F12" s="101"/>
      <c r="G12" s="101"/>
      <c r="H12" s="104"/>
      <c r="I12" s="101"/>
      <c r="J12" s="105"/>
      <c r="K12" s="106"/>
      <c r="L12" s="106"/>
      <c r="M12" s="107"/>
    </row>
    <row r="13" spans="1:13" ht="15">
      <c r="A13" s="68"/>
      <c r="B13" s="53"/>
      <c r="C13" s="75"/>
      <c r="D13" s="53"/>
      <c r="E13" s="57"/>
      <c r="F13" s="53"/>
      <c r="G13" s="53"/>
      <c r="H13" s="54"/>
      <c r="I13" s="53"/>
      <c r="J13" s="55"/>
      <c r="K13" s="56"/>
      <c r="L13" s="56"/>
      <c r="M13" s="58"/>
    </row>
    <row r="14" spans="1:13" ht="15">
      <c r="A14" s="71"/>
      <c r="B14" s="109"/>
      <c r="C14" s="108"/>
      <c r="D14" s="109"/>
      <c r="E14" s="110"/>
      <c r="F14" s="109"/>
      <c r="G14" s="109"/>
      <c r="H14" s="109"/>
      <c r="I14" s="109"/>
      <c r="J14" s="119"/>
      <c r="K14" s="119"/>
      <c r="L14" s="119"/>
      <c r="M14" s="59"/>
    </row>
    <row r="15" spans="1:13" ht="15">
      <c r="A15" s="69"/>
      <c r="B15" s="83"/>
      <c r="C15" s="81"/>
      <c r="D15" s="83"/>
      <c r="E15" s="84"/>
      <c r="F15" s="83"/>
      <c r="G15" s="83"/>
      <c r="H15" s="83"/>
      <c r="I15" s="83"/>
      <c r="J15" s="98"/>
      <c r="K15" s="98"/>
      <c r="L15" s="98"/>
      <c r="M15" s="118"/>
    </row>
    <row r="16" spans="1:13" ht="15">
      <c r="A16" s="67"/>
      <c r="B16" s="101"/>
      <c r="C16" s="102"/>
      <c r="D16" s="101"/>
      <c r="E16" s="103"/>
      <c r="F16" s="101"/>
      <c r="G16" s="101"/>
      <c r="H16" s="104"/>
      <c r="I16" s="101"/>
      <c r="J16" s="105"/>
      <c r="K16" s="105"/>
      <c r="L16" s="105"/>
      <c r="M16" s="107"/>
    </row>
    <row r="17" spans="1:13" ht="15">
      <c r="A17" s="68"/>
      <c r="B17" s="53"/>
      <c r="C17" s="75"/>
      <c r="D17" s="53"/>
      <c r="E17" s="57"/>
      <c r="F17" s="53"/>
      <c r="G17" s="53"/>
      <c r="H17" s="54"/>
      <c r="I17" s="53"/>
      <c r="J17" s="55"/>
      <c r="K17" s="55"/>
      <c r="L17" s="55"/>
      <c r="M17" s="100"/>
    </row>
    <row r="18" spans="1:13" ht="15">
      <c r="A18" s="67"/>
      <c r="B18" s="101"/>
      <c r="C18" s="102"/>
      <c r="D18" s="101"/>
      <c r="E18" s="103"/>
      <c r="F18" s="101"/>
      <c r="G18" s="101"/>
      <c r="H18" s="104"/>
      <c r="I18" s="101"/>
      <c r="J18" s="105"/>
      <c r="K18" s="106"/>
      <c r="L18" s="106"/>
      <c r="M18" s="107"/>
    </row>
    <row r="19" spans="1:13" ht="15">
      <c r="A19" s="72"/>
      <c r="B19" s="53"/>
      <c r="C19" s="75"/>
      <c r="D19" s="53"/>
      <c r="E19" s="57"/>
      <c r="F19" s="53"/>
      <c r="G19" s="53"/>
      <c r="H19" s="54"/>
      <c r="I19" s="53"/>
      <c r="J19" s="55"/>
      <c r="K19" s="56"/>
      <c r="L19" s="56"/>
      <c r="M19" s="58"/>
    </row>
    <row r="20" spans="1:13" ht="15">
      <c r="A20" s="67"/>
      <c r="B20" s="101"/>
      <c r="C20" s="102"/>
      <c r="D20" s="101"/>
      <c r="E20" s="103"/>
      <c r="F20" s="101"/>
      <c r="G20" s="101"/>
      <c r="H20" s="104"/>
      <c r="I20" s="101"/>
      <c r="J20" s="105"/>
      <c r="K20" s="106"/>
      <c r="L20" s="106"/>
      <c r="M20" s="107"/>
    </row>
    <row r="21" spans="1:13" ht="15">
      <c r="A21" s="69"/>
      <c r="B21" s="53"/>
      <c r="C21" s="75"/>
      <c r="D21" s="53"/>
      <c r="E21" s="57"/>
      <c r="F21" s="53"/>
      <c r="G21" s="53"/>
      <c r="H21" s="54"/>
      <c r="I21" s="53"/>
      <c r="J21" s="55"/>
      <c r="K21" s="56"/>
      <c r="L21" s="56"/>
      <c r="M21" s="58"/>
    </row>
    <row r="22" spans="1:13" ht="15">
      <c r="A22" s="71"/>
      <c r="B22" s="101"/>
      <c r="C22" s="102"/>
      <c r="D22" s="101"/>
      <c r="E22" s="103"/>
      <c r="F22" s="101"/>
      <c r="G22" s="101"/>
      <c r="H22" s="104"/>
      <c r="I22" s="101"/>
      <c r="J22" s="105"/>
      <c r="K22" s="105"/>
      <c r="L22" s="105"/>
      <c r="M22" s="101"/>
    </row>
    <row r="23" spans="1:13" ht="15">
      <c r="A23" s="69"/>
      <c r="B23" s="53"/>
      <c r="C23" s="75"/>
      <c r="D23" s="53"/>
      <c r="E23" s="57"/>
      <c r="F23" s="53"/>
      <c r="G23" s="53"/>
      <c r="H23" s="54"/>
      <c r="I23" s="53"/>
      <c r="J23" s="55"/>
      <c r="K23" s="56"/>
      <c r="L23" s="56"/>
      <c r="M23" s="58"/>
    </row>
    <row r="24" spans="1:13" ht="15">
      <c r="A24" s="67"/>
      <c r="B24" s="101"/>
      <c r="C24" s="102"/>
      <c r="D24" s="101"/>
      <c r="E24" s="103"/>
      <c r="F24" s="101"/>
      <c r="G24" s="101"/>
      <c r="H24" s="104"/>
      <c r="I24" s="101"/>
      <c r="J24" s="105"/>
      <c r="K24" s="106"/>
      <c r="L24" s="106"/>
      <c r="M24" s="107"/>
    </row>
    <row r="25" spans="1:13" ht="15">
      <c r="A25" s="68"/>
      <c r="B25" s="53"/>
      <c r="C25" s="75"/>
      <c r="D25" s="53"/>
      <c r="E25" s="57"/>
      <c r="F25" s="53"/>
      <c r="G25" s="53"/>
      <c r="H25" s="54"/>
      <c r="I25" s="53"/>
      <c r="J25" s="55"/>
      <c r="K25" s="56"/>
      <c r="L25" s="56"/>
      <c r="M25" s="58"/>
    </row>
    <row r="26" spans="1:13" ht="15">
      <c r="A26" s="67"/>
      <c r="B26" s="101"/>
      <c r="C26" s="102"/>
      <c r="D26" s="101"/>
      <c r="E26" s="103"/>
      <c r="F26" s="101"/>
      <c r="G26" s="101"/>
      <c r="H26" s="104"/>
      <c r="I26" s="101"/>
      <c r="J26" s="105"/>
      <c r="K26" s="106"/>
      <c r="L26" s="106"/>
      <c r="M26" s="107"/>
    </row>
    <row r="27" spans="1:13" ht="15">
      <c r="A27" s="69"/>
      <c r="B27" s="53"/>
      <c r="C27" s="75"/>
      <c r="D27" s="53"/>
      <c r="E27" s="57"/>
      <c r="F27" s="53"/>
      <c r="G27" s="53"/>
      <c r="H27" s="54"/>
      <c r="I27" s="53"/>
      <c r="J27" s="55"/>
      <c r="K27" s="56"/>
      <c r="L27" s="56"/>
      <c r="M27" s="58"/>
    </row>
    <row r="28" spans="1:13" ht="15">
      <c r="A28" s="67"/>
      <c r="B28" s="101"/>
      <c r="C28" s="102"/>
      <c r="D28" s="101"/>
      <c r="E28" s="103"/>
      <c r="F28" s="101"/>
      <c r="G28" s="101"/>
      <c r="H28" s="104"/>
      <c r="I28" s="101"/>
      <c r="J28" s="105"/>
      <c r="K28" s="106"/>
      <c r="L28" s="106"/>
      <c r="M28" s="107"/>
    </row>
    <row r="29" spans="1:13" ht="15">
      <c r="A29" s="69"/>
      <c r="B29" s="53"/>
      <c r="C29" s="75"/>
      <c r="D29" s="53"/>
      <c r="E29" s="57"/>
      <c r="F29" s="53"/>
      <c r="G29" s="53"/>
      <c r="H29" s="54"/>
      <c r="I29" s="53"/>
      <c r="J29" s="55"/>
      <c r="K29" s="56"/>
      <c r="L29" s="56"/>
      <c r="M29" s="58"/>
    </row>
    <row r="30" spans="1:13" ht="15">
      <c r="A30" s="67"/>
      <c r="B30" s="101"/>
      <c r="C30" s="102"/>
      <c r="D30" s="101"/>
      <c r="E30" s="103"/>
      <c r="F30" s="101"/>
      <c r="G30" s="101"/>
      <c r="H30" s="104"/>
      <c r="I30" s="101"/>
      <c r="J30" s="105"/>
      <c r="K30" s="106"/>
      <c r="L30" s="106"/>
      <c r="M30" s="107"/>
    </row>
    <row r="31" spans="1:13" ht="15">
      <c r="A31" s="69"/>
      <c r="B31" s="53"/>
      <c r="C31" s="75"/>
      <c r="D31" s="53"/>
      <c r="E31" s="57"/>
      <c r="F31" s="53"/>
      <c r="G31" s="53"/>
      <c r="H31" s="54"/>
      <c r="I31" s="53"/>
      <c r="J31" s="55"/>
      <c r="K31" s="56"/>
      <c r="L31" s="56"/>
      <c r="M31" s="58"/>
    </row>
    <row r="32" spans="1:13" ht="15">
      <c r="A32" s="67"/>
      <c r="B32" s="101"/>
      <c r="C32" s="102"/>
      <c r="D32" s="101"/>
      <c r="E32" s="103"/>
      <c r="F32" s="101"/>
      <c r="G32" s="101"/>
      <c r="H32" s="104"/>
      <c r="I32" s="101"/>
      <c r="J32" s="105"/>
      <c r="K32" s="106"/>
      <c r="L32" s="106"/>
      <c r="M32" s="107"/>
    </row>
    <row r="33" spans="1:13" ht="15">
      <c r="A33" s="69"/>
      <c r="B33" s="53"/>
      <c r="C33" s="75"/>
      <c r="D33" s="53"/>
      <c r="E33" s="57"/>
      <c r="F33" s="53"/>
      <c r="G33" s="53"/>
      <c r="H33" s="54"/>
      <c r="I33" s="53"/>
      <c r="J33" s="55"/>
      <c r="K33" s="56"/>
      <c r="L33" s="56"/>
      <c r="M33" s="58"/>
    </row>
    <row r="34" spans="1:13" ht="15">
      <c r="A34" s="74"/>
      <c r="B34" s="101"/>
      <c r="C34" s="102"/>
      <c r="D34" s="101"/>
      <c r="E34" s="103"/>
      <c r="F34" s="101"/>
      <c r="G34" s="101"/>
      <c r="H34" s="104"/>
      <c r="I34" s="101"/>
      <c r="J34" s="105"/>
      <c r="K34" s="106"/>
      <c r="L34" s="106"/>
      <c r="M34" s="107"/>
    </row>
    <row r="35" spans="1:13" ht="15">
      <c r="A35" s="69"/>
      <c r="B35" s="53"/>
      <c r="C35" s="75"/>
      <c r="D35" s="53"/>
      <c r="E35" s="57"/>
      <c r="F35" s="53"/>
      <c r="G35" s="53"/>
      <c r="H35" s="54"/>
      <c r="I35" s="53"/>
      <c r="J35" s="55"/>
      <c r="K35" s="56"/>
      <c r="L35" s="56"/>
      <c r="M35" s="58"/>
    </row>
    <row r="36" spans="1:13" ht="15">
      <c r="A36" s="67"/>
      <c r="B36" s="101"/>
      <c r="C36" s="102"/>
      <c r="D36" s="101"/>
      <c r="E36" s="103"/>
      <c r="F36" s="101"/>
      <c r="G36" s="101"/>
      <c r="H36" s="104"/>
      <c r="I36" s="101"/>
      <c r="J36" s="105"/>
      <c r="K36" s="106"/>
      <c r="L36" s="106"/>
      <c r="M36" s="107"/>
    </row>
    <row r="37" spans="1:13" ht="15">
      <c r="A37" s="69"/>
      <c r="B37" s="60"/>
      <c r="C37" s="76"/>
      <c r="D37" s="60"/>
      <c r="E37" s="61"/>
      <c r="F37" s="60"/>
      <c r="G37" s="60"/>
      <c r="H37" s="60"/>
      <c r="I37" s="60"/>
      <c r="J37" s="99"/>
      <c r="K37" s="99"/>
      <c r="L37" s="99"/>
      <c r="M37" s="62"/>
    </row>
    <row r="38" spans="1:13" ht="15">
      <c r="A38" s="67"/>
      <c r="B38" s="111"/>
      <c r="C38" s="112"/>
      <c r="D38" s="111"/>
      <c r="E38" s="113"/>
      <c r="F38" s="111"/>
      <c r="G38" s="111"/>
      <c r="H38" s="111"/>
      <c r="I38" s="111"/>
      <c r="J38" s="120"/>
      <c r="K38" s="120"/>
      <c r="L38" s="120"/>
      <c r="M38" s="114"/>
    </row>
    <row r="39" spans="1:13" ht="15">
      <c r="A39" s="73"/>
      <c r="B39" s="53"/>
      <c r="C39" s="75"/>
      <c r="D39" s="53"/>
      <c r="E39" s="57"/>
      <c r="F39" s="53"/>
      <c r="G39" s="53"/>
      <c r="H39" s="54"/>
      <c r="I39" s="53"/>
      <c r="J39" s="55"/>
      <c r="K39" s="56"/>
      <c r="L39" s="56"/>
      <c r="M39" s="58"/>
    </row>
    <row r="40" spans="1:13" ht="15">
      <c r="A40" s="74"/>
      <c r="B40" s="101"/>
      <c r="C40" s="102"/>
      <c r="D40" s="101"/>
      <c r="E40" s="103"/>
      <c r="F40" s="101"/>
      <c r="G40" s="101"/>
      <c r="H40" s="104"/>
      <c r="I40" s="101"/>
      <c r="J40" s="105"/>
      <c r="K40" s="106"/>
      <c r="L40" s="106"/>
      <c r="M40" s="107"/>
    </row>
    <row r="41" spans="1:13" ht="15">
      <c r="A41" s="69"/>
      <c r="B41" s="60"/>
      <c r="C41" s="76"/>
      <c r="D41" s="60"/>
      <c r="E41" s="61"/>
      <c r="F41" s="60"/>
      <c r="G41" s="60"/>
      <c r="H41" s="60"/>
      <c r="I41" s="60"/>
      <c r="J41" s="99"/>
      <c r="K41" s="99"/>
      <c r="L41" s="99"/>
      <c r="M41" s="63"/>
    </row>
    <row r="42" spans="1:13" ht="15">
      <c r="A42" s="67"/>
      <c r="B42" s="101"/>
      <c r="C42" s="102"/>
      <c r="D42" s="101"/>
      <c r="E42" s="103"/>
      <c r="F42" s="101"/>
      <c r="G42" s="101"/>
      <c r="H42" s="104"/>
      <c r="I42" s="101"/>
      <c r="J42" s="105"/>
      <c r="K42" s="106"/>
      <c r="L42" s="106"/>
      <c r="M42" s="107"/>
    </row>
    <row r="43" spans="1:13" ht="15">
      <c r="A43" s="69"/>
      <c r="B43" s="60"/>
      <c r="C43" s="76"/>
      <c r="D43" s="60"/>
      <c r="E43" s="61"/>
      <c r="F43" s="60"/>
      <c r="G43" s="60"/>
      <c r="H43" s="60"/>
      <c r="I43" s="60"/>
      <c r="J43" s="99"/>
      <c r="K43" s="99"/>
      <c r="L43" s="99"/>
      <c r="M43" s="62"/>
    </row>
    <row r="44" spans="1:13" ht="15">
      <c r="A44" s="67"/>
      <c r="B44" s="101"/>
      <c r="C44" s="102"/>
      <c r="D44" s="101"/>
      <c r="E44" s="103"/>
      <c r="F44" s="101"/>
      <c r="G44" s="101"/>
      <c r="H44" s="104"/>
      <c r="I44" s="101"/>
      <c r="J44" s="105"/>
      <c r="K44" s="106"/>
      <c r="L44" s="106"/>
      <c r="M44" s="107"/>
    </row>
    <row r="45" spans="1:13" ht="15">
      <c r="A45" s="69"/>
      <c r="B45" s="53"/>
      <c r="C45" s="75"/>
      <c r="D45" s="53"/>
      <c r="E45" s="57"/>
      <c r="F45" s="53"/>
      <c r="G45" s="53"/>
      <c r="H45" s="54"/>
      <c r="I45" s="53"/>
      <c r="J45" s="55"/>
      <c r="K45" s="56"/>
      <c r="L45" s="56"/>
      <c r="M45" s="63"/>
    </row>
    <row r="46" spans="1:13" ht="15">
      <c r="A46" s="67"/>
      <c r="B46" s="101"/>
      <c r="C46" s="102"/>
      <c r="D46" s="101"/>
      <c r="E46" s="103"/>
      <c r="F46" s="101"/>
      <c r="G46" s="101"/>
      <c r="H46" s="104"/>
      <c r="I46" s="101"/>
      <c r="J46" s="105"/>
      <c r="K46" s="106"/>
      <c r="L46" s="106"/>
      <c r="M46" s="59"/>
    </row>
    <row r="47" spans="1:13" ht="15">
      <c r="A47" s="69"/>
      <c r="B47" s="53"/>
      <c r="C47" s="75"/>
      <c r="D47" s="53"/>
      <c r="E47" s="57"/>
      <c r="F47" s="53"/>
      <c r="G47" s="53"/>
      <c r="H47" s="54"/>
      <c r="I47" s="53"/>
      <c r="J47" s="55"/>
      <c r="K47" s="56"/>
      <c r="L47" s="56"/>
      <c r="M47" s="58"/>
    </row>
    <row r="48" spans="1:13" ht="15">
      <c r="A48" s="74"/>
      <c r="B48" s="101"/>
      <c r="C48" s="102"/>
      <c r="D48" s="101"/>
      <c r="E48" s="103"/>
      <c r="F48" s="101"/>
      <c r="G48" s="101"/>
      <c r="H48" s="104"/>
      <c r="I48" s="101"/>
      <c r="J48" s="105"/>
      <c r="K48" s="106"/>
      <c r="L48" s="106"/>
      <c r="M48" s="107"/>
    </row>
    <row r="49" spans="1:13" ht="15">
      <c r="A49" s="73"/>
      <c r="B49" s="53"/>
      <c r="C49" s="75"/>
      <c r="D49" s="53"/>
      <c r="E49" s="57"/>
      <c r="F49" s="53"/>
      <c r="G49" s="53"/>
      <c r="H49" s="54"/>
      <c r="I49" s="53"/>
      <c r="J49" s="55"/>
      <c r="K49" s="56"/>
      <c r="L49" s="56"/>
      <c r="M49" s="58"/>
    </row>
    <row r="50" spans="1:13" ht="15">
      <c r="A50" s="67"/>
      <c r="B50" s="101"/>
      <c r="C50" s="102"/>
      <c r="D50" s="101"/>
      <c r="E50" s="103"/>
      <c r="F50" s="101"/>
      <c r="G50" s="101"/>
      <c r="H50" s="104"/>
      <c r="I50" s="101"/>
      <c r="J50" s="105"/>
      <c r="K50" s="106"/>
      <c r="L50" s="106"/>
      <c r="M50" s="107"/>
    </row>
    <row r="51" spans="1:13" ht="15">
      <c r="A51" s="72"/>
      <c r="B51" s="53"/>
      <c r="C51" s="75"/>
      <c r="D51" s="53"/>
      <c r="E51" s="57"/>
      <c r="F51" s="53"/>
      <c r="G51" s="53"/>
      <c r="H51" s="54"/>
      <c r="I51" s="53"/>
      <c r="J51" s="55"/>
      <c r="K51" s="56"/>
      <c r="L51" s="56"/>
      <c r="M51" s="58"/>
    </row>
    <row r="52" spans="1:13" ht="15">
      <c r="A52" s="67"/>
      <c r="B52" s="101"/>
      <c r="C52" s="102"/>
      <c r="D52" s="101"/>
      <c r="E52" s="103"/>
      <c r="F52" s="101"/>
      <c r="G52" s="101"/>
      <c r="H52" s="104"/>
      <c r="I52" s="101"/>
      <c r="J52" s="105"/>
      <c r="K52" s="106"/>
      <c r="L52" s="106"/>
      <c r="M52" s="107"/>
    </row>
    <row r="53" spans="1:13" ht="15">
      <c r="A53" s="69"/>
      <c r="B53" s="53"/>
      <c r="C53" s="75"/>
      <c r="D53" s="53"/>
      <c r="E53" s="57"/>
      <c r="F53" s="53"/>
      <c r="G53" s="53"/>
      <c r="H53" s="54"/>
      <c r="I53" s="53"/>
      <c r="J53" s="55"/>
      <c r="K53" s="56"/>
      <c r="L53" s="56"/>
      <c r="M53" s="58"/>
    </row>
    <row r="54" spans="1:13" ht="15">
      <c r="A54" s="67"/>
      <c r="B54" s="101"/>
      <c r="C54" s="102"/>
      <c r="D54" s="101"/>
      <c r="E54" s="103"/>
      <c r="F54" s="101"/>
      <c r="G54" s="101"/>
      <c r="H54" s="104"/>
      <c r="I54" s="101"/>
      <c r="J54" s="105"/>
      <c r="K54" s="106"/>
      <c r="L54" s="106"/>
      <c r="M54" s="107"/>
    </row>
    <row r="55" spans="1:13" ht="15">
      <c r="A55" s="73"/>
      <c r="B55" s="53"/>
      <c r="C55" s="75"/>
      <c r="D55" s="53"/>
      <c r="E55" s="57"/>
      <c r="F55" s="53"/>
      <c r="G55" s="53"/>
      <c r="H55" s="54"/>
      <c r="I55" s="53"/>
      <c r="J55" s="55"/>
      <c r="K55" s="56"/>
      <c r="L55" s="56"/>
      <c r="M55" s="58"/>
    </row>
    <row r="56" spans="1:13" ht="15">
      <c r="A56" s="67"/>
      <c r="B56" s="101"/>
      <c r="C56" s="102"/>
      <c r="D56" s="101"/>
      <c r="E56" s="103"/>
      <c r="F56" s="101"/>
      <c r="G56" s="101"/>
      <c r="H56" s="104"/>
      <c r="I56" s="101"/>
      <c r="J56" s="105"/>
      <c r="K56" s="106"/>
      <c r="L56" s="106"/>
      <c r="M56" s="107"/>
    </row>
    <row r="57" spans="1:13" ht="15">
      <c r="A57" s="69"/>
      <c r="B57" s="53"/>
      <c r="C57" s="75"/>
      <c r="D57" s="53"/>
      <c r="E57" s="57"/>
      <c r="F57" s="53"/>
      <c r="G57" s="53"/>
      <c r="H57" s="54"/>
      <c r="I57" s="53"/>
      <c r="J57" s="55"/>
      <c r="K57" s="56"/>
      <c r="L57" s="56"/>
      <c r="M57" s="58"/>
    </row>
    <row r="58" spans="1:13" ht="15">
      <c r="A58" s="67"/>
      <c r="B58" s="101"/>
      <c r="C58" s="102"/>
      <c r="D58" s="101"/>
      <c r="E58" s="103"/>
      <c r="F58" s="101"/>
      <c r="G58" s="101"/>
      <c r="H58" s="104"/>
      <c r="I58" s="101"/>
      <c r="J58" s="105"/>
      <c r="K58" s="106"/>
      <c r="L58" s="106"/>
      <c r="M58" s="107"/>
    </row>
    <row r="59" spans="1:13" ht="15">
      <c r="A59" s="70"/>
      <c r="B59" s="53"/>
      <c r="C59" s="75"/>
      <c r="D59" s="53"/>
      <c r="E59" s="57"/>
      <c r="F59" s="53"/>
      <c r="G59" s="53"/>
      <c r="H59" s="54"/>
      <c r="I59" s="53"/>
      <c r="J59" s="55"/>
      <c r="K59" s="56"/>
      <c r="L59" s="56"/>
      <c r="M59" s="63"/>
    </row>
    <row r="60" spans="1:13" ht="15">
      <c r="A60" s="67"/>
      <c r="B60" s="101"/>
      <c r="C60" s="102"/>
      <c r="D60" s="101"/>
      <c r="E60" s="103"/>
      <c r="F60" s="101"/>
      <c r="G60" s="101"/>
      <c r="H60" s="104"/>
      <c r="I60" s="101"/>
      <c r="J60" s="105"/>
      <c r="K60" s="106"/>
      <c r="L60" s="106"/>
      <c r="M60" s="107"/>
    </row>
    <row r="61" spans="1:13" ht="15">
      <c r="A61" s="69"/>
      <c r="B61" s="53"/>
      <c r="C61" s="75"/>
      <c r="D61" s="53"/>
      <c r="E61" s="57"/>
      <c r="F61" s="53"/>
      <c r="G61" s="53"/>
      <c r="H61" s="54"/>
      <c r="I61" s="53"/>
      <c r="J61" s="55"/>
      <c r="K61" s="56"/>
      <c r="L61" s="56"/>
      <c r="M61" s="58"/>
    </row>
    <row r="62" spans="1:13" ht="15">
      <c r="A62" s="67"/>
      <c r="B62" s="101"/>
      <c r="C62" s="102"/>
      <c r="D62" s="101"/>
      <c r="E62" s="103"/>
      <c r="F62" s="101"/>
      <c r="G62" s="101"/>
      <c r="H62" s="104"/>
      <c r="I62" s="101"/>
      <c r="J62" s="105"/>
      <c r="K62" s="106"/>
      <c r="L62" s="106"/>
      <c r="M62" s="107"/>
    </row>
    <row r="63" spans="1:13" ht="15">
      <c r="A63" s="69"/>
      <c r="B63" s="53"/>
      <c r="C63" s="75"/>
      <c r="D63" s="53"/>
      <c r="E63" s="57"/>
      <c r="F63" s="53"/>
      <c r="G63" s="53"/>
      <c r="H63" s="54"/>
      <c r="I63" s="53"/>
      <c r="J63" s="55"/>
      <c r="K63" s="56"/>
      <c r="L63" s="56"/>
      <c r="M63" s="58"/>
    </row>
    <row r="64" spans="1:13" ht="15">
      <c r="A64" s="74"/>
      <c r="B64" s="101"/>
      <c r="C64" s="102"/>
      <c r="D64" s="101"/>
      <c r="E64" s="103"/>
      <c r="F64" s="101"/>
      <c r="G64" s="101"/>
      <c r="H64" s="104"/>
      <c r="I64" s="101"/>
      <c r="J64" s="105"/>
      <c r="K64" s="106"/>
      <c r="L64" s="106"/>
      <c r="M64" s="107"/>
    </row>
    <row r="65" spans="1:13" ht="15">
      <c r="A65" s="73"/>
      <c r="B65" s="53"/>
      <c r="C65" s="75"/>
      <c r="D65" s="53"/>
      <c r="E65" s="57"/>
      <c r="F65" s="53"/>
      <c r="G65" s="53"/>
      <c r="H65" s="54"/>
      <c r="I65" s="53"/>
      <c r="J65" s="55"/>
      <c r="K65" s="56"/>
      <c r="L65" s="56"/>
      <c r="M65" s="58"/>
    </row>
    <row r="66" spans="1:13" ht="15">
      <c r="A66" s="67"/>
      <c r="B66" s="101"/>
      <c r="C66" s="102"/>
      <c r="D66" s="101"/>
      <c r="E66" s="103"/>
      <c r="F66" s="101"/>
      <c r="G66" s="101"/>
      <c r="H66" s="104"/>
      <c r="I66" s="101"/>
      <c r="J66" s="105"/>
      <c r="K66" s="106"/>
      <c r="L66" s="106"/>
      <c r="M66" s="107"/>
    </row>
    <row r="67" spans="1:13" ht="15">
      <c r="A67" s="69"/>
      <c r="B67" s="53"/>
      <c r="C67" s="75"/>
      <c r="D67" s="53"/>
      <c r="E67" s="57"/>
      <c r="F67" s="53"/>
      <c r="G67" s="53"/>
      <c r="H67" s="54"/>
      <c r="I67" s="53"/>
      <c r="J67" s="55"/>
      <c r="K67" s="56"/>
      <c r="L67" s="56"/>
      <c r="M67" s="58"/>
    </row>
    <row r="68" spans="1:13" ht="15">
      <c r="A68" s="67"/>
      <c r="B68" s="101"/>
      <c r="C68" s="102"/>
      <c r="D68" s="101"/>
      <c r="E68" s="103"/>
      <c r="F68" s="101"/>
      <c r="G68" s="101"/>
      <c r="H68" s="104"/>
      <c r="I68" s="101"/>
      <c r="J68" s="105"/>
      <c r="K68" s="106"/>
      <c r="L68" s="106"/>
      <c r="M68" s="107"/>
    </row>
    <row r="69" spans="1:13" ht="15">
      <c r="A69" s="69"/>
      <c r="B69" s="53"/>
      <c r="C69" s="75"/>
      <c r="D69" s="53"/>
      <c r="E69" s="57"/>
      <c r="F69" s="53"/>
      <c r="G69" s="53"/>
      <c r="H69" s="54"/>
      <c r="I69" s="53"/>
      <c r="J69" s="55"/>
      <c r="K69" s="56"/>
      <c r="L69" s="56"/>
      <c r="M69" s="58"/>
    </row>
    <row r="70" spans="1:13" ht="15">
      <c r="A70" s="67"/>
      <c r="B70" s="101"/>
      <c r="C70" s="102"/>
      <c r="D70" s="101"/>
      <c r="E70" s="103"/>
      <c r="F70" s="101"/>
      <c r="G70" s="101"/>
      <c r="H70" s="104"/>
      <c r="I70" s="101"/>
      <c r="J70" s="105"/>
      <c r="K70" s="106"/>
      <c r="L70" s="106"/>
      <c r="M70" s="107"/>
    </row>
    <row r="71" spans="1:13" ht="15">
      <c r="A71" s="69"/>
      <c r="B71" s="53"/>
      <c r="C71" s="75"/>
      <c r="D71" s="53"/>
      <c r="E71" s="57"/>
      <c r="F71" s="53"/>
      <c r="G71" s="53"/>
      <c r="H71" s="54"/>
      <c r="I71" s="53"/>
      <c r="J71" s="55"/>
      <c r="K71" s="56"/>
      <c r="L71" s="56"/>
      <c r="M71" s="58"/>
    </row>
    <row r="72" spans="1:13" ht="15">
      <c r="A72" s="67"/>
      <c r="B72" s="101"/>
      <c r="C72" s="102"/>
      <c r="D72" s="101"/>
      <c r="E72" s="103"/>
      <c r="F72" s="101"/>
      <c r="G72" s="101"/>
      <c r="H72" s="104"/>
      <c r="I72" s="101"/>
      <c r="J72" s="105"/>
      <c r="K72" s="106"/>
      <c r="L72" s="106"/>
      <c r="M72" s="107"/>
    </row>
    <row r="73" spans="1:13" ht="15">
      <c r="A73" s="69"/>
      <c r="B73" s="53"/>
      <c r="C73" s="75"/>
      <c r="D73" s="53"/>
      <c r="E73" s="57"/>
      <c r="F73" s="53"/>
      <c r="G73" s="53"/>
      <c r="H73" s="54"/>
      <c r="I73" s="53"/>
      <c r="J73" s="55"/>
      <c r="K73" s="56"/>
      <c r="L73" s="56"/>
      <c r="M73" s="58"/>
    </row>
    <row r="74" spans="1:13" ht="15">
      <c r="A74" s="67"/>
      <c r="B74" s="111"/>
      <c r="C74" s="112"/>
      <c r="D74" s="111"/>
      <c r="E74" s="113"/>
      <c r="F74" s="111"/>
      <c r="G74" s="111"/>
      <c r="H74" s="111"/>
      <c r="I74" s="111"/>
      <c r="J74" s="120"/>
      <c r="K74" s="120"/>
      <c r="L74" s="120"/>
      <c r="M74" s="114"/>
    </row>
    <row r="75" spans="1:13" ht="15">
      <c r="A75" s="69"/>
      <c r="B75" s="53"/>
      <c r="C75" s="75"/>
      <c r="D75" s="53"/>
      <c r="E75" s="57"/>
      <c r="F75" s="53"/>
      <c r="G75" s="53"/>
      <c r="H75" s="54"/>
      <c r="I75" s="53"/>
      <c r="J75" s="55"/>
      <c r="K75" s="56"/>
      <c r="L75" s="56"/>
      <c r="M75" s="58"/>
    </row>
    <row r="76" spans="1:13" ht="15">
      <c r="A76" s="74"/>
      <c r="B76" s="101"/>
      <c r="C76" s="102"/>
      <c r="D76" s="101"/>
      <c r="E76" s="103"/>
      <c r="F76" s="101"/>
      <c r="G76" s="101"/>
      <c r="H76" s="104"/>
      <c r="I76" s="101"/>
      <c r="J76" s="105"/>
      <c r="K76" s="106"/>
      <c r="L76" s="106"/>
      <c r="M76" s="107"/>
    </row>
    <row r="77" spans="1:13" ht="15">
      <c r="A77" s="73"/>
      <c r="B77" s="53"/>
      <c r="C77" s="75"/>
      <c r="D77" s="53"/>
      <c r="E77" s="57"/>
      <c r="F77" s="53"/>
      <c r="G77" s="53"/>
      <c r="H77" s="54"/>
      <c r="I77" s="53"/>
      <c r="J77" s="55"/>
      <c r="K77" s="56"/>
      <c r="L77" s="56"/>
      <c r="M77" s="58"/>
    </row>
    <row r="78" spans="1:13" ht="15">
      <c r="A78" s="74"/>
      <c r="B78" s="101"/>
      <c r="C78" s="102"/>
      <c r="D78" s="101"/>
      <c r="E78" s="103"/>
      <c r="F78" s="101"/>
      <c r="G78" s="101"/>
      <c r="H78" s="104"/>
      <c r="I78" s="101"/>
      <c r="J78" s="105"/>
      <c r="K78" s="106"/>
      <c r="L78" s="106"/>
      <c r="M78" s="107"/>
    </row>
    <row r="79" spans="1:13" ht="15">
      <c r="A79" s="69"/>
      <c r="B79" s="53"/>
      <c r="C79" s="75"/>
      <c r="D79" s="53"/>
      <c r="E79" s="57"/>
      <c r="F79" s="53"/>
      <c r="G79" s="53"/>
      <c r="H79" s="54"/>
      <c r="I79" s="53"/>
      <c r="J79" s="55"/>
      <c r="K79" s="56"/>
      <c r="L79" s="56"/>
      <c r="M79" s="58"/>
    </row>
    <row r="80" spans="1:13" ht="15">
      <c r="A80" s="74"/>
      <c r="B80" s="101"/>
      <c r="C80" s="102"/>
      <c r="D80" s="101"/>
      <c r="E80" s="103"/>
      <c r="F80" s="101"/>
      <c r="G80" s="101"/>
      <c r="H80" s="104"/>
      <c r="I80" s="101"/>
      <c r="J80" s="105"/>
      <c r="K80" s="106"/>
      <c r="L80" s="106"/>
      <c r="M80" s="107"/>
    </row>
    <row r="81" spans="1:13" ht="15">
      <c r="A81" s="69"/>
      <c r="B81" s="53"/>
      <c r="C81" s="75"/>
      <c r="D81" s="53"/>
      <c r="E81" s="57"/>
      <c r="F81" s="53"/>
      <c r="G81" s="53"/>
      <c r="H81" s="54"/>
      <c r="I81" s="53"/>
      <c r="J81" s="55"/>
      <c r="K81" s="56"/>
      <c r="L81" s="56"/>
      <c r="M81" s="58"/>
    </row>
    <row r="82" spans="1:13" ht="15">
      <c r="A82" s="74"/>
      <c r="B82" s="101"/>
      <c r="C82" s="102"/>
      <c r="D82" s="101"/>
      <c r="E82" s="103"/>
      <c r="F82" s="101"/>
      <c r="G82" s="101"/>
      <c r="H82" s="104"/>
      <c r="I82" s="101"/>
      <c r="J82" s="105"/>
      <c r="K82" s="106"/>
      <c r="L82" s="106"/>
      <c r="M82" s="107"/>
    </row>
    <row r="83" spans="1:13" ht="15">
      <c r="A83" s="72"/>
      <c r="B83" s="53"/>
      <c r="C83" s="75"/>
      <c r="D83" s="53"/>
      <c r="E83" s="57"/>
      <c r="F83" s="53"/>
      <c r="G83" s="53"/>
      <c r="H83" s="54"/>
      <c r="I83" s="53"/>
      <c r="J83" s="55"/>
      <c r="K83" s="56"/>
      <c r="L83" s="56"/>
      <c r="M83" s="58"/>
    </row>
    <row r="84" spans="1:13" ht="15">
      <c r="A84" s="67"/>
      <c r="B84" s="101"/>
      <c r="C84" s="102"/>
      <c r="D84" s="101"/>
      <c r="E84" s="103"/>
      <c r="F84" s="101"/>
      <c r="G84" s="101"/>
      <c r="H84" s="104"/>
      <c r="I84" s="101"/>
      <c r="J84" s="105"/>
      <c r="K84" s="106"/>
      <c r="L84" s="106"/>
      <c r="M84" s="107"/>
    </row>
    <row r="85" spans="1:13" ht="15">
      <c r="A85" s="73"/>
      <c r="B85" s="53"/>
      <c r="C85" s="75"/>
      <c r="D85" s="53"/>
      <c r="E85" s="57"/>
      <c r="F85" s="53"/>
      <c r="G85" s="53"/>
      <c r="H85" s="54"/>
      <c r="I85" s="53"/>
      <c r="J85" s="55"/>
      <c r="K85" s="56"/>
      <c r="L85" s="56"/>
      <c r="M85" s="58"/>
    </row>
    <row r="86" spans="1:13" ht="15">
      <c r="A86" s="67"/>
      <c r="B86" s="101"/>
      <c r="C86" s="102"/>
      <c r="D86" s="101"/>
      <c r="E86" s="103"/>
      <c r="F86" s="101"/>
      <c r="G86" s="101"/>
      <c r="H86" s="104"/>
      <c r="I86" s="101"/>
      <c r="J86" s="105"/>
      <c r="K86" s="106"/>
      <c r="L86" s="106"/>
      <c r="M86" s="107"/>
    </row>
    <row r="87" spans="1:13" ht="15">
      <c r="A87" s="69"/>
      <c r="B87" s="53"/>
      <c r="C87" s="75"/>
      <c r="D87" s="53"/>
      <c r="E87" s="57"/>
      <c r="F87" s="53"/>
      <c r="G87" s="53"/>
      <c r="H87" s="54"/>
      <c r="I87" s="53"/>
      <c r="J87" s="55"/>
      <c r="K87" s="56"/>
      <c r="L87" s="56"/>
      <c r="M87" s="58"/>
    </row>
    <row r="88" spans="1:13" ht="15">
      <c r="A88" s="67"/>
      <c r="B88" s="101"/>
      <c r="C88" s="102"/>
      <c r="D88" s="101"/>
      <c r="E88" s="103"/>
      <c r="F88" s="101"/>
      <c r="G88" s="101"/>
      <c r="H88" s="104"/>
      <c r="I88" s="101"/>
      <c r="J88" s="105"/>
      <c r="K88" s="105"/>
      <c r="L88" s="105"/>
      <c r="M88" s="116"/>
    </row>
    <row r="89" spans="1:13" ht="15">
      <c r="A89" s="73"/>
      <c r="B89" s="53"/>
      <c r="C89" s="75"/>
      <c r="D89" s="53"/>
      <c r="E89" s="57"/>
      <c r="F89" s="53"/>
      <c r="G89" s="53"/>
      <c r="H89" s="54"/>
      <c r="I89" s="53"/>
      <c r="J89" s="55"/>
      <c r="K89" s="56"/>
      <c r="L89" s="56"/>
      <c r="M89" s="58"/>
    </row>
    <row r="90" spans="1:13" ht="15">
      <c r="A90" s="74"/>
      <c r="B90" s="101"/>
      <c r="C90" s="102"/>
      <c r="D90" s="101"/>
      <c r="E90" s="103"/>
      <c r="F90" s="101"/>
      <c r="G90" s="101"/>
      <c r="H90" s="104"/>
      <c r="I90" s="101"/>
      <c r="J90" s="105"/>
      <c r="K90" s="106"/>
      <c r="L90" s="106"/>
      <c r="M90" s="107"/>
    </row>
    <row r="91" spans="1:13" ht="15">
      <c r="A91" s="69"/>
      <c r="B91" s="53"/>
      <c r="C91" s="75"/>
      <c r="D91" s="53"/>
      <c r="E91" s="57"/>
      <c r="F91" s="53"/>
      <c r="G91" s="53"/>
      <c r="H91" s="54"/>
      <c r="I91" s="53"/>
      <c r="J91" s="55"/>
      <c r="K91" s="56"/>
      <c r="L91" s="56"/>
      <c r="M91" s="58"/>
    </row>
    <row r="92" spans="1:13" ht="15">
      <c r="A92" s="115"/>
      <c r="B92" s="101"/>
      <c r="C92" s="102"/>
      <c r="D92" s="101"/>
      <c r="E92" s="103"/>
      <c r="F92" s="101"/>
      <c r="G92" s="101"/>
      <c r="H92" s="104"/>
      <c r="I92" s="101"/>
      <c r="J92" s="105"/>
      <c r="K92" s="106"/>
      <c r="L92" s="106"/>
      <c r="M92" s="107"/>
    </row>
    <row r="93" spans="1:13" ht="15">
      <c r="A93" s="73"/>
      <c r="B93" s="53"/>
      <c r="C93" s="75"/>
      <c r="D93" s="53"/>
      <c r="E93" s="57"/>
      <c r="F93" s="53"/>
      <c r="G93" s="53"/>
      <c r="H93" s="54"/>
      <c r="I93" s="53"/>
      <c r="J93" s="55"/>
      <c r="K93" s="56"/>
      <c r="L93" s="56"/>
      <c r="M93" s="58"/>
    </row>
    <row r="94" spans="1:13" ht="15">
      <c r="A94" s="117"/>
      <c r="B94" s="111"/>
      <c r="C94" s="112"/>
      <c r="D94" s="111"/>
      <c r="E94" s="113"/>
      <c r="F94" s="111"/>
      <c r="G94" s="111"/>
      <c r="H94" s="111"/>
      <c r="I94" s="111"/>
      <c r="J94" s="120"/>
      <c r="K94" s="120"/>
      <c r="L94" s="120"/>
      <c r="M94" s="114"/>
    </row>
    <row r="95" spans="1:13" ht="15">
      <c r="A95" s="73"/>
      <c r="B95" s="53"/>
      <c r="C95" s="75"/>
      <c r="D95" s="53"/>
      <c r="E95" s="57"/>
      <c r="F95" s="53"/>
      <c r="G95" s="53"/>
      <c r="H95" s="54"/>
      <c r="I95" s="53"/>
      <c r="J95" s="55"/>
      <c r="K95" s="56"/>
      <c r="L95" s="56"/>
      <c r="M95" s="58"/>
    </row>
    <row r="96" spans="1:13" ht="15">
      <c r="A96" s="67"/>
      <c r="B96" s="101"/>
      <c r="C96" s="102"/>
      <c r="D96" s="101"/>
      <c r="E96" s="103"/>
      <c r="F96" s="101"/>
      <c r="G96" s="101"/>
      <c r="H96" s="104"/>
      <c r="I96" s="101"/>
      <c r="J96" s="105"/>
      <c r="K96" s="106"/>
      <c r="L96" s="106"/>
      <c r="M96" s="107"/>
    </row>
    <row r="97" spans="1:13" ht="15">
      <c r="A97" s="69"/>
      <c r="B97" s="53"/>
      <c r="C97" s="75"/>
      <c r="D97" s="53"/>
      <c r="E97" s="57"/>
      <c r="F97" s="53"/>
      <c r="G97" s="53"/>
      <c r="H97" s="54"/>
      <c r="I97" s="53"/>
      <c r="J97" s="55"/>
      <c r="K97" s="56"/>
      <c r="L97" s="56"/>
      <c r="M97" s="58"/>
    </row>
    <row r="98" spans="1:13" ht="15">
      <c r="A98" s="67"/>
      <c r="B98" s="111"/>
      <c r="C98" s="112"/>
      <c r="D98" s="111"/>
      <c r="E98" s="113"/>
      <c r="F98" s="111"/>
      <c r="G98" s="111"/>
      <c r="H98" s="111"/>
      <c r="I98" s="111"/>
      <c r="J98" s="120"/>
      <c r="K98" s="121"/>
      <c r="L98" s="121"/>
      <c r="M98" s="114"/>
    </row>
    <row r="99" spans="1:13" ht="15">
      <c r="A99" s="69"/>
      <c r="B99" s="53"/>
      <c r="C99" s="75"/>
      <c r="D99" s="53"/>
      <c r="E99" s="57"/>
      <c r="F99" s="53"/>
      <c r="G99" s="53"/>
      <c r="H99" s="54"/>
      <c r="I99" s="53"/>
      <c r="J99" s="55"/>
      <c r="K99" s="56"/>
      <c r="L99" s="56"/>
      <c r="M99" s="58"/>
    </row>
    <row r="100" spans="1:13" ht="15">
      <c r="A100" s="115"/>
      <c r="B100" s="101"/>
      <c r="C100" s="102"/>
      <c r="D100" s="101"/>
      <c r="E100" s="103"/>
      <c r="F100" s="101"/>
      <c r="G100" s="101"/>
      <c r="H100" s="104"/>
      <c r="I100" s="101"/>
      <c r="J100" s="105"/>
      <c r="K100" s="106"/>
      <c r="L100" s="106"/>
      <c r="M100" s="107"/>
    </row>
    <row r="101" spans="1:13" ht="15">
      <c r="A101" s="69"/>
      <c r="B101" s="53"/>
      <c r="C101" s="75"/>
      <c r="D101" s="53"/>
      <c r="E101" s="57"/>
      <c r="F101" s="53"/>
      <c r="G101" s="53"/>
      <c r="H101" s="54"/>
      <c r="I101" s="53"/>
      <c r="J101" s="55"/>
      <c r="K101" s="56"/>
      <c r="L101" s="56"/>
      <c r="M101" s="58"/>
    </row>
    <row r="102" spans="1:13" ht="15">
      <c r="A102" s="67"/>
      <c r="B102" s="101"/>
      <c r="C102" s="102"/>
      <c r="D102" s="101"/>
      <c r="E102" s="103"/>
      <c r="F102" s="101"/>
      <c r="G102" s="101"/>
      <c r="H102" s="104"/>
      <c r="I102" s="101"/>
      <c r="J102" s="105"/>
      <c r="K102" s="106"/>
      <c r="L102" s="106"/>
      <c r="M102" s="107"/>
    </row>
    <row r="103" spans="1:13" ht="15">
      <c r="A103" s="69"/>
      <c r="B103" s="53"/>
      <c r="C103" s="75"/>
      <c r="D103" s="53"/>
      <c r="E103" s="57"/>
      <c r="F103" s="53"/>
      <c r="G103" s="53"/>
      <c r="H103" s="54"/>
      <c r="I103" s="53"/>
      <c r="J103" s="55"/>
      <c r="K103" s="56"/>
      <c r="L103" s="56"/>
      <c r="M103" s="58"/>
    </row>
    <row r="104" spans="1:13" ht="15">
      <c r="A104" s="115"/>
      <c r="B104" s="101"/>
      <c r="C104" s="102"/>
      <c r="D104" s="101"/>
      <c r="E104" s="103"/>
      <c r="F104" s="101"/>
      <c r="G104" s="101"/>
      <c r="H104" s="104"/>
      <c r="I104" s="101"/>
      <c r="J104" s="105"/>
      <c r="K104" s="106"/>
      <c r="L104" s="106"/>
      <c r="M104" s="107"/>
    </row>
    <row r="105" spans="1:13" ht="15">
      <c r="A105" s="69"/>
      <c r="B105" s="53"/>
      <c r="C105" s="75"/>
      <c r="D105" s="53"/>
      <c r="E105" s="57"/>
      <c r="F105" s="53"/>
      <c r="G105" s="53"/>
      <c r="H105" s="54"/>
      <c r="I105" s="53"/>
      <c r="J105" s="55"/>
      <c r="K105" s="56"/>
      <c r="L105" s="56"/>
      <c r="M105" s="58"/>
    </row>
    <row r="106" spans="1:13" ht="15">
      <c r="A106" s="67"/>
      <c r="B106" s="101"/>
      <c r="C106" s="102"/>
      <c r="D106" s="101"/>
      <c r="E106" s="103"/>
      <c r="F106" s="101"/>
      <c r="G106" s="101"/>
      <c r="H106" s="104"/>
      <c r="I106" s="101"/>
      <c r="J106" s="105"/>
      <c r="K106" s="105"/>
      <c r="L106" s="105"/>
      <c r="M106" s="107"/>
    </row>
    <row r="107" spans="1:13" ht="15">
      <c r="A107" s="69"/>
      <c r="B107" s="53"/>
      <c r="C107" s="75"/>
      <c r="D107" s="53"/>
      <c r="E107" s="57"/>
      <c r="F107" s="53"/>
      <c r="G107" s="53"/>
      <c r="H107" s="54"/>
      <c r="I107" s="53"/>
      <c r="J107" s="55"/>
      <c r="K107" s="56"/>
      <c r="L107" s="56"/>
      <c r="M107" s="58"/>
    </row>
    <row r="108" spans="1:13" ht="15">
      <c r="A108" s="67"/>
      <c r="B108" s="101"/>
      <c r="C108" s="102"/>
      <c r="D108" s="101"/>
      <c r="E108" s="103"/>
      <c r="F108" s="101"/>
      <c r="G108" s="101"/>
      <c r="H108" s="104"/>
      <c r="I108" s="101"/>
      <c r="J108" s="105"/>
      <c r="K108" s="106"/>
      <c r="L108" s="106"/>
      <c r="M108" s="107"/>
    </row>
    <row r="109" spans="1:13" ht="15">
      <c r="A109" s="69"/>
      <c r="B109" s="53"/>
      <c r="C109" s="75"/>
      <c r="D109" s="53"/>
      <c r="E109" s="57"/>
      <c r="F109" s="53"/>
      <c r="G109" s="53"/>
      <c r="H109" s="54"/>
      <c r="I109" s="53"/>
      <c r="J109" s="55"/>
      <c r="K109" s="56"/>
      <c r="L109" s="56"/>
      <c r="M109" s="58"/>
    </row>
    <row r="110" spans="1:13" ht="15">
      <c r="A110" s="74"/>
      <c r="B110" s="101"/>
      <c r="C110" s="102"/>
      <c r="D110" s="101"/>
      <c r="E110" s="103"/>
      <c r="F110" s="101"/>
      <c r="G110" s="101"/>
      <c r="H110" s="104"/>
      <c r="I110" s="101"/>
      <c r="J110" s="105"/>
      <c r="K110" s="106"/>
      <c r="L110" s="106"/>
      <c r="M110" s="107"/>
    </row>
    <row r="111" spans="1:13" ht="15">
      <c r="A111" s="73"/>
      <c r="B111" s="53"/>
      <c r="C111" s="75"/>
      <c r="D111" s="53"/>
      <c r="E111" s="57"/>
      <c r="F111" s="53"/>
      <c r="G111" s="53"/>
      <c r="H111" s="54"/>
      <c r="I111" s="53"/>
      <c r="J111" s="55"/>
      <c r="K111" s="56"/>
      <c r="L111" s="56"/>
      <c r="M111" s="58"/>
    </row>
    <row r="112" spans="1:13" ht="15">
      <c r="A112" s="74"/>
      <c r="B112" s="101"/>
      <c r="C112" s="102"/>
      <c r="D112" s="101"/>
      <c r="E112" s="103"/>
      <c r="F112" s="101"/>
      <c r="G112" s="101"/>
      <c r="H112" s="104"/>
      <c r="I112" s="101"/>
      <c r="J112" s="105"/>
      <c r="K112" s="106"/>
      <c r="L112" s="106"/>
      <c r="M112" s="107"/>
    </row>
    <row r="113" spans="1:13" ht="15">
      <c r="A113" s="73"/>
      <c r="B113" s="53"/>
      <c r="C113" s="75"/>
      <c r="D113" s="53"/>
      <c r="E113" s="57"/>
      <c r="F113" s="53"/>
      <c r="G113" s="53"/>
      <c r="H113" s="54"/>
      <c r="I113" s="53"/>
      <c r="J113" s="55"/>
      <c r="K113" s="56"/>
      <c r="L113" s="56"/>
      <c r="M113" s="58"/>
    </row>
    <row r="114" spans="1:13" ht="15">
      <c r="A114" s="74"/>
      <c r="B114" s="101"/>
      <c r="C114" s="102"/>
      <c r="D114" s="101"/>
      <c r="E114" s="103"/>
      <c r="F114" s="101"/>
      <c r="G114" s="101"/>
      <c r="H114" s="104"/>
      <c r="I114" s="101"/>
      <c r="J114" s="105"/>
      <c r="K114" s="106"/>
      <c r="L114" s="106"/>
      <c r="M114" s="107"/>
    </row>
    <row r="115" spans="1:13" ht="15">
      <c r="A115" s="73"/>
      <c r="B115" s="53"/>
      <c r="C115" s="75"/>
      <c r="D115" s="53"/>
      <c r="E115" s="57"/>
      <c r="F115" s="53"/>
      <c r="G115" s="53"/>
      <c r="H115" s="54"/>
      <c r="I115" s="53"/>
      <c r="J115" s="55"/>
      <c r="K115" s="56"/>
      <c r="L115" s="56"/>
      <c r="M115" s="58"/>
    </row>
    <row r="116" spans="1:13" ht="15">
      <c r="A116" s="74"/>
      <c r="B116" s="101"/>
      <c r="C116" s="102"/>
      <c r="D116" s="101"/>
      <c r="E116" s="103"/>
      <c r="F116" s="101"/>
      <c r="G116" s="101"/>
      <c r="H116" s="104"/>
      <c r="I116" s="101"/>
      <c r="J116" s="105"/>
      <c r="K116" s="106"/>
      <c r="L116" s="106"/>
      <c r="M116" s="107"/>
    </row>
    <row r="117" spans="1:13" ht="15">
      <c r="A117" s="73"/>
      <c r="B117" s="53"/>
      <c r="C117" s="75"/>
      <c r="D117" s="53"/>
      <c r="E117" s="57"/>
      <c r="F117" s="53"/>
      <c r="G117" s="53"/>
      <c r="H117" s="54"/>
      <c r="I117" s="53"/>
      <c r="J117" s="55"/>
      <c r="K117" s="56"/>
      <c r="L117" s="56"/>
      <c r="M117" s="58"/>
    </row>
    <row r="118" spans="1:13" ht="15">
      <c r="A118" s="74"/>
      <c r="B118" s="101"/>
      <c r="C118" s="102"/>
      <c r="D118" s="101"/>
      <c r="E118" s="103"/>
      <c r="F118" s="101"/>
      <c r="G118" s="101"/>
      <c r="H118" s="104"/>
      <c r="I118" s="101"/>
      <c r="J118" s="105"/>
      <c r="K118" s="106"/>
      <c r="L118" s="106"/>
      <c r="M118" s="107"/>
    </row>
    <row r="119" spans="1:13" ht="15">
      <c r="A119" s="73"/>
      <c r="B119" s="53"/>
      <c r="C119" s="75"/>
      <c r="D119" s="53"/>
      <c r="E119" s="57"/>
      <c r="F119" s="53"/>
      <c r="G119" s="53"/>
      <c r="H119" s="54"/>
      <c r="I119" s="53"/>
      <c r="J119" s="55"/>
      <c r="K119" s="56"/>
      <c r="L119" s="56"/>
      <c r="M119" s="58"/>
    </row>
    <row r="120" spans="1:13" ht="15">
      <c r="A120" s="74"/>
      <c r="B120" s="101"/>
      <c r="C120" s="102"/>
      <c r="D120" s="101"/>
      <c r="E120" s="103"/>
      <c r="F120" s="101"/>
      <c r="G120" s="101"/>
      <c r="H120" s="104"/>
      <c r="I120" s="101"/>
      <c r="J120" s="105"/>
      <c r="K120" s="106"/>
      <c r="L120" s="106"/>
      <c r="M120" s="107"/>
    </row>
    <row r="121" spans="1:13" ht="15">
      <c r="A121" s="73"/>
      <c r="B121" s="53"/>
      <c r="C121" s="75"/>
      <c r="D121" s="53"/>
      <c r="E121" s="57"/>
      <c r="F121" s="53"/>
      <c r="G121" s="53"/>
      <c r="H121" s="54"/>
      <c r="I121" s="53"/>
      <c r="J121" s="55"/>
      <c r="K121" s="56"/>
      <c r="L121" s="56"/>
      <c r="M121" s="58"/>
    </row>
    <row r="122" spans="1:13" ht="15">
      <c r="A122" s="74"/>
      <c r="B122" s="101"/>
      <c r="C122" s="102"/>
      <c r="D122" s="101"/>
      <c r="E122" s="103"/>
      <c r="F122" s="101"/>
      <c r="G122" s="101"/>
      <c r="H122" s="104"/>
      <c r="I122" s="101"/>
      <c r="J122" s="105"/>
      <c r="K122" s="106"/>
      <c r="L122" s="106"/>
      <c r="M122" s="107"/>
    </row>
    <row r="123" spans="1:13" ht="15">
      <c r="A123" s="73"/>
      <c r="B123" s="53"/>
      <c r="C123" s="75"/>
      <c r="D123" s="53"/>
      <c r="E123" s="57"/>
      <c r="F123" s="53"/>
      <c r="G123" s="53"/>
      <c r="H123" s="54"/>
      <c r="I123" s="53"/>
      <c r="J123" s="55"/>
      <c r="K123" s="56"/>
      <c r="L123" s="56"/>
      <c r="M123" s="58"/>
    </row>
    <row r="124" spans="1:13" ht="15">
      <c r="A124" s="74"/>
      <c r="B124" s="101"/>
      <c r="C124" s="102"/>
      <c r="D124" s="101"/>
      <c r="E124" s="103"/>
      <c r="F124" s="101"/>
      <c r="G124" s="101"/>
      <c r="H124" s="104"/>
      <c r="I124" s="101"/>
      <c r="J124" s="105"/>
      <c r="K124" s="106"/>
      <c r="L124" s="106"/>
      <c r="M124" s="107"/>
    </row>
    <row r="125" spans="1:13" ht="15">
      <c r="A125" s="73"/>
      <c r="B125" s="53"/>
      <c r="C125" s="75"/>
      <c r="D125" s="53"/>
      <c r="E125" s="57"/>
      <c r="F125" s="53"/>
      <c r="G125" s="53"/>
      <c r="H125" s="54"/>
      <c r="I125" s="53"/>
      <c r="J125" s="55"/>
      <c r="K125" s="56"/>
      <c r="L125" s="56"/>
      <c r="M125" s="58"/>
    </row>
    <row r="126" spans="1:13" ht="15">
      <c r="A126" s="74"/>
      <c r="B126" s="101"/>
      <c r="C126" s="102"/>
      <c r="D126" s="101"/>
      <c r="E126" s="103"/>
      <c r="F126" s="101"/>
      <c r="G126" s="101"/>
      <c r="H126" s="104"/>
      <c r="I126" s="101"/>
      <c r="J126" s="105"/>
      <c r="K126" s="106"/>
      <c r="L126" s="106"/>
      <c r="M126" s="107"/>
    </row>
    <row r="127" spans="1:13" ht="15">
      <c r="A127" s="73"/>
      <c r="B127" s="53"/>
      <c r="C127" s="75"/>
      <c r="D127" s="53"/>
      <c r="E127" s="57"/>
      <c r="F127" s="53"/>
      <c r="G127" s="53"/>
      <c r="H127" s="54"/>
      <c r="I127" s="53"/>
      <c r="J127" s="55"/>
      <c r="K127" s="56"/>
      <c r="L127" s="56"/>
      <c r="M127" s="58"/>
    </row>
    <row r="128" spans="1:13" ht="15">
      <c r="A128" s="74"/>
      <c r="B128" s="101"/>
      <c r="C128" s="102"/>
      <c r="D128" s="101"/>
      <c r="E128" s="103"/>
      <c r="F128" s="101"/>
      <c r="G128" s="101"/>
      <c r="H128" s="104"/>
      <c r="I128" s="101"/>
      <c r="J128" s="105"/>
      <c r="K128" s="106"/>
      <c r="L128" s="106"/>
      <c r="M128" s="107"/>
    </row>
    <row r="129" spans="1:13" ht="15">
      <c r="A129" s="73"/>
      <c r="B129" s="53"/>
      <c r="C129" s="75"/>
      <c r="D129" s="53"/>
      <c r="E129" s="57"/>
      <c r="F129" s="53"/>
      <c r="G129" s="53"/>
      <c r="H129" s="54"/>
      <c r="I129" s="53"/>
      <c r="J129" s="55"/>
      <c r="K129" s="56"/>
      <c r="L129" s="56"/>
      <c r="M129" s="58"/>
    </row>
    <row r="130" spans="1:13" ht="15">
      <c r="A130" s="74"/>
      <c r="B130" s="101"/>
      <c r="C130" s="102"/>
      <c r="D130" s="101"/>
      <c r="E130" s="103"/>
      <c r="F130" s="101"/>
      <c r="G130" s="101"/>
      <c r="H130" s="104"/>
      <c r="I130" s="101"/>
      <c r="J130" s="105"/>
      <c r="K130" s="106"/>
      <c r="L130" s="106"/>
      <c r="M130" s="107"/>
    </row>
    <row r="131" spans="1:13" ht="15">
      <c r="A131" s="73"/>
      <c r="B131" s="53"/>
      <c r="C131" s="75"/>
      <c r="D131" s="53"/>
      <c r="E131" s="57"/>
      <c r="F131" s="53"/>
      <c r="G131" s="53"/>
      <c r="H131" s="54"/>
      <c r="I131" s="53"/>
      <c r="J131" s="55"/>
      <c r="K131" s="56"/>
      <c r="L131" s="56"/>
      <c r="M131" s="58"/>
    </row>
    <row r="132" spans="1:13" ht="15">
      <c r="A132" s="74"/>
      <c r="B132" s="101"/>
      <c r="C132" s="102"/>
      <c r="D132" s="101"/>
      <c r="E132" s="103"/>
      <c r="F132" s="101"/>
      <c r="G132" s="101"/>
      <c r="H132" s="104"/>
      <c r="I132" s="101"/>
      <c r="J132" s="105"/>
      <c r="K132" s="106"/>
      <c r="L132" s="106"/>
      <c r="M132" s="107"/>
    </row>
    <row r="133" spans="1:13" ht="15">
      <c r="A133" s="73"/>
      <c r="B133" s="53"/>
      <c r="C133" s="75"/>
      <c r="D133" s="53"/>
      <c r="E133" s="57"/>
      <c r="F133" s="53"/>
      <c r="G133" s="53"/>
      <c r="H133" s="54"/>
      <c r="I133" s="53"/>
      <c r="J133" s="55"/>
      <c r="K133" s="56"/>
      <c r="L133" s="56"/>
      <c r="M133" s="58"/>
    </row>
    <row r="134" spans="1:13" ht="15">
      <c r="A134" s="74"/>
      <c r="B134" s="101"/>
      <c r="C134" s="102"/>
      <c r="D134" s="101"/>
      <c r="E134" s="103"/>
      <c r="F134" s="101"/>
      <c r="G134" s="101"/>
      <c r="H134" s="104"/>
      <c r="I134" s="101"/>
      <c r="J134" s="105"/>
      <c r="K134" s="106"/>
      <c r="L134" s="106"/>
      <c r="M134" s="107"/>
    </row>
    <row r="135" spans="1:13" ht="15">
      <c r="A135" s="73"/>
      <c r="B135" s="53"/>
      <c r="C135" s="75"/>
      <c r="D135" s="53"/>
      <c r="E135" s="57"/>
      <c r="F135" s="53"/>
      <c r="G135" s="53"/>
      <c r="H135" s="54"/>
      <c r="I135" s="53"/>
      <c r="J135" s="55"/>
      <c r="K135" s="56"/>
      <c r="L135" s="56"/>
      <c r="M135" s="58"/>
    </row>
    <row r="136" spans="1:13" ht="15">
      <c r="A136" s="74"/>
      <c r="B136" s="101"/>
      <c r="C136" s="102"/>
      <c r="D136" s="101"/>
      <c r="E136" s="103"/>
      <c r="F136" s="101"/>
      <c r="G136" s="101"/>
      <c r="H136" s="104"/>
      <c r="I136" s="101"/>
      <c r="J136" s="105"/>
      <c r="K136" s="106"/>
      <c r="L136" s="106"/>
      <c r="M136" s="107"/>
    </row>
    <row r="137" spans="1:13" ht="15">
      <c r="A137" s="73"/>
      <c r="B137" s="53"/>
      <c r="C137" s="75"/>
      <c r="D137" s="53"/>
      <c r="E137" s="57"/>
      <c r="F137" s="53"/>
      <c r="G137" s="53"/>
      <c r="H137" s="54"/>
      <c r="I137" s="53"/>
      <c r="J137" s="55"/>
      <c r="K137" s="56"/>
      <c r="L137" s="56"/>
      <c r="M137" s="58"/>
    </row>
    <row r="138" spans="1:13" ht="15">
      <c r="A138" s="74"/>
      <c r="B138" s="101"/>
      <c r="C138" s="102"/>
      <c r="D138" s="101"/>
      <c r="E138" s="103"/>
      <c r="F138" s="101"/>
      <c r="G138" s="101"/>
      <c r="H138" s="104"/>
      <c r="I138" s="101"/>
      <c r="J138" s="105"/>
      <c r="K138" s="106"/>
      <c r="L138" s="106"/>
      <c r="M138" s="107"/>
    </row>
    <row r="139" spans="1:13" ht="15">
      <c r="A139" s="73"/>
      <c r="B139" s="53"/>
      <c r="C139" s="75"/>
      <c r="D139" s="53"/>
      <c r="E139" s="57"/>
      <c r="F139" s="53"/>
      <c r="G139" s="53"/>
      <c r="H139" s="54"/>
      <c r="I139" s="53"/>
      <c r="J139" s="55"/>
      <c r="K139" s="56"/>
      <c r="L139" s="56"/>
      <c r="M139" s="58"/>
    </row>
    <row r="140" spans="1:13" ht="15">
      <c r="A140" s="74"/>
      <c r="B140" s="101"/>
      <c r="C140" s="102"/>
      <c r="D140" s="101"/>
      <c r="E140" s="103"/>
      <c r="F140" s="101"/>
      <c r="G140" s="101"/>
      <c r="H140" s="104"/>
      <c r="I140" s="101"/>
      <c r="J140" s="105"/>
      <c r="K140" s="106"/>
      <c r="L140" s="106"/>
      <c r="M140" s="107"/>
    </row>
    <row r="141" spans="1:13" ht="15">
      <c r="A141" s="73"/>
      <c r="B141" s="53"/>
      <c r="C141" s="75"/>
      <c r="D141" s="53"/>
      <c r="E141" s="57"/>
      <c r="F141" s="53"/>
      <c r="G141" s="53"/>
      <c r="H141" s="54"/>
      <c r="I141" s="53"/>
      <c r="J141" s="55"/>
      <c r="K141" s="56"/>
      <c r="L141" s="56"/>
      <c r="M141" s="58"/>
    </row>
    <row r="142" spans="1:13" ht="15">
      <c r="A142" s="74"/>
      <c r="B142" s="101"/>
      <c r="C142" s="102"/>
      <c r="D142" s="101"/>
      <c r="E142" s="103"/>
      <c r="F142" s="101"/>
      <c r="G142" s="101"/>
      <c r="H142" s="104"/>
      <c r="I142" s="101"/>
      <c r="J142" s="105"/>
      <c r="K142" s="106"/>
      <c r="L142" s="106"/>
      <c r="M142" s="107"/>
    </row>
    <row r="143" spans="1:13" ht="15">
      <c r="A143" s="73"/>
      <c r="B143" s="53"/>
      <c r="C143" s="75"/>
      <c r="D143" s="53"/>
      <c r="E143" s="57"/>
      <c r="F143" s="53"/>
      <c r="G143" s="53"/>
      <c r="H143" s="54"/>
      <c r="I143" s="53"/>
      <c r="J143" s="55"/>
      <c r="K143" s="56"/>
      <c r="L143" s="56"/>
      <c r="M143" s="58"/>
    </row>
    <row r="144" spans="1:13" ht="15">
      <c r="A144" s="74"/>
      <c r="B144" s="101"/>
      <c r="C144" s="102"/>
      <c r="D144" s="101"/>
      <c r="E144" s="103"/>
      <c r="F144" s="101"/>
      <c r="G144" s="101"/>
      <c r="H144" s="104"/>
      <c r="I144" s="101"/>
      <c r="J144" s="105"/>
      <c r="K144" s="106"/>
      <c r="L144" s="106"/>
      <c r="M144" s="107"/>
    </row>
    <row r="145" spans="1:13" ht="15">
      <c r="A145" s="73"/>
      <c r="B145" s="53"/>
      <c r="C145" s="75"/>
      <c r="D145" s="53"/>
      <c r="E145" s="57"/>
      <c r="F145" s="53"/>
      <c r="G145" s="53"/>
      <c r="H145" s="54"/>
      <c r="I145" s="53"/>
      <c r="J145" s="55"/>
      <c r="K145" s="56"/>
      <c r="L145" s="56"/>
      <c r="M145" s="58"/>
    </row>
    <row r="146" spans="1:13" ht="15">
      <c r="A146" s="74"/>
      <c r="B146" s="101"/>
      <c r="C146" s="102"/>
      <c r="D146" s="101"/>
      <c r="E146" s="103"/>
      <c r="F146" s="101"/>
      <c r="G146" s="101"/>
      <c r="H146" s="104"/>
      <c r="I146" s="101"/>
      <c r="J146" s="105"/>
      <c r="K146" s="106"/>
      <c r="L146" s="106"/>
      <c r="M146" s="107"/>
    </row>
    <row r="147" spans="1:13" ht="15">
      <c r="A147" s="73"/>
      <c r="B147" s="53"/>
      <c r="C147" s="75"/>
      <c r="D147" s="53"/>
      <c r="E147" s="57"/>
      <c r="F147" s="53"/>
      <c r="G147" s="53"/>
      <c r="H147" s="54"/>
      <c r="I147" s="53"/>
      <c r="J147" s="55"/>
      <c r="K147" s="56"/>
      <c r="L147" s="56"/>
      <c r="M147" s="58"/>
    </row>
    <row r="148" spans="1:13" ht="15">
      <c r="A148" s="74"/>
      <c r="B148" s="101"/>
      <c r="C148" s="102"/>
      <c r="D148" s="101"/>
      <c r="E148" s="103"/>
      <c r="F148" s="101"/>
      <c r="G148" s="101"/>
      <c r="H148" s="104"/>
      <c r="I148" s="101"/>
      <c r="J148" s="105"/>
      <c r="K148" s="106"/>
      <c r="L148" s="106"/>
      <c r="M148" s="107"/>
    </row>
    <row r="149" spans="1:13" ht="15">
      <c r="A149" s="73"/>
      <c r="B149" s="53"/>
      <c r="C149" s="75"/>
      <c r="D149" s="53"/>
      <c r="E149" s="57"/>
      <c r="F149" s="53"/>
      <c r="G149" s="53"/>
      <c r="H149" s="54"/>
      <c r="I149" s="53"/>
      <c r="J149" s="55"/>
      <c r="K149" s="56"/>
      <c r="L149" s="56"/>
      <c r="M149" s="58"/>
    </row>
    <row r="150" spans="1:13" ht="15">
      <c r="A150" s="74"/>
      <c r="B150" s="101"/>
      <c r="C150" s="102"/>
      <c r="D150" s="101"/>
      <c r="E150" s="103"/>
      <c r="F150" s="101"/>
      <c r="G150" s="101"/>
      <c r="H150" s="104"/>
      <c r="I150" s="101"/>
      <c r="J150" s="105"/>
      <c r="K150" s="106"/>
      <c r="L150" s="106"/>
      <c r="M150" s="107"/>
    </row>
    <row r="151" spans="1:13" ht="15">
      <c r="A151" s="73"/>
      <c r="B151" s="53"/>
      <c r="C151" s="75"/>
      <c r="D151" s="53"/>
      <c r="E151" s="57"/>
      <c r="F151" s="53"/>
      <c r="G151" s="53"/>
      <c r="H151" s="54"/>
      <c r="I151" s="53"/>
      <c r="J151" s="55"/>
      <c r="K151" s="56"/>
      <c r="L151" s="56"/>
      <c r="M151" s="58"/>
    </row>
    <row r="152" spans="1:13" ht="15">
      <c r="A152" s="74"/>
      <c r="B152" s="101"/>
      <c r="C152" s="102"/>
      <c r="D152" s="101"/>
      <c r="E152" s="103"/>
      <c r="F152" s="101"/>
      <c r="G152" s="101"/>
      <c r="H152" s="104"/>
      <c r="I152" s="101"/>
      <c r="J152" s="105"/>
      <c r="K152" s="106"/>
      <c r="L152" s="106"/>
      <c r="M152" s="107"/>
    </row>
    <row r="153" spans="1:13" ht="15">
      <c r="A153" s="73"/>
      <c r="B153" s="53"/>
      <c r="C153" s="75"/>
      <c r="D153" s="53"/>
      <c r="E153" s="57"/>
      <c r="F153" s="53"/>
      <c r="G153" s="53"/>
      <c r="H153" s="54"/>
      <c r="I153" s="53"/>
      <c r="J153" s="55"/>
      <c r="K153" s="56"/>
      <c r="L153" s="56"/>
      <c r="M153" s="58"/>
    </row>
    <row r="154" spans="1:13" ht="15">
      <c r="A154" s="74"/>
      <c r="B154" s="101"/>
      <c r="C154" s="102"/>
      <c r="D154" s="101"/>
      <c r="E154" s="103"/>
      <c r="F154" s="101"/>
      <c r="G154" s="101"/>
      <c r="H154" s="104"/>
      <c r="I154" s="101"/>
      <c r="J154" s="105"/>
      <c r="K154" s="106"/>
      <c r="L154" s="106"/>
      <c r="M154" s="107"/>
    </row>
    <row r="155" spans="1:13" ht="15">
      <c r="A155" s="73"/>
      <c r="B155" s="53"/>
      <c r="C155" s="75"/>
      <c r="D155" s="53"/>
      <c r="E155" s="57"/>
      <c r="F155" s="53"/>
      <c r="G155" s="53"/>
      <c r="H155" s="54"/>
      <c r="I155" s="53"/>
      <c r="J155" s="55"/>
      <c r="K155" s="56"/>
      <c r="L155" s="56"/>
      <c r="M155" s="58"/>
    </row>
    <row r="156" spans="1:13" ht="15">
      <c r="A156" s="74"/>
      <c r="B156" s="101"/>
      <c r="C156" s="102"/>
      <c r="D156" s="101"/>
      <c r="E156" s="103"/>
      <c r="F156" s="101"/>
      <c r="G156" s="101"/>
      <c r="H156" s="104"/>
      <c r="I156" s="101"/>
      <c r="J156" s="105"/>
      <c r="K156" s="106"/>
      <c r="L156" s="106"/>
      <c r="M156" s="107"/>
    </row>
    <row r="157" spans="1:13" ht="15">
      <c r="A157" s="73"/>
      <c r="B157" s="53"/>
      <c r="C157" s="75"/>
      <c r="D157" s="53"/>
      <c r="E157" s="57"/>
      <c r="F157" s="53"/>
      <c r="G157" s="53"/>
      <c r="H157" s="54"/>
      <c r="I157" s="53"/>
      <c r="J157" s="55"/>
      <c r="K157" s="56"/>
      <c r="L157" s="56"/>
      <c r="M157" s="58"/>
    </row>
    <row r="158" spans="1:13" ht="15">
      <c r="A158" s="74"/>
      <c r="B158" s="101"/>
      <c r="C158" s="102"/>
      <c r="D158" s="101"/>
      <c r="E158" s="103"/>
      <c r="F158" s="101"/>
      <c r="G158" s="101"/>
      <c r="H158" s="104"/>
      <c r="I158" s="101"/>
      <c r="J158" s="105"/>
      <c r="K158" s="106"/>
      <c r="L158" s="106"/>
      <c r="M158" s="107"/>
    </row>
    <row r="159" spans="1:13" ht="15">
      <c r="A159" s="73"/>
      <c r="B159" s="53"/>
      <c r="C159" s="75"/>
      <c r="D159" s="53"/>
      <c r="E159" s="57"/>
      <c r="F159" s="53"/>
      <c r="G159" s="53"/>
      <c r="H159" s="54"/>
      <c r="I159" s="53"/>
      <c r="J159" s="55"/>
      <c r="K159" s="56"/>
      <c r="L159" s="56"/>
      <c r="M159" s="58"/>
    </row>
    <row r="160" spans="1:13" ht="15">
      <c r="A160" s="74"/>
      <c r="B160" s="101"/>
      <c r="C160" s="102"/>
      <c r="D160" s="101"/>
      <c r="E160" s="103"/>
      <c r="F160" s="101"/>
      <c r="G160" s="101"/>
      <c r="H160" s="104"/>
      <c r="I160" s="101"/>
      <c r="J160" s="105"/>
      <c r="K160" s="106"/>
      <c r="L160" s="106"/>
      <c r="M160" s="107"/>
    </row>
    <row r="161" spans="1:13" ht="15">
      <c r="A161" s="73"/>
      <c r="B161" s="53"/>
      <c r="C161" s="75"/>
      <c r="D161" s="53"/>
      <c r="E161" s="57"/>
      <c r="F161" s="53"/>
      <c r="G161" s="53"/>
      <c r="H161" s="54"/>
      <c r="I161" s="53"/>
      <c r="J161" s="55"/>
      <c r="K161" s="56"/>
      <c r="L161" s="56"/>
      <c r="M161" s="58"/>
    </row>
    <row r="162" spans="1:13" ht="15">
      <c r="A162" s="74"/>
      <c r="B162" s="101"/>
      <c r="C162" s="102"/>
      <c r="D162" s="101"/>
      <c r="E162" s="103"/>
      <c r="F162" s="101"/>
      <c r="G162" s="101"/>
      <c r="H162" s="104"/>
      <c r="I162" s="101"/>
      <c r="J162" s="105"/>
      <c r="K162" s="106"/>
      <c r="L162" s="106"/>
      <c r="M162" s="107"/>
    </row>
    <row r="163" spans="1:13" ht="15">
      <c r="A163" s="73"/>
      <c r="B163" s="53"/>
      <c r="C163" s="75"/>
      <c r="D163" s="53"/>
      <c r="E163" s="57"/>
      <c r="F163" s="53"/>
      <c r="G163" s="53"/>
      <c r="H163" s="54"/>
      <c r="I163" s="53"/>
      <c r="J163" s="55"/>
      <c r="K163" s="56"/>
      <c r="L163" s="56"/>
      <c r="M163" s="58"/>
    </row>
    <row r="164" spans="1:13" ht="15">
      <c r="A164" s="74"/>
      <c r="B164" s="101"/>
      <c r="C164" s="102"/>
      <c r="D164" s="101"/>
      <c r="E164" s="103"/>
      <c r="F164" s="101"/>
      <c r="G164" s="101"/>
      <c r="H164" s="104"/>
      <c r="I164" s="101"/>
      <c r="J164" s="105"/>
      <c r="K164" s="106"/>
      <c r="L164" s="106"/>
      <c r="M164" s="107"/>
    </row>
    <row r="165" spans="1:13" ht="15">
      <c r="A165" s="73"/>
      <c r="B165" s="53"/>
      <c r="C165" s="75"/>
      <c r="D165" s="53"/>
      <c r="E165" s="57"/>
      <c r="F165" s="53"/>
      <c r="G165" s="53"/>
      <c r="H165" s="54"/>
      <c r="I165" s="53"/>
      <c r="J165" s="55"/>
      <c r="K165" s="56"/>
      <c r="L165" s="56"/>
      <c r="M165" s="58"/>
    </row>
    <row r="166" spans="1:13" ht="15">
      <c r="A166" s="74"/>
      <c r="B166" s="101"/>
      <c r="C166" s="102"/>
      <c r="D166" s="101"/>
      <c r="E166" s="103"/>
      <c r="F166" s="101"/>
      <c r="G166" s="101"/>
      <c r="H166" s="104"/>
      <c r="I166" s="101"/>
      <c r="J166" s="105"/>
      <c r="K166" s="106"/>
      <c r="L166" s="106"/>
      <c r="M166" s="107"/>
    </row>
    <row r="167" spans="1:13" ht="15">
      <c r="A167" s="73"/>
      <c r="B167" s="53"/>
      <c r="C167" s="75"/>
      <c r="D167" s="53"/>
      <c r="E167" s="57"/>
      <c r="F167" s="53"/>
      <c r="G167" s="53"/>
      <c r="H167" s="54"/>
      <c r="I167" s="53"/>
      <c r="J167" s="55"/>
      <c r="K167" s="56"/>
      <c r="L167" s="56"/>
      <c r="M167" s="58"/>
    </row>
    <row r="168" spans="1:13" ht="15">
      <c r="A168" s="74"/>
      <c r="B168" s="101"/>
      <c r="C168" s="102"/>
      <c r="D168" s="101"/>
      <c r="E168" s="103"/>
      <c r="F168" s="101"/>
      <c r="G168" s="101"/>
      <c r="H168" s="104"/>
      <c r="I168" s="101"/>
      <c r="J168" s="105"/>
      <c r="K168" s="106"/>
      <c r="L168" s="106"/>
      <c r="M168" s="107"/>
    </row>
    <row r="169" spans="1:13" ht="15">
      <c r="A169" s="73"/>
      <c r="B169" s="53"/>
      <c r="C169" s="75"/>
      <c r="D169" s="53"/>
      <c r="E169" s="57"/>
      <c r="F169" s="53"/>
      <c r="G169" s="53"/>
      <c r="H169" s="54"/>
      <c r="I169" s="53"/>
      <c r="J169" s="55"/>
      <c r="K169" s="56"/>
      <c r="L169" s="56"/>
      <c r="M169" s="58"/>
    </row>
    <row r="170" spans="1:13" ht="15">
      <c r="A170" s="74"/>
      <c r="B170" s="101"/>
      <c r="C170" s="102"/>
      <c r="D170" s="101"/>
      <c r="E170" s="103"/>
      <c r="F170" s="101"/>
      <c r="G170" s="101"/>
      <c r="H170" s="104"/>
      <c r="I170" s="101"/>
      <c r="J170" s="105"/>
      <c r="K170" s="106"/>
      <c r="L170" s="106"/>
      <c r="M170" s="107"/>
    </row>
    <row r="171" spans="1:13" ht="15">
      <c r="A171" s="73"/>
      <c r="B171" s="53"/>
      <c r="C171" s="75"/>
      <c r="D171" s="53"/>
      <c r="E171" s="57"/>
      <c r="F171" s="53"/>
      <c r="G171" s="53"/>
      <c r="H171" s="54"/>
      <c r="I171" s="53"/>
      <c r="J171" s="55"/>
      <c r="K171" s="56"/>
      <c r="L171" s="56"/>
      <c r="M171" s="58"/>
    </row>
    <row r="172" spans="1:13" ht="15">
      <c r="A172" s="74"/>
      <c r="B172" s="101"/>
      <c r="C172" s="102"/>
      <c r="D172" s="101"/>
      <c r="E172" s="103"/>
      <c r="F172" s="101"/>
      <c r="G172" s="101"/>
      <c r="H172" s="104"/>
      <c r="I172" s="101"/>
      <c r="J172" s="105"/>
      <c r="K172" s="106"/>
      <c r="L172" s="106"/>
      <c r="M172" s="107"/>
    </row>
    <row r="173" spans="1:13" ht="15">
      <c r="A173" s="73"/>
      <c r="B173" s="53"/>
      <c r="C173" s="75"/>
      <c r="D173" s="53"/>
      <c r="E173" s="57"/>
      <c r="F173" s="53"/>
      <c r="G173" s="53"/>
      <c r="H173" s="54"/>
      <c r="I173" s="53"/>
      <c r="J173" s="55"/>
      <c r="K173" s="56"/>
      <c r="L173" s="56"/>
      <c r="M173" s="58"/>
    </row>
    <row r="174" spans="1:13" ht="15">
      <c r="A174" s="74"/>
      <c r="B174" s="101"/>
      <c r="C174" s="102"/>
      <c r="D174" s="101"/>
      <c r="E174" s="103"/>
      <c r="F174" s="101"/>
      <c r="G174" s="101"/>
      <c r="H174" s="104"/>
      <c r="I174" s="101"/>
      <c r="J174" s="105"/>
      <c r="K174" s="106"/>
      <c r="L174" s="106"/>
      <c r="M174" s="107"/>
    </row>
    <row r="175" spans="1:13" ht="15">
      <c r="A175" s="73"/>
      <c r="B175" s="53"/>
      <c r="C175" s="75"/>
      <c r="D175" s="53"/>
      <c r="E175" s="57"/>
      <c r="F175" s="53"/>
      <c r="G175" s="53"/>
      <c r="H175" s="54"/>
      <c r="I175" s="53"/>
      <c r="J175" s="55"/>
      <c r="K175" s="56"/>
      <c r="L175" s="56"/>
      <c r="M175" s="58"/>
    </row>
    <row r="176" spans="1:13" ht="15">
      <c r="A176" s="74"/>
      <c r="B176" s="101"/>
      <c r="C176" s="102"/>
      <c r="D176" s="101"/>
      <c r="E176" s="103"/>
      <c r="F176" s="101"/>
      <c r="G176" s="101"/>
      <c r="H176" s="104"/>
      <c r="I176" s="101"/>
      <c r="J176" s="105"/>
      <c r="K176" s="106"/>
      <c r="L176" s="106"/>
      <c r="M176" s="107"/>
    </row>
    <row r="177" spans="1:13" ht="15">
      <c r="A177" s="73"/>
      <c r="B177" s="53"/>
      <c r="C177" s="75"/>
      <c r="D177" s="53"/>
      <c r="E177" s="57"/>
      <c r="F177" s="53"/>
      <c r="G177" s="53"/>
      <c r="H177" s="54"/>
      <c r="I177" s="53"/>
      <c r="J177" s="55"/>
      <c r="K177" s="56"/>
      <c r="L177" s="56"/>
      <c r="M177" s="58"/>
    </row>
    <row r="178" spans="1:13" ht="15">
      <c r="A178" s="74"/>
      <c r="B178" s="101"/>
      <c r="C178" s="102"/>
      <c r="D178" s="101"/>
      <c r="E178" s="103"/>
      <c r="F178" s="101"/>
      <c r="G178" s="101"/>
      <c r="H178" s="104"/>
      <c r="I178" s="101"/>
      <c r="J178" s="105"/>
      <c r="K178" s="106"/>
      <c r="L178" s="106"/>
      <c r="M178" s="107"/>
    </row>
    <row r="179" spans="1:13" ht="15">
      <c r="A179" s="73"/>
      <c r="B179" s="53"/>
      <c r="C179" s="75"/>
      <c r="D179" s="53"/>
      <c r="E179" s="57"/>
      <c r="F179" s="53"/>
      <c r="G179" s="53"/>
      <c r="H179" s="54"/>
      <c r="I179" s="53"/>
      <c r="J179" s="55"/>
      <c r="K179" s="56"/>
      <c r="L179" s="56"/>
      <c r="M179" s="58"/>
    </row>
    <row r="180" spans="1:13" ht="15">
      <c r="A180" s="74"/>
      <c r="B180" s="101"/>
      <c r="C180" s="102"/>
      <c r="D180" s="101"/>
      <c r="E180" s="103"/>
      <c r="F180" s="101"/>
      <c r="G180" s="101"/>
      <c r="H180" s="104"/>
      <c r="I180" s="101"/>
      <c r="J180" s="105"/>
      <c r="K180" s="106"/>
      <c r="L180" s="106"/>
      <c r="M180" s="107"/>
    </row>
    <row r="181" spans="1:13" ht="15">
      <c r="A181" s="73"/>
      <c r="B181" s="53"/>
      <c r="C181" s="75"/>
      <c r="D181" s="53"/>
      <c r="E181" s="57"/>
      <c r="F181" s="53"/>
      <c r="G181" s="53"/>
      <c r="H181" s="54"/>
      <c r="I181" s="53"/>
      <c r="J181" s="55"/>
      <c r="K181" s="56"/>
      <c r="L181" s="56"/>
      <c r="M181" s="58"/>
    </row>
    <row r="182" spans="1:13" ht="15">
      <c r="A182" s="74"/>
      <c r="B182" s="101"/>
      <c r="C182" s="102"/>
      <c r="D182" s="101"/>
      <c r="E182" s="103"/>
      <c r="F182" s="101"/>
      <c r="G182" s="101"/>
      <c r="H182" s="104"/>
      <c r="I182" s="101"/>
      <c r="J182" s="105"/>
      <c r="K182" s="106"/>
      <c r="L182" s="106"/>
      <c r="M182" s="107"/>
    </row>
    <row r="183" spans="1:13" ht="15">
      <c r="A183" s="73"/>
      <c r="B183" s="53"/>
      <c r="C183" s="75"/>
      <c r="D183" s="53"/>
      <c r="E183" s="57"/>
      <c r="F183" s="53"/>
      <c r="G183" s="53"/>
      <c r="H183" s="54"/>
      <c r="I183" s="53"/>
      <c r="J183" s="55"/>
      <c r="K183" s="56"/>
      <c r="L183" s="56"/>
      <c r="M183" s="58"/>
    </row>
    <row r="184" spans="1:13" ht="15">
      <c r="A184" s="74"/>
      <c r="B184" s="101"/>
      <c r="C184" s="102"/>
      <c r="D184" s="101"/>
      <c r="E184" s="103"/>
      <c r="F184" s="101"/>
      <c r="G184" s="101"/>
      <c r="H184" s="104"/>
      <c r="I184" s="101"/>
      <c r="J184" s="105"/>
      <c r="K184" s="106"/>
      <c r="L184" s="106"/>
      <c r="M184" s="107"/>
    </row>
    <row r="185" spans="1:13" ht="15">
      <c r="A185" s="73"/>
      <c r="B185" s="53"/>
      <c r="C185" s="75"/>
      <c r="D185" s="53"/>
      <c r="E185" s="57"/>
      <c r="F185" s="53"/>
      <c r="G185" s="53"/>
      <c r="H185" s="54"/>
      <c r="I185" s="53"/>
      <c r="J185" s="55"/>
      <c r="K185" s="56"/>
      <c r="L185" s="56"/>
      <c r="M185" s="58"/>
    </row>
    <row r="186" spans="1:13" ht="15">
      <c r="A186" s="74"/>
      <c r="B186" s="101"/>
      <c r="C186" s="102"/>
      <c r="D186" s="101"/>
      <c r="E186" s="103"/>
      <c r="F186" s="101"/>
      <c r="G186" s="101"/>
      <c r="H186" s="104"/>
      <c r="I186" s="101"/>
      <c r="J186" s="105"/>
      <c r="K186" s="106"/>
      <c r="L186" s="106"/>
      <c r="M186" s="107"/>
    </row>
    <row r="187" spans="1:13" ht="15">
      <c r="A187" s="73"/>
      <c r="B187" s="53"/>
      <c r="C187" s="75"/>
      <c r="D187" s="53"/>
      <c r="E187" s="57"/>
      <c r="F187" s="53"/>
      <c r="G187" s="53"/>
      <c r="H187" s="54"/>
      <c r="I187" s="53"/>
      <c r="J187" s="55"/>
      <c r="K187" s="56"/>
      <c r="L187" s="56"/>
      <c r="M187" s="58"/>
    </row>
    <row r="188" spans="1:13" ht="15">
      <c r="A188" s="74"/>
      <c r="B188" s="101"/>
      <c r="C188" s="102"/>
      <c r="D188" s="101"/>
      <c r="E188" s="103"/>
      <c r="F188" s="101"/>
      <c r="G188" s="101"/>
      <c r="H188" s="104"/>
      <c r="I188" s="101"/>
      <c r="J188" s="105"/>
      <c r="K188" s="106"/>
      <c r="L188" s="106"/>
      <c r="M188" s="107"/>
    </row>
    <row r="189" spans="1:13" ht="15">
      <c r="A189" s="73"/>
      <c r="B189" s="53"/>
      <c r="C189" s="75"/>
      <c r="D189" s="53"/>
      <c r="E189" s="57"/>
      <c r="F189" s="53"/>
      <c r="G189" s="53"/>
      <c r="H189" s="54"/>
      <c r="I189" s="53"/>
      <c r="J189" s="55"/>
      <c r="K189" s="56"/>
      <c r="L189" s="56"/>
      <c r="M189" s="58"/>
    </row>
    <row r="190" spans="1:13" ht="15">
      <c r="A190" s="74"/>
      <c r="B190" s="101"/>
      <c r="C190" s="102"/>
      <c r="D190" s="101"/>
      <c r="E190" s="103"/>
      <c r="F190" s="101"/>
      <c r="G190" s="101"/>
      <c r="H190" s="104"/>
      <c r="I190" s="101"/>
      <c r="J190" s="105"/>
      <c r="K190" s="106"/>
      <c r="L190" s="106"/>
      <c r="M190" s="107"/>
    </row>
    <row r="191" spans="1:13" ht="15">
      <c r="A191" s="73"/>
      <c r="B191" s="53"/>
      <c r="C191" s="75"/>
      <c r="D191" s="53"/>
      <c r="E191" s="57"/>
      <c r="F191" s="53"/>
      <c r="G191" s="53"/>
      <c r="H191" s="54"/>
      <c r="I191" s="53"/>
      <c r="J191" s="55"/>
      <c r="K191" s="56"/>
      <c r="L191" s="56"/>
      <c r="M191" s="58"/>
    </row>
    <row r="192" spans="1:13" ht="15">
      <c r="A192" s="74"/>
      <c r="B192" s="101"/>
      <c r="C192" s="102"/>
      <c r="D192" s="101"/>
      <c r="E192" s="103"/>
      <c r="F192" s="101"/>
      <c r="G192" s="101"/>
      <c r="H192" s="104"/>
      <c r="I192" s="101"/>
      <c r="J192" s="105"/>
      <c r="K192" s="106"/>
      <c r="L192" s="106"/>
      <c r="M192" s="107"/>
    </row>
    <row r="193" spans="1:13" ht="15">
      <c r="A193" s="73"/>
      <c r="B193" s="53"/>
      <c r="C193" s="75"/>
      <c r="D193" s="53"/>
      <c r="E193" s="57"/>
      <c r="F193" s="53"/>
      <c r="G193" s="53"/>
      <c r="H193" s="54"/>
      <c r="I193" s="53"/>
      <c r="J193" s="55"/>
      <c r="K193" s="56"/>
      <c r="L193" s="56"/>
      <c r="M193" s="58"/>
    </row>
    <row r="194" spans="1:13" ht="15">
      <c r="A194" s="74"/>
      <c r="B194" s="101"/>
      <c r="C194" s="102"/>
      <c r="D194" s="101"/>
      <c r="E194" s="103"/>
      <c r="F194" s="101"/>
      <c r="G194" s="101"/>
      <c r="H194" s="104"/>
      <c r="I194" s="101"/>
      <c r="J194" s="105"/>
      <c r="K194" s="106"/>
      <c r="L194" s="106"/>
      <c r="M194" s="107"/>
    </row>
    <row r="195" spans="1:13" ht="15">
      <c r="A195" s="73"/>
      <c r="B195" s="53"/>
      <c r="C195" s="75"/>
      <c r="D195" s="53"/>
      <c r="E195" s="57"/>
      <c r="F195" s="53"/>
      <c r="G195" s="53"/>
      <c r="H195" s="54"/>
      <c r="I195" s="53"/>
      <c r="J195" s="55"/>
      <c r="K195" s="56"/>
      <c r="L195" s="56"/>
      <c r="M195" s="58"/>
    </row>
    <row r="196" spans="1:13" ht="15">
      <c r="A196" s="74"/>
      <c r="B196" s="101"/>
      <c r="C196" s="102"/>
      <c r="D196" s="101"/>
      <c r="E196" s="103"/>
      <c r="F196" s="101"/>
      <c r="G196" s="101"/>
      <c r="H196" s="104"/>
      <c r="I196" s="101"/>
      <c r="J196" s="105"/>
      <c r="K196" s="106"/>
      <c r="L196" s="106"/>
      <c r="M196" s="107"/>
    </row>
    <row r="197" spans="1:13" ht="15">
      <c r="A197" s="73"/>
      <c r="B197" s="53"/>
      <c r="C197" s="75"/>
      <c r="D197" s="53"/>
      <c r="E197" s="57"/>
      <c r="F197" s="53"/>
      <c r="G197" s="53"/>
      <c r="H197" s="54"/>
      <c r="I197" s="53"/>
      <c r="J197" s="55"/>
      <c r="K197" s="56"/>
      <c r="L197" s="56"/>
      <c r="M197" s="58"/>
    </row>
    <row r="198" spans="1:13" ht="15">
      <c r="A198" s="74"/>
      <c r="B198" s="101"/>
      <c r="C198" s="102"/>
      <c r="D198" s="101"/>
      <c r="E198" s="103"/>
      <c r="F198" s="101"/>
      <c r="G198" s="101"/>
      <c r="H198" s="104"/>
      <c r="I198" s="101"/>
      <c r="J198" s="105"/>
      <c r="K198" s="106"/>
      <c r="L198" s="106"/>
      <c r="M198" s="107"/>
    </row>
    <row r="199" spans="1:13" ht="15">
      <c r="A199" s="73"/>
      <c r="B199" s="53"/>
      <c r="C199" s="75"/>
      <c r="D199" s="53"/>
      <c r="E199" s="57"/>
      <c r="F199" s="53"/>
      <c r="G199" s="53"/>
      <c r="H199" s="54"/>
      <c r="I199" s="53"/>
      <c r="J199" s="55"/>
      <c r="K199" s="56"/>
      <c r="L199" s="56"/>
      <c r="M199" s="58"/>
    </row>
    <row r="200" spans="1:13" ht="15">
      <c r="A200" s="74"/>
      <c r="B200" s="101"/>
      <c r="C200" s="102"/>
      <c r="D200" s="101"/>
      <c r="E200" s="103"/>
      <c r="F200" s="101"/>
      <c r="G200" s="101"/>
      <c r="H200" s="104"/>
      <c r="I200" s="101"/>
      <c r="J200" s="105"/>
      <c r="K200" s="106"/>
      <c r="L200" s="106"/>
      <c r="M200" s="107"/>
    </row>
    <row r="201" spans="1:13" ht="15">
      <c r="A201" s="73"/>
      <c r="B201" s="53"/>
      <c r="C201" s="75"/>
      <c r="D201" s="53"/>
      <c r="E201" s="57"/>
      <c r="F201" s="53"/>
      <c r="G201" s="53"/>
      <c r="H201" s="54"/>
      <c r="I201" s="53"/>
      <c r="J201" s="55"/>
      <c r="K201" s="56"/>
      <c r="L201" s="56"/>
      <c r="M201" s="58"/>
    </row>
    <row r="202" spans="1:13" ht="15">
      <c r="A202" s="74"/>
      <c r="B202" s="101"/>
      <c r="C202" s="102"/>
      <c r="D202" s="101"/>
      <c r="E202" s="103"/>
      <c r="F202" s="101"/>
      <c r="G202" s="101"/>
      <c r="H202" s="104"/>
      <c r="I202" s="101"/>
      <c r="J202" s="105"/>
      <c r="K202" s="106"/>
      <c r="L202" s="106"/>
      <c r="M202" s="107"/>
    </row>
    <row r="203" spans="1:13" ht="15">
      <c r="A203" s="73"/>
      <c r="B203" s="53"/>
      <c r="C203" s="75"/>
      <c r="D203" s="53"/>
      <c r="E203" s="57"/>
      <c r="F203" s="53"/>
      <c r="G203" s="53"/>
      <c r="H203" s="54"/>
      <c r="I203" s="53"/>
      <c r="J203" s="55"/>
      <c r="K203" s="56"/>
      <c r="L203" s="56"/>
      <c r="M203" s="58"/>
    </row>
    <row r="204" spans="1:13" ht="15">
      <c r="A204" s="74"/>
      <c r="B204" s="101"/>
      <c r="C204" s="102"/>
      <c r="D204" s="101"/>
      <c r="E204" s="103"/>
      <c r="F204" s="101"/>
      <c r="G204" s="101"/>
      <c r="H204" s="104"/>
      <c r="I204" s="101"/>
      <c r="J204" s="105"/>
      <c r="K204" s="106"/>
      <c r="L204" s="106"/>
      <c r="M204" s="107"/>
    </row>
    <row r="205" spans="1:13" ht="15">
      <c r="A205" s="73"/>
      <c r="B205" s="53"/>
      <c r="C205" s="75"/>
      <c r="D205" s="53"/>
      <c r="E205" s="57"/>
      <c r="F205" s="53"/>
      <c r="G205" s="53"/>
      <c r="H205" s="54"/>
      <c r="I205" s="53"/>
      <c r="J205" s="55"/>
      <c r="K205" s="56"/>
      <c r="L205" s="56"/>
      <c r="M205" s="58"/>
    </row>
    <row r="206" spans="1:13" ht="15">
      <c r="A206" s="74"/>
      <c r="B206" s="101"/>
      <c r="C206" s="102"/>
      <c r="D206" s="101"/>
      <c r="E206" s="103"/>
      <c r="F206" s="101"/>
      <c r="G206" s="101"/>
      <c r="H206" s="104"/>
      <c r="I206" s="101"/>
      <c r="J206" s="105"/>
      <c r="K206" s="106"/>
      <c r="L206" s="106"/>
      <c r="M206" s="107"/>
    </row>
    <row r="207" spans="1:13" ht="15">
      <c r="A207" s="73"/>
      <c r="B207" s="53"/>
      <c r="C207" s="75"/>
      <c r="D207" s="53"/>
      <c r="E207" s="57"/>
      <c r="F207" s="53"/>
      <c r="G207" s="53"/>
      <c r="H207" s="54"/>
      <c r="I207" s="53"/>
      <c r="J207" s="55"/>
      <c r="K207" s="56"/>
      <c r="L207" s="56"/>
      <c r="M207" s="58"/>
    </row>
    <row r="208" spans="1:13" ht="15">
      <c r="A208" s="74"/>
      <c r="B208" s="101"/>
      <c r="C208" s="102"/>
      <c r="D208" s="101"/>
      <c r="E208" s="103"/>
      <c r="F208" s="101"/>
      <c r="G208" s="101"/>
      <c r="H208" s="104"/>
      <c r="I208" s="101"/>
      <c r="J208" s="105"/>
      <c r="K208" s="106"/>
      <c r="L208" s="106"/>
      <c r="M208" s="107"/>
    </row>
    <row r="209" spans="1:13" ht="15">
      <c r="A209" s="73"/>
      <c r="B209" s="53"/>
      <c r="C209" s="75"/>
      <c r="D209" s="53"/>
      <c r="E209" s="57"/>
      <c r="F209" s="53"/>
      <c r="G209" s="53"/>
      <c r="H209" s="54"/>
      <c r="I209" s="53"/>
      <c r="J209" s="55"/>
      <c r="K209" s="56"/>
      <c r="L209" s="56"/>
      <c r="M209" s="58"/>
    </row>
    <row r="210" spans="1:13" ht="15">
      <c r="A210" s="74"/>
      <c r="B210" s="101"/>
      <c r="C210" s="102"/>
      <c r="D210" s="101"/>
      <c r="E210" s="103"/>
      <c r="F210" s="101"/>
      <c r="G210" s="101"/>
      <c r="H210" s="104"/>
      <c r="I210" s="101"/>
      <c r="J210" s="105"/>
      <c r="K210" s="106"/>
      <c r="L210" s="106"/>
      <c r="M210" s="107"/>
    </row>
    <row r="211" spans="1:13" ht="15">
      <c r="A211" s="73"/>
      <c r="B211" s="53"/>
      <c r="C211" s="75"/>
      <c r="D211" s="53"/>
      <c r="E211" s="57"/>
      <c r="F211" s="53"/>
      <c r="G211" s="53"/>
      <c r="H211" s="54"/>
      <c r="I211" s="53"/>
      <c r="J211" s="55"/>
      <c r="K211" s="56"/>
      <c r="L211" s="56"/>
      <c r="M211" s="58"/>
    </row>
    <row r="212" spans="1:13" ht="15">
      <c r="A212" s="74"/>
      <c r="B212" s="101"/>
      <c r="C212" s="102"/>
      <c r="D212" s="101"/>
      <c r="E212" s="103"/>
      <c r="F212" s="101"/>
      <c r="G212" s="101"/>
      <c r="H212" s="104"/>
      <c r="I212" s="101"/>
      <c r="J212" s="105"/>
      <c r="K212" s="106"/>
      <c r="L212" s="106"/>
      <c r="M212" s="107"/>
    </row>
    <row r="213" spans="1:13" ht="15">
      <c r="A213" s="73"/>
      <c r="B213" s="53"/>
      <c r="C213" s="75"/>
      <c r="D213" s="53"/>
      <c r="E213" s="57"/>
      <c r="F213" s="53"/>
      <c r="G213" s="53"/>
      <c r="H213" s="54"/>
      <c r="I213" s="53"/>
      <c r="J213" s="55"/>
      <c r="K213" s="56"/>
      <c r="L213" s="56"/>
      <c r="M213" s="58"/>
    </row>
    <row r="214" spans="1:13" ht="15">
      <c r="A214" s="74"/>
      <c r="B214" s="101"/>
      <c r="C214" s="102"/>
      <c r="D214" s="101"/>
      <c r="E214" s="103"/>
      <c r="F214" s="101"/>
      <c r="G214" s="101"/>
      <c r="H214" s="104"/>
      <c r="I214" s="101"/>
      <c r="J214" s="105"/>
      <c r="K214" s="106"/>
      <c r="L214" s="106"/>
      <c r="M214" s="107"/>
    </row>
    <row r="215" spans="1:13" ht="15">
      <c r="A215" s="73"/>
      <c r="B215" s="53"/>
      <c r="C215" s="75"/>
      <c r="D215" s="53"/>
      <c r="E215" s="57"/>
      <c r="F215" s="53"/>
      <c r="G215" s="53"/>
      <c r="H215" s="54"/>
      <c r="I215" s="53"/>
      <c r="J215" s="55"/>
      <c r="K215" s="56"/>
      <c r="L215" s="56"/>
      <c r="M215" s="58"/>
    </row>
    <row r="216" spans="1:13" ht="15">
      <c r="A216" s="74"/>
      <c r="B216" s="101"/>
      <c r="C216" s="102"/>
      <c r="D216" s="101"/>
      <c r="E216" s="103"/>
      <c r="F216" s="101"/>
      <c r="G216" s="101"/>
      <c r="H216" s="104"/>
      <c r="I216" s="101"/>
      <c r="J216" s="105"/>
      <c r="K216" s="106"/>
      <c r="L216" s="106"/>
      <c r="M216" s="107"/>
    </row>
    <row r="217" spans="1:13" ht="15">
      <c r="A217" s="73"/>
      <c r="B217" s="53"/>
      <c r="C217" s="75"/>
      <c r="D217" s="53"/>
      <c r="E217" s="57"/>
      <c r="F217" s="53"/>
      <c r="G217" s="53"/>
      <c r="H217" s="54"/>
      <c r="I217" s="53"/>
      <c r="J217" s="55"/>
      <c r="K217" s="56"/>
      <c r="L217" s="56"/>
      <c r="M217" s="58"/>
    </row>
    <row r="218" spans="1:13" ht="15">
      <c r="A218" s="74"/>
      <c r="B218" s="101"/>
      <c r="C218" s="102"/>
      <c r="D218" s="101"/>
      <c r="E218" s="103"/>
      <c r="F218" s="101"/>
      <c r="G218" s="101"/>
      <c r="H218" s="104"/>
      <c r="I218" s="101"/>
      <c r="J218" s="105"/>
      <c r="K218" s="106"/>
      <c r="L218" s="106"/>
      <c r="M218" s="107"/>
    </row>
    <row r="219" spans="1:13" ht="15">
      <c r="A219" s="73"/>
      <c r="B219" s="53"/>
      <c r="C219" s="75"/>
      <c r="D219" s="53"/>
      <c r="E219" s="57"/>
      <c r="F219" s="53"/>
      <c r="G219" s="53"/>
      <c r="H219" s="54"/>
      <c r="I219" s="53"/>
      <c r="J219" s="55"/>
      <c r="K219" s="56"/>
      <c r="L219" s="56"/>
      <c r="M219" s="58"/>
    </row>
    <row r="220" spans="1:13" ht="15">
      <c r="A220" s="74"/>
      <c r="B220" s="101"/>
      <c r="C220" s="102"/>
      <c r="D220" s="101"/>
      <c r="E220" s="103"/>
      <c r="F220" s="101"/>
      <c r="G220" s="101"/>
      <c r="H220" s="104"/>
      <c r="I220" s="101"/>
      <c r="J220" s="105"/>
      <c r="K220" s="106"/>
      <c r="L220" s="106"/>
      <c r="M220" s="107"/>
    </row>
    <row r="221" spans="1:13" ht="15">
      <c r="A221" s="73"/>
      <c r="B221" s="53"/>
      <c r="C221" s="75"/>
      <c r="D221" s="53"/>
      <c r="E221" s="57"/>
      <c r="F221" s="53"/>
      <c r="G221" s="53"/>
      <c r="H221" s="54"/>
      <c r="I221" s="53"/>
      <c r="J221" s="55"/>
      <c r="K221" s="56"/>
      <c r="L221" s="56"/>
      <c r="M221" s="58"/>
    </row>
    <row r="222" spans="1:13" ht="15">
      <c r="A222" s="74"/>
      <c r="B222" s="101"/>
      <c r="C222" s="102"/>
      <c r="D222" s="101"/>
      <c r="E222" s="103"/>
      <c r="F222" s="101"/>
      <c r="G222" s="101"/>
      <c r="H222" s="104"/>
      <c r="I222" s="101"/>
      <c r="J222" s="105"/>
      <c r="K222" s="106"/>
      <c r="L222" s="106"/>
      <c r="M222" s="107"/>
    </row>
    <row r="223" spans="1:13" ht="15">
      <c r="A223" s="73"/>
      <c r="B223" s="53"/>
      <c r="C223" s="75"/>
      <c r="D223" s="53"/>
      <c r="E223" s="57"/>
      <c r="F223" s="53"/>
      <c r="G223" s="53"/>
      <c r="H223" s="54"/>
      <c r="I223" s="53"/>
      <c r="J223" s="55"/>
      <c r="K223" s="56"/>
      <c r="L223" s="56"/>
      <c r="M223" s="58"/>
    </row>
    <row r="224" spans="1:13" ht="15">
      <c r="A224" s="74"/>
      <c r="B224" s="101"/>
      <c r="C224" s="102"/>
      <c r="D224" s="101"/>
      <c r="E224" s="103"/>
      <c r="F224" s="101"/>
      <c r="G224" s="101"/>
      <c r="H224" s="104"/>
      <c r="I224" s="101"/>
      <c r="J224" s="105"/>
      <c r="K224" s="106"/>
      <c r="L224" s="106"/>
      <c r="M224" s="107"/>
    </row>
    <row r="225" spans="1:13" ht="15">
      <c r="A225" s="73"/>
      <c r="B225" s="53"/>
      <c r="C225" s="75"/>
      <c r="D225" s="53"/>
      <c r="E225" s="57"/>
      <c r="F225" s="53"/>
      <c r="G225" s="53"/>
      <c r="H225" s="54"/>
      <c r="I225" s="53"/>
      <c r="J225" s="55"/>
      <c r="K225" s="56"/>
      <c r="L225" s="56"/>
      <c r="M225" s="58"/>
    </row>
    <row r="226" spans="1:13" ht="15">
      <c r="A226" s="74"/>
      <c r="B226" s="101"/>
      <c r="C226" s="102"/>
      <c r="D226" s="101"/>
      <c r="E226" s="103"/>
      <c r="F226" s="101"/>
      <c r="G226" s="101"/>
      <c r="H226" s="104"/>
      <c r="I226" s="101"/>
      <c r="J226" s="105"/>
      <c r="K226" s="106"/>
      <c r="L226" s="106"/>
      <c r="M226" s="107"/>
    </row>
    <row r="227" spans="1:13" ht="15">
      <c r="A227" s="73"/>
      <c r="B227" s="53"/>
      <c r="C227" s="75"/>
      <c r="D227" s="53"/>
      <c r="E227" s="57"/>
      <c r="F227" s="53"/>
      <c r="G227" s="53"/>
      <c r="H227" s="54"/>
      <c r="I227" s="53"/>
      <c r="J227" s="55"/>
      <c r="K227" s="56"/>
      <c r="L227" s="56"/>
      <c r="M227" s="58"/>
    </row>
    <row r="228" spans="1:13" ht="15">
      <c r="A228" s="74"/>
      <c r="B228" s="101"/>
      <c r="C228" s="102"/>
      <c r="D228" s="101"/>
      <c r="E228" s="103"/>
      <c r="F228" s="101"/>
      <c r="G228" s="101"/>
      <c r="H228" s="104"/>
      <c r="I228" s="101"/>
      <c r="J228" s="105"/>
      <c r="K228" s="106"/>
      <c r="L228" s="106"/>
      <c r="M228" s="107"/>
    </row>
    <row r="229" spans="1:13" ht="15">
      <c r="A229" s="73"/>
      <c r="B229" s="53"/>
      <c r="C229" s="75"/>
      <c r="D229" s="53"/>
      <c r="E229" s="57"/>
      <c r="F229" s="53"/>
      <c r="G229" s="53"/>
      <c r="H229" s="54"/>
      <c r="I229" s="53"/>
      <c r="J229" s="55"/>
      <c r="K229" s="56"/>
      <c r="L229" s="56"/>
      <c r="M229" s="58"/>
    </row>
    <row r="230" spans="1:13" ht="15">
      <c r="A230" s="74"/>
      <c r="B230" s="101"/>
      <c r="C230" s="102"/>
      <c r="D230" s="101"/>
      <c r="E230" s="103"/>
      <c r="F230" s="101"/>
      <c r="G230" s="101"/>
      <c r="H230" s="104"/>
      <c r="I230" s="101"/>
      <c r="J230" s="105"/>
      <c r="K230" s="106"/>
      <c r="L230" s="106"/>
      <c r="M230" s="107"/>
    </row>
    <row r="231" spans="1:13" ht="15">
      <c r="A231" s="73"/>
      <c r="B231" s="53"/>
      <c r="C231" s="75"/>
      <c r="D231" s="53"/>
      <c r="E231" s="57"/>
      <c r="F231" s="53"/>
      <c r="G231" s="53"/>
      <c r="H231" s="54"/>
      <c r="I231" s="53"/>
      <c r="J231" s="55"/>
      <c r="K231" s="56"/>
      <c r="L231" s="56"/>
      <c r="M231" s="58"/>
    </row>
    <row r="232" spans="1:13" ht="15">
      <c r="A232" s="74"/>
      <c r="B232" s="101"/>
      <c r="C232" s="102"/>
      <c r="D232" s="101"/>
      <c r="E232" s="103"/>
      <c r="F232" s="101"/>
      <c r="G232" s="101"/>
      <c r="H232" s="104"/>
      <c r="I232" s="101"/>
      <c r="J232" s="105"/>
      <c r="K232" s="106"/>
      <c r="L232" s="106"/>
      <c r="M232" s="107"/>
    </row>
    <row r="233" spans="1:13" ht="15">
      <c r="A233" s="73"/>
      <c r="B233" s="53"/>
      <c r="C233" s="75"/>
      <c r="D233" s="53"/>
      <c r="E233" s="57"/>
      <c r="F233" s="53"/>
      <c r="G233" s="53"/>
      <c r="H233" s="54"/>
      <c r="I233" s="53"/>
      <c r="J233" s="55"/>
      <c r="K233" s="56"/>
      <c r="L233" s="56"/>
      <c r="M233" s="58"/>
    </row>
    <row r="234" spans="1:13" ht="15">
      <c r="A234" s="74"/>
      <c r="B234" s="101"/>
      <c r="C234" s="102"/>
      <c r="D234" s="101"/>
      <c r="E234" s="103"/>
      <c r="F234" s="101"/>
      <c r="G234" s="101"/>
      <c r="H234" s="104"/>
      <c r="I234" s="101"/>
      <c r="J234" s="105"/>
      <c r="K234" s="106"/>
      <c r="L234" s="106"/>
      <c r="M234" s="107"/>
    </row>
    <row r="235" spans="1:13" ht="15">
      <c r="A235" s="73"/>
      <c r="B235" s="53"/>
      <c r="C235" s="75"/>
      <c r="D235" s="53"/>
      <c r="E235" s="57"/>
      <c r="F235" s="53"/>
      <c r="G235" s="53"/>
      <c r="H235" s="54"/>
      <c r="I235" s="53"/>
      <c r="J235" s="55"/>
      <c r="K235" s="56"/>
      <c r="L235" s="56"/>
      <c r="M235" s="58"/>
    </row>
    <row r="236" spans="1:13" ht="15">
      <c r="A236" s="74"/>
      <c r="B236" s="101"/>
      <c r="C236" s="102"/>
      <c r="D236" s="101"/>
      <c r="E236" s="103"/>
      <c r="F236" s="101"/>
      <c r="G236" s="101"/>
      <c r="H236" s="104"/>
      <c r="I236" s="101"/>
      <c r="J236" s="105"/>
      <c r="K236" s="106"/>
      <c r="L236" s="106"/>
      <c r="M236" s="107"/>
    </row>
    <row r="237" spans="1:13" ht="15">
      <c r="A237" s="73"/>
      <c r="B237" s="53"/>
      <c r="C237" s="75"/>
      <c r="D237" s="53"/>
      <c r="E237" s="57"/>
      <c r="F237" s="53"/>
      <c r="G237" s="53"/>
      <c r="H237" s="54"/>
      <c r="I237" s="53"/>
      <c r="J237" s="55"/>
      <c r="K237" s="56"/>
      <c r="L237" s="56"/>
      <c r="M237" s="58"/>
    </row>
    <row r="238" spans="1:13" ht="15">
      <c r="A238" s="74"/>
      <c r="B238" s="101"/>
      <c r="C238" s="102"/>
      <c r="D238" s="101"/>
      <c r="E238" s="103"/>
      <c r="F238" s="101"/>
      <c r="G238" s="101"/>
      <c r="H238" s="104"/>
      <c r="I238" s="101"/>
      <c r="J238" s="105"/>
      <c r="K238" s="106"/>
      <c r="L238" s="106"/>
      <c r="M238" s="107"/>
    </row>
    <row r="239" spans="1:13" ht="15">
      <c r="A239" s="73"/>
      <c r="B239" s="53"/>
      <c r="C239" s="75"/>
      <c r="D239" s="53"/>
      <c r="E239" s="57"/>
      <c r="F239" s="53"/>
      <c r="G239" s="53"/>
      <c r="H239" s="54"/>
      <c r="I239" s="53"/>
      <c r="J239" s="55"/>
      <c r="K239" s="56"/>
      <c r="L239" s="56"/>
      <c r="M239" s="58"/>
    </row>
    <row r="240" spans="1:13" ht="15">
      <c r="A240" s="74"/>
      <c r="B240" s="101"/>
      <c r="C240" s="102"/>
      <c r="D240" s="101"/>
      <c r="E240" s="103"/>
      <c r="F240" s="101"/>
      <c r="G240" s="101"/>
      <c r="H240" s="104"/>
      <c r="I240" s="101"/>
      <c r="J240" s="105"/>
      <c r="K240" s="106"/>
      <c r="L240" s="106"/>
      <c r="M240" s="107"/>
    </row>
    <row r="241" spans="1:13" ht="15">
      <c r="A241" s="73"/>
      <c r="B241" s="53"/>
      <c r="C241" s="75"/>
      <c r="D241" s="53"/>
      <c r="E241" s="57"/>
      <c r="F241" s="53"/>
      <c r="G241" s="53"/>
      <c r="H241" s="54"/>
      <c r="I241" s="53"/>
      <c r="J241" s="55"/>
      <c r="K241" s="56"/>
      <c r="L241" s="56"/>
      <c r="M241" s="58"/>
    </row>
    <row r="242" spans="1:13" ht="15">
      <c r="A242" s="74"/>
      <c r="B242" s="101"/>
      <c r="C242" s="102"/>
      <c r="D242" s="101"/>
      <c r="E242" s="103"/>
      <c r="F242" s="101"/>
      <c r="G242" s="101"/>
      <c r="H242" s="104"/>
      <c r="I242" s="101"/>
      <c r="J242" s="105"/>
      <c r="K242" s="106"/>
      <c r="L242" s="106"/>
      <c r="M242" s="107"/>
    </row>
    <row r="243" spans="1:13" ht="15">
      <c r="A243" s="73"/>
      <c r="B243" s="53"/>
      <c r="C243" s="75"/>
      <c r="D243" s="53"/>
      <c r="E243" s="57"/>
      <c r="F243" s="53"/>
      <c r="G243" s="53"/>
      <c r="H243" s="54"/>
      <c r="I243" s="53"/>
      <c r="J243" s="55"/>
      <c r="K243" s="56"/>
      <c r="L243" s="56"/>
      <c r="M243" s="58"/>
    </row>
    <row r="244" spans="1:13" ht="15">
      <c r="A244" s="74"/>
      <c r="B244" s="101"/>
      <c r="C244" s="102"/>
      <c r="D244" s="101"/>
      <c r="E244" s="103"/>
      <c r="F244" s="101"/>
      <c r="G244" s="101"/>
      <c r="H244" s="104"/>
      <c r="I244" s="101"/>
      <c r="J244" s="105"/>
      <c r="K244" s="106"/>
      <c r="L244" s="106"/>
      <c r="M244" s="107"/>
    </row>
    <row r="245" spans="1:13" ht="15">
      <c r="A245" s="73"/>
      <c r="B245" s="53"/>
      <c r="C245" s="75"/>
      <c r="D245" s="53"/>
      <c r="E245" s="57"/>
      <c r="F245" s="53"/>
      <c r="G245" s="53"/>
      <c r="H245" s="54"/>
      <c r="I245" s="53"/>
      <c r="J245" s="55"/>
      <c r="K245" s="56"/>
      <c r="L245" s="56"/>
      <c r="M245" s="58"/>
    </row>
    <row r="246" spans="1:13" ht="15">
      <c r="A246" s="74"/>
      <c r="B246" s="101"/>
      <c r="C246" s="102"/>
      <c r="D246" s="101"/>
      <c r="E246" s="103"/>
      <c r="F246" s="101"/>
      <c r="G246" s="101"/>
      <c r="H246" s="104"/>
      <c r="I246" s="101"/>
      <c r="J246" s="105"/>
      <c r="K246" s="106"/>
      <c r="L246" s="106"/>
      <c r="M246" s="107"/>
    </row>
    <row r="247" spans="1:13" ht="15">
      <c r="A247" s="73"/>
      <c r="B247" s="53"/>
      <c r="C247" s="75"/>
      <c r="D247" s="53"/>
      <c r="E247" s="57"/>
      <c r="F247" s="53"/>
      <c r="G247" s="53"/>
      <c r="H247" s="54"/>
      <c r="I247" s="53"/>
      <c r="J247" s="55"/>
      <c r="K247" s="56"/>
      <c r="L247" s="56"/>
      <c r="M247" s="58"/>
    </row>
    <row r="248" spans="1:13" ht="15">
      <c r="A248" s="74"/>
      <c r="B248" s="101"/>
      <c r="C248" s="102"/>
      <c r="D248" s="101"/>
      <c r="E248" s="103"/>
      <c r="F248" s="101"/>
      <c r="G248" s="101"/>
      <c r="H248" s="104"/>
      <c r="I248" s="101"/>
      <c r="J248" s="105"/>
      <c r="K248" s="106"/>
      <c r="L248" s="106"/>
      <c r="M248" s="107"/>
    </row>
    <row r="249" spans="1:13" ht="15">
      <c r="A249" s="73"/>
      <c r="B249" s="53"/>
      <c r="C249" s="75"/>
      <c r="D249" s="53"/>
      <c r="E249" s="57"/>
      <c r="F249" s="53"/>
      <c r="G249" s="53"/>
      <c r="H249" s="54"/>
      <c r="I249" s="53"/>
      <c r="J249" s="55"/>
      <c r="K249" s="56"/>
      <c r="L249" s="56"/>
      <c r="M249" s="58"/>
    </row>
    <row r="250" spans="1:13" ht="15">
      <c r="A250" s="74"/>
      <c r="B250" s="101"/>
      <c r="C250" s="102"/>
      <c r="D250" s="101"/>
      <c r="E250" s="103"/>
      <c r="F250" s="101"/>
      <c r="G250" s="101"/>
      <c r="H250" s="104"/>
      <c r="I250" s="101"/>
      <c r="J250" s="105"/>
      <c r="K250" s="106"/>
      <c r="L250" s="106"/>
      <c r="M250" s="107"/>
    </row>
    <row r="251" spans="1:13" ht="15">
      <c r="A251" s="73"/>
      <c r="B251" s="53"/>
      <c r="C251" s="75"/>
      <c r="D251" s="53"/>
      <c r="E251" s="57"/>
      <c r="F251" s="53"/>
      <c r="G251" s="53"/>
      <c r="H251" s="54"/>
      <c r="I251" s="53"/>
      <c r="J251" s="55"/>
      <c r="K251" s="56"/>
      <c r="L251" s="56"/>
      <c r="M251" s="58"/>
    </row>
    <row r="252" spans="1:13" ht="15">
      <c r="A252" s="74"/>
      <c r="B252" s="101"/>
      <c r="C252" s="102"/>
      <c r="D252" s="101"/>
      <c r="E252" s="103"/>
      <c r="F252" s="101"/>
      <c r="G252" s="101"/>
      <c r="H252" s="104"/>
      <c r="I252" s="101"/>
      <c r="J252" s="105"/>
      <c r="K252" s="106"/>
      <c r="L252" s="106"/>
      <c r="M252" s="107"/>
    </row>
    <row r="253" spans="1:13" ht="15">
      <c r="A253" s="73"/>
      <c r="B253" s="53"/>
      <c r="C253" s="75"/>
      <c r="D253" s="53"/>
      <c r="E253" s="57"/>
      <c r="F253" s="53"/>
      <c r="G253" s="53"/>
      <c r="H253" s="54"/>
      <c r="I253" s="53"/>
      <c r="J253" s="55"/>
      <c r="K253" s="56"/>
      <c r="L253" s="56"/>
      <c r="M253" s="58"/>
    </row>
    <row r="254" spans="1:13" ht="15">
      <c r="A254" s="74"/>
      <c r="B254" s="101"/>
      <c r="C254" s="102"/>
      <c r="D254" s="101"/>
      <c r="E254" s="103"/>
      <c r="F254" s="101"/>
      <c r="G254" s="101"/>
      <c r="H254" s="104"/>
      <c r="I254" s="101"/>
      <c r="J254" s="105"/>
      <c r="K254" s="106"/>
      <c r="L254" s="106"/>
      <c r="M254" s="107"/>
    </row>
    <row r="255" spans="1:13" ht="15">
      <c r="A255" s="73"/>
      <c r="B255" s="53"/>
      <c r="C255" s="75"/>
      <c r="D255" s="53"/>
      <c r="E255" s="57"/>
      <c r="F255" s="53"/>
      <c r="G255" s="53"/>
      <c r="H255" s="54"/>
      <c r="I255" s="53"/>
      <c r="J255" s="55"/>
      <c r="K255" s="56"/>
      <c r="L255" s="56"/>
      <c r="M255" s="58"/>
    </row>
    <row r="256" spans="1:13" ht="15">
      <c r="A256" s="74"/>
      <c r="B256" s="101"/>
      <c r="C256" s="102"/>
      <c r="D256" s="101"/>
      <c r="E256" s="103"/>
      <c r="F256" s="101"/>
      <c r="G256" s="101"/>
      <c r="H256" s="104"/>
      <c r="I256" s="101"/>
      <c r="J256" s="105"/>
      <c r="K256" s="106"/>
      <c r="L256" s="106"/>
      <c r="M256" s="107"/>
    </row>
    <row r="257" spans="1:13" ht="15">
      <c r="A257" s="73"/>
      <c r="B257" s="53"/>
      <c r="C257" s="75"/>
      <c r="D257" s="53"/>
      <c r="E257" s="57"/>
      <c r="F257" s="53"/>
      <c r="G257" s="53"/>
      <c r="H257" s="54"/>
      <c r="I257" s="53"/>
      <c r="J257" s="55"/>
      <c r="K257" s="56"/>
      <c r="L257" s="56"/>
      <c r="M257" s="58"/>
    </row>
    <row r="258" spans="1:13" ht="15">
      <c r="A258" s="74"/>
      <c r="B258" s="101"/>
      <c r="C258" s="102"/>
      <c r="D258" s="101"/>
      <c r="E258" s="103"/>
      <c r="F258" s="101"/>
      <c r="G258" s="101"/>
      <c r="H258" s="104"/>
      <c r="I258" s="101"/>
      <c r="J258" s="105"/>
      <c r="K258" s="106"/>
      <c r="L258" s="106"/>
      <c r="M258" s="107"/>
    </row>
    <row r="259" spans="1:13" ht="15">
      <c r="A259" s="73"/>
      <c r="B259" s="53"/>
      <c r="C259" s="75"/>
      <c r="D259" s="53"/>
      <c r="E259" s="57"/>
      <c r="F259" s="53"/>
      <c r="G259" s="53"/>
      <c r="H259" s="54"/>
      <c r="I259" s="53"/>
      <c r="J259" s="55"/>
      <c r="K259" s="56"/>
      <c r="L259" s="56"/>
      <c r="M259" s="58"/>
    </row>
    <row r="260" spans="1:13" ht="15">
      <c r="A260" s="74"/>
      <c r="B260" s="101"/>
      <c r="C260" s="102"/>
      <c r="D260" s="101"/>
      <c r="E260" s="103"/>
      <c r="F260" s="101"/>
      <c r="G260" s="101"/>
      <c r="H260" s="104"/>
      <c r="I260" s="101"/>
      <c r="J260" s="105"/>
      <c r="K260" s="106"/>
      <c r="L260" s="106"/>
      <c r="M260" s="107"/>
    </row>
    <row r="261" spans="1:13" ht="15">
      <c r="A261" s="73"/>
      <c r="B261" s="53"/>
      <c r="C261" s="75"/>
      <c r="D261" s="53"/>
      <c r="E261" s="57"/>
      <c r="F261" s="53"/>
      <c r="G261" s="53"/>
      <c r="H261" s="54"/>
      <c r="I261" s="53"/>
      <c r="J261" s="55"/>
      <c r="K261" s="56"/>
      <c r="L261" s="56"/>
      <c r="M261" s="58"/>
    </row>
    <row r="262" spans="1:13" ht="15">
      <c r="A262" s="74"/>
      <c r="B262" s="101"/>
      <c r="C262" s="102"/>
      <c r="D262" s="101"/>
      <c r="E262" s="103"/>
      <c r="F262" s="101"/>
      <c r="G262" s="101"/>
      <c r="H262" s="104"/>
      <c r="I262" s="101"/>
      <c r="J262" s="105"/>
      <c r="K262" s="106"/>
      <c r="L262" s="106"/>
      <c r="M262" s="107"/>
    </row>
    <row r="263" spans="1:13" ht="15">
      <c r="A263" s="73"/>
      <c r="B263" s="53"/>
      <c r="C263" s="75"/>
      <c r="D263" s="53"/>
      <c r="E263" s="57"/>
      <c r="F263" s="53"/>
      <c r="G263" s="53"/>
      <c r="H263" s="54"/>
      <c r="I263" s="53"/>
      <c r="J263" s="55"/>
      <c r="K263" s="56"/>
      <c r="L263" s="56"/>
      <c r="M263" s="58"/>
    </row>
    <row r="264" spans="1:13" ht="15">
      <c r="A264" s="74"/>
      <c r="B264" s="101"/>
      <c r="C264" s="102"/>
      <c r="D264" s="101"/>
      <c r="E264" s="103"/>
      <c r="F264" s="101"/>
      <c r="G264" s="101"/>
      <c r="H264" s="104"/>
      <c r="I264" s="101"/>
      <c r="J264" s="105"/>
      <c r="K264" s="106"/>
      <c r="L264" s="106"/>
      <c r="M264" s="107"/>
    </row>
    <row r="265" spans="1:13" ht="15">
      <c r="A265" s="73"/>
      <c r="B265" s="53"/>
      <c r="C265" s="75"/>
      <c r="D265" s="53"/>
      <c r="E265" s="57"/>
      <c r="F265" s="53"/>
      <c r="G265" s="53"/>
      <c r="H265" s="54"/>
      <c r="I265" s="53"/>
      <c r="J265" s="55"/>
      <c r="K265" s="56"/>
      <c r="L265" s="56"/>
      <c r="M265" s="58"/>
    </row>
    <row r="266" spans="1:13" ht="15">
      <c r="A266" s="74"/>
      <c r="B266" s="101"/>
      <c r="C266" s="102"/>
      <c r="D266" s="101"/>
      <c r="E266" s="103"/>
      <c r="F266" s="101"/>
      <c r="G266" s="101"/>
      <c r="H266" s="104"/>
      <c r="I266" s="101"/>
      <c r="J266" s="105"/>
      <c r="K266" s="106"/>
      <c r="L266" s="106"/>
      <c r="M266" s="107"/>
    </row>
    <row r="267" spans="1:13" ht="15">
      <c r="A267" s="73"/>
      <c r="B267" s="53"/>
      <c r="C267" s="75"/>
      <c r="D267" s="53"/>
      <c r="E267" s="57"/>
      <c r="F267" s="53"/>
      <c r="G267" s="53"/>
      <c r="H267" s="54"/>
      <c r="I267" s="53"/>
      <c r="J267" s="55"/>
      <c r="K267" s="56"/>
      <c r="L267" s="56"/>
      <c r="M267" s="58"/>
    </row>
    <row r="268" spans="1:13" ht="15">
      <c r="A268" s="74"/>
      <c r="B268" s="101"/>
      <c r="C268" s="102"/>
      <c r="D268" s="101"/>
      <c r="E268" s="103"/>
      <c r="F268" s="101"/>
      <c r="G268" s="101"/>
      <c r="H268" s="104"/>
      <c r="I268" s="101"/>
      <c r="J268" s="105"/>
      <c r="K268" s="106"/>
      <c r="L268" s="106"/>
      <c r="M268" s="107"/>
    </row>
    <row r="269" spans="1:13" ht="15">
      <c r="A269" s="73"/>
      <c r="B269" s="53"/>
      <c r="C269" s="75"/>
      <c r="D269" s="53"/>
      <c r="E269" s="57"/>
      <c r="F269" s="53"/>
      <c r="G269" s="53"/>
      <c r="H269" s="54"/>
      <c r="I269" s="53"/>
      <c r="J269" s="55"/>
      <c r="K269" s="56"/>
      <c r="L269" s="56"/>
      <c r="M269" s="58"/>
    </row>
    <row r="270" spans="1:13" ht="15">
      <c r="A270" s="74"/>
      <c r="B270" s="101"/>
      <c r="C270" s="102"/>
      <c r="D270" s="101"/>
      <c r="E270" s="103"/>
      <c r="F270" s="101"/>
      <c r="G270" s="101"/>
      <c r="H270" s="104"/>
      <c r="I270" s="101"/>
      <c r="J270" s="105"/>
      <c r="K270" s="106"/>
      <c r="L270" s="106"/>
      <c r="M270" s="107"/>
    </row>
    <row r="271" spans="1:13" ht="15">
      <c r="A271" s="73"/>
      <c r="B271" s="53"/>
      <c r="C271" s="75"/>
      <c r="D271" s="53"/>
      <c r="E271" s="57"/>
      <c r="F271" s="53"/>
      <c r="G271" s="53"/>
      <c r="H271" s="54"/>
      <c r="I271" s="53"/>
      <c r="J271" s="55"/>
      <c r="K271" s="56"/>
      <c r="L271" s="56"/>
      <c r="M271" s="58"/>
    </row>
    <row r="272" spans="1:13" ht="15">
      <c r="A272" s="74"/>
      <c r="B272" s="101"/>
      <c r="C272" s="102"/>
      <c r="D272" s="101"/>
      <c r="E272" s="103"/>
      <c r="F272" s="101"/>
      <c r="G272" s="101"/>
      <c r="H272" s="104"/>
      <c r="I272" s="101"/>
      <c r="J272" s="105"/>
      <c r="K272" s="106"/>
      <c r="L272" s="106"/>
      <c r="M272" s="107"/>
    </row>
    <row r="273" spans="1:13" ht="15">
      <c r="A273" s="73"/>
      <c r="B273" s="53"/>
      <c r="C273" s="75"/>
      <c r="D273" s="53"/>
      <c r="E273" s="57"/>
      <c r="F273" s="53"/>
      <c r="G273" s="53"/>
      <c r="H273" s="54"/>
      <c r="I273" s="53"/>
      <c r="J273" s="55"/>
      <c r="K273" s="56"/>
      <c r="L273" s="56"/>
      <c r="M273" s="58"/>
    </row>
    <row r="274" spans="1:13" ht="15">
      <c r="A274" s="74"/>
      <c r="B274" s="101"/>
      <c r="C274" s="102"/>
      <c r="D274" s="101"/>
      <c r="E274" s="103"/>
      <c r="F274" s="101"/>
      <c r="G274" s="101"/>
      <c r="H274" s="104"/>
      <c r="I274" s="101"/>
      <c r="J274" s="105"/>
      <c r="K274" s="106"/>
      <c r="L274" s="106"/>
      <c r="M274" s="107"/>
    </row>
    <row r="275" spans="1:13" ht="15">
      <c r="A275" s="73"/>
      <c r="B275" s="53"/>
      <c r="C275" s="75"/>
      <c r="D275" s="53"/>
      <c r="E275" s="57"/>
      <c r="F275" s="53"/>
      <c r="G275" s="53"/>
      <c r="H275" s="54"/>
      <c r="I275" s="53"/>
      <c r="J275" s="55"/>
      <c r="K275" s="56"/>
      <c r="L275" s="56"/>
      <c r="M275" s="58"/>
    </row>
    <row r="276" spans="1:13" ht="15">
      <c r="A276" s="74"/>
      <c r="B276" s="101"/>
      <c r="C276" s="102"/>
      <c r="D276" s="101"/>
      <c r="E276" s="103"/>
      <c r="F276" s="101"/>
      <c r="G276" s="101"/>
      <c r="H276" s="104"/>
      <c r="I276" s="101"/>
      <c r="J276" s="105"/>
      <c r="K276" s="106"/>
      <c r="L276" s="106"/>
      <c r="M276" s="107"/>
    </row>
    <row r="277" spans="1:13" ht="15">
      <c r="A277" s="73"/>
      <c r="B277" s="53"/>
      <c r="C277" s="75"/>
      <c r="D277" s="53"/>
      <c r="E277" s="57"/>
      <c r="F277" s="53"/>
      <c r="G277" s="53"/>
      <c r="H277" s="54"/>
      <c r="I277" s="53"/>
      <c r="J277" s="55"/>
      <c r="K277" s="56"/>
      <c r="L277" s="56"/>
      <c r="M277" s="58"/>
    </row>
    <row r="278" spans="1:13" ht="15">
      <c r="A278" s="74"/>
      <c r="B278" s="101"/>
      <c r="C278" s="102"/>
      <c r="D278" s="101"/>
      <c r="E278" s="103"/>
      <c r="F278" s="101"/>
      <c r="G278" s="101"/>
      <c r="H278" s="104"/>
      <c r="I278" s="101"/>
      <c r="J278" s="105"/>
      <c r="K278" s="106"/>
      <c r="L278" s="106"/>
      <c r="M278" s="107"/>
    </row>
    <row r="279" spans="1:13" ht="15">
      <c r="A279" s="73"/>
      <c r="B279" s="53"/>
      <c r="C279" s="75"/>
      <c r="D279" s="53"/>
      <c r="E279" s="57"/>
      <c r="F279" s="53"/>
      <c r="G279" s="53"/>
      <c r="H279" s="54"/>
      <c r="I279" s="53"/>
      <c r="J279" s="55"/>
      <c r="K279" s="56"/>
      <c r="L279" s="56"/>
      <c r="M279" s="58"/>
    </row>
    <row r="280" spans="1:13" ht="15">
      <c r="A280" s="74"/>
      <c r="B280" s="101"/>
      <c r="C280" s="102"/>
      <c r="D280" s="101"/>
      <c r="E280" s="103"/>
      <c r="F280" s="101"/>
      <c r="G280" s="101"/>
      <c r="H280" s="104"/>
      <c r="I280" s="101"/>
      <c r="J280" s="105"/>
      <c r="K280" s="106"/>
      <c r="L280" s="106"/>
      <c r="M280" s="107"/>
    </row>
    <row r="281" spans="1:13" ht="15">
      <c r="A281" s="73"/>
      <c r="B281" s="53"/>
      <c r="C281" s="75"/>
      <c r="D281" s="53"/>
      <c r="E281" s="57"/>
      <c r="F281" s="53"/>
      <c r="G281" s="53"/>
      <c r="H281" s="54"/>
      <c r="I281" s="53"/>
      <c r="J281" s="55"/>
      <c r="K281" s="56"/>
      <c r="L281" s="56"/>
      <c r="M281" s="58"/>
    </row>
    <row r="282" spans="1:13" ht="15">
      <c r="A282" s="74"/>
      <c r="B282" s="101"/>
      <c r="C282" s="102"/>
      <c r="D282" s="101"/>
      <c r="E282" s="103"/>
      <c r="F282" s="101"/>
      <c r="G282" s="101"/>
      <c r="H282" s="104"/>
      <c r="I282" s="101"/>
      <c r="J282" s="105"/>
      <c r="K282" s="106"/>
      <c r="L282" s="106"/>
      <c r="M282" s="107"/>
    </row>
    <row r="283" spans="1:13" ht="15">
      <c r="A283" s="73"/>
      <c r="B283" s="53"/>
      <c r="C283" s="75"/>
      <c r="D283" s="53"/>
      <c r="E283" s="57"/>
      <c r="F283" s="53"/>
      <c r="G283" s="53"/>
      <c r="H283" s="54"/>
      <c r="I283" s="53"/>
      <c r="J283" s="55"/>
      <c r="K283" s="56"/>
      <c r="L283" s="56"/>
      <c r="M283" s="58"/>
    </row>
    <row r="284" spans="1:13" ht="15">
      <c r="A284" s="74"/>
      <c r="B284" s="101"/>
      <c r="C284" s="102"/>
      <c r="D284" s="101"/>
      <c r="E284" s="103"/>
      <c r="F284" s="101"/>
      <c r="G284" s="101"/>
      <c r="H284" s="104"/>
      <c r="I284" s="101"/>
      <c r="J284" s="105"/>
      <c r="K284" s="106"/>
      <c r="L284" s="106"/>
      <c r="M284" s="107"/>
    </row>
    <row r="285" spans="1:13" ht="15">
      <c r="A285" s="73"/>
      <c r="B285" s="53"/>
      <c r="C285" s="75"/>
      <c r="D285" s="53"/>
      <c r="E285" s="57"/>
      <c r="F285" s="53"/>
      <c r="G285" s="53"/>
      <c r="H285" s="54"/>
      <c r="I285" s="53"/>
      <c r="J285" s="55"/>
      <c r="K285" s="56"/>
      <c r="L285" s="56"/>
      <c r="M285" s="58"/>
    </row>
    <row r="286" spans="1:13" ht="15">
      <c r="A286" s="74"/>
      <c r="B286" s="101"/>
      <c r="C286" s="102"/>
      <c r="D286" s="101"/>
      <c r="E286" s="103"/>
      <c r="F286" s="101"/>
      <c r="G286" s="101"/>
      <c r="H286" s="104"/>
      <c r="I286" s="101"/>
      <c r="J286" s="105"/>
      <c r="K286" s="106"/>
      <c r="L286" s="106"/>
      <c r="M286" s="107"/>
    </row>
    <row r="287" spans="1:13" ht="15">
      <c r="A287" s="73"/>
      <c r="B287" s="53"/>
      <c r="C287" s="75"/>
      <c r="D287" s="53"/>
      <c r="E287" s="57"/>
      <c r="F287" s="53"/>
      <c r="G287" s="53"/>
      <c r="H287" s="54"/>
      <c r="I287" s="53"/>
      <c r="J287" s="55"/>
      <c r="K287" s="56"/>
      <c r="L287" s="56"/>
      <c r="M287" s="58"/>
    </row>
    <row r="288" spans="1:13" ht="15">
      <c r="A288" s="74"/>
      <c r="B288" s="101"/>
      <c r="C288" s="102"/>
      <c r="D288" s="101"/>
      <c r="E288" s="103"/>
      <c r="F288" s="101"/>
      <c r="G288" s="101"/>
      <c r="H288" s="104"/>
      <c r="I288" s="101"/>
      <c r="J288" s="105"/>
      <c r="K288" s="106"/>
      <c r="L288" s="106"/>
      <c r="M288" s="107"/>
    </row>
    <row r="289" spans="1:13" ht="15">
      <c r="A289" s="73"/>
      <c r="B289" s="53"/>
      <c r="C289" s="75"/>
      <c r="D289" s="53"/>
      <c r="E289" s="57"/>
      <c r="F289" s="53"/>
      <c r="G289" s="53"/>
      <c r="H289" s="54"/>
      <c r="I289" s="53"/>
      <c r="J289" s="55"/>
      <c r="K289" s="56"/>
      <c r="L289" s="56"/>
      <c r="M289" s="58"/>
    </row>
    <row r="290" spans="1:13" ht="15">
      <c r="A290" s="74"/>
      <c r="B290" s="101"/>
      <c r="C290" s="102"/>
      <c r="D290" s="101"/>
      <c r="E290" s="103"/>
      <c r="F290" s="101"/>
      <c r="G290" s="101"/>
      <c r="H290" s="104"/>
      <c r="I290" s="101"/>
      <c r="J290" s="105"/>
      <c r="K290" s="106"/>
      <c r="L290" s="106"/>
      <c r="M290" s="107"/>
    </row>
    <row r="291" spans="1:13" ht="15">
      <c r="A291" s="73"/>
      <c r="B291" s="53"/>
      <c r="C291" s="75"/>
      <c r="D291" s="53"/>
      <c r="E291" s="57"/>
      <c r="F291" s="53"/>
      <c r="G291" s="53"/>
      <c r="H291" s="54"/>
      <c r="I291" s="53"/>
      <c r="J291" s="55"/>
      <c r="K291" s="56"/>
      <c r="L291" s="56"/>
      <c r="M291" s="58"/>
    </row>
    <row r="292" spans="1:13" ht="15">
      <c r="A292" s="74"/>
      <c r="B292" s="101"/>
      <c r="C292" s="102"/>
      <c r="D292" s="101"/>
      <c r="E292" s="103"/>
      <c r="F292" s="101"/>
      <c r="G292" s="101"/>
      <c r="H292" s="104"/>
      <c r="I292" s="101"/>
      <c r="J292" s="105"/>
      <c r="K292" s="106"/>
      <c r="L292" s="106"/>
      <c r="M292" s="107"/>
    </row>
    <row r="293" spans="1:13" ht="15">
      <c r="A293" s="73"/>
      <c r="B293" s="53"/>
      <c r="C293" s="75"/>
      <c r="D293" s="53"/>
      <c r="E293" s="57"/>
      <c r="F293" s="53"/>
      <c r="G293" s="53"/>
      <c r="H293" s="54"/>
      <c r="I293" s="53"/>
      <c r="J293" s="55"/>
      <c r="K293" s="56"/>
      <c r="L293" s="56"/>
      <c r="M293" s="58"/>
    </row>
    <row r="294" spans="1:13" ht="15">
      <c r="A294" s="74"/>
      <c r="B294" s="101"/>
      <c r="C294" s="102"/>
      <c r="D294" s="101"/>
      <c r="E294" s="103"/>
      <c r="F294" s="101"/>
      <c r="G294" s="101"/>
      <c r="H294" s="104"/>
      <c r="I294" s="101"/>
      <c r="J294" s="105"/>
      <c r="K294" s="106"/>
      <c r="L294" s="106"/>
      <c r="M294" s="107"/>
    </row>
    <row r="295" spans="1:13" ht="15">
      <c r="A295" s="73"/>
      <c r="B295" s="53"/>
      <c r="C295" s="75"/>
      <c r="D295" s="53"/>
      <c r="E295" s="57"/>
      <c r="F295" s="53"/>
      <c r="G295" s="53"/>
      <c r="H295" s="54"/>
      <c r="I295" s="53"/>
      <c r="J295" s="55"/>
      <c r="K295" s="56"/>
      <c r="L295" s="56"/>
      <c r="M295" s="58"/>
    </row>
    <row r="296" spans="1:13" ht="15">
      <c r="A296" s="74"/>
      <c r="B296" s="101"/>
      <c r="C296" s="102"/>
      <c r="D296" s="101"/>
      <c r="E296" s="103"/>
      <c r="F296" s="101"/>
      <c r="G296" s="101"/>
      <c r="H296" s="104"/>
      <c r="I296" s="101"/>
      <c r="J296" s="105"/>
      <c r="K296" s="106"/>
      <c r="L296" s="106"/>
      <c r="M296" s="107"/>
    </row>
    <row r="297" spans="1:13" ht="15">
      <c r="A297" s="73"/>
      <c r="B297" s="53"/>
      <c r="C297" s="75"/>
      <c r="D297" s="53"/>
      <c r="E297" s="57"/>
      <c r="F297" s="53"/>
      <c r="G297" s="53"/>
      <c r="H297" s="54"/>
      <c r="I297" s="53"/>
      <c r="J297" s="55"/>
      <c r="K297" s="56"/>
      <c r="L297" s="56"/>
      <c r="M297" s="58"/>
    </row>
    <row r="298" spans="1:13" ht="15">
      <c r="A298" s="74"/>
      <c r="B298" s="101"/>
      <c r="C298" s="102"/>
      <c r="D298" s="101"/>
      <c r="E298" s="103"/>
      <c r="F298" s="101"/>
      <c r="G298" s="101"/>
      <c r="H298" s="104"/>
      <c r="I298" s="101"/>
      <c r="J298" s="105"/>
      <c r="K298" s="106"/>
      <c r="L298" s="106"/>
      <c r="M298" s="107"/>
    </row>
    <row r="299" spans="1:13" ht="15">
      <c r="A299" s="73"/>
      <c r="B299" s="53"/>
      <c r="C299" s="75"/>
      <c r="D299" s="53"/>
      <c r="E299" s="57"/>
      <c r="F299" s="53"/>
      <c r="G299" s="53"/>
      <c r="H299" s="54"/>
      <c r="I299" s="53"/>
      <c r="J299" s="55"/>
      <c r="K299" s="56"/>
      <c r="L299" s="56"/>
      <c r="M299" s="58"/>
    </row>
    <row r="300" spans="1:13" ht="15">
      <c r="A300" s="74"/>
      <c r="B300" s="101"/>
      <c r="C300" s="102"/>
      <c r="D300" s="101"/>
      <c r="E300" s="103"/>
      <c r="F300" s="101"/>
      <c r="G300" s="101"/>
      <c r="H300" s="104"/>
      <c r="I300" s="101"/>
      <c r="J300" s="105"/>
      <c r="K300" s="106"/>
      <c r="L300" s="106"/>
      <c r="M300" s="107"/>
    </row>
    <row r="301" spans="1:13" ht="15">
      <c r="A301" s="73"/>
      <c r="B301" s="53"/>
      <c r="C301" s="75"/>
      <c r="D301" s="53"/>
      <c r="E301" s="57"/>
      <c r="F301" s="53"/>
      <c r="G301" s="53"/>
      <c r="H301" s="54"/>
      <c r="I301" s="53"/>
      <c r="J301" s="55"/>
      <c r="K301" s="56"/>
      <c r="L301" s="56"/>
      <c r="M301" s="58"/>
    </row>
    <row r="302" spans="1:13" ht="15">
      <c r="A302" s="74"/>
      <c r="B302" s="101"/>
      <c r="C302" s="102"/>
      <c r="D302" s="101"/>
      <c r="E302" s="103"/>
      <c r="F302" s="101"/>
      <c r="G302" s="101"/>
      <c r="H302" s="104"/>
      <c r="I302" s="101"/>
      <c r="J302" s="105"/>
      <c r="K302" s="106"/>
      <c r="L302" s="106"/>
      <c r="M302" s="107"/>
    </row>
    <row r="303" spans="1:13" ht="15">
      <c r="A303" s="73"/>
      <c r="B303" s="53"/>
      <c r="C303" s="75"/>
      <c r="D303" s="53"/>
      <c r="E303" s="57"/>
      <c r="F303" s="53"/>
      <c r="G303" s="53"/>
      <c r="H303" s="54"/>
      <c r="I303" s="53"/>
      <c r="J303" s="55"/>
      <c r="K303" s="56"/>
      <c r="L303" s="56"/>
      <c r="M303" s="58"/>
    </row>
    <row r="304" spans="1:13" ht="15">
      <c r="A304" s="74"/>
      <c r="B304" s="101"/>
      <c r="C304" s="102"/>
      <c r="D304" s="101"/>
      <c r="E304" s="103"/>
      <c r="F304" s="101"/>
      <c r="G304" s="101"/>
      <c r="H304" s="104"/>
      <c r="I304" s="101"/>
      <c r="J304" s="105"/>
      <c r="K304" s="106"/>
      <c r="L304" s="106"/>
      <c r="M304" s="107"/>
    </row>
    <row r="305" spans="1:13" ht="15">
      <c r="A305" s="73"/>
      <c r="B305" s="53"/>
      <c r="C305" s="75"/>
      <c r="D305" s="53"/>
      <c r="E305" s="57"/>
      <c r="F305" s="53"/>
      <c r="G305" s="53"/>
      <c r="H305" s="54"/>
      <c r="I305" s="53"/>
      <c r="J305" s="55"/>
      <c r="K305" s="56"/>
      <c r="L305" s="56"/>
      <c r="M305" s="58"/>
    </row>
    <row r="306" spans="1:13" ht="15">
      <c r="A306" s="74"/>
      <c r="B306" s="101"/>
      <c r="C306" s="102"/>
      <c r="D306" s="101"/>
      <c r="E306" s="103"/>
      <c r="F306" s="101"/>
      <c r="G306" s="101"/>
      <c r="H306" s="104"/>
      <c r="I306" s="101"/>
      <c r="J306" s="105"/>
      <c r="K306" s="106"/>
      <c r="L306" s="106"/>
      <c r="M306" s="107"/>
    </row>
    <row r="307" spans="1:13" ht="15">
      <c r="A307" s="73"/>
      <c r="B307" s="53"/>
      <c r="C307" s="75"/>
      <c r="D307" s="53"/>
      <c r="E307" s="57"/>
      <c r="F307" s="53"/>
      <c r="G307" s="53"/>
      <c r="H307" s="54"/>
      <c r="I307" s="53"/>
      <c r="J307" s="55"/>
      <c r="K307" s="56"/>
      <c r="L307" s="56"/>
      <c r="M307" s="58"/>
    </row>
    <row r="308" spans="1:13" ht="15">
      <c r="A308" s="74"/>
      <c r="B308" s="101"/>
      <c r="C308" s="102"/>
      <c r="D308" s="101"/>
      <c r="E308" s="103"/>
      <c r="F308" s="101"/>
      <c r="G308" s="101"/>
      <c r="H308" s="104"/>
      <c r="I308" s="101"/>
      <c r="J308" s="105"/>
      <c r="K308" s="106"/>
      <c r="L308" s="106"/>
      <c r="M308" s="107"/>
    </row>
    <row r="309" spans="1:13" ht="15">
      <c r="A309" s="73"/>
      <c r="B309" s="53"/>
      <c r="C309" s="75"/>
      <c r="D309" s="53"/>
      <c r="E309" s="57"/>
      <c r="F309" s="53"/>
      <c r="G309" s="53"/>
      <c r="H309" s="54"/>
      <c r="I309" s="53"/>
      <c r="J309" s="55"/>
      <c r="K309" s="56"/>
      <c r="L309" s="56"/>
      <c r="M309" s="58"/>
    </row>
    <row r="310" spans="1:13" ht="15">
      <c r="A310" s="74"/>
      <c r="B310" s="101"/>
      <c r="C310" s="102"/>
      <c r="D310" s="101"/>
      <c r="E310" s="103"/>
      <c r="F310" s="101"/>
      <c r="G310" s="101"/>
      <c r="H310" s="104"/>
      <c r="I310" s="101"/>
      <c r="J310" s="105"/>
      <c r="K310" s="106"/>
      <c r="L310" s="106"/>
      <c r="M310" s="107"/>
    </row>
    <row r="311" spans="1:13" ht="15">
      <c r="A311" s="73"/>
      <c r="B311" s="53"/>
      <c r="C311" s="75"/>
      <c r="D311" s="53"/>
      <c r="E311" s="57"/>
      <c r="F311" s="53"/>
      <c r="G311" s="53"/>
      <c r="H311" s="54"/>
      <c r="I311" s="53"/>
      <c r="J311" s="55"/>
      <c r="K311" s="56"/>
      <c r="L311" s="56"/>
      <c r="M311" s="58"/>
    </row>
    <row r="312" spans="1:13" ht="15">
      <c r="A312" s="74"/>
      <c r="B312" s="101"/>
      <c r="C312" s="102"/>
      <c r="D312" s="101"/>
      <c r="E312" s="103"/>
      <c r="F312" s="101"/>
      <c r="G312" s="101"/>
      <c r="H312" s="104"/>
      <c r="I312" s="101"/>
      <c r="J312" s="105"/>
      <c r="K312" s="106"/>
      <c r="L312" s="106"/>
      <c r="M312" s="107"/>
    </row>
    <row r="313" spans="1:13" ht="15">
      <c r="A313" s="73"/>
      <c r="B313" s="53"/>
      <c r="C313" s="75"/>
      <c r="D313" s="53"/>
      <c r="E313" s="57"/>
      <c r="F313" s="53"/>
      <c r="G313" s="53"/>
      <c r="H313" s="54"/>
      <c r="I313" s="53"/>
      <c r="J313" s="55"/>
      <c r="K313" s="56"/>
      <c r="L313" s="56"/>
      <c r="M313" s="58"/>
    </row>
    <row r="314" spans="1:13" ht="15">
      <c r="A314" s="74"/>
      <c r="B314" s="101"/>
      <c r="C314" s="102"/>
      <c r="D314" s="101"/>
      <c r="E314" s="103"/>
      <c r="F314" s="101"/>
      <c r="G314" s="101"/>
      <c r="H314" s="104"/>
      <c r="I314" s="101"/>
      <c r="J314" s="105"/>
      <c r="K314" s="106"/>
      <c r="L314" s="106"/>
      <c r="M314" s="107"/>
    </row>
    <row r="315" spans="1:13" ht="15">
      <c r="A315" s="73"/>
      <c r="B315" s="53"/>
      <c r="C315" s="75"/>
      <c r="D315" s="53"/>
      <c r="E315" s="57"/>
      <c r="F315" s="53"/>
      <c r="G315" s="53"/>
      <c r="H315" s="54"/>
      <c r="I315" s="53"/>
      <c r="J315" s="55"/>
      <c r="K315" s="56"/>
      <c r="L315" s="56"/>
      <c r="M315" s="58"/>
    </row>
    <row r="316" spans="1:13" ht="15">
      <c r="A316" s="74"/>
      <c r="B316" s="101"/>
      <c r="C316" s="102"/>
      <c r="D316" s="101"/>
      <c r="E316" s="103"/>
      <c r="F316" s="101"/>
      <c r="G316" s="101"/>
      <c r="H316" s="104"/>
      <c r="I316" s="101"/>
      <c r="J316" s="105"/>
      <c r="K316" s="106"/>
      <c r="L316" s="106"/>
      <c r="M316" s="107"/>
    </row>
    <row r="317" spans="1:13" ht="15">
      <c r="A317" s="73"/>
      <c r="B317" s="53"/>
      <c r="C317" s="75"/>
      <c r="D317" s="53"/>
      <c r="E317" s="57"/>
      <c r="F317" s="53"/>
      <c r="G317" s="53"/>
      <c r="H317" s="54"/>
      <c r="I317" s="53"/>
      <c r="J317" s="55"/>
      <c r="K317" s="56"/>
      <c r="L317" s="56"/>
      <c r="M317" s="58"/>
    </row>
    <row r="318" spans="1:13" ht="15">
      <c r="A318" s="74"/>
      <c r="B318" s="101"/>
      <c r="C318" s="102"/>
      <c r="D318" s="101"/>
      <c r="E318" s="103"/>
      <c r="F318" s="101"/>
      <c r="G318" s="101"/>
      <c r="H318" s="104"/>
      <c r="I318" s="101"/>
      <c r="J318" s="105"/>
      <c r="K318" s="106"/>
      <c r="L318" s="106"/>
      <c r="M318" s="107"/>
    </row>
    <row r="319" spans="1:13" ht="15">
      <c r="A319" s="73"/>
      <c r="B319" s="53"/>
      <c r="C319" s="75"/>
      <c r="D319" s="53"/>
      <c r="E319" s="57"/>
      <c r="F319" s="53"/>
      <c r="G319" s="53"/>
      <c r="H319" s="54"/>
      <c r="I319" s="53"/>
      <c r="J319" s="55"/>
      <c r="K319" s="56"/>
      <c r="L319" s="56"/>
      <c r="M319" s="58"/>
    </row>
    <row r="320" spans="1:13" ht="15">
      <c r="A320" s="74"/>
      <c r="B320" s="101"/>
      <c r="C320" s="102"/>
      <c r="D320" s="101"/>
      <c r="E320" s="103"/>
      <c r="F320" s="101"/>
      <c r="G320" s="101"/>
      <c r="H320" s="104"/>
      <c r="I320" s="101"/>
      <c r="J320" s="105"/>
      <c r="K320" s="106"/>
      <c r="L320" s="106"/>
      <c r="M320" s="107"/>
    </row>
    <row r="321" spans="1:13" ht="15">
      <c r="A321" s="73"/>
      <c r="B321" s="53"/>
      <c r="C321" s="75"/>
      <c r="D321" s="53"/>
      <c r="E321" s="57"/>
      <c r="F321" s="53"/>
      <c r="G321" s="53"/>
      <c r="H321" s="54"/>
      <c r="I321" s="53"/>
      <c r="J321" s="55"/>
      <c r="K321" s="56"/>
      <c r="L321" s="56"/>
      <c r="M321" s="58"/>
    </row>
    <row r="322" spans="1:13" ht="15">
      <c r="A322" s="74"/>
      <c r="B322" s="101"/>
      <c r="C322" s="102"/>
      <c r="D322" s="101"/>
      <c r="E322" s="103"/>
      <c r="F322" s="101"/>
      <c r="G322" s="101"/>
      <c r="H322" s="104"/>
      <c r="I322" s="101"/>
      <c r="J322" s="105"/>
      <c r="K322" s="106"/>
      <c r="L322" s="106"/>
      <c r="M322" s="107"/>
    </row>
    <row r="323" spans="1:13" ht="15">
      <c r="A323" s="73"/>
      <c r="B323" s="53"/>
      <c r="C323" s="75"/>
      <c r="D323" s="53"/>
      <c r="E323" s="57"/>
      <c r="F323" s="53"/>
      <c r="G323" s="53"/>
      <c r="H323" s="54"/>
      <c r="I323" s="53"/>
      <c r="J323" s="55"/>
      <c r="K323" s="56"/>
      <c r="L323" s="56"/>
      <c r="M323" s="58"/>
    </row>
    <row r="324" spans="1:13" ht="15">
      <c r="A324" s="74"/>
      <c r="B324" s="101"/>
      <c r="C324" s="102"/>
      <c r="D324" s="101"/>
      <c r="E324" s="103"/>
      <c r="F324" s="101"/>
      <c r="G324" s="101"/>
      <c r="H324" s="104"/>
      <c r="I324" s="101"/>
      <c r="J324" s="105"/>
      <c r="K324" s="106"/>
      <c r="L324" s="106"/>
      <c r="M324" s="107"/>
    </row>
    <row r="325" spans="1:13" ht="15">
      <c r="A325" s="73"/>
      <c r="B325" s="53"/>
      <c r="C325" s="75"/>
      <c r="D325" s="53"/>
      <c r="E325" s="57"/>
      <c r="F325" s="53"/>
      <c r="G325" s="53"/>
      <c r="H325" s="54"/>
      <c r="I325" s="53"/>
      <c r="J325" s="55"/>
      <c r="K325" s="56"/>
      <c r="L325" s="56"/>
      <c r="M325" s="58"/>
    </row>
    <row r="326" spans="1:13" ht="15">
      <c r="A326" s="74"/>
      <c r="B326" s="101"/>
      <c r="C326" s="102"/>
      <c r="D326" s="101"/>
      <c r="E326" s="103"/>
      <c r="F326" s="101"/>
      <c r="G326" s="101"/>
      <c r="H326" s="104"/>
      <c r="I326" s="101"/>
      <c r="J326" s="105"/>
      <c r="K326" s="106"/>
      <c r="L326" s="106"/>
      <c r="M326" s="107"/>
    </row>
    <row r="327" spans="1:13" ht="15">
      <c r="A327" s="73"/>
      <c r="B327" s="53"/>
      <c r="C327" s="75"/>
      <c r="D327" s="53"/>
      <c r="E327" s="57"/>
      <c r="F327" s="53"/>
      <c r="G327" s="53"/>
      <c r="H327" s="54"/>
      <c r="I327" s="53"/>
      <c r="J327" s="55"/>
      <c r="K327" s="56"/>
      <c r="L327" s="56"/>
      <c r="M327" s="58"/>
    </row>
    <row r="328" spans="1:13" ht="15">
      <c r="A328" s="74"/>
      <c r="B328" s="101"/>
      <c r="C328" s="102"/>
      <c r="D328" s="101"/>
      <c r="E328" s="103"/>
      <c r="F328" s="101"/>
      <c r="G328" s="101"/>
      <c r="H328" s="104"/>
      <c r="I328" s="101"/>
      <c r="J328" s="105"/>
      <c r="K328" s="106"/>
      <c r="L328" s="106"/>
      <c r="M328" s="107"/>
    </row>
    <row r="329" spans="1:13" ht="15">
      <c r="A329" s="73"/>
      <c r="B329" s="53"/>
      <c r="C329" s="75"/>
      <c r="D329" s="53"/>
      <c r="E329" s="57"/>
      <c r="F329" s="53"/>
      <c r="G329" s="53"/>
      <c r="H329" s="54"/>
      <c r="I329" s="53"/>
      <c r="J329" s="55"/>
      <c r="K329" s="56"/>
      <c r="L329" s="56"/>
      <c r="M329" s="58"/>
    </row>
    <row r="330" spans="1:13" ht="15">
      <c r="A330" s="74"/>
      <c r="B330" s="101"/>
      <c r="C330" s="102"/>
      <c r="D330" s="101"/>
      <c r="E330" s="103"/>
      <c r="F330" s="101"/>
      <c r="G330" s="101"/>
      <c r="H330" s="104"/>
      <c r="I330" s="101"/>
      <c r="J330" s="105"/>
      <c r="K330" s="106"/>
      <c r="L330" s="106"/>
      <c r="M330" s="107"/>
    </row>
    <row r="331" spans="1:13" ht="15">
      <c r="A331" s="73"/>
      <c r="B331" s="53"/>
      <c r="C331" s="75"/>
      <c r="D331" s="53"/>
      <c r="E331" s="57"/>
      <c r="F331" s="53"/>
      <c r="G331" s="53"/>
      <c r="H331" s="54"/>
      <c r="I331" s="53"/>
      <c r="J331" s="55"/>
      <c r="K331" s="56"/>
      <c r="L331" s="56"/>
      <c r="M331" s="58"/>
    </row>
    <row r="332" spans="1:13" ht="15">
      <c r="A332" s="74"/>
      <c r="B332" s="101"/>
      <c r="C332" s="102"/>
      <c r="D332" s="101"/>
      <c r="E332" s="103"/>
      <c r="F332" s="101"/>
      <c r="G332" s="101"/>
      <c r="H332" s="104"/>
      <c r="I332" s="101"/>
      <c r="J332" s="105"/>
      <c r="K332" s="106"/>
      <c r="L332" s="106"/>
      <c r="M332" s="107"/>
    </row>
    <row r="333" spans="1:13" ht="15">
      <c r="A333" s="73"/>
      <c r="B333" s="53"/>
      <c r="C333" s="75"/>
      <c r="D333" s="53"/>
      <c r="E333" s="57"/>
      <c r="F333" s="53"/>
      <c r="G333" s="53"/>
      <c r="H333" s="54"/>
      <c r="I333" s="53"/>
      <c r="J333" s="55"/>
      <c r="K333" s="56"/>
      <c r="L333" s="56"/>
      <c r="M333" s="58"/>
    </row>
    <row r="334" spans="1:13" ht="15">
      <c r="A334" s="74"/>
      <c r="B334" s="101"/>
      <c r="C334" s="102"/>
      <c r="D334" s="101"/>
      <c r="E334" s="103"/>
      <c r="F334" s="101"/>
      <c r="G334" s="101"/>
      <c r="H334" s="104"/>
      <c r="I334" s="101"/>
      <c r="J334" s="105"/>
      <c r="K334" s="106"/>
      <c r="L334" s="106"/>
      <c r="M334" s="107"/>
    </row>
    <row r="335" spans="1:13" ht="15">
      <c r="A335" s="73"/>
      <c r="B335" s="53"/>
      <c r="C335" s="75"/>
      <c r="D335" s="53"/>
      <c r="E335" s="57"/>
      <c r="F335" s="53"/>
      <c r="G335" s="53"/>
      <c r="H335" s="54"/>
      <c r="I335" s="53"/>
      <c r="J335" s="55"/>
      <c r="K335" s="56"/>
      <c r="L335" s="56"/>
      <c r="M335" s="58"/>
    </row>
    <row r="336" spans="1:13" ht="15">
      <c r="A336" s="74"/>
      <c r="B336" s="101"/>
      <c r="C336" s="102"/>
      <c r="D336" s="101"/>
      <c r="E336" s="103"/>
      <c r="F336" s="101"/>
      <c r="G336" s="101"/>
      <c r="H336" s="104"/>
      <c r="I336" s="101"/>
      <c r="J336" s="105"/>
      <c r="K336" s="106"/>
      <c r="L336" s="106"/>
      <c r="M336" s="107"/>
    </row>
    <row r="337" spans="1:13" ht="15">
      <c r="A337" s="73"/>
      <c r="B337" s="53"/>
      <c r="C337" s="75"/>
      <c r="D337" s="53"/>
      <c r="E337" s="57"/>
      <c r="F337" s="53"/>
      <c r="G337" s="53"/>
      <c r="H337" s="54"/>
      <c r="I337" s="53"/>
      <c r="J337" s="55"/>
      <c r="K337" s="56"/>
      <c r="L337" s="56"/>
      <c r="M337" s="58"/>
    </row>
    <row r="338" spans="1:13" ht="15">
      <c r="A338" s="74"/>
      <c r="B338" s="101"/>
      <c r="C338" s="102"/>
      <c r="D338" s="101"/>
      <c r="E338" s="103"/>
      <c r="F338" s="101"/>
      <c r="G338" s="101"/>
      <c r="H338" s="104"/>
      <c r="I338" s="101"/>
      <c r="J338" s="105"/>
      <c r="K338" s="106"/>
      <c r="L338" s="106"/>
      <c r="M338" s="107"/>
    </row>
    <row r="339" spans="1:13" ht="15">
      <c r="A339" s="73"/>
      <c r="B339" s="53"/>
      <c r="C339" s="75"/>
      <c r="D339" s="53"/>
      <c r="E339" s="57"/>
      <c r="F339" s="53"/>
      <c r="G339" s="53"/>
      <c r="H339" s="54"/>
      <c r="I339" s="53"/>
      <c r="J339" s="55"/>
      <c r="K339" s="56"/>
      <c r="L339" s="56"/>
      <c r="M339" s="58"/>
    </row>
    <row r="340" spans="1:13" ht="15">
      <c r="A340" s="74"/>
      <c r="B340" s="101"/>
      <c r="C340" s="102"/>
      <c r="D340" s="101"/>
      <c r="E340" s="103"/>
      <c r="F340" s="101"/>
      <c r="G340" s="101"/>
      <c r="H340" s="104"/>
      <c r="I340" s="101"/>
      <c r="J340" s="105"/>
      <c r="K340" s="106"/>
      <c r="L340" s="106"/>
      <c r="M340" s="107"/>
    </row>
    <row r="341" spans="1:13" ht="15">
      <c r="A341" s="73"/>
      <c r="B341" s="53"/>
      <c r="C341" s="75"/>
      <c r="D341" s="53"/>
      <c r="E341" s="57"/>
      <c r="F341" s="53"/>
      <c r="G341" s="53"/>
      <c r="H341" s="54"/>
      <c r="I341" s="53"/>
      <c r="J341" s="55"/>
      <c r="K341" s="56"/>
      <c r="L341" s="56"/>
      <c r="M341" s="58"/>
    </row>
    <row r="342" spans="1:13" ht="15">
      <c r="A342" s="74"/>
      <c r="B342" s="101"/>
      <c r="C342" s="102"/>
      <c r="D342" s="101"/>
      <c r="E342" s="103"/>
      <c r="F342" s="101"/>
      <c r="G342" s="101"/>
      <c r="H342" s="104"/>
      <c r="I342" s="101"/>
      <c r="J342" s="105"/>
      <c r="K342" s="106"/>
      <c r="L342" s="106"/>
      <c r="M342" s="107"/>
    </row>
    <row r="343" spans="1:13" ht="15">
      <c r="A343" s="73"/>
      <c r="B343" s="53"/>
      <c r="C343" s="75"/>
      <c r="D343" s="53"/>
      <c r="E343" s="57"/>
      <c r="F343" s="53"/>
      <c r="G343" s="53"/>
      <c r="H343" s="54"/>
      <c r="I343" s="53"/>
      <c r="J343" s="55"/>
      <c r="K343" s="56"/>
      <c r="L343" s="56"/>
      <c r="M343" s="58"/>
    </row>
    <row r="344" spans="1:13" ht="15">
      <c r="A344" s="74"/>
      <c r="B344" s="101"/>
      <c r="C344" s="102"/>
      <c r="D344" s="101"/>
      <c r="E344" s="103"/>
      <c r="F344" s="101"/>
      <c r="G344" s="101"/>
      <c r="H344" s="104"/>
      <c r="I344" s="101"/>
      <c r="J344" s="105"/>
      <c r="K344" s="106"/>
      <c r="L344" s="106"/>
      <c r="M344" s="107"/>
    </row>
    <row r="345" spans="1:13" ht="15">
      <c r="A345" s="73"/>
      <c r="B345" s="53"/>
      <c r="C345" s="75"/>
      <c r="D345" s="53"/>
      <c r="E345" s="57"/>
      <c r="F345" s="53"/>
      <c r="G345" s="53"/>
      <c r="H345" s="54"/>
      <c r="I345" s="53"/>
      <c r="J345" s="55"/>
      <c r="K345" s="56"/>
      <c r="L345" s="56"/>
      <c r="M345" s="58"/>
    </row>
    <row r="346" spans="1:13" ht="15">
      <c r="A346" s="74"/>
      <c r="B346" s="101"/>
      <c r="C346" s="102"/>
      <c r="D346" s="101"/>
      <c r="E346" s="103"/>
      <c r="F346" s="101"/>
      <c r="G346" s="101"/>
      <c r="H346" s="104"/>
      <c r="I346" s="101"/>
      <c r="J346" s="105"/>
      <c r="K346" s="106"/>
      <c r="L346" s="106"/>
      <c r="M346" s="107"/>
    </row>
    <row r="347" spans="1:13" ht="15">
      <c r="A347" s="73"/>
      <c r="B347" s="53"/>
      <c r="C347" s="75"/>
      <c r="D347" s="53"/>
      <c r="E347" s="57"/>
      <c r="F347" s="53"/>
      <c r="G347" s="53"/>
      <c r="H347" s="54"/>
      <c r="I347" s="53"/>
      <c r="J347" s="55"/>
      <c r="K347" s="56"/>
      <c r="L347" s="56"/>
      <c r="M347" s="58"/>
    </row>
    <row r="348" spans="1:13" ht="15">
      <c r="A348" s="74"/>
      <c r="B348" s="101"/>
      <c r="C348" s="102"/>
      <c r="D348" s="101"/>
      <c r="E348" s="103"/>
      <c r="F348" s="101"/>
      <c r="G348" s="101"/>
      <c r="H348" s="104"/>
      <c r="I348" s="101"/>
      <c r="J348" s="105"/>
      <c r="K348" s="106"/>
      <c r="L348" s="106"/>
      <c r="M348" s="107"/>
    </row>
    <row r="349" spans="1:13" ht="15">
      <c r="A349" s="73"/>
      <c r="B349" s="53"/>
      <c r="C349" s="75"/>
      <c r="D349" s="53"/>
      <c r="E349" s="57"/>
      <c r="F349" s="53"/>
      <c r="G349" s="53"/>
      <c r="H349" s="54"/>
      <c r="I349" s="53"/>
      <c r="J349" s="55"/>
      <c r="K349" s="56"/>
      <c r="L349" s="56"/>
      <c r="M349" s="58"/>
    </row>
    <row r="350" spans="1:13" ht="15">
      <c r="A350" s="74"/>
      <c r="B350" s="101"/>
      <c r="C350" s="102"/>
      <c r="D350" s="101"/>
      <c r="E350" s="103"/>
      <c r="F350" s="101"/>
      <c r="G350" s="101"/>
      <c r="H350" s="104"/>
      <c r="I350" s="101"/>
      <c r="J350" s="105"/>
      <c r="K350" s="106"/>
      <c r="L350" s="106"/>
      <c r="M350" s="107"/>
    </row>
    <row r="351" spans="1:13" ht="15">
      <c r="A351" s="73"/>
      <c r="B351" s="53"/>
      <c r="C351" s="75"/>
      <c r="D351" s="53"/>
      <c r="E351" s="57"/>
      <c r="F351" s="53"/>
      <c r="G351" s="53"/>
      <c r="H351" s="54"/>
      <c r="I351" s="53"/>
      <c r="J351" s="55"/>
      <c r="K351" s="56"/>
      <c r="L351" s="56"/>
      <c r="M351" s="58"/>
    </row>
    <row r="352" spans="1:13" ht="15">
      <c r="A352" s="74"/>
      <c r="B352" s="101"/>
      <c r="C352" s="102"/>
      <c r="D352" s="101"/>
      <c r="E352" s="103"/>
      <c r="F352" s="101"/>
      <c r="G352" s="101"/>
      <c r="H352" s="104"/>
      <c r="I352" s="101"/>
      <c r="J352" s="105"/>
      <c r="K352" s="106"/>
      <c r="L352" s="106"/>
      <c r="M352" s="107"/>
    </row>
    <row r="353" spans="1:13" ht="15">
      <c r="A353" s="73"/>
      <c r="B353" s="53"/>
      <c r="C353" s="75"/>
      <c r="D353" s="53"/>
      <c r="E353" s="57"/>
      <c r="F353" s="53"/>
      <c r="G353" s="53"/>
      <c r="H353" s="54"/>
      <c r="I353" s="53"/>
      <c r="J353" s="55"/>
      <c r="K353" s="56"/>
      <c r="L353" s="56"/>
      <c r="M353" s="58"/>
    </row>
    <row r="354" spans="1:13" ht="15">
      <c r="A354" s="74"/>
      <c r="B354" s="101"/>
      <c r="C354" s="102"/>
      <c r="D354" s="101"/>
      <c r="E354" s="103"/>
      <c r="F354" s="101"/>
      <c r="G354" s="101"/>
      <c r="H354" s="104"/>
      <c r="I354" s="101"/>
      <c r="J354" s="105"/>
      <c r="K354" s="106"/>
      <c r="L354" s="106"/>
      <c r="M354" s="107"/>
    </row>
    <row r="355" spans="1:13" ht="15">
      <c r="A355" s="73"/>
      <c r="B355" s="53"/>
      <c r="C355" s="75"/>
      <c r="D355" s="53"/>
      <c r="E355" s="57"/>
      <c r="F355" s="53"/>
      <c r="G355" s="53"/>
      <c r="H355" s="54"/>
      <c r="I355" s="53"/>
      <c r="J355" s="55"/>
      <c r="K355" s="56"/>
      <c r="L355" s="56"/>
      <c r="M355" s="58"/>
    </row>
    <row r="356" spans="1:13" ht="15">
      <c r="A356" s="74"/>
      <c r="B356" s="101"/>
      <c r="C356" s="102"/>
      <c r="D356" s="101"/>
      <c r="E356" s="103"/>
      <c r="F356" s="101"/>
      <c r="G356" s="101"/>
      <c r="H356" s="104"/>
      <c r="I356" s="101"/>
      <c r="J356" s="105"/>
      <c r="K356" s="106"/>
      <c r="L356" s="106"/>
      <c r="M356" s="107"/>
    </row>
    <row r="357" spans="1:13" ht="15">
      <c r="A357" s="73"/>
      <c r="B357" s="53"/>
      <c r="C357" s="75"/>
      <c r="D357" s="53"/>
      <c r="E357" s="57"/>
      <c r="F357" s="53"/>
      <c r="G357" s="53"/>
      <c r="H357" s="54"/>
      <c r="I357" s="53"/>
      <c r="J357" s="55"/>
      <c r="K357" s="56"/>
      <c r="L357" s="56"/>
      <c r="M357" s="58"/>
    </row>
    <row r="358" spans="1:13" ht="15">
      <c r="A358" s="74"/>
      <c r="B358" s="101"/>
      <c r="C358" s="102"/>
      <c r="D358" s="101"/>
      <c r="E358" s="103"/>
      <c r="F358" s="101"/>
      <c r="G358" s="101"/>
      <c r="H358" s="104"/>
      <c r="I358" s="101"/>
      <c r="J358" s="105"/>
      <c r="K358" s="106"/>
      <c r="L358" s="106"/>
      <c r="M358" s="107"/>
    </row>
    <row r="359" spans="1:13" ht="15">
      <c r="A359" s="73"/>
      <c r="B359" s="53"/>
      <c r="C359" s="75"/>
      <c r="D359" s="53"/>
      <c r="E359" s="57"/>
      <c r="F359" s="53"/>
      <c r="G359" s="53"/>
      <c r="H359" s="54"/>
      <c r="I359" s="53"/>
      <c r="J359" s="55"/>
      <c r="K359" s="56"/>
      <c r="L359" s="56"/>
      <c r="M359" s="58"/>
    </row>
    <row r="360" spans="1:13" ht="15">
      <c r="A360" s="74"/>
      <c r="B360" s="101"/>
      <c r="C360" s="102"/>
      <c r="D360" s="101"/>
      <c r="E360" s="103"/>
      <c r="F360" s="101"/>
      <c r="G360" s="101"/>
      <c r="H360" s="104"/>
      <c r="I360" s="101"/>
      <c r="J360" s="105"/>
      <c r="K360" s="106"/>
      <c r="L360" s="106"/>
      <c r="M360" s="107"/>
    </row>
    <row r="361" spans="1:13" ht="15">
      <c r="A361" s="73"/>
      <c r="B361" s="53"/>
      <c r="C361" s="75"/>
      <c r="D361" s="53"/>
      <c r="E361" s="57"/>
      <c r="F361" s="53"/>
      <c r="G361" s="53"/>
      <c r="H361" s="54"/>
      <c r="I361" s="53"/>
      <c r="J361" s="55"/>
      <c r="K361" s="56"/>
      <c r="L361" s="56"/>
      <c r="M361" s="58"/>
    </row>
    <row r="362" spans="1:13" ht="15">
      <c r="A362" s="74"/>
      <c r="B362" s="101"/>
      <c r="C362" s="102"/>
      <c r="D362" s="101"/>
      <c r="E362" s="103"/>
      <c r="F362" s="101"/>
      <c r="G362" s="101"/>
      <c r="H362" s="104"/>
      <c r="I362" s="101"/>
      <c r="J362" s="105"/>
      <c r="K362" s="106"/>
      <c r="L362" s="106"/>
      <c r="M362" s="107"/>
    </row>
    <row r="363" spans="1:13" ht="15">
      <c r="A363" s="73"/>
      <c r="B363" s="53"/>
      <c r="C363" s="75"/>
      <c r="D363" s="53"/>
      <c r="E363" s="57"/>
      <c r="F363" s="53"/>
      <c r="G363" s="53"/>
      <c r="H363" s="54"/>
      <c r="I363" s="53"/>
      <c r="J363" s="55"/>
      <c r="K363" s="56"/>
      <c r="L363" s="56"/>
      <c r="M363" s="58"/>
    </row>
    <row r="364" spans="1:13" ht="15">
      <c r="A364" s="74"/>
      <c r="B364" s="101"/>
      <c r="C364" s="102"/>
      <c r="D364" s="101"/>
      <c r="E364" s="103"/>
      <c r="F364" s="101"/>
      <c r="G364" s="101"/>
      <c r="H364" s="104"/>
      <c r="I364" s="101"/>
      <c r="J364" s="105"/>
      <c r="K364" s="106"/>
      <c r="L364" s="106"/>
      <c r="M364" s="107"/>
    </row>
    <row r="365" spans="1:13" ht="15">
      <c r="A365" s="73"/>
      <c r="B365" s="53"/>
      <c r="C365" s="75"/>
      <c r="D365" s="53"/>
      <c r="E365" s="57"/>
      <c r="F365" s="53"/>
      <c r="G365" s="53"/>
      <c r="H365" s="54"/>
      <c r="I365" s="53"/>
      <c r="J365" s="55"/>
      <c r="K365" s="56"/>
      <c r="L365" s="56"/>
      <c r="M365" s="58"/>
    </row>
    <row r="366" spans="1:13" ht="15">
      <c r="A366" s="74"/>
      <c r="B366" s="101"/>
      <c r="C366" s="102"/>
      <c r="D366" s="101"/>
      <c r="E366" s="103"/>
      <c r="F366" s="101"/>
      <c r="G366" s="101"/>
      <c r="H366" s="104"/>
      <c r="I366" s="101"/>
      <c r="J366" s="105"/>
      <c r="K366" s="106"/>
      <c r="L366" s="106"/>
      <c r="M366" s="107"/>
    </row>
    <row r="367" spans="1:13" ht="15">
      <c r="A367" s="73"/>
      <c r="B367" s="53"/>
      <c r="C367" s="75"/>
      <c r="D367" s="53"/>
      <c r="E367" s="57"/>
      <c r="F367" s="53"/>
      <c r="G367" s="53"/>
      <c r="H367" s="54"/>
      <c r="I367" s="53"/>
      <c r="J367" s="55"/>
      <c r="K367" s="56"/>
      <c r="L367" s="56"/>
      <c r="M367" s="58"/>
    </row>
    <row r="368" spans="1:13" ht="15">
      <c r="A368" s="74"/>
      <c r="B368" s="101"/>
      <c r="C368" s="102"/>
      <c r="D368" s="101"/>
      <c r="E368" s="103"/>
      <c r="F368" s="101"/>
      <c r="G368" s="101"/>
      <c r="H368" s="104"/>
      <c r="I368" s="101"/>
      <c r="J368" s="105"/>
      <c r="K368" s="106"/>
      <c r="L368" s="106"/>
      <c r="M368" s="107"/>
    </row>
    <row r="369" spans="1:13" ht="15">
      <c r="A369" s="73"/>
      <c r="B369" s="53"/>
      <c r="C369" s="75"/>
      <c r="D369" s="53"/>
      <c r="E369" s="57"/>
      <c r="F369" s="53"/>
      <c r="G369" s="53"/>
      <c r="H369" s="54"/>
      <c r="I369" s="53"/>
      <c r="J369" s="55"/>
      <c r="K369" s="56"/>
      <c r="L369" s="56"/>
      <c r="M369" s="58"/>
    </row>
    <row r="370" spans="1:13" ht="15">
      <c r="A370" s="74"/>
      <c r="B370" s="101"/>
      <c r="C370" s="102"/>
      <c r="D370" s="101"/>
      <c r="E370" s="103"/>
      <c r="F370" s="101"/>
      <c r="G370" s="101"/>
      <c r="H370" s="104"/>
      <c r="I370" s="101"/>
      <c r="J370" s="105"/>
      <c r="K370" s="106"/>
      <c r="L370" s="106"/>
      <c r="M370" s="107"/>
    </row>
    <row r="371" spans="1:13" ht="15">
      <c r="A371" s="73"/>
      <c r="B371" s="53"/>
      <c r="C371" s="75"/>
      <c r="D371" s="53"/>
      <c r="E371" s="57"/>
      <c r="F371" s="53"/>
      <c r="G371" s="53"/>
      <c r="H371" s="54"/>
      <c r="I371" s="53"/>
      <c r="J371" s="55"/>
      <c r="K371" s="56"/>
      <c r="L371" s="56"/>
      <c r="M371" s="58"/>
    </row>
    <row r="372" spans="1:13" ht="15">
      <c r="A372" s="74"/>
      <c r="B372" s="101"/>
      <c r="C372" s="102"/>
      <c r="D372" s="101"/>
      <c r="E372" s="103"/>
      <c r="F372" s="101"/>
      <c r="G372" s="101"/>
      <c r="H372" s="104"/>
      <c r="I372" s="101"/>
      <c r="J372" s="105"/>
      <c r="K372" s="106"/>
      <c r="L372" s="106"/>
      <c r="M372" s="107"/>
    </row>
    <row r="373" spans="1:13" ht="15">
      <c r="A373" s="73"/>
      <c r="B373" s="53"/>
      <c r="C373" s="75"/>
      <c r="D373" s="53"/>
      <c r="E373" s="57"/>
      <c r="F373" s="53"/>
      <c r="G373" s="53"/>
      <c r="H373" s="54"/>
      <c r="I373" s="53"/>
      <c r="J373" s="55"/>
      <c r="K373" s="56"/>
      <c r="L373" s="56"/>
      <c r="M373" s="58"/>
    </row>
    <row r="374" spans="1:13" ht="15">
      <c r="A374" s="74"/>
      <c r="B374" s="101"/>
      <c r="C374" s="102"/>
      <c r="D374" s="101"/>
      <c r="E374" s="103"/>
      <c r="F374" s="101"/>
      <c r="G374" s="101"/>
      <c r="H374" s="104"/>
      <c r="I374" s="101"/>
      <c r="J374" s="105"/>
      <c r="K374" s="106"/>
      <c r="L374" s="106"/>
      <c r="M374" s="107"/>
    </row>
    <row r="375" spans="1:13" ht="15">
      <c r="A375" s="73"/>
      <c r="B375" s="53"/>
      <c r="C375" s="75"/>
      <c r="D375" s="53"/>
      <c r="E375" s="57"/>
      <c r="F375" s="53"/>
      <c r="G375" s="53"/>
      <c r="H375" s="54"/>
      <c r="I375" s="53"/>
      <c r="J375" s="55"/>
      <c r="K375" s="56"/>
      <c r="L375" s="56"/>
      <c r="M375" s="58"/>
    </row>
    <row r="376" spans="1:13" ht="15">
      <c r="A376" s="74"/>
      <c r="B376" s="101"/>
      <c r="C376" s="102"/>
      <c r="D376" s="101"/>
      <c r="E376" s="103"/>
      <c r="F376" s="101"/>
      <c r="G376" s="101"/>
      <c r="H376" s="104"/>
      <c r="I376" s="101"/>
      <c r="J376" s="105"/>
      <c r="K376" s="106"/>
      <c r="L376" s="106"/>
      <c r="M376" s="107"/>
    </row>
    <row r="377" spans="1:13" ht="15">
      <c r="A377" s="73"/>
      <c r="B377" s="53"/>
      <c r="C377" s="75"/>
      <c r="D377" s="53"/>
      <c r="E377" s="57"/>
      <c r="F377" s="53"/>
      <c r="G377" s="53"/>
      <c r="H377" s="54"/>
      <c r="I377" s="53"/>
      <c r="J377" s="55"/>
      <c r="K377" s="56"/>
      <c r="L377" s="56"/>
      <c r="M377" s="58"/>
    </row>
    <row r="378" spans="1:13" ht="15">
      <c r="A378" s="74"/>
      <c r="B378" s="101"/>
      <c r="C378" s="102"/>
      <c r="D378" s="101"/>
      <c r="E378" s="103"/>
      <c r="F378" s="101"/>
      <c r="G378" s="101"/>
      <c r="H378" s="104"/>
      <c r="I378" s="101"/>
      <c r="J378" s="105"/>
      <c r="K378" s="106"/>
      <c r="L378" s="106"/>
      <c r="M378" s="107"/>
    </row>
    <row r="379" spans="1:13" ht="15">
      <c r="A379" s="73"/>
      <c r="B379" s="53"/>
      <c r="C379" s="75"/>
      <c r="D379" s="53"/>
      <c r="E379" s="57"/>
      <c r="F379" s="53"/>
      <c r="G379" s="53"/>
      <c r="H379" s="54"/>
      <c r="I379" s="53"/>
      <c r="J379" s="55"/>
      <c r="K379" s="56"/>
      <c r="L379" s="56"/>
      <c r="M379" s="58"/>
    </row>
    <row r="380" spans="1:13" ht="15">
      <c r="A380" s="74"/>
      <c r="B380" s="101"/>
      <c r="C380" s="102"/>
      <c r="D380" s="101"/>
      <c r="E380" s="103"/>
      <c r="F380" s="101"/>
      <c r="G380" s="101"/>
      <c r="H380" s="104"/>
      <c r="I380" s="101"/>
      <c r="J380" s="105"/>
      <c r="K380" s="106"/>
      <c r="L380" s="106"/>
      <c r="M380" s="107"/>
    </row>
    <row r="381" spans="1:13" ht="15">
      <c r="A381" s="73"/>
      <c r="B381" s="53"/>
      <c r="C381" s="75"/>
      <c r="D381" s="53"/>
      <c r="E381" s="57"/>
      <c r="F381" s="53"/>
      <c r="G381" s="53"/>
      <c r="H381" s="54"/>
      <c r="I381" s="53"/>
      <c r="J381" s="55"/>
      <c r="K381" s="56"/>
      <c r="L381" s="56"/>
      <c r="M381" s="58"/>
    </row>
    <row r="382" spans="1:13" ht="15">
      <c r="A382" s="74"/>
      <c r="B382" s="101"/>
      <c r="C382" s="102"/>
      <c r="D382" s="101"/>
      <c r="E382" s="103"/>
      <c r="F382" s="101"/>
      <c r="G382" s="101"/>
      <c r="H382" s="104"/>
      <c r="I382" s="101"/>
      <c r="J382" s="105"/>
      <c r="K382" s="106"/>
      <c r="L382" s="106"/>
      <c r="M382" s="107"/>
    </row>
    <row r="383" spans="1:13" ht="15">
      <c r="A383" s="73"/>
      <c r="B383" s="53"/>
      <c r="C383" s="75"/>
      <c r="D383" s="53"/>
      <c r="E383" s="57"/>
      <c r="F383" s="53"/>
      <c r="G383" s="53"/>
      <c r="H383" s="54"/>
      <c r="I383" s="53"/>
      <c r="J383" s="55"/>
      <c r="K383" s="56"/>
      <c r="L383" s="56"/>
      <c r="M383" s="58"/>
    </row>
    <row r="384" spans="1:13" ht="15">
      <c r="A384" s="74"/>
      <c r="B384" s="101"/>
      <c r="C384" s="102"/>
      <c r="D384" s="101"/>
      <c r="E384" s="103"/>
      <c r="F384" s="101"/>
      <c r="G384" s="101"/>
      <c r="H384" s="104"/>
      <c r="I384" s="101"/>
      <c r="J384" s="105"/>
      <c r="K384" s="106"/>
      <c r="L384" s="106"/>
      <c r="M384" s="107"/>
    </row>
    <row r="385" spans="1:13" ht="15">
      <c r="A385" s="73"/>
      <c r="B385" s="53"/>
      <c r="C385" s="75"/>
      <c r="D385" s="53"/>
      <c r="E385" s="57"/>
      <c r="F385" s="53"/>
      <c r="G385" s="53"/>
      <c r="H385" s="54"/>
      <c r="I385" s="53"/>
      <c r="J385" s="55"/>
      <c r="K385" s="56"/>
      <c r="L385" s="56"/>
      <c r="M385" s="58"/>
    </row>
    <row r="386" spans="1:13" ht="15">
      <c r="A386" s="74"/>
      <c r="B386" s="101"/>
      <c r="C386" s="102"/>
      <c r="D386" s="101"/>
      <c r="E386" s="103"/>
      <c r="F386" s="101"/>
      <c r="G386" s="101"/>
      <c r="H386" s="104"/>
      <c r="I386" s="101"/>
      <c r="J386" s="105"/>
      <c r="K386" s="106"/>
      <c r="L386" s="106"/>
      <c r="M386" s="107"/>
    </row>
    <row r="387" spans="1:13" ht="15">
      <c r="A387" s="73"/>
      <c r="B387" s="53"/>
      <c r="C387" s="75"/>
      <c r="D387" s="53"/>
      <c r="E387" s="57"/>
      <c r="F387" s="53"/>
      <c r="G387" s="53"/>
      <c r="H387" s="54"/>
      <c r="I387" s="53"/>
      <c r="J387" s="55"/>
      <c r="K387" s="56"/>
      <c r="L387" s="56"/>
      <c r="M387" s="58"/>
    </row>
    <row r="388" spans="1:13" ht="15">
      <c r="A388" s="74"/>
      <c r="B388" s="101"/>
      <c r="C388" s="102"/>
      <c r="D388" s="101"/>
      <c r="E388" s="103"/>
      <c r="F388" s="101"/>
      <c r="G388" s="101"/>
      <c r="H388" s="104"/>
      <c r="I388" s="101"/>
      <c r="J388" s="105"/>
      <c r="K388" s="106"/>
      <c r="L388" s="106"/>
      <c r="M388" s="107"/>
    </row>
    <row r="389" spans="1:13" ht="15">
      <c r="A389" s="73"/>
      <c r="B389" s="53"/>
      <c r="C389" s="75"/>
      <c r="D389" s="53"/>
      <c r="E389" s="57"/>
      <c r="F389" s="53"/>
      <c r="G389" s="53"/>
      <c r="H389" s="54"/>
      <c r="I389" s="53"/>
      <c r="J389" s="55"/>
      <c r="K389" s="56"/>
      <c r="L389" s="56"/>
      <c r="M389" s="58"/>
    </row>
    <row r="390" spans="1:13" ht="15">
      <c r="A390" s="74"/>
      <c r="B390" s="101"/>
      <c r="C390" s="102"/>
      <c r="D390" s="101"/>
      <c r="E390" s="103"/>
      <c r="F390" s="101"/>
      <c r="G390" s="101"/>
      <c r="H390" s="104"/>
      <c r="I390" s="101"/>
      <c r="J390" s="105"/>
      <c r="K390" s="106"/>
      <c r="L390" s="106"/>
      <c r="M390" s="107"/>
    </row>
    <row r="391" spans="1:13" ht="15">
      <c r="A391" s="73"/>
      <c r="B391" s="53"/>
      <c r="C391" s="75"/>
      <c r="D391" s="53"/>
      <c r="E391" s="57"/>
      <c r="F391" s="53"/>
      <c r="G391" s="53"/>
      <c r="H391" s="54"/>
      <c r="I391" s="53"/>
      <c r="J391" s="55"/>
      <c r="K391" s="56"/>
      <c r="L391" s="56"/>
      <c r="M391" s="58"/>
    </row>
    <row r="392" spans="1:13" ht="15">
      <c r="A392" s="74"/>
      <c r="B392" s="101"/>
      <c r="C392" s="102"/>
      <c r="D392" s="101"/>
      <c r="E392" s="103"/>
      <c r="F392" s="101"/>
      <c r="G392" s="101"/>
      <c r="H392" s="104"/>
      <c r="I392" s="101"/>
      <c r="J392" s="105"/>
      <c r="K392" s="106"/>
      <c r="L392" s="106"/>
      <c r="M392" s="107"/>
    </row>
    <row r="393" spans="1:13" ht="15">
      <c r="A393" s="73"/>
      <c r="B393" s="53"/>
      <c r="C393" s="75"/>
      <c r="D393" s="53"/>
      <c r="E393" s="57"/>
      <c r="F393" s="53"/>
      <c r="G393" s="53"/>
      <c r="H393" s="54"/>
      <c r="I393" s="53"/>
      <c r="J393" s="55"/>
      <c r="K393" s="56"/>
      <c r="L393" s="56"/>
      <c r="M393" s="58"/>
    </row>
    <row r="394" spans="1:13" ht="15">
      <c r="A394" s="74"/>
      <c r="B394" s="101"/>
      <c r="C394" s="102"/>
      <c r="D394" s="101"/>
      <c r="E394" s="103"/>
      <c r="F394" s="101"/>
      <c r="G394" s="101"/>
      <c r="H394" s="104"/>
      <c r="I394" s="101"/>
      <c r="J394" s="105"/>
      <c r="K394" s="106"/>
      <c r="L394" s="106"/>
      <c r="M394" s="107"/>
    </row>
    <row r="395" spans="1:13" ht="15">
      <c r="A395" s="73"/>
      <c r="B395" s="53"/>
      <c r="C395" s="75"/>
      <c r="D395" s="53"/>
      <c r="E395" s="57"/>
      <c r="F395" s="53"/>
      <c r="G395" s="53"/>
      <c r="H395" s="54"/>
      <c r="I395" s="53"/>
      <c r="J395" s="55"/>
      <c r="K395" s="56"/>
      <c r="L395" s="56"/>
      <c r="M395" s="58"/>
    </row>
    <row r="396" spans="1:13" ht="15">
      <c r="A396" s="74"/>
      <c r="B396" s="101"/>
      <c r="C396" s="102"/>
      <c r="D396" s="101"/>
      <c r="E396" s="103"/>
      <c r="F396" s="101"/>
      <c r="G396" s="101"/>
      <c r="H396" s="104"/>
      <c r="I396" s="101"/>
      <c r="J396" s="105"/>
      <c r="K396" s="106"/>
      <c r="L396" s="106"/>
      <c r="M396" s="107"/>
    </row>
    <row r="397" spans="1:13" ht="15">
      <c r="A397" s="73"/>
      <c r="B397" s="53"/>
      <c r="C397" s="75"/>
      <c r="D397" s="53"/>
      <c r="E397" s="57"/>
      <c r="F397" s="53"/>
      <c r="G397" s="53"/>
      <c r="H397" s="54"/>
      <c r="I397" s="53"/>
      <c r="J397" s="55"/>
      <c r="K397" s="56"/>
      <c r="L397" s="56"/>
      <c r="M397" s="58"/>
    </row>
    <row r="398" spans="1:13" ht="15">
      <c r="A398" s="74"/>
      <c r="B398" s="101"/>
      <c r="C398" s="102"/>
      <c r="D398" s="101"/>
      <c r="E398" s="103"/>
      <c r="F398" s="101"/>
      <c r="G398" s="101"/>
      <c r="H398" s="104"/>
      <c r="I398" s="101"/>
      <c r="J398" s="105"/>
      <c r="K398" s="106"/>
      <c r="L398" s="106"/>
      <c r="M398" s="107"/>
    </row>
    <row r="399" spans="1:13" ht="15">
      <c r="A399" s="73"/>
      <c r="B399" s="53"/>
      <c r="C399" s="75"/>
      <c r="D399" s="53"/>
      <c r="E399" s="57"/>
      <c r="F399" s="53"/>
      <c r="G399" s="53"/>
      <c r="H399" s="54"/>
      <c r="I399" s="53"/>
      <c r="J399" s="55"/>
      <c r="K399" s="56"/>
      <c r="L399" s="56"/>
      <c r="M399" s="58"/>
    </row>
    <row r="400" spans="1:13" ht="15">
      <c r="A400" s="74"/>
      <c r="B400" s="101"/>
      <c r="C400" s="102"/>
      <c r="D400" s="101"/>
      <c r="E400" s="103"/>
      <c r="F400" s="101"/>
      <c r="G400" s="101"/>
      <c r="H400" s="104"/>
      <c r="I400" s="101"/>
      <c r="J400" s="105"/>
      <c r="K400" s="106"/>
      <c r="L400" s="106"/>
      <c r="M400" s="107"/>
    </row>
    <row r="401" spans="1:13" ht="15">
      <c r="A401" s="73"/>
      <c r="B401" s="53"/>
      <c r="C401" s="75"/>
      <c r="D401" s="53"/>
      <c r="E401" s="57"/>
      <c r="F401" s="53"/>
      <c r="G401" s="53"/>
      <c r="H401" s="54"/>
      <c r="I401" s="53"/>
      <c r="J401" s="55"/>
      <c r="K401" s="56"/>
      <c r="L401" s="56"/>
      <c r="M401" s="58"/>
    </row>
    <row r="402" spans="1:13" ht="15">
      <c r="A402" s="74"/>
      <c r="B402" s="101"/>
      <c r="C402" s="102"/>
      <c r="D402" s="101"/>
      <c r="E402" s="103"/>
      <c r="F402" s="101"/>
      <c r="G402" s="101"/>
      <c r="H402" s="104"/>
      <c r="I402" s="101"/>
      <c r="J402" s="105"/>
      <c r="K402" s="106"/>
      <c r="L402" s="106"/>
      <c r="M402" s="107"/>
    </row>
    <row r="403" spans="1:13" ht="15">
      <c r="A403" s="73"/>
      <c r="B403" s="53"/>
      <c r="C403" s="75"/>
      <c r="D403" s="53"/>
      <c r="E403" s="57"/>
      <c r="F403" s="53"/>
      <c r="G403" s="53"/>
      <c r="H403" s="54"/>
      <c r="I403" s="53"/>
      <c r="J403" s="55"/>
      <c r="K403" s="56"/>
      <c r="L403" s="56"/>
      <c r="M403" s="58"/>
    </row>
    <row r="404" spans="1:13" ht="15">
      <c r="A404" s="74"/>
      <c r="B404" s="101"/>
      <c r="C404" s="102"/>
      <c r="D404" s="101"/>
      <c r="E404" s="103"/>
      <c r="F404" s="101"/>
      <c r="G404" s="101"/>
      <c r="H404" s="104"/>
      <c r="I404" s="101"/>
      <c r="J404" s="105"/>
      <c r="K404" s="106"/>
      <c r="L404" s="106"/>
      <c r="M404" s="107"/>
    </row>
    <row r="405" spans="1:13" ht="15">
      <c r="A405" s="73"/>
      <c r="B405" s="53"/>
      <c r="C405" s="75"/>
      <c r="D405" s="53"/>
      <c r="E405" s="57"/>
      <c r="F405" s="53"/>
      <c r="G405" s="53"/>
      <c r="H405" s="54"/>
      <c r="I405" s="53"/>
      <c r="J405" s="55"/>
      <c r="K405" s="56"/>
      <c r="L405" s="56"/>
      <c r="M405" s="58"/>
    </row>
    <row r="406" spans="1:13" ht="15">
      <c r="A406" s="74"/>
      <c r="B406" s="101"/>
      <c r="C406" s="102"/>
      <c r="D406" s="101"/>
      <c r="E406" s="103"/>
      <c r="F406" s="101"/>
      <c r="G406" s="101"/>
      <c r="H406" s="104"/>
      <c r="I406" s="101"/>
      <c r="J406" s="105"/>
      <c r="K406" s="106"/>
      <c r="L406" s="106"/>
      <c r="M406" s="107"/>
    </row>
    <row r="407" spans="1:13" ht="15">
      <c r="A407" s="73"/>
      <c r="B407" s="53"/>
      <c r="C407" s="75"/>
      <c r="D407" s="53"/>
      <c r="E407" s="57"/>
      <c r="F407" s="53"/>
      <c r="G407" s="53"/>
      <c r="H407" s="54"/>
      <c r="I407" s="53"/>
      <c r="J407" s="55"/>
      <c r="K407" s="56"/>
      <c r="L407" s="56"/>
      <c r="M407" s="58"/>
    </row>
    <row r="408" spans="1:13" ht="15">
      <c r="A408" s="74"/>
      <c r="B408" s="101"/>
      <c r="C408" s="102"/>
      <c r="D408" s="101"/>
      <c r="E408" s="103"/>
      <c r="F408" s="101"/>
      <c r="G408" s="101"/>
      <c r="H408" s="104"/>
      <c r="I408" s="101"/>
      <c r="J408" s="105"/>
      <c r="K408" s="106"/>
      <c r="L408" s="106"/>
      <c r="M408" s="107"/>
    </row>
    <row r="409" spans="1:13" ht="15">
      <c r="A409" s="73"/>
      <c r="B409" s="53"/>
      <c r="C409" s="75"/>
      <c r="D409" s="53"/>
      <c r="E409" s="57"/>
      <c r="F409" s="53"/>
      <c r="G409" s="53"/>
      <c r="H409" s="54"/>
      <c r="I409" s="53"/>
      <c r="J409" s="55"/>
      <c r="K409" s="56"/>
      <c r="L409" s="56"/>
      <c r="M409" s="58"/>
    </row>
    <row r="410" spans="1:13" ht="15">
      <c r="A410" s="74"/>
      <c r="B410" s="101"/>
      <c r="C410" s="102"/>
      <c r="D410" s="101"/>
      <c r="E410" s="103"/>
      <c r="F410" s="101"/>
      <c r="G410" s="101"/>
      <c r="H410" s="104"/>
      <c r="I410" s="101"/>
      <c r="J410" s="105"/>
      <c r="K410" s="106"/>
      <c r="L410" s="106"/>
      <c r="M410" s="107"/>
    </row>
    <row r="411" spans="1:13" ht="15">
      <c r="A411" s="73"/>
      <c r="B411" s="53"/>
      <c r="C411" s="75"/>
      <c r="D411" s="53"/>
      <c r="E411" s="57"/>
      <c r="F411" s="53"/>
      <c r="G411" s="53"/>
      <c r="H411" s="54"/>
      <c r="I411" s="53"/>
      <c r="J411" s="55"/>
      <c r="K411" s="56"/>
      <c r="L411" s="56"/>
      <c r="M411" s="58"/>
    </row>
    <row r="412" spans="1:13" ht="15">
      <c r="A412" s="74"/>
      <c r="B412" s="101"/>
      <c r="C412" s="102"/>
      <c r="D412" s="101"/>
      <c r="E412" s="103"/>
      <c r="F412" s="101"/>
      <c r="G412" s="101"/>
      <c r="H412" s="104"/>
      <c r="I412" s="101"/>
      <c r="J412" s="105"/>
      <c r="K412" s="106"/>
      <c r="L412" s="106"/>
      <c r="M412" s="107"/>
    </row>
    <row r="413" spans="1:13" ht="15">
      <c r="A413" s="73"/>
      <c r="B413" s="53"/>
      <c r="C413" s="75"/>
      <c r="D413" s="53"/>
      <c r="E413" s="57"/>
      <c r="F413" s="53"/>
      <c r="G413" s="53"/>
      <c r="H413" s="54"/>
      <c r="I413" s="53"/>
      <c r="J413" s="55"/>
      <c r="K413" s="56"/>
      <c r="L413" s="56"/>
      <c r="M413" s="58"/>
    </row>
    <row r="414" spans="1:13" ht="15">
      <c r="A414" s="74"/>
      <c r="B414" s="101"/>
      <c r="C414" s="102"/>
      <c r="D414" s="101"/>
      <c r="E414" s="103"/>
      <c r="F414" s="101"/>
      <c r="G414" s="101"/>
      <c r="H414" s="104"/>
      <c r="I414" s="101"/>
      <c r="J414" s="105"/>
      <c r="K414" s="106"/>
      <c r="L414" s="106"/>
      <c r="M414" s="107"/>
    </row>
    <row r="415" spans="1:13" ht="15">
      <c r="A415" s="73"/>
      <c r="B415" s="53"/>
      <c r="C415" s="75"/>
      <c r="D415" s="53"/>
      <c r="E415" s="57"/>
      <c r="F415" s="53"/>
      <c r="G415" s="53"/>
      <c r="H415" s="54"/>
      <c r="I415" s="53"/>
      <c r="J415" s="55"/>
      <c r="K415" s="56"/>
      <c r="L415" s="56"/>
      <c r="M415" s="58"/>
    </row>
    <row r="416" spans="1:13" ht="15">
      <c r="A416" s="74"/>
      <c r="B416" s="101"/>
      <c r="C416" s="102"/>
      <c r="D416" s="101"/>
      <c r="E416" s="103"/>
      <c r="F416" s="101"/>
      <c r="G416" s="101"/>
      <c r="H416" s="104"/>
      <c r="I416" s="101"/>
      <c r="J416" s="105"/>
      <c r="K416" s="106"/>
      <c r="L416" s="106"/>
      <c r="M416" s="107"/>
    </row>
    <row r="417" spans="1:13" ht="15">
      <c r="A417" s="73"/>
      <c r="B417" s="53"/>
      <c r="C417" s="75"/>
      <c r="D417" s="53"/>
      <c r="E417" s="57"/>
      <c r="F417" s="53"/>
      <c r="G417" s="53"/>
      <c r="H417" s="54"/>
      <c r="I417" s="53"/>
      <c r="J417" s="55"/>
      <c r="K417" s="56"/>
      <c r="L417" s="56"/>
      <c r="M417" s="58"/>
    </row>
    <row r="418" spans="1:13" ht="15">
      <c r="A418" s="74"/>
      <c r="B418" s="101"/>
      <c r="C418" s="102"/>
      <c r="D418" s="101"/>
      <c r="E418" s="103"/>
      <c r="F418" s="101"/>
      <c r="G418" s="101"/>
      <c r="H418" s="104"/>
      <c r="I418" s="101"/>
      <c r="J418" s="105"/>
      <c r="K418" s="106"/>
      <c r="L418" s="106"/>
      <c r="M418" s="107"/>
    </row>
    <row r="419" spans="1:13" ht="15">
      <c r="A419" s="73"/>
      <c r="B419" s="53"/>
      <c r="C419" s="75"/>
      <c r="D419" s="53"/>
      <c r="E419" s="57"/>
      <c r="F419" s="53"/>
      <c r="G419" s="53"/>
      <c r="H419" s="54"/>
      <c r="I419" s="53"/>
      <c r="J419" s="55"/>
      <c r="K419" s="56"/>
      <c r="L419" s="56"/>
      <c r="M419" s="58"/>
    </row>
    <row r="420" spans="1:13" ht="15">
      <c r="A420" s="74"/>
      <c r="B420" s="101"/>
      <c r="C420" s="102"/>
      <c r="D420" s="101"/>
      <c r="E420" s="103"/>
      <c r="F420" s="101"/>
      <c r="G420" s="101"/>
      <c r="H420" s="104"/>
      <c r="I420" s="101"/>
      <c r="J420" s="105"/>
      <c r="K420" s="106"/>
      <c r="L420" s="106"/>
      <c r="M420" s="107"/>
    </row>
    <row r="421" spans="1:13" ht="15">
      <c r="A421" s="73"/>
      <c r="B421" s="53"/>
      <c r="C421" s="75"/>
      <c r="D421" s="53"/>
      <c r="E421" s="57"/>
      <c r="F421" s="53"/>
      <c r="G421" s="53"/>
      <c r="H421" s="54"/>
      <c r="I421" s="53"/>
      <c r="J421" s="55"/>
      <c r="K421" s="56"/>
      <c r="L421" s="56"/>
      <c r="M421" s="58"/>
    </row>
    <row r="422" spans="1:13" ht="15">
      <c r="A422" s="74"/>
      <c r="B422" s="101"/>
      <c r="C422" s="102"/>
      <c r="D422" s="101"/>
      <c r="E422" s="103"/>
      <c r="F422" s="101"/>
      <c r="G422" s="101"/>
      <c r="H422" s="104"/>
      <c r="I422" s="101"/>
      <c r="J422" s="105"/>
      <c r="K422" s="106"/>
      <c r="L422" s="106"/>
      <c r="M422" s="107"/>
    </row>
    <row r="423" spans="1:13" ht="15">
      <c r="A423" s="73"/>
      <c r="B423" s="53"/>
      <c r="C423" s="75"/>
      <c r="D423" s="53"/>
      <c r="E423" s="57"/>
      <c r="F423" s="53"/>
      <c r="G423" s="53"/>
      <c r="H423" s="54"/>
      <c r="I423" s="53"/>
      <c r="J423" s="55"/>
      <c r="K423" s="56"/>
      <c r="L423" s="56"/>
      <c r="M423" s="58"/>
    </row>
    <row r="424" spans="1:13" ht="15">
      <c r="A424" s="74"/>
      <c r="B424" s="101"/>
      <c r="C424" s="102"/>
      <c r="D424" s="101"/>
      <c r="E424" s="103"/>
      <c r="F424" s="101"/>
      <c r="G424" s="101"/>
      <c r="H424" s="104"/>
      <c r="I424" s="101"/>
      <c r="J424" s="105"/>
      <c r="K424" s="106"/>
      <c r="L424" s="106"/>
      <c r="M424" s="107"/>
    </row>
    <row r="425" spans="1:13" ht="15">
      <c r="A425" s="73"/>
      <c r="B425" s="53"/>
      <c r="C425" s="75"/>
      <c r="D425" s="53"/>
      <c r="E425" s="57"/>
      <c r="F425" s="53"/>
      <c r="G425" s="53"/>
      <c r="H425" s="54"/>
      <c r="I425" s="53"/>
      <c r="J425" s="55"/>
      <c r="K425" s="56"/>
      <c r="L425" s="56"/>
      <c r="M425" s="58"/>
    </row>
    <row r="426" spans="1:13" ht="15">
      <c r="A426" s="74"/>
      <c r="B426" s="101"/>
      <c r="C426" s="102"/>
      <c r="D426" s="101"/>
      <c r="E426" s="103"/>
      <c r="F426" s="101"/>
      <c r="G426" s="101"/>
      <c r="H426" s="104"/>
      <c r="I426" s="101"/>
      <c r="J426" s="105"/>
      <c r="K426" s="106"/>
      <c r="L426" s="106"/>
      <c r="M426" s="107"/>
    </row>
    <row r="427" spans="1:13" ht="15">
      <c r="A427" s="73"/>
      <c r="B427" s="53"/>
      <c r="C427" s="75"/>
      <c r="D427" s="53"/>
      <c r="E427" s="57"/>
      <c r="F427" s="53"/>
      <c r="G427" s="53"/>
      <c r="H427" s="54"/>
      <c r="I427" s="53"/>
      <c r="J427" s="55"/>
      <c r="K427" s="56"/>
      <c r="L427" s="56"/>
      <c r="M427" s="58"/>
    </row>
    <row r="428" spans="1:13" ht="15">
      <c r="A428" s="74"/>
      <c r="B428" s="101"/>
      <c r="C428" s="102"/>
      <c r="D428" s="101"/>
      <c r="E428" s="103"/>
      <c r="F428" s="101"/>
      <c r="G428" s="101"/>
      <c r="H428" s="104"/>
      <c r="I428" s="101"/>
      <c r="J428" s="105"/>
      <c r="K428" s="106"/>
      <c r="L428" s="106"/>
      <c r="M428" s="107"/>
    </row>
    <row r="429" spans="1:13" ht="15">
      <c r="A429" s="73"/>
      <c r="B429" s="53"/>
      <c r="C429" s="75"/>
      <c r="D429" s="53"/>
      <c r="E429" s="57"/>
      <c r="F429" s="53"/>
      <c r="G429" s="53"/>
      <c r="H429" s="54"/>
      <c r="I429" s="53"/>
      <c r="J429" s="55"/>
      <c r="K429" s="56"/>
      <c r="L429" s="56"/>
      <c r="M429" s="58"/>
    </row>
    <row r="430" spans="1:13" ht="15">
      <c r="A430" s="74"/>
      <c r="B430" s="101"/>
      <c r="C430" s="102"/>
      <c r="D430" s="101"/>
      <c r="E430" s="103"/>
      <c r="F430" s="101"/>
      <c r="G430" s="101"/>
      <c r="H430" s="104"/>
      <c r="I430" s="101"/>
      <c r="J430" s="105"/>
      <c r="K430" s="106"/>
      <c r="L430" s="106"/>
      <c r="M430" s="107"/>
    </row>
    <row r="431" spans="1:13" ht="15">
      <c r="A431" s="73"/>
      <c r="B431" s="53"/>
      <c r="C431" s="75"/>
      <c r="D431" s="53"/>
      <c r="E431" s="57"/>
      <c r="F431" s="53"/>
      <c r="G431" s="53"/>
      <c r="H431" s="54"/>
      <c r="I431" s="53"/>
      <c r="J431" s="55"/>
      <c r="K431" s="56"/>
      <c r="L431" s="56"/>
      <c r="M431" s="58"/>
    </row>
    <row r="432" spans="1:13" ht="15">
      <c r="A432" s="74"/>
      <c r="B432" s="101"/>
      <c r="C432" s="102"/>
      <c r="D432" s="101"/>
      <c r="E432" s="103"/>
      <c r="F432" s="101"/>
      <c r="G432" s="101"/>
      <c r="H432" s="104"/>
      <c r="I432" s="101"/>
      <c r="J432" s="105"/>
      <c r="K432" s="106"/>
      <c r="L432" s="106"/>
      <c r="M432" s="107"/>
    </row>
    <row r="433" spans="1:13" ht="15">
      <c r="A433" s="73"/>
      <c r="B433" s="53"/>
      <c r="C433" s="75"/>
      <c r="D433" s="53"/>
      <c r="E433" s="57"/>
      <c r="F433" s="53"/>
      <c r="G433" s="53"/>
      <c r="H433" s="54"/>
      <c r="I433" s="53"/>
      <c r="J433" s="55"/>
      <c r="K433" s="56"/>
      <c r="L433" s="56"/>
      <c r="M433" s="58"/>
    </row>
    <row r="434" spans="1:13" ht="15">
      <c r="A434" s="74"/>
      <c r="B434" s="101"/>
      <c r="C434" s="102"/>
      <c r="D434" s="101"/>
      <c r="E434" s="103"/>
      <c r="F434" s="101"/>
      <c r="G434" s="101"/>
      <c r="H434" s="104"/>
      <c r="I434" s="101"/>
      <c r="J434" s="105"/>
      <c r="K434" s="106"/>
      <c r="L434" s="106"/>
      <c r="M434" s="107"/>
    </row>
    <row r="435" spans="1:13" ht="15">
      <c r="A435" s="73"/>
      <c r="B435" s="53"/>
      <c r="C435" s="75"/>
      <c r="D435" s="53"/>
      <c r="E435" s="57"/>
      <c r="F435" s="53"/>
      <c r="G435" s="53"/>
      <c r="H435" s="54"/>
      <c r="I435" s="53"/>
      <c r="J435" s="55"/>
      <c r="K435" s="56"/>
      <c r="L435" s="56"/>
      <c r="M435" s="58"/>
    </row>
    <row r="436" spans="1:13" ht="15">
      <c r="A436" s="74"/>
      <c r="B436" s="101"/>
      <c r="C436" s="102"/>
      <c r="D436" s="101"/>
      <c r="E436" s="103"/>
      <c r="F436" s="101"/>
      <c r="G436" s="101"/>
      <c r="H436" s="104"/>
      <c r="I436" s="101"/>
      <c r="J436" s="105"/>
      <c r="K436" s="106"/>
      <c r="L436" s="106"/>
      <c r="M436" s="107"/>
    </row>
    <row r="437" spans="1:13" ht="15">
      <c r="A437" s="73"/>
      <c r="B437" s="53"/>
      <c r="C437" s="75"/>
      <c r="D437" s="53"/>
      <c r="E437" s="57"/>
      <c r="F437" s="53"/>
      <c r="G437" s="53"/>
      <c r="H437" s="54"/>
      <c r="I437" s="53"/>
      <c r="J437" s="55"/>
      <c r="K437" s="56"/>
      <c r="L437" s="56"/>
      <c r="M437" s="58"/>
    </row>
    <row r="438" spans="1:13" ht="15">
      <c r="A438" s="74"/>
      <c r="B438" s="101"/>
      <c r="C438" s="102"/>
      <c r="D438" s="101"/>
      <c r="E438" s="103"/>
      <c r="F438" s="101"/>
      <c r="G438" s="101"/>
      <c r="H438" s="104"/>
      <c r="I438" s="101"/>
      <c r="J438" s="105"/>
      <c r="K438" s="106"/>
      <c r="L438" s="106"/>
      <c r="M438" s="107"/>
    </row>
    <row r="439" spans="1:13" ht="15">
      <c r="A439" s="73"/>
      <c r="B439" s="53"/>
      <c r="C439" s="75"/>
      <c r="D439" s="53"/>
      <c r="E439" s="57"/>
      <c r="F439" s="53"/>
      <c r="G439" s="53"/>
      <c r="H439" s="54"/>
      <c r="I439" s="53"/>
      <c r="J439" s="55"/>
      <c r="K439" s="56"/>
      <c r="L439" s="56"/>
      <c r="M439" s="58"/>
    </row>
    <row r="440" spans="1:13" ht="15">
      <c r="A440" s="74"/>
      <c r="B440" s="101"/>
      <c r="C440" s="102"/>
      <c r="D440" s="101"/>
      <c r="E440" s="103"/>
      <c r="F440" s="101"/>
      <c r="G440" s="101"/>
      <c r="H440" s="104"/>
      <c r="I440" s="101"/>
      <c r="J440" s="105"/>
      <c r="K440" s="106"/>
      <c r="L440" s="106"/>
      <c r="M440" s="107"/>
    </row>
    <row r="441" spans="1:13" ht="15">
      <c r="A441" s="73"/>
      <c r="B441" s="53"/>
      <c r="C441" s="75"/>
      <c r="D441" s="53"/>
      <c r="E441" s="57"/>
      <c r="F441" s="53"/>
      <c r="G441" s="53"/>
      <c r="H441" s="54"/>
      <c r="I441" s="53"/>
      <c r="J441" s="55"/>
      <c r="K441" s="56"/>
      <c r="L441" s="56"/>
      <c r="M441" s="58"/>
    </row>
    <row r="442" spans="1:13" ht="15">
      <c r="A442" s="74"/>
      <c r="B442" s="101"/>
      <c r="C442" s="102"/>
      <c r="D442" s="101"/>
      <c r="E442" s="103"/>
      <c r="F442" s="101"/>
      <c r="G442" s="101"/>
      <c r="H442" s="104"/>
      <c r="I442" s="101"/>
      <c r="J442" s="105"/>
      <c r="K442" s="106"/>
      <c r="L442" s="106"/>
      <c r="M442" s="107"/>
    </row>
    <row r="443" spans="1:13" ht="15">
      <c r="A443" s="73"/>
      <c r="B443" s="53"/>
      <c r="C443" s="75"/>
      <c r="D443" s="53"/>
      <c r="E443" s="57"/>
      <c r="F443" s="53"/>
      <c r="G443" s="53"/>
      <c r="H443" s="54"/>
      <c r="I443" s="53"/>
      <c r="J443" s="55"/>
      <c r="K443" s="56"/>
      <c r="L443" s="56"/>
      <c r="M443" s="58"/>
    </row>
    <row r="444" spans="1:13" ht="15">
      <c r="A444" s="74"/>
      <c r="B444" s="101"/>
      <c r="C444" s="102"/>
      <c r="D444" s="101"/>
      <c r="E444" s="103"/>
      <c r="F444" s="101"/>
      <c r="G444" s="101"/>
      <c r="H444" s="104"/>
      <c r="I444" s="101"/>
      <c r="J444" s="105"/>
      <c r="K444" s="106"/>
      <c r="L444" s="106"/>
      <c r="M444" s="107"/>
    </row>
    <row r="445" spans="1:13" ht="15">
      <c r="A445" s="73"/>
      <c r="B445" s="53"/>
      <c r="C445" s="75"/>
      <c r="D445" s="53"/>
      <c r="E445" s="57"/>
      <c r="F445" s="53"/>
      <c r="G445" s="53"/>
      <c r="H445" s="54"/>
      <c r="I445" s="53"/>
      <c r="J445" s="55"/>
      <c r="K445" s="56"/>
      <c r="L445" s="56"/>
      <c r="M445" s="58"/>
    </row>
    <row r="446" spans="1:13" ht="15">
      <c r="A446" s="74"/>
      <c r="B446" s="101"/>
      <c r="C446" s="102"/>
      <c r="D446" s="101"/>
      <c r="E446" s="103"/>
      <c r="F446" s="101"/>
      <c r="G446" s="101"/>
      <c r="H446" s="104"/>
      <c r="I446" s="101"/>
      <c r="J446" s="105"/>
      <c r="K446" s="106"/>
      <c r="L446" s="106"/>
      <c r="M446" s="107"/>
    </row>
    <row r="447" spans="1:13" ht="15">
      <c r="A447" s="73"/>
      <c r="B447" s="53"/>
      <c r="C447" s="75"/>
      <c r="D447" s="53"/>
      <c r="E447" s="57"/>
      <c r="F447" s="53"/>
      <c r="G447" s="53"/>
      <c r="H447" s="54"/>
      <c r="I447" s="53"/>
      <c r="J447" s="55"/>
      <c r="K447" s="56"/>
      <c r="L447" s="56"/>
      <c r="M447" s="58"/>
    </row>
    <row r="448" spans="1:13" ht="15">
      <c r="A448" s="74"/>
      <c r="B448" s="101"/>
      <c r="C448" s="102"/>
      <c r="D448" s="101"/>
      <c r="E448" s="103"/>
      <c r="F448" s="101"/>
      <c r="G448" s="101"/>
      <c r="H448" s="104"/>
      <c r="I448" s="101"/>
      <c r="J448" s="105"/>
      <c r="K448" s="106"/>
      <c r="L448" s="106"/>
      <c r="M448" s="107"/>
    </row>
    <row r="449" spans="1:13" ht="15">
      <c r="A449" s="73"/>
      <c r="B449" s="53"/>
      <c r="C449" s="75"/>
      <c r="D449" s="53"/>
      <c r="E449" s="57"/>
      <c r="F449" s="53"/>
      <c r="G449" s="53"/>
      <c r="H449" s="54"/>
      <c r="I449" s="53"/>
      <c r="J449" s="55"/>
      <c r="K449" s="56"/>
      <c r="L449" s="56"/>
      <c r="M449" s="58"/>
    </row>
    <row r="450" spans="1:13" ht="15">
      <c r="A450" s="74"/>
      <c r="B450" s="101"/>
      <c r="C450" s="102"/>
      <c r="D450" s="101"/>
      <c r="E450" s="103"/>
      <c r="F450" s="101"/>
      <c r="G450" s="101"/>
      <c r="H450" s="104"/>
      <c r="I450" s="101"/>
      <c r="J450" s="105"/>
      <c r="K450" s="106"/>
      <c r="L450" s="106"/>
      <c r="M450" s="107"/>
    </row>
    <row r="451" spans="1:13" ht="15">
      <c r="A451" s="73"/>
      <c r="B451" s="53"/>
      <c r="C451" s="75"/>
      <c r="D451" s="53"/>
      <c r="E451" s="57"/>
      <c r="F451" s="53"/>
      <c r="G451" s="53"/>
      <c r="H451" s="54"/>
      <c r="I451" s="53"/>
      <c r="J451" s="55"/>
      <c r="K451" s="56"/>
      <c r="L451" s="56"/>
      <c r="M451" s="58"/>
    </row>
    <row r="452" spans="1:13" ht="15">
      <c r="A452" s="74"/>
      <c r="B452" s="101"/>
      <c r="C452" s="102"/>
      <c r="D452" s="101"/>
      <c r="E452" s="103"/>
      <c r="F452" s="101"/>
      <c r="G452" s="101"/>
      <c r="H452" s="104"/>
      <c r="I452" s="101"/>
      <c r="J452" s="105"/>
      <c r="K452" s="106"/>
      <c r="L452" s="106"/>
      <c r="M452" s="107"/>
    </row>
    <row r="453" spans="1:13" ht="15">
      <c r="A453" s="73"/>
      <c r="B453" s="53"/>
      <c r="C453" s="75"/>
      <c r="D453" s="53"/>
      <c r="E453" s="57"/>
      <c r="F453" s="53"/>
      <c r="G453" s="53"/>
      <c r="H453" s="54"/>
      <c r="I453" s="53"/>
      <c r="J453" s="55"/>
      <c r="K453" s="56"/>
      <c r="L453" s="56"/>
      <c r="M453" s="58"/>
    </row>
    <row r="454" spans="1:13" ht="15">
      <c r="A454" s="74"/>
      <c r="B454" s="101"/>
      <c r="C454" s="102"/>
      <c r="D454" s="101"/>
      <c r="E454" s="103"/>
      <c r="F454" s="101"/>
      <c r="G454" s="101"/>
      <c r="H454" s="104"/>
      <c r="I454" s="101"/>
      <c r="J454" s="105"/>
      <c r="K454" s="106"/>
      <c r="L454" s="106"/>
      <c r="M454" s="107"/>
    </row>
    <row r="455" spans="1:13" ht="15">
      <c r="A455" s="73"/>
      <c r="B455" s="53"/>
      <c r="C455" s="75"/>
      <c r="D455" s="53"/>
      <c r="E455" s="57"/>
      <c r="F455" s="53"/>
      <c r="G455" s="53"/>
      <c r="H455" s="54"/>
      <c r="I455" s="53"/>
      <c r="J455" s="55"/>
      <c r="K455" s="56"/>
      <c r="L455" s="56"/>
      <c r="M455" s="58"/>
    </row>
    <row r="456" spans="1:13" ht="15">
      <c r="A456" s="74"/>
      <c r="B456" s="101"/>
      <c r="C456" s="102"/>
      <c r="D456" s="101"/>
      <c r="E456" s="103"/>
      <c r="F456" s="101"/>
      <c r="G456" s="101"/>
      <c r="H456" s="104"/>
      <c r="I456" s="101"/>
      <c r="J456" s="105"/>
      <c r="K456" s="106"/>
      <c r="L456" s="106"/>
      <c r="M456" s="107"/>
    </row>
    <row r="457" spans="1:13" ht="15">
      <c r="A457" s="73"/>
      <c r="B457" s="53"/>
      <c r="C457" s="75"/>
      <c r="D457" s="53"/>
      <c r="E457" s="57"/>
      <c r="F457" s="53"/>
      <c r="G457" s="53"/>
      <c r="H457" s="54"/>
      <c r="I457" s="53"/>
      <c r="J457" s="55"/>
      <c r="K457" s="56"/>
      <c r="L457" s="56"/>
      <c r="M457" s="58"/>
    </row>
    <row r="458" spans="1:13" ht="15">
      <c r="A458" s="74"/>
      <c r="B458" s="101"/>
      <c r="C458" s="102"/>
      <c r="D458" s="101"/>
      <c r="E458" s="103"/>
      <c r="F458" s="101"/>
      <c r="G458" s="101"/>
      <c r="H458" s="104"/>
      <c r="I458" s="101"/>
      <c r="J458" s="105"/>
      <c r="K458" s="106"/>
      <c r="L458" s="106"/>
      <c r="M458" s="107"/>
    </row>
    <row r="459" spans="1:13" ht="15">
      <c r="A459" s="73"/>
      <c r="B459" s="53"/>
      <c r="C459" s="75"/>
      <c r="D459" s="53"/>
      <c r="E459" s="57"/>
      <c r="F459" s="53"/>
      <c r="G459" s="53"/>
      <c r="H459" s="54"/>
      <c r="I459" s="53"/>
      <c r="J459" s="55"/>
      <c r="K459" s="56"/>
      <c r="L459" s="56"/>
      <c r="M459" s="58"/>
    </row>
    <row r="460" spans="1:13" ht="15">
      <c r="A460" s="74"/>
      <c r="B460" s="101"/>
      <c r="C460" s="102"/>
      <c r="D460" s="101"/>
      <c r="E460" s="103"/>
      <c r="F460" s="101"/>
      <c r="G460" s="101"/>
      <c r="H460" s="104"/>
      <c r="I460" s="101"/>
      <c r="J460" s="105"/>
      <c r="K460" s="106"/>
      <c r="L460" s="106"/>
      <c r="M460" s="107"/>
    </row>
    <row r="461" spans="1:13" ht="15">
      <c r="A461" s="73"/>
      <c r="B461" s="53"/>
      <c r="C461" s="75"/>
      <c r="D461" s="53"/>
      <c r="E461" s="57"/>
      <c r="F461" s="53"/>
      <c r="G461" s="53"/>
      <c r="H461" s="54"/>
      <c r="I461" s="53"/>
      <c r="J461" s="55"/>
      <c r="K461" s="56"/>
      <c r="L461" s="56"/>
      <c r="M461" s="58"/>
    </row>
    <row r="462" spans="1:13" ht="15">
      <c r="A462" s="74"/>
      <c r="B462" s="101"/>
      <c r="C462" s="102"/>
      <c r="D462" s="101"/>
      <c r="E462" s="103"/>
      <c r="F462" s="101"/>
      <c r="G462" s="101"/>
      <c r="H462" s="104"/>
      <c r="I462" s="101"/>
      <c r="J462" s="105"/>
      <c r="K462" s="106"/>
      <c r="L462" s="106"/>
      <c r="M462" s="107"/>
    </row>
    <row r="463" spans="1:13" ht="15">
      <c r="A463" s="73"/>
      <c r="B463" s="53"/>
      <c r="C463" s="75"/>
      <c r="D463" s="53"/>
      <c r="E463" s="57"/>
      <c r="F463" s="53"/>
      <c r="G463" s="53"/>
      <c r="H463" s="54"/>
      <c r="I463" s="53"/>
      <c r="J463" s="55"/>
      <c r="K463" s="56"/>
      <c r="L463" s="56"/>
      <c r="M463" s="58"/>
    </row>
    <row r="464" spans="1:13" ht="15">
      <c r="A464" s="74"/>
      <c r="B464" s="101"/>
      <c r="C464" s="102"/>
      <c r="D464" s="101"/>
      <c r="E464" s="103"/>
      <c r="F464" s="101"/>
      <c r="G464" s="101"/>
      <c r="H464" s="104"/>
      <c r="I464" s="101"/>
      <c r="J464" s="105"/>
      <c r="K464" s="106"/>
      <c r="L464" s="106"/>
      <c r="M464" s="107"/>
    </row>
    <row r="465" spans="1:13" ht="15">
      <c r="A465" s="73"/>
      <c r="B465" s="53"/>
      <c r="C465" s="75"/>
      <c r="D465" s="53"/>
      <c r="E465" s="57"/>
      <c r="F465" s="53"/>
      <c r="G465" s="53"/>
      <c r="H465" s="54"/>
      <c r="I465" s="53"/>
      <c r="J465" s="55"/>
      <c r="K465" s="56"/>
      <c r="L465" s="56"/>
      <c r="M465" s="58"/>
    </row>
    <row r="466" spans="1:13" ht="15">
      <c r="A466" s="74"/>
      <c r="B466" s="101"/>
      <c r="C466" s="102"/>
      <c r="D466" s="101"/>
      <c r="E466" s="103"/>
      <c r="F466" s="101"/>
      <c r="G466" s="101"/>
      <c r="H466" s="104"/>
      <c r="I466" s="101"/>
      <c r="J466" s="105"/>
      <c r="K466" s="106"/>
      <c r="L466" s="106"/>
      <c r="M466" s="107"/>
    </row>
    <row r="467" spans="1:13" ht="15">
      <c r="A467" s="73"/>
      <c r="B467" s="53"/>
      <c r="C467" s="75"/>
      <c r="D467" s="53"/>
      <c r="E467" s="57"/>
      <c r="F467" s="53"/>
      <c r="G467" s="53"/>
      <c r="H467" s="54"/>
      <c r="I467" s="53"/>
      <c r="J467" s="55"/>
      <c r="K467" s="56"/>
      <c r="L467" s="56"/>
      <c r="M467" s="58"/>
    </row>
    <row r="468" spans="1:13" ht="15">
      <c r="A468" s="74"/>
      <c r="B468" s="101"/>
      <c r="C468" s="102"/>
      <c r="D468" s="101"/>
      <c r="E468" s="103"/>
      <c r="F468" s="101"/>
      <c r="G468" s="101"/>
      <c r="H468" s="104"/>
      <c r="I468" s="101"/>
      <c r="J468" s="105"/>
      <c r="K468" s="106"/>
      <c r="L468" s="106"/>
      <c r="M468" s="107"/>
    </row>
    <row r="469" spans="1:13" ht="15">
      <c r="A469" s="73"/>
      <c r="B469" s="53"/>
      <c r="C469" s="75"/>
      <c r="D469" s="53"/>
      <c r="E469" s="57"/>
      <c r="F469" s="53"/>
      <c r="G469" s="53"/>
      <c r="H469" s="54"/>
      <c r="I469" s="53"/>
      <c r="J469" s="55"/>
      <c r="K469" s="56"/>
      <c r="L469" s="56"/>
      <c r="M469" s="58"/>
    </row>
    <row r="470" spans="1:13" ht="15">
      <c r="A470" s="74"/>
      <c r="B470" s="101"/>
      <c r="C470" s="102"/>
      <c r="D470" s="101"/>
      <c r="E470" s="103"/>
      <c r="F470" s="101"/>
      <c r="G470" s="101"/>
      <c r="H470" s="104"/>
      <c r="I470" s="101"/>
      <c r="J470" s="105"/>
      <c r="K470" s="106"/>
      <c r="L470" s="106"/>
      <c r="M470" s="107"/>
    </row>
    <row r="471" spans="1:13" ht="15">
      <c r="A471" s="73"/>
      <c r="B471" s="53"/>
      <c r="C471" s="75"/>
      <c r="D471" s="53"/>
      <c r="E471" s="57"/>
      <c r="F471" s="53"/>
      <c r="G471" s="53"/>
      <c r="H471" s="54"/>
      <c r="I471" s="53"/>
      <c r="J471" s="55"/>
      <c r="K471" s="56"/>
      <c r="L471" s="56"/>
      <c r="M471" s="58"/>
    </row>
    <row r="472" spans="1:13" ht="15">
      <c r="A472" s="74"/>
      <c r="B472" s="101"/>
      <c r="C472" s="102"/>
      <c r="D472" s="101"/>
      <c r="E472" s="103"/>
      <c r="F472" s="101"/>
      <c r="G472" s="101"/>
      <c r="H472" s="104"/>
      <c r="I472" s="101"/>
      <c r="J472" s="105"/>
      <c r="K472" s="106"/>
      <c r="L472" s="106"/>
      <c r="M472" s="107"/>
    </row>
    <row r="473" spans="1:13" ht="15">
      <c r="A473" s="73"/>
      <c r="B473" s="53"/>
      <c r="C473" s="75"/>
      <c r="D473" s="53"/>
      <c r="E473" s="57"/>
      <c r="F473" s="53"/>
      <c r="G473" s="53"/>
      <c r="H473" s="54"/>
      <c r="I473" s="53"/>
      <c r="J473" s="55"/>
      <c r="K473" s="56"/>
      <c r="L473" s="56"/>
      <c r="M473" s="58"/>
    </row>
    <row r="474" spans="1:13" ht="15">
      <c r="A474" s="74"/>
      <c r="B474" s="101"/>
      <c r="C474" s="102"/>
      <c r="D474" s="101"/>
      <c r="E474" s="103"/>
      <c r="F474" s="101"/>
      <c r="G474" s="101"/>
      <c r="H474" s="104"/>
      <c r="I474" s="101"/>
      <c r="J474" s="105"/>
      <c r="K474" s="106"/>
      <c r="L474" s="106"/>
      <c r="M474" s="107"/>
    </row>
    <row r="475" spans="1:13" ht="15">
      <c r="A475" s="73"/>
      <c r="B475" s="53"/>
      <c r="C475" s="75"/>
      <c r="D475" s="53"/>
      <c r="E475" s="57"/>
      <c r="F475" s="53"/>
      <c r="G475" s="53"/>
      <c r="H475" s="54"/>
      <c r="I475" s="53"/>
      <c r="J475" s="55"/>
      <c r="K475" s="56"/>
      <c r="L475" s="56"/>
      <c r="M475" s="58"/>
    </row>
    <row r="476" spans="1:13" ht="15">
      <c r="A476" s="74"/>
      <c r="B476" s="101"/>
      <c r="C476" s="102"/>
      <c r="D476" s="101"/>
      <c r="E476" s="103"/>
      <c r="F476" s="101"/>
      <c r="G476" s="101"/>
      <c r="H476" s="104"/>
      <c r="I476" s="101"/>
      <c r="J476" s="105"/>
      <c r="K476" s="106"/>
      <c r="L476" s="106"/>
      <c r="M476" s="107"/>
    </row>
    <row r="477" spans="1:13" ht="15">
      <c r="A477" s="73"/>
      <c r="B477" s="53"/>
      <c r="C477" s="75"/>
      <c r="D477" s="53"/>
      <c r="E477" s="57"/>
      <c r="F477" s="53"/>
      <c r="G477" s="53"/>
      <c r="H477" s="54"/>
      <c r="I477" s="53"/>
      <c r="J477" s="55"/>
      <c r="K477" s="56"/>
      <c r="L477" s="56"/>
      <c r="M477" s="58"/>
    </row>
    <row r="478" spans="1:13" ht="15">
      <c r="A478" s="74"/>
      <c r="B478" s="101"/>
      <c r="C478" s="102"/>
      <c r="D478" s="101"/>
      <c r="E478" s="103"/>
      <c r="F478" s="101"/>
      <c r="G478" s="101"/>
      <c r="H478" s="104"/>
      <c r="I478" s="101"/>
      <c r="J478" s="105"/>
      <c r="K478" s="106"/>
      <c r="L478" s="106"/>
      <c r="M478" s="107"/>
    </row>
    <row r="479" spans="1:13" ht="15">
      <c r="A479" s="73"/>
      <c r="B479" s="53"/>
      <c r="C479" s="75"/>
      <c r="D479" s="53"/>
      <c r="E479" s="57"/>
      <c r="F479" s="53"/>
      <c r="G479" s="53"/>
      <c r="H479" s="54"/>
      <c r="I479" s="53"/>
      <c r="J479" s="55"/>
      <c r="K479" s="56"/>
      <c r="L479" s="56"/>
      <c r="M479" s="58"/>
    </row>
    <row r="480" spans="1:13" ht="15">
      <c r="A480" s="74"/>
      <c r="B480" s="101"/>
      <c r="C480" s="102"/>
      <c r="D480" s="101"/>
      <c r="E480" s="103"/>
      <c r="F480" s="101"/>
      <c r="G480" s="101"/>
      <c r="H480" s="104"/>
      <c r="I480" s="101"/>
      <c r="J480" s="105"/>
      <c r="K480" s="106"/>
      <c r="L480" s="106"/>
      <c r="M480" s="107"/>
    </row>
    <row r="481" spans="1:13" ht="15">
      <c r="A481" s="73"/>
      <c r="B481" s="53"/>
      <c r="C481" s="75"/>
      <c r="D481" s="53"/>
      <c r="E481" s="57"/>
      <c r="F481" s="53"/>
      <c r="G481" s="53"/>
      <c r="H481" s="54"/>
      <c r="I481" s="53"/>
      <c r="J481" s="55"/>
      <c r="K481" s="56"/>
      <c r="L481" s="56"/>
      <c r="M481" s="58"/>
    </row>
    <row r="482" spans="1:13" ht="15">
      <c r="A482" s="74"/>
      <c r="B482" s="101"/>
      <c r="C482" s="102"/>
      <c r="D482" s="101"/>
      <c r="E482" s="103"/>
      <c r="F482" s="101"/>
      <c r="G482" s="101"/>
      <c r="H482" s="104"/>
      <c r="I482" s="101"/>
      <c r="J482" s="105"/>
      <c r="K482" s="106"/>
      <c r="L482" s="106"/>
      <c r="M482" s="107"/>
    </row>
    <row r="483" spans="1:13" ht="15">
      <c r="A483" s="73"/>
      <c r="B483" s="53"/>
      <c r="C483" s="75"/>
      <c r="D483" s="53"/>
      <c r="E483" s="57"/>
      <c r="F483" s="53"/>
      <c r="G483" s="53"/>
      <c r="H483" s="54"/>
      <c r="I483" s="53"/>
      <c r="J483" s="55"/>
      <c r="K483" s="56"/>
      <c r="L483" s="56"/>
      <c r="M483" s="58"/>
    </row>
    <row r="484" spans="1:13" ht="15">
      <c r="A484" s="74"/>
      <c r="B484" s="101"/>
      <c r="C484" s="102"/>
      <c r="D484" s="101"/>
      <c r="E484" s="103"/>
      <c r="F484" s="101"/>
      <c r="G484" s="101"/>
      <c r="H484" s="104"/>
      <c r="I484" s="101"/>
      <c r="J484" s="105"/>
      <c r="K484" s="106"/>
      <c r="L484" s="106"/>
      <c r="M484" s="107"/>
    </row>
    <row r="485" spans="1:13" ht="15">
      <c r="A485" s="73"/>
      <c r="B485" s="53"/>
      <c r="C485" s="75"/>
      <c r="D485" s="53"/>
      <c r="E485" s="57"/>
      <c r="F485" s="53"/>
      <c r="G485" s="53"/>
      <c r="H485" s="54"/>
      <c r="I485" s="53"/>
      <c r="J485" s="55"/>
      <c r="K485" s="56"/>
      <c r="L485" s="56"/>
      <c r="M485" s="58"/>
    </row>
    <row r="486" spans="1:13" ht="15">
      <c r="A486" s="74"/>
      <c r="B486" s="101"/>
      <c r="C486" s="102"/>
      <c r="D486" s="101"/>
      <c r="E486" s="103"/>
      <c r="F486" s="101"/>
      <c r="G486" s="101"/>
      <c r="H486" s="104"/>
      <c r="I486" s="101"/>
      <c r="J486" s="105"/>
      <c r="K486" s="106"/>
      <c r="L486" s="106"/>
      <c r="M486" s="107"/>
    </row>
    <row r="487" spans="1:13" ht="15">
      <c r="A487" s="73"/>
      <c r="B487" s="53"/>
      <c r="C487" s="75"/>
      <c r="D487" s="53"/>
      <c r="E487" s="57"/>
      <c r="F487" s="53"/>
      <c r="G487" s="53"/>
      <c r="H487" s="54"/>
      <c r="I487" s="53"/>
      <c r="J487" s="55"/>
      <c r="K487" s="56"/>
      <c r="L487" s="56"/>
      <c r="M487" s="58"/>
    </row>
    <row r="488" spans="1:13" ht="15">
      <c r="A488" s="74"/>
      <c r="B488" s="101"/>
      <c r="C488" s="102"/>
      <c r="D488" s="101"/>
      <c r="E488" s="103"/>
      <c r="F488" s="101"/>
      <c r="G488" s="101"/>
      <c r="H488" s="104"/>
      <c r="I488" s="101"/>
      <c r="J488" s="105"/>
      <c r="K488" s="106"/>
      <c r="L488" s="106"/>
      <c r="M488" s="107"/>
    </row>
    <row r="489" spans="1:13" ht="15">
      <c r="A489" s="73"/>
      <c r="B489" s="53"/>
      <c r="C489" s="75"/>
      <c r="D489" s="53"/>
      <c r="E489" s="57"/>
      <c r="F489" s="53"/>
      <c r="G489" s="53"/>
      <c r="H489" s="54"/>
      <c r="I489" s="53"/>
      <c r="J489" s="55"/>
      <c r="K489" s="56"/>
      <c r="L489" s="56"/>
      <c r="M489" s="58"/>
    </row>
    <row r="490" spans="1:13" ht="15">
      <c r="A490" s="74"/>
      <c r="B490" s="101"/>
      <c r="C490" s="102"/>
      <c r="D490" s="101"/>
      <c r="E490" s="103"/>
      <c r="F490" s="101"/>
      <c r="G490" s="101"/>
      <c r="H490" s="104"/>
      <c r="I490" s="101"/>
      <c r="J490" s="105"/>
      <c r="K490" s="106"/>
      <c r="L490" s="106"/>
      <c r="M490" s="107"/>
    </row>
    <row r="491" spans="1:13" ht="15">
      <c r="A491" s="73"/>
      <c r="B491" s="53"/>
      <c r="C491" s="75"/>
      <c r="D491" s="53"/>
      <c r="E491" s="57"/>
      <c r="F491" s="53"/>
      <c r="G491" s="53"/>
      <c r="H491" s="54"/>
      <c r="I491" s="53"/>
      <c r="J491" s="55"/>
      <c r="K491" s="56"/>
      <c r="L491" s="56"/>
      <c r="M491" s="58"/>
    </row>
    <row r="492" spans="1:13" ht="15">
      <c r="A492" s="74"/>
      <c r="B492" s="101"/>
      <c r="C492" s="102"/>
      <c r="D492" s="101"/>
      <c r="E492" s="103"/>
      <c r="F492" s="101"/>
      <c r="G492" s="101"/>
      <c r="H492" s="104"/>
      <c r="I492" s="101"/>
      <c r="J492" s="105"/>
      <c r="K492" s="106"/>
      <c r="L492" s="106"/>
      <c r="M492" s="107"/>
    </row>
    <row r="493" spans="1:13" ht="15">
      <c r="A493" s="73"/>
      <c r="B493" s="53"/>
      <c r="C493" s="75"/>
      <c r="D493" s="53"/>
      <c r="E493" s="57"/>
      <c r="F493" s="53"/>
      <c r="G493" s="53"/>
      <c r="H493" s="54"/>
      <c r="I493" s="53"/>
      <c r="J493" s="55"/>
      <c r="K493" s="56"/>
      <c r="L493" s="56"/>
      <c r="M493" s="58"/>
    </row>
    <row r="494" spans="1:13" ht="15">
      <c r="A494" s="74"/>
      <c r="B494" s="101"/>
      <c r="C494" s="102"/>
      <c r="D494" s="101"/>
      <c r="E494" s="103"/>
      <c r="F494" s="101"/>
      <c r="G494" s="101"/>
      <c r="H494" s="104"/>
      <c r="I494" s="101"/>
      <c r="J494" s="105"/>
      <c r="K494" s="106"/>
      <c r="L494" s="106"/>
      <c r="M494" s="107"/>
    </row>
    <row r="495" spans="1:13" ht="15">
      <c r="A495" s="73"/>
      <c r="B495" s="53"/>
      <c r="C495" s="75"/>
      <c r="D495" s="53"/>
      <c r="E495" s="57"/>
      <c r="F495" s="53"/>
      <c r="G495" s="53"/>
      <c r="H495" s="54"/>
      <c r="I495" s="53"/>
      <c r="J495" s="55"/>
      <c r="K495" s="56"/>
      <c r="L495" s="56"/>
      <c r="M495" s="58"/>
    </row>
    <row r="496" spans="1:13" ht="15">
      <c r="A496" s="74"/>
      <c r="B496" s="101"/>
      <c r="C496" s="102"/>
      <c r="D496" s="101"/>
      <c r="E496" s="103"/>
      <c r="F496" s="101"/>
      <c r="G496" s="101"/>
      <c r="H496" s="104"/>
      <c r="I496" s="101"/>
      <c r="J496" s="105"/>
      <c r="K496" s="106"/>
      <c r="L496" s="106"/>
      <c r="M496" s="107"/>
    </row>
    <row r="497" spans="1:13" ht="15">
      <c r="A497" s="73"/>
      <c r="B497" s="53"/>
      <c r="C497" s="75"/>
      <c r="D497" s="53"/>
      <c r="E497" s="57"/>
      <c r="F497" s="53"/>
      <c r="G497" s="53"/>
      <c r="H497" s="54"/>
      <c r="I497" s="53"/>
      <c r="J497" s="55"/>
      <c r="K497" s="56"/>
      <c r="L497" s="56"/>
      <c r="M497" s="58"/>
    </row>
    <row r="498" spans="1:13" ht="15">
      <c r="A498" s="74"/>
      <c r="B498" s="101"/>
      <c r="C498" s="102"/>
      <c r="D498" s="101"/>
      <c r="E498" s="103"/>
      <c r="F498" s="101"/>
      <c r="G498" s="101"/>
      <c r="H498" s="104"/>
      <c r="I498" s="101"/>
      <c r="J498" s="105"/>
      <c r="K498" s="106"/>
      <c r="L498" s="106"/>
      <c r="M498" s="107"/>
    </row>
    <row r="499" spans="1:13" ht="15">
      <c r="A499" s="73"/>
      <c r="B499" s="53"/>
      <c r="C499" s="75"/>
      <c r="D499" s="53"/>
      <c r="E499" s="57"/>
      <c r="F499" s="53"/>
      <c r="G499" s="53"/>
      <c r="H499" s="54"/>
      <c r="I499" s="53"/>
      <c r="J499" s="55"/>
      <c r="K499" s="56"/>
      <c r="L499" s="56"/>
      <c r="M499" s="58"/>
    </row>
    <row r="500" spans="1:13" ht="15">
      <c r="A500" s="74"/>
      <c r="B500" s="101"/>
      <c r="C500" s="102"/>
      <c r="D500" s="101"/>
      <c r="E500" s="103"/>
      <c r="F500" s="101"/>
      <c r="G500" s="101"/>
      <c r="H500" s="104"/>
      <c r="I500" s="101"/>
      <c r="J500" s="105"/>
      <c r="K500" s="106"/>
      <c r="L500" s="106"/>
      <c r="M500" s="107"/>
    </row>
    <row r="501" spans="1:13" ht="15">
      <c r="A501" s="73"/>
      <c r="B501" s="53"/>
      <c r="C501" s="75"/>
      <c r="D501" s="53"/>
      <c r="E501" s="57"/>
      <c r="F501" s="53"/>
      <c r="G501" s="53"/>
      <c r="H501" s="54"/>
      <c r="I501" s="53"/>
      <c r="J501" s="55"/>
      <c r="K501" s="56"/>
      <c r="L501" s="56"/>
      <c r="M501" s="58"/>
    </row>
    <row r="502" spans="1:13" ht="15">
      <c r="A502" s="74"/>
      <c r="B502" s="101"/>
      <c r="C502" s="102"/>
      <c r="D502" s="101"/>
      <c r="E502" s="103"/>
      <c r="F502" s="101"/>
      <c r="G502" s="101"/>
      <c r="H502" s="104"/>
      <c r="I502" s="101"/>
      <c r="J502" s="105"/>
      <c r="K502" s="106"/>
      <c r="L502" s="106"/>
      <c r="M502" s="107"/>
    </row>
    <row r="503" spans="1:13" ht="15">
      <c r="A503" s="73"/>
      <c r="B503" s="53"/>
      <c r="C503" s="75"/>
      <c r="D503" s="53"/>
      <c r="E503" s="57"/>
      <c r="F503" s="53"/>
      <c r="G503" s="53"/>
      <c r="H503" s="54"/>
      <c r="I503" s="53"/>
      <c r="J503" s="55"/>
      <c r="K503" s="56"/>
      <c r="L503" s="56"/>
      <c r="M503" s="58"/>
    </row>
    <row r="504" spans="1:13" ht="15">
      <c r="A504" s="74"/>
      <c r="B504" s="101"/>
      <c r="C504" s="102"/>
      <c r="D504" s="101"/>
      <c r="E504" s="103"/>
      <c r="F504" s="101"/>
      <c r="G504" s="101"/>
      <c r="H504" s="104"/>
      <c r="I504" s="101"/>
      <c r="J504" s="105"/>
      <c r="K504" s="106"/>
      <c r="L504" s="106"/>
      <c r="M504" s="107"/>
    </row>
    <row r="505" spans="1:13" ht="15">
      <c r="A505" s="73"/>
      <c r="B505" s="53"/>
      <c r="C505" s="75"/>
      <c r="D505" s="53"/>
      <c r="E505" s="57"/>
      <c r="F505" s="53"/>
      <c r="G505" s="53"/>
      <c r="H505" s="54"/>
      <c r="I505" s="53"/>
      <c r="J505" s="55"/>
      <c r="K505" s="56"/>
      <c r="L505" s="56"/>
      <c r="M505" s="58"/>
    </row>
    <row r="506" spans="1:13" ht="15">
      <c r="A506" s="74"/>
      <c r="B506" s="101"/>
      <c r="C506" s="102"/>
      <c r="D506" s="101"/>
      <c r="E506" s="103"/>
      <c r="F506" s="101"/>
      <c r="G506" s="101"/>
      <c r="H506" s="104"/>
      <c r="I506" s="101"/>
      <c r="J506" s="105"/>
      <c r="K506" s="106"/>
      <c r="L506" s="106"/>
      <c r="M506" s="107"/>
    </row>
    <row r="507" spans="1:13" ht="15">
      <c r="A507" s="73"/>
      <c r="B507" s="53"/>
      <c r="C507" s="75"/>
      <c r="D507" s="53"/>
      <c r="E507" s="57"/>
      <c r="F507" s="53"/>
      <c r="G507" s="53"/>
      <c r="H507" s="54"/>
      <c r="I507" s="53"/>
      <c r="J507" s="55"/>
      <c r="K507" s="56"/>
      <c r="L507" s="56"/>
      <c r="M507" s="58"/>
    </row>
    <row r="508" spans="1:13" ht="15">
      <c r="A508" s="74"/>
      <c r="B508" s="101"/>
      <c r="C508" s="102"/>
      <c r="D508" s="101"/>
      <c r="E508" s="103"/>
      <c r="F508" s="101"/>
      <c r="G508" s="101"/>
      <c r="H508" s="104"/>
      <c r="I508" s="101"/>
      <c r="J508" s="105"/>
      <c r="K508" s="106"/>
      <c r="L508" s="106"/>
      <c r="M508" s="107"/>
    </row>
    <row r="509" spans="1:13" ht="15">
      <c r="A509" s="73"/>
      <c r="B509" s="53"/>
      <c r="C509" s="75"/>
      <c r="D509" s="53"/>
      <c r="E509" s="57"/>
      <c r="F509" s="53"/>
      <c r="G509" s="53"/>
      <c r="H509" s="54"/>
      <c r="I509" s="53"/>
      <c r="J509" s="55"/>
      <c r="K509" s="56"/>
      <c r="L509" s="56"/>
      <c r="M509" s="58"/>
    </row>
    <row r="510" spans="1:13" ht="15">
      <c r="A510" s="74"/>
      <c r="B510" s="101"/>
      <c r="C510" s="102"/>
      <c r="D510" s="101"/>
      <c r="E510" s="103"/>
      <c r="F510" s="101"/>
      <c r="G510" s="101"/>
      <c r="H510" s="104"/>
      <c r="I510" s="101"/>
      <c r="J510" s="105"/>
      <c r="K510" s="106"/>
      <c r="L510" s="106"/>
      <c r="M510" s="107"/>
    </row>
    <row r="511" spans="1:13" ht="15">
      <c r="A511" s="73"/>
      <c r="B511" s="53"/>
      <c r="C511" s="75"/>
      <c r="D511" s="53"/>
      <c r="E511" s="57"/>
      <c r="F511" s="53"/>
      <c r="G511" s="53"/>
      <c r="H511" s="54"/>
      <c r="I511" s="53"/>
      <c r="J511" s="55"/>
      <c r="K511" s="56"/>
      <c r="L511" s="56"/>
      <c r="M511" s="58"/>
    </row>
    <row r="512" spans="1:13" ht="15">
      <c r="A512" s="74"/>
      <c r="B512" s="101"/>
      <c r="C512" s="102"/>
      <c r="D512" s="101"/>
      <c r="E512" s="103"/>
      <c r="F512" s="101"/>
      <c r="G512" s="101"/>
      <c r="H512" s="104"/>
      <c r="I512" s="101"/>
      <c r="J512" s="105"/>
      <c r="K512" s="106"/>
      <c r="L512" s="106"/>
      <c r="M512" s="107"/>
    </row>
    <row r="513" spans="1:13" ht="15">
      <c r="A513" s="73"/>
      <c r="B513" s="53"/>
      <c r="C513" s="75"/>
      <c r="D513" s="53"/>
      <c r="E513" s="57"/>
      <c r="F513" s="53"/>
      <c r="G513" s="53"/>
      <c r="H513" s="54"/>
      <c r="I513" s="53"/>
      <c r="J513" s="55"/>
      <c r="K513" s="56"/>
      <c r="L513" s="56"/>
      <c r="M513" s="58"/>
    </row>
    <row r="514" spans="1:13" ht="15">
      <c r="A514" s="74"/>
      <c r="B514" s="101"/>
      <c r="C514" s="102"/>
      <c r="D514" s="101"/>
      <c r="E514" s="103"/>
      <c r="F514" s="101"/>
      <c r="G514" s="101"/>
      <c r="H514" s="104"/>
      <c r="I514" s="101"/>
      <c r="J514" s="105"/>
      <c r="K514" s="106"/>
      <c r="L514" s="106"/>
      <c r="M514" s="107"/>
    </row>
    <row r="515" spans="1:13" ht="15">
      <c r="A515" s="73"/>
      <c r="B515" s="53"/>
      <c r="C515" s="75"/>
      <c r="D515" s="53"/>
      <c r="E515" s="57"/>
      <c r="F515" s="53"/>
      <c r="G515" s="53"/>
      <c r="H515" s="54"/>
      <c r="I515" s="53"/>
      <c r="J515" s="55"/>
      <c r="K515" s="56"/>
      <c r="L515" s="56"/>
      <c r="M515" s="58"/>
    </row>
    <row r="516" spans="1:13" ht="15">
      <c r="A516" s="74"/>
      <c r="B516" s="101"/>
      <c r="C516" s="102"/>
      <c r="D516" s="101"/>
      <c r="E516" s="103"/>
      <c r="F516" s="101"/>
      <c r="G516" s="101"/>
      <c r="H516" s="104"/>
      <c r="I516" s="101"/>
      <c r="J516" s="105"/>
      <c r="K516" s="106"/>
      <c r="L516" s="106"/>
      <c r="M516" s="107"/>
    </row>
    <row r="517" spans="1:13" ht="15">
      <c r="A517" s="73"/>
      <c r="B517" s="53"/>
      <c r="C517" s="75"/>
      <c r="D517" s="53"/>
      <c r="E517" s="57"/>
      <c r="F517" s="53"/>
      <c r="G517" s="53"/>
      <c r="H517" s="54"/>
      <c r="I517" s="53"/>
      <c r="J517" s="55"/>
      <c r="K517" s="56"/>
      <c r="L517" s="56"/>
      <c r="M517" s="58"/>
    </row>
    <row r="518" spans="1:13" ht="15">
      <c r="A518" s="74"/>
      <c r="B518" s="101"/>
      <c r="C518" s="102"/>
      <c r="D518" s="101"/>
      <c r="E518" s="103"/>
      <c r="F518" s="101"/>
      <c r="G518" s="101"/>
      <c r="H518" s="104"/>
      <c r="I518" s="101"/>
      <c r="J518" s="105"/>
      <c r="K518" s="106"/>
      <c r="L518" s="106"/>
      <c r="M518" s="107"/>
    </row>
    <row r="519" spans="1:13" ht="15">
      <c r="A519" s="73"/>
      <c r="B519" s="53"/>
      <c r="C519" s="75"/>
      <c r="D519" s="53"/>
      <c r="E519" s="57"/>
      <c r="F519" s="53"/>
      <c r="G519" s="53"/>
      <c r="H519" s="54"/>
      <c r="I519" s="53"/>
      <c r="J519" s="55"/>
      <c r="K519" s="56"/>
      <c r="L519" s="56"/>
      <c r="M519" s="58"/>
    </row>
    <row r="520" spans="1:13" ht="15">
      <c r="A520" s="74"/>
      <c r="B520" s="101"/>
      <c r="C520" s="102"/>
      <c r="D520" s="101"/>
      <c r="E520" s="103"/>
      <c r="F520" s="101"/>
      <c r="G520" s="101"/>
      <c r="H520" s="104"/>
      <c r="I520" s="101"/>
      <c r="J520" s="105"/>
      <c r="K520" s="106"/>
      <c r="L520" s="106"/>
      <c r="M520" s="107"/>
    </row>
    <row r="521" spans="1:13" ht="15">
      <c r="A521" s="73"/>
      <c r="B521" s="53"/>
      <c r="C521" s="75"/>
      <c r="D521" s="53"/>
      <c r="E521" s="57"/>
      <c r="F521" s="53"/>
      <c r="G521" s="53"/>
      <c r="H521" s="54"/>
      <c r="I521" s="53"/>
      <c r="J521" s="55"/>
      <c r="K521" s="56"/>
      <c r="L521" s="56"/>
      <c r="M521" s="58"/>
    </row>
    <row r="522" spans="1:13" ht="15">
      <c r="A522" s="74"/>
      <c r="B522" s="101"/>
      <c r="C522" s="102"/>
      <c r="D522" s="101"/>
      <c r="E522" s="103"/>
      <c r="F522" s="101"/>
      <c r="G522" s="101"/>
      <c r="H522" s="104"/>
      <c r="I522" s="101"/>
      <c r="J522" s="105"/>
      <c r="K522" s="106"/>
      <c r="L522" s="106"/>
      <c r="M522" s="107"/>
    </row>
    <row r="523" spans="1:13" ht="15">
      <c r="A523" s="73"/>
      <c r="B523" s="53"/>
      <c r="C523" s="75"/>
      <c r="D523" s="53"/>
      <c r="E523" s="57"/>
      <c r="F523" s="53"/>
      <c r="G523" s="53"/>
      <c r="H523" s="54"/>
      <c r="I523" s="53"/>
      <c r="J523" s="55"/>
      <c r="K523" s="56"/>
      <c r="L523" s="56"/>
      <c r="M523" s="58"/>
    </row>
    <row r="524" spans="1:13" ht="15">
      <c r="A524" s="74"/>
      <c r="B524" s="101"/>
      <c r="C524" s="102"/>
      <c r="D524" s="101"/>
      <c r="E524" s="103"/>
      <c r="F524" s="101"/>
      <c r="G524" s="101"/>
      <c r="H524" s="104"/>
      <c r="I524" s="101"/>
      <c r="J524" s="105"/>
      <c r="K524" s="106"/>
      <c r="L524" s="106"/>
      <c r="M524" s="107"/>
    </row>
    <row r="525" spans="1:13" ht="15">
      <c r="A525" s="73"/>
      <c r="B525" s="53"/>
      <c r="C525" s="75"/>
      <c r="D525" s="53"/>
      <c r="E525" s="57"/>
      <c r="F525" s="53"/>
      <c r="G525" s="53"/>
      <c r="H525" s="54"/>
      <c r="I525" s="53"/>
      <c r="J525" s="55"/>
      <c r="K525" s="56"/>
      <c r="L525" s="56"/>
      <c r="M525" s="58"/>
    </row>
    <row r="526" spans="1:13" ht="15">
      <c r="A526" s="74"/>
      <c r="B526" s="101"/>
      <c r="C526" s="102"/>
      <c r="D526" s="101"/>
      <c r="E526" s="103"/>
      <c r="F526" s="101"/>
      <c r="G526" s="101"/>
      <c r="H526" s="104"/>
      <c r="I526" s="101"/>
      <c r="J526" s="105"/>
      <c r="K526" s="106"/>
      <c r="L526" s="106"/>
      <c r="M526" s="107"/>
    </row>
    <row r="527" spans="1:13" ht="15">
      <c r="A527" s="73"/>
      <c r="B527" s="53"/>
      <c r="C527" s="75"/>
      <c r="D527" s="53"/>
      <c r="E527" s="57"/>
      <c r="F527" s="53"/>
      <c r="G527" s="53"/>
      <c r="H527" s="54"/>
      <c r="I527" s="53"/>
      <c r="J527" s="55"/>
      <c r="K527" s="56"/>
      <c r="L527" s="56"/>
      <c r="M527" s="58"/>
    </row>
    <row r="528" spans="1:13" ht="15">
      <c r="A528" s="74"/>
      <c r="B528" s="101"/>
      <c r="C528" s="102"/>
      <c r="D528" s="101"/>
      <c r="E528" s="103"/>
      <c r="F528" s="101"/>
      <c r="G528" s="101"/>
      <c r="H528" s="104"/>
      <c r="I528" s="101"/>
      <c r="J528" s="105"/>
      <c r="K528" s="106"/>
      <c r="L528" s="106"/>
      <c r="M528" s="107"/>
    </row>
  </sheetData>
  <dataValidations count="1">
    <dataValidation type="list" allowBlank="1" showInputMessage="1" showErrorMessage="1" promptTitle="Choisir l'activité à extraire" sqref="F2" xr:uid="{DB72CB4F-839D-4227-9663-333133624F63}">
      <formula1>#REF!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F914C5-0C89-45ED-B562-F1D081E7DBF0}">
  <dimension ref="A1:D10"/>
  <sheetViews>
    <sheetView tabSelected="1" zoomScale="119" workbookViewId="0">
      <selection activeCell="E8" sqref="E8"/>
    </sheetView>
  </sheetViews>
  <sheetFormatPr baseColWidth="10" defaultRowHeight="14.25"/>
  <cols>
    <col min="1" max="1" width="16.375" customWidth="1"/>
  </cols>
  <sheetData>
    <row r="1" spans="1:4">
      <c r="A1" s="157" t="s">
        <v>297</v>
      </c>
    </row>
    <row r="2" spans="1:4" ht="15.75" thickBot="1">
      <c r="A2" s="156" t="s">
        <v>309</v>
      </c>
    </row>
    <row r="3" spans="1:4" ht="15.75" thickBot="1">
      <c r="A3" s="131" t="s">
        <v>101</v>
      </c>
    </row>
    <row r="4" spans="1:4" ht="15.75" thickBot="1">
      <c r="A4" s="131" t="s">
        <v>300</v>
      </c>
    </row>
    <row r="5" spans="1:4" ht="15.75" thickBot="1">
      <c r="A5" s="131" t="s">
        <v>304</v>
      </c>
    </row>
    <row r="6" spans="1:4" ht="15.75" thickBot="1">
      <c r="A6" s="131" t="s">
        <v>305</v>
      </c>
    </row>
    <row r="7" spans="1:4" ht="15.75" thickBot="1">
      <c r="A7" s="131" t="s">
        <v>310</v>
      </c>
    </row>
    <row r="8" spans="1:4" ht="15.75" thickBot="1">
      <c r="A8" s="131" t="s">
        <v>311</v>
      </c>
    </row>
    <row r="10" spans="1:4">
      <c r="D10" t="s">
        <v>295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WsP">
    <pageSetUpPr fitToPage="1"/>
  </sheetPr>
  <dimension ref="A1:J91"/>
  <sheetViews>
    <sheetView showRowColHeaders="0" topLeftCell="A12" workbookViewId="0">
      <selection activeCell="M19" sqref="M19"/>
    </sheetView>
  </sheetViews>
  <sheetFormatPr baseColWidth="10" defaultColWidth="11" defaultRowHeight="15"/>
  <cols>
    <col min="1" max="1" width="15.5" style="4" customWidth="1"/>
    <col min="2" max="2" width="6.25" style="7" customWidth="1"/>
    <col min="3" max="3" width="9.25" style="3" customWidth="1"/>
    <col min="4" max="4" width="1.625" style="5" customWidth="1"/>
    <col min="5" max="5" width="7.75" style="21" customWidth="1"/>
    <col min="6" max="6" width="20.125" style="5" customWidth="1"/>
    <col min="7" max="7" width="1.25" style="4" customWidth="1"/>
    <col min="8" max="8" width="11" style="1"/>
    <col min="9" max="9" width="1.25" style="1" customWidth="1"/>
    <col min="10" max="10" width="11.75" style="1" bestFit="1" customWidth="1"/>
    <col min="11" max="16384" width="11" style="1"/>
  </cols>
  <sheetData>
    <row r="1" spans="1:10" s="2" customFormat="1" ht="15.75" customHeight="1">
      <c r="A1" s="16" t="s">
        <v>0</v>
      </c>
      <c r="B1" s="17" t="s">
        <v>83</v>
      </c>
      <c r="C1" s="15" t="s">
        <v>82</v>
      </c>
      <c r="D1" s="8"/>
      <c r="E1" s="19" t="s">
        <v>52</v>
      </c>
      <c r="F1" s="20" t="s">
        <v>27</v>
      </c>
      <c r="G1" s="8"/>
      <c r="H1" s="2" t="s">
        <v>1</v>
      </c>
      <c r="I1" s="8"/>
      <c r="J1" s="2" t="s">
        <v>6</v>
      </c>
    </row>
    <row r="2" spans="1:10">
      <c r="A2" s="85" t="s">
        <v>106</v>
      </c>
      <c r="B2" s="86">
        <v>17</v>
      </c>
      <c r="C2" s="87" t="s">
        <v>116</v>
      </c>
      <c r="D2" s="9"/>
      <c r="E2" s="21">
        <v>44140</v>
      </c>
      <c r="F2" s="18" t="s">
        <v>28</v>
      </c>
      <c r="G2" s="9"/>
      <c r="H2" s="1" t="s">
        <v>2</v>
      </c>
      <c r="I2" s="9"/>
      <c r="J2" s="1" t="s">
        <v>7</v>
      </c>
    </row>
    <row r="3" spans="1:10">
      <c r="A3" s="95" t="s">
        <v>127</v>
      </c>
      <c r="B3" s="96">
        <v>17</v>
      </c>
      <c r="C3" s="93" t="s">
        <v>116</v>
      </c>
      <c r="D3" s="9"/>
      <c r="E3" s="21">
        <v>44115</v>
      </c>
      <c r="F3" s="18" t="s">
        <v>15</v>
      </c>
      <c r="G3" s="9"/>
      <c r="H3" s="6" t="s">
        <v>3</v>
      </c>
      <c r="I3" s="9"/>
      <c r="J3" s="6" t="s">
        <v>8</v>
      </c>
    </row>
    <row r="4" spans="1:10" ht="15.75" thickBot="1">
      <c r="A4" s="85" t="s">
        <v>142</v>
      </c>
      <c r="B4" s="86">
        <v>17</v>
      </c>
      <c r="C4" s="87" t="s">
        <v>117</v>
      </c>
      <c r="D4" s="9"/>
      <c r="E4" s="21">
        <v>44830</v>
      </c>
      <c r="F4" s="18" t="s">
        <v>29</v>
      </c>
      <c r="G4" s="9"/>
      <c r="H4" s="1" t="s">
        <v>4</v>
      </c>
      <c r="I4" s="9"/>
    </row>
    <row r="5" spans="1:10" ht="15.75" thickTop="1">
      <c r="A5" s="95" t="s">
        <v>143</v>
      </c>
      <c r="B5" s="97">
        <v>17</v>
      </c>
      <c r="C5" s="93" t="s">
        <v>137</v>
      </c>
      <c r="D5" s="9"/>
      <c r="E5" s="21">
        <v>44340</v>
      </c>
      <c r="F5" s="18" t="s">
        <v>22</v>
      </c>
      <c r="G5" s="9"/>
      <c r="H5" s="6" t="s">
        <v>5</v>
      </c>
      <c r="I5" s="9"/>
    </row>
    <row r="6" spans="1:10">
      <c r="A6" s="88" t="s">
        <v>138</v>
      </c>
      <c r="B6" s="89">
        <v>17</v>
      </c>
      <c r="C6" s="87" t="s">
        <v>117</v>
      </c>
      <c r="D6" s="10"/>
      <c r="E6" s="21">
        <v>44470</v>
      </c>
      <c r="F6" s="18" t="s">
        <v>21</v>
      </c>
      <c r="G6" s="10"/>
    </row>
    <row r="7" spans="1:10">
      <c r="A7" s="85" t="s">
        <v>107</v>
      </c>
      <c r="B7" s="90">
        <v>17</v>
      </c>
      <c r="C7" s="87" t="s">
        <v>118</v>
      </c>
      <c r="D7" s="10"/>
      <c r="E7" s="21">
        <v>85300</v>
      </c>
      <c r="F7" s="18" t="s">
        <v>30</v>
      </c>
      <c r="G7" s="10"/>
    </row>
    <row r="8" spans="1:10">
      <c r="A8" s="88" t="s">
        <v>135</v>
      </c>
      <c r="B8" s="89">
        <v>17</v>
      </c>
      <c r="C8" s="87" t="s">
        <v>119</v>
      </c>
      <c r="D8" s="9"/>
      <c r="E8" s="21">
        <v>44320</v>
      </c>
      <c r="F8" s="18" t="s">
        <v>31</v>
      </c>
      <c r="G8" s="9"/>
    </row>
    <row r="9" spans="1:10">
      <c r="A9" s="95" t="s">
        <v>136</v>
      </c>
      <c r="B9" s="92">
        <v>17</v>
      </c>
      <c r="C9" s="93" t="s">
        <v>119</v>
      </c>
      <c r="D9" s="11"/>
      <c r="E9" s="21">
        <v>44190</v>
      </c>
      <c r="F9" s="18" t="s">
        <v>32</v>
      </c>
      <c r="G9" s="11"/>
    </row>
    <row r="10" spans="1:10">
      <c r="A10" s="88" t="s">
        <v>53</v>
      </c>
      <c r="B10" s="89">
        <v>17</v>
      </c>
      <c r="C10" s="87" t="s">
        <v>115</v>
      </c>
      <c r="D10" s="9"/>
      <c r="E10" s="21">
        <v>44220</v>
      </c>
      <c r="F10" s="18" t="s">
        <v>33</v>
      </c>
      <c r="G10" s="9"/>
    </row>
    <row r="11" spans="1:10">
      <c r="A11" s="88" t="s">
        <v>54</v>
      </c>
      <c r="B11" s="89">
        <v>107</v>
      </c>
      <c r="C11" s="87" t="s">
        <v>115</v>
      </c>
      <c r="D11" s="9"/>
      <c r="E11" s="21">
        <v>44190</v>
      </c>
      <c r="F11" s="18" t="s">
        <v>25</v>
      </c>
      <c r="G11" s="9"/>
    </row>
    <row r="12" spans="1:10">
      <c r="A12" s="85" t="s">
        <v>108</v>
      </c>
      <c r="B12" s="90">
        <v>12</v>
      </c>
      <c r="C12" s="87" t="s">
        <v>116</v>
      </c>
      <c r="D12" s="12"/>
      <c r="E12" s="21">
        <v>44115</v>
      </c>
      <c r="F12" s="18" t="s">
        <v>20</v>
      </c>
      <c r="G12" s="12"/>
    </row>
    <row r="13" spans="1:10">
      <c r="A13" s="85" t="s">
        <v>55</v>
      </c>
      <c r="B13" s="90">
        <v>12</v>
      </c>
      <c r="C13" s="87" t="s">
        <v>116</v>
      </c>
      <c r="D13" s="13"/>
      <c r="E13" s="21">
        <v>44810</v>
      </c>
      <c r="F13" s="18" t="s">
        <v>23</v>
      </c>
      <c r="G13" s="13"/>
    </row>
    <row r="14" spans="1:10">
      <c r="A14" s="88" t="s">
        <v>56</v>
      </c>
      <c r="B14" s="89">
        <v>12</v>
      </c>
      <c r="C14" s="87" t="s">
        <v>116</v>
      </c>
      <c r="D14" s="13"/>
      <c r="E14" s="21">
        <v>44450</v>
      </c>
      <c r="F14" s="18" t="s">
        <v>34</v>
      </c>
      <c r="G14" s="13"/>
    </row>
    <row r="15" spans="1:10">
      <c r="A15" s="88" t="s">
        <v>120</v>
      </c>
      <c r="B15" s="89">
        <v>25</v>
      </c>
      <c r="C15" s="87" t="s">
        <v>115</v>
      </c>
      <c r="D15" s="14"/>
      <c r="E15" s="21">
        <v>44240</v>
      </c>
      <c r="F15" s="18" t="s">
        <v>84</v>
      </c>
      <c r="G15" s="14"/>
    </row>
    <row r="16" spans="1:10">
      <c r="A16" s="88" t="s">
        <v>100</v>
      </c>
      <c r="B16" s="89">
        <v>17</v>
      </c>
      <c r="C16" s="87" t="s">
        <v>115</v>
      </c>
      <c r="D16" s="14"/>
      <c r="E16" s="21">
        <v>44690</v>
      </c>
      <c r="F16" s="18" t="s">
        <v>35</v>
      </c>
      <c r="G16" s="14"/>
    </row>
    <row r="17" spans="1:6">
      <c r="A17" s="85" t="s">
        <v>147</v>
      </c>
      <c r="B17" s="90">
        <v>20</v>
      </c>
      <c r="C17" s="87" t="s">
        <v>115</v>
      </c>
      <c r="D17" s="14"/>
      <c r="E17" s="21">
        <v>44620</v>
      </c>
      <c r="F17" s="18" t="s">
        <v>36</v>
      </c>
    </row>
    <row r="18" spans="1:6">
      <c r="A18" s="85" t="s">
        <v>124</v>
      </c>
      <c r="B18" s="90">
        <v>20</v>
      </c>
      <c r="C18" s="87" t="s">
        <v>115</v>
      </c>
      <c r="D18" s="14"/>
      <c r="E18" s="21">
        <v>44420</v>
      </c>
      <c r="F18" s="18" t="s">
        <v>37</v>
      </c>
    </row>
    <row r="19" spans="1:6">
      <c r="A19" s="85" t="s">
        <v>125</v>
      </c>
      <c r="B19" s="90">
        <v>20</v>
      </c>
      <c r="C19" s="87" t="s">
        <v>115</v>
      </c>
      <c r="D19" s="14"/>
      <c r="E19" s="21">
        <v>44140</v>
      </c>
      <c r="F19" s="18" t="s">
        <v>38</v>
      </c>
    </row>
    <row r="20" spans="1:6">
      <c r="A20" s="85" t="s">
        <v>126</v>
      </c>
      <c r="B20" s="90">
        <v>20</v>
      </c>
      <c r="C20" s="87" t="s">
        <v>115</v>
      </c>
      <c r="D20" s="14"/>
      <c r="E20" s="21">
        <v>44430</v>
      </c>
      <c r="F20" s="18" t="s">
        <v>39</v>
      </c>
    </row>
    <row r="21" spans="1:6">
      <c r="A21" s="91" t="s">
        <v>109</v>
      </c>
      <c r="B21" s="92">
        <v>17</v>
      </c>
      <c r="C21" s="93" t="s">
        <v>115</v>
      </c>
      <c r="D21" s="14"/>
      <c r="E21" s="21">
        <v>44640</v>
      </c>
      <c r="F21" s="18" t="s">
        <v>40</v>
      </c>
    </row>
    <row r="22" spans="1:6">
      <c r="A22" s="88" t="s">
        <v>57</v>
      </c>
      <c r="B22" s="89">
        <v>17</v>
      </c>
      <c r="C22" s="87" t="s">
        <v>115</v>
      </c>
      <c r="D22" s="14"/>
      <c r="E22" s="21">
        <v>44840</v>
      </c>
      <c r="F22" s="18" t="s">
        <v>41</v>
      </c>
    </row>
    <row r="23" spans="1:6">
      <c r="A23" s="85" t="s">
        <v>58</v>
      </c>
      <c r="B23" s="90">
        <v>17</v>
      </c>
      <c r="C23" s="87" t="s">
        <v>117</v>
      </c>
      <c r="D23" s="14"/>
      <c r="E23" s="21">
        <v>44690</v>
      </c>
      <c r="F23" s="18" t="s">
        <v>42</v>
      </c>
    </row>
    <row r="24" spans="1:6">
      <c r="A24" s="88" t="s">
        <v>59</v>
      </c>
      <c r="B24" s="89">
        <v>45</v>
      </c>
      <c r="C24" s="87" t="s">
        <v>115</v>
      </c>
      <c r="D24" s="14"/>
      <c r="E24" s="21">
        <v>44140</v>
      </c>
      <c r="F24" s="18" t="s">
        <v>16</v>
      </c>
    </row>
    <row r="25" spans="1:6">
      <c r="A25" s="85" t="s">
        <v>60</v>
      </c>
      <c r="B25" s="90">
        <v>17</v>
      </c>
      <c r="C25" s="87" t="s">
        <v>115</v>
      </c>
      <c r="D25" s="14"/>
      <c r="E25" s="21">
        <v>44760</v>
      </c>
      <c r="F25" s="18" t="s">
        <v>43</v>
      </c>
    </row>
    <row r="26" spans="1:6">
      <c r="A26" s="95" t="s">
        <v>103</v>
      </c>
      <c r="B26" s="92">
        <v>17</v>
      </c>
      <c r="C26" s="93" t="s">
        <v>137</v>
      </c>
      <c r="D26" s="14"/>
      <c r="E26" s="21">
        <v>44000</v>
      </c>
      <c r="F26" s="18" t="s">
        <v>12</v>
      </c>
    </row>
    <row r="27" spans="1:6">
      <c r="A27" s="85" t="s">
        <v>148</v>
      </c>
      <c r="B27" s="90">
        <v>17</v>
      </c>
      <c r="C27" s="87" t="s">
        <v>117</v>
      </c>
      <c r="D27" s="14"/>
      <c r="E27" s="21">
        <v>44100</v>
      </c>
      <c r="F27" s="18" t="s">
        <v>12</v>
      </c>
    </row>
    <row r="28" spans="1:6">
      <c r="A28" s="85" t="s">
        <v>149</v>
      </c>
      <c r="B28" s="90">
        <v>17</v>
      </c>
      <c r="C28" s="87" t="s">
        <v>117</v>
      </c>
      <c r="D28" s="14"/>
      <c r="E28" s="21">
        <v>44200</v>
      </c>
      <c r="F28" s="18" t="s">
        <v>12</v>
      </c>
    </row>
    <row r="29" spans="1:6">
      <c r="A29" s="88" t="s">
        <v>61</v>
      </c>
      <c r="B29" s="89">
        <v>17</v>
      </c>
      <c r="C29" s="87" t="s">
        <v>118</v>
      </c>
      <c r="D29" s="14"/>
      <c r="E29" s="21">
        <v>44300</v>
      </c>
      <c r="F29" s="18" t="s">
        <v>12</v>
      </c>
    </row>
    <row r="30" spans="1:6">
      <c r="A30" s="85" t="s">
        <v>62</v>
      </c>
      <c r="B30" s="90">
        <v>17</v>
      </c>
      <c r="C30" s="87" t="s">
        <v>116</v>
      </c>
      <c r="D30" s="14"/>
      <c r="E30" s="21">
        <v>44700</v>
      </c>
      <c r="F30" s="18" t="s">
        <v>14</v>
      </c>
    </row>
    <row r="31" spans="1:6">
      <c r="A31" s="88" t="s">
        <v>26</v>
      </c>
      <c r="B31" s="89">
        <v>57</v>
      </c>
      <c r="C31" s="87" t="s">
        <v>115</v>
      </c>
      <c r="D31" s="14"/>
      <c r="E31" s="21">
        <v>44860</v>
      </c>
      <c r="F31" s="18" t="s">
        <v>48</v>
      </c>
    </row>
    <row r="32" spans="1:6">
      <c r="A32" s="85" t="s">
        <v>123</v>
      </c>
      <c r="B32" s="90">
        <v>10</v>
      </c>
      <c r="C32" s="87" t="s">
        <v>115</v>
      </c>
      <c r="D32" s="14"/>
      <c r="E32" s="21">
        <v>44400</v>
      </c>
      <c r="F32" s="18" t="s">
        <v>18</v>
      </c>
    </row>
    <row r="33" spans="1:6">
      <c r="A33" s="88" t="s">
        <v>102</v>
      </c>
      <c r="B33" s="89">
        <v>32</v>
      </c>
      <c r="C33" s="87" t="s">
        <v>115</v>
      </c>
      <c r="D33" s="14"/>
      <c r="E33" s="21">
        <v>44860</v>
      </c>
      <c r="F33" s="18" t="s">
        <v>51</v>
      </c>
    </row>
    <row r="34" spans="1:6">
      <c r="A34" s="85" t="s">
        <v>63</v>
      </c>
      <c r="B34" s="90">
        <v>17</v>
      </c>
      <c r="C34" s="87" t="s">
        <v>115</v>
      </c>
      <c r="D34" s="14"/>
      <c r="E34" s="21">
        <v>44690</v>
      </c>
      <c r="F34" s="18" t="s">
        <v>49</v>
      </c>
    </row>
    <row r="35" spans="1:6">
      <c r="A35" s="88" t="s">
        <v>64</v>
      </c>
      <c r="B35" s="89">
        <v>12</v>
      </c>
      <c r="C35" s="87" t="s">
        <v>116</v>
      </c>
      <c r="D35" s="14"/>
      <c r="E35" s="21">
        <v>44800</v>
      </c>
      <c r="F35" s="18" t="s">
        <v>17</v>
      </c>
    </row>
    <row r="36" spans="1:6">
      <c r="A36" s="85" t="s">
        <v>98</v>
      </c>
      <c r="B36" s="90">
        <v>17</v>
      </c>
      <c r="C36" s="87" t="s">
        <v>115</v>
      </c>
      <c r="D36" s="14"/>
      <c r="E36" s="21">
        <v>44640</v>
      </c>
      <c r="F36" s="18" t="s">
        <v>44</v>
      </c>
    </row>
    <row r="37" spans="1:6">
      <c r="A37" s="85" t="s">
        <v>128</v>
      </c>
      <c r="B37" s="90">
        <v>20</v>
      </c>
      <c r="C37" s="87" t="s">
        <v>118</v>
      </c>
      <c r="D37" s="14"/>
      <c r="E37" s="21">
        <v>44450</v>
      </c>
      <c r="F37" s="18" t="s">
        <v>24</v>
      </c>
    </row>
    <row r="38" spans="1:6">
      <c r="A38" s="85" t="s">
        <v>129</v>
      </c>
      <c r="B38" s="90">
        <v>20</v>
      </c>
      <c r="C38" s="87" t="s">
        <v>118</v>
      </c>
      <c r="D38" s="14"/>
      <c r="E38" s="21">
        <v>49270</v>
      </c>
      <c r="F38" s="18" t="s">
        <v>45</v>
      </c>
    </row>
    <row r="39" spans="1:6">
      <c r="A39" s="88" t="s">
        <v>130</v>
      </c>
      <c r="B39" s="90">
        <v>20</v>
      </c>
      <c r="C39" s="87" t="s">
        <v>118</v>
      </c>
      <c r="D39" s="14"/>
      <c r="E39" s="21">
        <v>44310</v>
      </c>
      <c r="F39" s="18" t="s">
        <v>50</v>
      </c>
    </row>
    <row r="40" spans="1:6">
      <c r="A40" s="88" t="s">
        <v>131</v>
      </c>
      <c r="B40" s="89">
        <v>20</v>
      </c>
      <c r="C40" s="87" t="s">
        <v>118</v>
      </c>
      <c r="D40" s="14"/>
      <c r="E40" s="21">
        <v>44680</v>
      </c>
      <c r="F40" s="18" t="s">
        <v>19</v>
      </c>
    </row>
    <row r="41" spans="1:6">
      <c r="A41" s="85" t="s">
        <v>110</v>
      </c>
      <c r="B41" s="90">
        <v>17</v>
      </c>
      <c r="C41" s="87" t="s">
        <v>118</v>
      </c>
      <c r="D41" s="14"/>
      <c r="E41" s="21">
        <v>44230</v>
      </c>
      <c r="F41" s="18" t="s">
        <v>46</v>
      </c>
    </row>
    <row r="42" spans="1:6">
      <c r="A42" s="95" t="s">
        <v>132</v>
      </c>
      <c r="B42" s="92">
        <v>17</v>
      </c>
      <c r="C42" s="93" t="s">
        <v>118</v>
      </c>
      <c r="D42" s="14"/>
      <c r="E42" s="21">
        <v>44980</v>
      </c>
      <c r="F42" s="18" t="s">
        <v>13</v>
      </c>
    </row>
    <row r="43" spans="1:6">
      <c r="A43" s="95" t="s">
        <v>121</v>
      </c>
      <c r="B43" s="92">
        <v>17</v>
      </c>
      <c r="C43" s="93" t="s">
        <v>115</v>
      </c>
      <c r="D43" s="14"/>
      <c r="E43" s="21">
        <v>44470</v>
      </c>
      <c r="F43" s="18" t="s">
        <v>47</v>
      </c>
    </row>
    <row r="44" spans="1:6">
      <c r="A44" s="95" t="s">
        <v>133</v>
      </c>
      <c r="B44" s="92">
        <v>17</v>
      </c>
      <c r="C44" s="93" t="s">
        <v>118</v>
      </c>
      <c r="D44" s="14"/>
      <c r="E44" s="21">
        <v>44330</v>
      </c>
      <c r="F44" s="18" t="s">
        <v>11</v>
      </c>
    </row>
    <row r="45" spans="1:6">
      <c r="A45" s="85" t="s">
        <v>111</v>
      </c>
      <c r="B45" s="90">
        <v>25</v>
      </c>
      <c r="C45" s="87" t="s">
        <v>119</v>
      </c>
      <c r="D45" s="14"/>
      <c r="E45" s="21">
        <v>44120</v>
      </c>
      <c r="F45" s="52" t="s">
        <v>10</v>
      </c>
    </row>
    <row r="46" spans="1:6">
      <c r="A46" s="88" t="s">
        <v>139</v>
      </c>
      <c r="B46" s="89">
        <v>34</v>
      </c>
      <c r="C46" s="87" t="s">
        <v>115</v>
      </c>
      <c r="D46" s="14"/>
      <c r="F46" s="1"/>
    </row>
    <row r="47" spans="1:6">
      <c r="A47" s="91" t="s">
        <v>112</v>
      </c>
      <c r="B47" s="92">
        <v>17</v>
      </c>
      <c r="C47" s="93" t="s">
        <v>115</v>
      </c>
      <c r="D47" s="14"/>
      <c r="F47" s="1"/>
    </row>
    <row r="48" spans="1:6">
      <c r="A48" s="85" t="s">
        <v>65</v>
      </c>
      <c r="B48" s="90">
        <v>12</v>
      </c>
      <c r="C48" s="87" t="s">
        <v>118</v>
      </c>
      <c r="D48" s="14"/>
      <c r="F48" s="1"/>
    </row>
    <row r="49" spans="1:3">
      <c r="A49" s="88" t="s">
        <v>66</v>
      </c>
      <c r="B49" s="89">
        <v>17</v>
      </c>
      <c r="C49" s="87" t="s">
        <v>115</v>
      </c>
    </row>
    <row r="50" spans="1:3">
      <c r="A50" s="85" t="s">
        <v>67</v>
      </c>
      <c r="B50" s="90">
        <v>17</v>
      </c>
      <c r="C50" s="87" t="s">
        <v>115</v>
      </c>
    </row>
    <row r="51" spans="1:3">
      <c r="A51" s="88" t="s">
        <v>68</v>
      </c>
      <c r="B51" s="89">
        <v>17</v>
      </c>
      <c r="C51" s="87" t="s">
        <v>115</v>
      </c>
    </row>
    <row r="52" spans="1:3">
      <c r="A52" s="88" t="s">
        <v>69</v>
      </c>
      <c r="B52" s="89">
        <v>17</v>
      </c>
      <c r="C52" s="87" t="s">
        <v>117</v>
      </c>
    </row>
    <row r="53" spans="1:3">
      <c r="A53" s="85" t="s">
        <v>70</v>
      </c>
      <c r="B53" s="90">
        <v>17</v>
      </c>
      <c r="C53" s="87" t="s">
        <v>137</v>
      </c>
    </row>
    <row r="54" spans="1:3">
      <c r="A54" s="88" t="s">
        <v>71</v>
      </c>
      <c r="B54" s="89">
        <v>30</v>
      </c>
      <c r="C54" s="87" t="s">
        <v>137</v>
      </c>
    </row>
    <row r="55" spans="1:3">
      <c r="A55" s="85" t="s">
        <v>72</v>
      </c>
      <c r="B55" s="90">
        <v>12</v>
      </c>
      <c r="C55" s="87" t="s">
        <v>116</v>
      </c>
    </row>
    <row r="56" spans="1:3">
      <c r="A56" s="85" t="s">
        <v>99</v>
      </c>
      <c r="B56" s="90">
        <v>17</v>
      </c>
      <c r="C56" s="87" t="s">
        <v>115</v>
      </c>
    </row>
    <row r="57" spans="1:3">
      <c r="A57" s="88" t="s">
        <v>73</v>
      </c>
      <c r="B57" s="89">
        <v>17</v>
      </c>
      <c r="C57" s="87" t="s">
        <v>117</v>
      </c>
    </row>
    <row r="58" spans="1:3">
      <c r="A58" s="95" t="s">
        <v>122</v>
      </c>
      <c r="B58" s="92">
        <v>17</v>
      </c>
      <c r="C58" s="93" t="s">
        <v>115</v>
      </c>
    </row>
    <row r="59" spans="1:3">
      <c r="A59" s="85" t="s">
        <v>74</v>
      </c>
      <c r="B59" s="90">
        <v>17</v>
      </c>
      <c r="C59" s="87" t="s">
        <v>119</v>
      </c>
    </row>
    <row r="60" spans="1:3">
      <c r="A60" s="88" t="s">
        <v>145</v>
      </c>
      <c r="B60" s="89">
        <v>50</v>
      </c>
      <c r="C60" s="87" t="s">
        <v>119</v>
      </c>
    </row>
    <row r="61" spans="1:3">
      <c r="A61" s="88" t="s">
        <v>75</v>
      </c>
      <c r="B61" s="89">
        <v>99</v>
      </c>
      <c r="C61" s="87" t="s">
        <v>119</v>
      </c>
    </row>
    <row r="62" spans="1:3">
      <c r="A62" s="88" t="s">
        <v>76</v>
      </c>
      <c r="B62" s="89">
        <v>99</v>
      </c>
      <c r="C62" s="87" t="s">
        <v>119</v>
      </c>
    </row>
    <row r="63" spans="1:3">
      <c r="A63" s="88" t="s">
        <v>144</v>
      </c>
      <c r="B63" s="89">
        <v>50</v>
      </c>
      <c r="C63" s="87" t="s">
        <v>119</v>
      </c>
    </row>
    <row r="64" spans="1:3">
      <c r="A64" s="85" t="s">
        <v>77</v>
      </c>
      <c r="B64" s="90">
        <v>99</v>
      </c>
      <c r="C64" s="87" t="s">
        <v>119</v>
      </c>
    </row>
    <row r="65" spans="1:3">
      <c r="A65" s="85" t="s">
        <v>146</v>
      </c>
      <c r="B65" s="90">
        <v>50</v>
      </c>
      <c r="C65" s="87" t="s">
        <v>119</v>
      </c>
    </row>
    <row r="66" spans="1:3">
      <c r="A66" s="85" t="s">
        <v>105</v>
      </c>
      <c r="B66" s="90">
        <v>12</v>
      </c>
      <c r="C66" s="87" t="s">
        <v>117</v>
      </c>
    </row>
    <row r="67" spans="1:3">
      <c r="A67" s="88" t="s">
        <v>113</v>
      </c>
      <c r="B67" s="89">
        <v>17</v>
      </c>
      <c r="C67" s="87" t="s">
        <v>118</v>
      </c>
    </row>
    <row r="68" spans="1:3">
      <c r="A68" s="88" t="s">
        <v>78</v>
      </c>
      <c r="B68" s="89">
        <v>17</v>
      </c>
      <c r="C68" s="87" t="s">
        <v>118</v>
      </c>
    </row>
    <row r="69" spans="1:3">
      <c r="A69" s="88" t="s">
        <v>79</v>
      </c>
      <c r="B69" s="89">
        <v>30</v>
      </c>
      <c r="C69" s="87" t="s">
        <v>115</v>
      </c>
    </row>
    <row r="70" spans="1:3">
      <c r="A70" s="88" t="s">
        <v>104</v>
      </c>
      <c r="B70" s="89">
        <v>25</v>
      </c>
      <c r="C70" s="87" t="s">
        <v>119</v>
      </c>
    </row>
    <row r="71" spans="1:3">
      <c r="A71" s="88" t="s">
        <v>101</v>
      </c>
      <c r="B71" s="89">
        <v>17</v>
      </c>
      <c r="C71" s="87" t="s">
        <v>118</v>
      </c>
    </row>
    <row r="72" spans="1:3">
      <c r="A72" s="88" t="s">
        <v>80</v>
      </c>
      <c r="B72" s="89">
        <v>17</v>
      </c>
      <c r="C72" s="87" t="s">
        <v>115</v>
      </c>
    </row>
    <row r="73" spans="1:3">
      <c r="A73" s="85" t="s">
        <v>81</v>
      </c>
      <c r="B73" s="90">
        <v>17</v>
      </c>
      <c r="C73" s="87" t="s">
        <v>115</v>
      </c>
    </row>
    <row r="74" spans="1:3">
      <c r="A74" s="88" t="s">
        <v>140</v>
      </c>
      <c r="B74" s="89">
        <v>17</v>
      </c>
      <c r="C74" s="87" t="s">
        <v>119</v>
      </c>
    </row>
    <row r="75" spans="1:3">
      <c r="A75" s="95" t="s">
        <v>141</v>
      </c>
      <c r="B75" s="92">
        <v>17</v>
      </c>
      <c r="C75" s="93" t="s">
        <v>119</v>
      </c>
    </row>
    <row r="76" spans="1:3">
      <c r="A76" s="94" t="s">
        <v>85</v>
      </c>
      <c r="B76" s="90">
        <v>0</v>
      </c>
      <c r="C76" s="85" t="s">
        <v>85</v>
      </c>
    </row>
    <row r="77" spans="1:3">
      <c r="A77" s="51"/>
      <c r="B77" s="80"/>
      <c r="C77" s="64"/>
    </row>
    <row r="78" spans="1:3">
      <c r="A78" s="82"/>
      <c r="B78" s="66"/>
      <c r="C78" s="51"/>
    </row>
    <row r="79" spans="1:3">
      <c r="A79" s="51"/>
      <c r="B79" s="66"/>
      <c r="C79" s="64"/>
    </row>
    <row r="80" spans="1:3">
      <c r="A80" s="51"/>
      <c r="B80" s="66"/>
      <c r="C80" s="64"/>
    </row>
    <row r="81" spans="1:3">
      <c r="A81" s="78"/>
      <c r="B81" s="80"/>
      <c r="C81" s="79"/>
    </row>
    <row r="90" spans="1:3">
      <c r="A90" s="65"/>
      <c r="B90" s="50"/>
      <c r="C90" s="64"/>
    </row>
    <row r="91" spans="1:3">
      <c r="A91" s="51"/>
      <c r="B91" s="66"/>
      <c r="C91" s="64"/>
    </row>
  </sheetData>
  <sortState xmlns:xlrd2="http://schemas.microsoft.com/office/spreadsheetml/2017/richdata2" ref="E2:F45">
    <sortCondition ref="F1"/>
    <sortCondition ref="E1"/>
  </sortState>
  <phoneticPr fontId="39" type="noConversion"/>
  <pageMargins left="0.23622047244094491" right="0.23622047244094491" top="0.19685039370078741" bottom="0.19685039370078741" header="0.31496062992125984" footer="0.31496062992125984"/>
  <pageSetup paperSize="9" scale="61" orientation="portrait" horizontalDpi="360" verticalDpi="360" r:id="rId1"/>
  <tableParts count="4"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39626EE-B04B-4962-9323-1EADDDC741C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Fiche</vt:lpstr>
      <vt:lpstr>Stat</vt:lpstr>
      <vt:lpstr>donnees_tempo</vt:lpstr>
      <vt:lpstr>activité_extraite</vt:lpstr>
      <vt:lpstr>liste_des_activité</vt:lpstr>
      <vt:lpstr>Param</vt:lpstr>
      <vt:lpstr>activité_extraite!Criteres</vt:lpstr>
      <vt:lpstr>activité_extraite!Extraire</vt:lpstr>
      <vt:lpstr>LCoV</vt:lpstr>
      <vt:lpstr>LVil</vt:lpstr>
      <vt:lpstr>Fiche!Zone_d_impression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Galopin;Tiburce 44</dc:creator>
  <cp:lastModifiedBy>Mon HPPC</cp:lastModifiedBy>
  <cp:revision>95</cp:revision>
  <cp:lastPrinted>2025-10-02T16:25:23Z</cp:lastPrinted>
  <dcterms:created xsi:type="dcterms:W3CDTF">2011-09-12T10:35:53Z</dcterms:created>
  <dcterms:modified xsi:type="dcterms:W3CDTF">2025-10-20T13:17:30Z</dcterms:modified>
</cp:coreProperties>
</file>