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defaultThemeVersion="124226"/>
  <bookViews>
    <workbookView xWindow="120" yWindow="150" windowWidth="28515" windowHeight="123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Feuil1!$L$4:$P$5</definedName>
  </definedNames>
  <calcPr calcId="125725"/>
</workbook>
</file>

<file path=xl/calcChain.xml><?xml version="1.0" encoding="utf-8"?>
<calcChain xmlns="http://schemas.openxmlformats.org/spreadsheetml/2006/main">
  <c r="N7" i="1"/>
  <c r="N8"/>
  <c r="F9" s="1"/>
  <c r="N9"/>
  <c r="N10"/>
  <c r="N11"/>
  <c r="N12"/>
  <c r="N13"/>
  <c r="F6"/>
  <c r="N14"/>
  <c r="E16" s="1"/>
  <c r="N15"/>
  <c r="F15"/>
  <c r="F16"/>
  <c r="E12"/>
  <c r="E6"/>
  <c r="N6"/>
  <c r="G19"/>
  <c r="G22"/>
  <c r="G23"/>
  <c r="G21"/>
  <c r="G20"/>
  <c r="G18"/>
  <c r="G17"/>
  <c r="E13" l="1"/>
  <c r="H16"/>
  <c r="F10"/>
  <c r="F7"/>
  <c r="E15"/>
  <c r="E9"/>
  <c r="F12"/>
  <c r="E7"/>
  <c r="E10"/>
  <c r="F13"/>
  <c r="H13" s="1"/>
  <c r="E8"/>
  <c r="E11"/>
  <c r="F14"/>
  <c r="F8"/>
  <c r="E14"/>
  <c r="H14" s="1"/>
  <c r="F11"/>
  <c r="H15"/>
  <c r="G14"/>
  <c r="G15"/>
  <c r="G16"/>
  <c r="G13"/>
  <c r="H10" l="1"/>
  <c r="J10" s="1"/>
  <c r="H8"/>
  <c r="J8" s="1"/>
  <c r="H12"/>
  <c r="H7"/>
  <c r="J7" s="1"/>
  <c r="H11"/>
  <c r="J11" s="1"/>
  <c r="H9"/>
  <c r="J9" s="1"/>
  <c r="J16"/>
  <c r="J13"/>
  <c r="J14"/>
  <c r="J15"/>
  <c r="H6"/>
  <c r="G6"/>
  <c r="G10"/>
  <c r="G9"/>
  <c r="G11"/>
  <c r="G7"/>
  <c r="G12"/>
  <c r="G8"/>
  <c r="J12" l="1"/>
  <c r="J6"/>
  <c r="J1" l="1"/>
  <c r="J2"/>
</calcChain>
</file>

<file path=xl/sharedStrings.xml><?xml version="1.0" encoding="utf-8"?>
<sst xmlns="http://schemas.openxmlformats.org/spreadsheetml/2006/main" count="29" uniqueCount="22">
  <si>
    <t>Inventaire du Stock avec Alerte du Stock Minimum</t>
  </si>
  <si>
    <t>Montant du Stock</t>
  </si>
  <si>
    <r>
      <t>Entrées</t>
    </r>
    <r>
      <rPr>
        <b/>
        <sz val="18"/>
        <color rgb="FF000000"/>
        <rFont val="Calibri"/>
        <family val="2"/>
        <scheme val="minor"/>
      </rPr>
      <t xml:space="preserve"> et </t>
    </r>
    <r>
      <rPr>
        <b/>
        <sz val="20"/>
        <color rgb="FFFF5E3E"/>
        <rFont val="Calibri"/>
        <family val="2"/>
        <scheme val="minor"/>
      </rPr>
      <t>Sorties</t>
    </r>
    <r>
      <rPr>
        <b/>
        <sz val="18"/>
        <color rgb="FF000000"/>
        <rFont val="Calibri"/>
        <family val="2"/>
        <scheme val="minor"/>
      </rPr>
      <t xml:space="preserve"> du STOCK</t>
    </r>
  </si>
  <si>
    <t>Code</t>
  </si>
  <si>
    <t>Article</t>
  </si>
  <si>
    <t>Désignation</t>
  </si>
  <si>
    <t>Stock</t>
  </si>
  <si>
    <t>Mini</t>
  </si>
  <si>
    <t>initial</t>
  </si>
  <si>
    <t>Entrée</t>
  </si>
  <si>
    <t>Sortie</t>
  </si>
  <si>
    <t>Stock Final</t>
  </si>
  <si>
    <t>P.U.</t>
  </si>
  <si>
    <t>Valeur du Stock</t>
  </si>
  <si>
    <t>Date</t>
  </si>
  <si>
    <t>CARTOUCHE ROUGES</t>
  </si>
  <si>
    <t>CARTOUCHES VERT</t>
  </si>
  <si>
    <t>CARTOUCHE BLEU</t>
  </si>
  <si>
    <t>CARTOUCHE NOIR</t>
  </si>
  <si>
    <t>Alerte stock</t>
  </si>
  <si>
    <t>Inventaire du stock avec alerte du stock minimum</t>
  </si>
  <si>
    <t>Entrée et sortie du STOCK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</si>
</sst>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5">
    <font>
      <sz val="11"/>
      <color theme="1"/>
      <name val="Calibri"/>
      <family val="2"/>
      <scheme val="minor"/>
    </font>
    <font>
      <b/>
      <sz val="22"/>
      <color rgb="FF21636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4"/>
      <color rgb="FF236767"/>
      <name val="Calibri"/>
      <family val="2"/>
      <scheme val="minor"/>
    </font>
    <font>
      <b/>
      <sz val="20"/>
      <color rgb="FF0ABEB5"/>
      <name val="Calibri"/>
      <family val="2"/>
      <scheme val="minor"/>
    </font>
    <font>
      <b/>
      <sz val="20"/>
      <color rgb="FFFF5E3E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404040"/>
      <name val="Calibri"/>
      <family val="2"/>
      <scheme val="minor"/>
    </font>
    <font>
      <b/>
      <sz val="14"/>
      <color rgb="FF252529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A24A0E"/>
      <name val="Calibri"/>
      <family val="2"/>
      <scheme val="minor"/>
    </font>
    <font>
      <sz val="20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DCF4E4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rgb="FF2C8182"/>
        <bgColor rgb="FF000000"/>
      </patternFill>
    </fill>
    <fill>
      <patternFill patternType="solid">
        <fgColor rgb="FF0ACABF"/>
        <bgColor rgb="FF000000"/>
      </patternFill>
    </fill>
    <fill>
      <patternFill patternType="solid">
        <fgColor rgb="FFA0FDCA"/>
        <bgColor rgb="FF000000"/>
      </patternFill>
    </fill>
    <fill>
      <patternFill patternType="solid">
        <fgColor rgb="FFFF5E3E"/>
        <bgColor rgb="FF000000"/>
      </patternFill>
    </fill>
    <fill>
      <patternFill patternType="solid">
        <fgColor rgb="FFEDEDED"/>
        <bgColor rgb="FFEDEDED"/>
      </patternFill>
    </fill>
  </fills>
  <borders count="8">
    <border>
      <left/>
      <right/>
      <top/>
      <bottom/>
      <diagonal/>
    </border>
    <border>
      <left style="thin">
        <color rgb="FF236767"/>
      </left>
      <right style="thin">
        <color rgb="FF236767"/>
      </right>
      <top style="thin">
        <color rgb="FF236767"/>
      </top>
      <bottom style="thin">
        <color rgb="FF236767"/>
      </bottom>
      <diagonal/>
    </border>
    <border>
      <left style="thin">
        <color rgb="FFBFBFBF"/>
      </left>
      <right/>
      <top/>
      <bottom/>
      <diagonal/>
    </border>
    <border>
      <left/>
      <right style="thin">
        <color rgb="FFBFBFBF"/>
      </right>
      <top/>
      <bottom/>
      <diagonal/>
    </border>
    <border>
      <left/>
      <right style="thin">
        <color rgb="FFA5A5A5"/>
      </right>
      <top/>
      <bottom/>
      <diagonal/>
    </border>
    <border>
      <left/>
      <right/>
      <top/>
      <bottom style="thin">
        <color rgb="FFA5A5A5"/>
      </bottom>
      <diagonal/>
    </border>
    <border>
      <left/>
      <right/>
      <top style="thin">
        <color rgb="FFA5A5A5"/>
      </top>
      <bottom style="thin">
        <color rgb="FFA5A5A5"/>
      </bottom>
      <diagonal/>
    </border>
    <border>
      <left style="thin">
        <color rgb="FFA5A5A5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Alignment="1">
      <alignment horizontal="left"/>
    </xf>
    <xf numFmtId="0" fontId="2" fillId="2" borderId="0" xfId="0" applyFont="1" applyFill="1"/>
    <xf numFmtId="0" fontId="3" fillId="0" borderId="0" xfId="0" applyFont="1"/>
    <xf numFmtId="0" fontId="3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3" fillId="4" borderId="2" xfId="0" applyFont="1" applyFill="1" applyBorder="1"/>
    <xf numFmtId="0" fontId="6" fillId="4" borderId="0" xfId="0" applyFont="1" applyFill="1"/>
    <xf numFmtId="0" fontId="3" fillId="4" borderId="0" xfId="0" applyFont="1" applyFill="1"/>
    <xf numFmtId="0" fontId="3" fillId="4" borderId="3" xfId="0" applyFont="1" applyFill="1" applyBorder="1"/>
    <xf numFmtId="0" fontId="3" fillId="2" borderId="0" xfId="0" applyFont="1" applyFill="1"/>
    <xf numFmtId="0" fontId="3" fillId="2" borderId="3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 wrapText="1"/>
    </xf>
    <xf numFmtId="0" fontId="9" fillId="3" borderId="0" xfId="0" applyFont="1" applyFill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0" fontId="12" fillId="9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left" vertical="center"/>
    </xf>
    <xf numFmtId="0" fontId="13" fillId="9" borderId="5" xfId="0" applyFont="1" applyFill="1" applyBorder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3" fillId="0" borderId="6" xfId="0" applyFont="1" applyBorder="1" applyAlignment="1">
      <alignment horizontal="center" vertical="center"/>
    </xf>
    <xf numFmtId="0" fontId="13" fillId="9" borderId="6" xfId="0" applyFont="1" applyFill="1" applyBorder="1" applyAlignment="1">
      <alignment horizontal="center" vertical="center"/>
    </xf>
    <xf numFmtId="14" fontId="0" fillId="0" borderId="0" xfId="0" applyNumberFormat="1"/>
    <xf numFmtId="0" fontId="4" fillId="2" borderId="0" xfId="0" applyFont="1" applyFill="1" applyBorder="1" applyAlignment="1">
      <alignment horizontal="center" vertical="center" wrapText="1"/>
    </xf>
    <xf numFmtId="44" fontId="5" fillId="2" borderId="0" xfId="0" applyNumberFormat="1" applyFont="1" applyFill="1" applyBorder="1" applyAlignment="1">
      <alignment horizontal="center" vertical="center"/>
    </xf>
    <xf numFmtId="44" fontId="12" fillId="9" borderId="0" xfId="0" applyNumberFormat="1" applyFont="1" applyFill="1" applyAlignment="1">
      <alignment horizontal="center" vertical="center"/>
    </xf>
    <xf numFmtId="44" fontId="0" fillId="0" borderId="0" xfId="0" applyNumberFormat="1"/>
    <xf numFmtId="0" fontId="1" fillId="2" borderId="0" xfId="0" applyFont="1" applyFill="1" applyAlignment="1">
      <alignment horizontal="center"/>
    </xf>
    <xf numFmtId="0" fontId="14" fillId="4" borderId="2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4" fillId="4" borderId="3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 wrapText="1"/>
    </xf>
    <xf numFmtId="0" fontId="10" fillId="6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 wrapText="1"/>
    </xf>
    <xf numFmtId="0" fontId="8" fillId="8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5" borderId="4" xfId="0" applyFont="1" applyFill="1" applyBorder="1" applyAlignment="1">
      <alignment horizontal="center" vertical="center" wrapText="1"/>
    </xf>
    <xf numFmtId="0" fontId="8" fillId="5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3"/>
  <sheetViews>
    <sheetView tabSelected="1" topLeftCell="B2" workbookViewId="0">
      <pane ySplit="4" topLeftCell="A6" activePane="bottomLeft" state="frozen"/>
      <selection activeCell="A2" sqref="A2"/>
      <selection pane="bottomLeft" activeCell="P10" sqref="P10"/>
    </sheetView>
  </sheetViews>
  <sheetFormatPr baseColWidth="10" defaultRowHeight="15"/>
  <cols>
    <col min="2" max="2" width="21.5703125" bestFit="1" customWidth="1"/>
    <col min="10" max="10" width="16.42578125" bestFit="1" customWidth="1"/>
    <col min="14" max="14" width="21.5703125" bestFit="1" customWidth="1"/>
  </cols>
  <sheetData>
    <row r="1" spans="1:16" ht="31.5">
      <c r="A1" s="1" t="s">
        <v>0</v>
      </c>
      <c r="B1" s="2"/>
      <c r="C1" s="4"/>
      <c r="D1" s="4"/>
      <c r="E1" s="4"/>
      <c r="F1" s="4"/>
      <c r="G1" s="4"/>
      <c r="H1" s="4"/>
      <c r="I1" s="5" t="s">
        <v>1</v>
      </c>
      <c r="J1" s="6">
        <f>SUM(J4:J16)</f>
        <v>41490</v>
      </c>
      <c r="L1" s="7"/>
      <c r="M1" s="8" t="s">
        <v>2</v>
      </c>
      <c r="N1" s="9"/>
      <c r="O1" s="9"/>
      <c r="P1" s="10"/>
    </row>
    <row r="2" spans="1:16" ht="31.5">
      <c r="A2" s="29" t="s">
        <v>20</v>
      </c>
      <c r="B2" s="29"/>
      <c r="C2" s="29"/>
      <c r="D2" s="29"/>
      <c r="E2" s="29"/>
      <c r="F2" s="29"/>
      <c r="G2" s="29"/>
      <c r="H2" s="29"/>
      <c r="I2" s="25" t="s">
        <v>1</v>
      </c>
      <c r="J2" s="26">
        <f>SUM(J6:J39)</f>
        <v>41490</v>
      </c>
      <c r="L2" s="30" t="s">
        <v>21</v>
      </c>
      <c r="M2" s="31"/>
      <c r="N2" s="31"/>
      <c r="O2" s="31"/>
      <c r="P2" s="32"/>
    </row>
    <row r="3" spans="1:16">
      <c r="A3" s="4"/>
      <c r="B3" s="11"/>
      <c r="C3" s="4"/>
      <c r="D3" s="4"/>
      <c r="E3" s="4"/>
      <c r="F3" s="4"/>
      <c r="G3" s="4"/>
      <c r="H3" s="4"/>
      <c r="I3" s="4"/>
      <c r="J3" s="12"/>
      <c r="L3" s="7"/>
      <c r="M3" s="9"/>
      <c r="N3" s="9"/>
      <c r="O3" s="9"/>
      <c r="P3" s="10"/>
    </row>
    <row r="4" spans="1:16" ht="18.75" customHeight="1">
      <c r="A4" s="13" t="s">
        <v>3</v>
      </c>
      <c r="B4" s="37" t="s">
        <v>5</v>
      </c>
      <c r="C4" s="14" t="s">
        <v>6</v>
      </c>
      <c r="D4" s="13" t="s">
        <v>6</v>
      </c>
      <c r="E4" s="37" t="s">
        <v>9</v>
      </c>
      <c r="F4" s="37" t="s">
        <v>10</v>
      </c>
      <c r="G4" s="38" t="s">
        <v>19</v>
      </c>
      <c r="H4" s="39" t="s">
        <v>11</v>
      </c>
      <c r="I4" s="37" t="s">
        <v>12</v>
      </c>
      <c r="J4" s="33" t="s">
        <v>13</v>
      </c>
      <c r="L4" s="34" t="s">
        <v>14</v>
      </c>
      <c r="M4" s="15" t="s">
        <v>3</v>
      </c>
      <c r="N4" s="34" t="s">
        <v>5</v>
      </c>
      <c r="O4" s="35" t="s">
        <v>9</v>
      </c>
      <c r="P4" s="36" t="s">
        <v>10</v>
      </c>
    </row>
    <row r="5" spans="1:16" ht="18.75">
      <c r="A5" s="13" t="s">
        <v>4</v>
      </c>
      <c r="B5" s="37"/>
      <c r="C5" s="14" t="s">
        <v>7</v>
      </c>
      <c r="D5" s="13" t="s">
        <v>8</v>
      </c>
      <c r="E5" s="37"/>
      <c r="F5" s="37"/>
      <c r="G5" s="38"/>
      <c r="H5" s="39"/>
      <c r="I5" s="37"/>
      <c r="J5" s="33"/>
      <c r="L5" s="34"/>
      <c r="M5" s="15" t="s">
        <v>4</v>
      </c>
      <c r="N5" s="34"/>
      <c r="O5" s="35"/>
      <c r="P5" s="36"/>
    </row>
    <row r="6" spans="1:16" ht="15.75">
      <c r="A6" s="16">
        <v>100116</v>
      </c>
      <c r="B6" s="17" t="s">
        <v>15</v>
      </c>
      <c r="C6" s="18">
        <v>90</v>
      </c>
      <c r="D6" s="16">
        <v>100</v>
      </c>
      <c r="E6" s="16">
        <f>SUMIF((N6:N2001),(B6),(O6:O2001))</f>
        <v>200</v>
      </c>
      <c r="F6" s="16">
        <f>SUMIF((N6:N2001),(B6),(P6:P2001))</f>
        <v>100</v>
      </c>
      <c r="G6" s="16" t="e">
        <f ca="1">SI.CONDITIONS((H6)&lt;=0,0,(H6)&lt;=(C6),1,(H6)&gt;(C6),2)</f>
        <v>#NAME?</v>
      </c>
      <c r="H6" s="19">
        <f t="shared" ref="H6:H16" si="0">D6+E6-F6</f>
        <v>200</v>
      </c>
      <c r="I6" s="27">
        <v>45</v>
      </c>
      <c r="J6" s="27">
        <f>H6*I6</f>
        <v>9000</v>
      </c>
      <c r="L6" s="24">
        <v>45687</v>
      </c>
      <c r="M6" s="16">
        <v>100116</v>
      </c>
      <c r="N6" s="17" t="str">
        <f>LOOKUP((M6),($A$6:$A$40),($B$6:$B$40))</f>
        <v>CARTOUCHE ROUGES</v>
      </c>
      <c r="O6" s="16"/>
      <c r="P6" s="16">
        <v>3</v>
      </c>
    </row>
    <row r="7" spans="1:16" ht="15.75">
      <c r="A7" s="20">
        <v>100117</v>
      </c>
      <c r="B7" s="21" t="s">
        <v>16</v>
      </c>
      <c r="C7" s="22">
        <v>20</v>
      </c>
      <c r="D7" s="16">
        <v>80</v>
      </c>
      <c r="E7" s="16">
        <f>SUMIF((N7:N2002),(B7),(O7:O2002))</f>
        <v>5</v>
      </c>
      <c r="F7" s="16">
        <f>SUMIF((N6:N2002),(B7),(P6:P2002))</f>
        <v>5</v>
      </c>
      <c r="G7" s="16" t="e">
        <f t="shared" ref="G7:G21" ca="1" si="1">SI.CONDITIONS((H7)&lt;=0,0,(H7)&lt;=(C7),1,(H7)&gt;(C7),2)</f>
        <v>#NAME?</v>
      </c>
      <c r="H7" s="19">
        <f>D7+E7-F7</f>
        <v>80</v>
      </c>
      <c r="I7" s="27">
        <v>45</v>
      </c>
      <c r="J7" s="27">
        <f t="shared" ref="J7:J16" si="2">H7*I7</f>
        <v>3600</v>
      </c>
      <c r="M7" s="16">
        <v>100118</v>
      </c>
      <c r="N7" s="17" t="str">
        <f t="shared" ref="N7:N15" si="3">LOOKUP((M7),($A$6:$A$40),($B$6:$B$40))</f>
        <v>CARTOUCHE BLEU</v>
      </c>
      <c r="O7" s="20">
        <v>80</v>
      </c>
      <c r="P7" s="20"/>
    </row>
    <row r="8" spans="1:16" ht="15.75">
      <c r="A8" s="16">
        <v>100118</v>
      </c>
      <c r="B8" s="17" t="s">
        <v>17</v>
      </c>
      <c r="C8" s="23">
        <v>20</v>
      </c>
      <c r="D8" s="16">
        <v>32</v>
      </c>
      <c r="E8" s="16">
        <f>SUMIF((N6:N2001),(B8),(O6:O2001))</f>
        <v>80</v>
      </c>
      <c r="F8" s="16">
        <f t="shared" ref="F8:F16" si="4">SUMIF((N7:N2003),(B8),(P7:P2003))</f>
        <v>112</v>
      </c>
      <c r="G8" s="16" t="e">
        <f t="shared" ca="1" si="1"/>
        <v>#NAME?</v>
      </c>
      <c r="H8" s="19">
        <f t="shared" si="0"/>
        <v>0</v>
      </c>
      <c r="I8" s="27">
        <v>45</v>
      </c>
      <c r="J8" s="27">
        <f t="shared" si="2"/>
        <v>0</v>
      </c>
      <c r="M8" s="16">
        <v>100119</v>
      </c>
      <c r="N8" s="17" t="str">
        <f t="shared" si="3"/>
        <v>CARTOUCHE NOIR</v>
      </c>
      <c r="O8" s="3">
        <v>3</v>
      </c>
      <c r="P8" s="3">
        <v>3</v>
      </c>
    </row>
    <row r="9" spans="1:16" ht="15.75">
      <c r="A9" s="20">
        <v>100119</v>
      </c>
      <c r="B9" s="21" t="s">
        <v>18</v>
      </c>
      <c r="C9" s="22">
        <v>10</v>
      </c>
      <c r="D9" s="16">
        <v>3</v>
      </c>
      <c r="E9" s="16">
        <f t="shared" ref="E9:E16" si="5">SUMIF((N7:N2002),(B9),(O7:O2002))</f>
        <v>3</v>
      </c>
      <c r="F9" s="16">
        <f t="shared" si="4"/>
        <v>3</v>
      </c>
      <c r="G9" s="16" t="e">
        <f t="shared" ca="1" si="1"/>
        <v>#NAME?</v>
      </c>
      <c r="H9" s="19">
        <f t="shared" si="0"/>
        <v>3</v>
      </c>
      <c r="I9" s="27">
        <v>45</v>
      </c>
      <c r="J9" s="27">
        <f t="shared" si="2"/>
        <v>135</v>
      </c>
      <c r="M9" s="16">
        <v>100118</v>
      </c>
      <c r="N9" s="17" t="str">
        <f t="shared" si="3"/>
        <v>CARTOUCHE BLEU</v>
      </c>
      <c r="O9" s="3"/>
      <c r="P9" s="3">
        <v>112</v>
      </c>
    </row>
    <row r="10" spans="1:16" ht="15.75">
      <c r="A10" s="16"/>
      <c r="B10" s="17"/>
      <c r="C10" s="23"/>
      <c r="D10" s="16">
        <v>104</v>
      </c>
      <c r="E10" s="16">
        <f t="shared" si="5"/>
        <v>0</v>
      </c>
      <c r="F10" s="16">
        <f t="shared" si="4"/>
        <v>0</v>
      </c>
      <c r="G10" s="16" t="e">
        <f t="shared" ca="1" si="1"/>
        <v>#NAME?</v>
      </c>
      <c r="H10" s="19">
        <f t="shared" si="0"/>
        <v>104</v>
      </c>
      <c r="I10" s="27">
        <v>45</v>
      </c>
      <c r="J10" s="27">
        <f t="shared" si="2"/>
        <v>4680</v>
      </c>
      <c r="M10" s="16">
        <v>100117</v>
      </c>
      <c r="N10" s="17" t="str">
        <f t="shared" si="3"/>
        <v>CARTOUCHES VERT</v>
      </c>
      <c r="O10" s="3">
        <v>5</v>
      </c>
      <c r="P10" s="3">
        <v>5</v>
      </c>
    </row>
    <row r="11" spans="1:16" ht="15.75">
      <c r="A11" s="20"/>
      <c r="B11" s="21"/>
      <c r="C11" s="22"/>
      <c r="D11" s="16">
        <v>105</v>
      </c>
      <c r="E11" s="16">
        <f t="shared" si="5"/>
        <v>0</v>
      </c>
      <c r="F11" s="16">
        <f t="shared" si="4"/>
        <v>0</v>
      </c>
      <c r="G11" s="16" t="e">
        <f t="shared" ca="1" si="1"/>
        <v>#NAME?</v>
      </c>
      <c r="H11" s="19">
        <f t="shared" si="0"/>
        <v>105</v>
      </c>
      <c r="I11" s="27">
        <v>45</v>
      </c>
      <c r="J11" s="27">
        <f t="shared" si="2"/>
        <v>4725</v>
      </c>
      <c r="M11" s="16">
        <v>100116</v>
      </c>
      <c r="N11" s="17" t="str">
        <f t="shared" si="3"/>
        <v>CARTOUCHE ROUGES</v>
      </c>
      <c r="O11" s="3"/>
      <c r="P11" s="3">
        <v>97</v>
      </c>
    </row>
    <row r="12" spans="1:16" ht="15.75">
      <c r="A12" s="16"/>
      <c r="B12" s="17"/>
      <c r="C12" s="23"/>
      <c r="D12" s="16">
        <v>106</v>
      </c>
      <c r="E12" s="16">
        <f t="shared" si="5"/>
        <v>0</v>
      </c>
      <c r="F12" s="16">
        <f t="shared" si="4"/>
        <v>0</v>
      </c>
      <c r="G12" s="16" t="e">
        <f t="shared" ca="1" si="1"/>
        <v>#NAME?</v>
      </c>
      <c r="H12" s="19">
        <f t="shared" si="0"/>
        <v>106</v>
      </c>
      <c r="I12" s="27">
        <v>45</v>
      </c>
      <c r="J12" s="27">
        <f t="shared" si="2"/>
        <v>4770</v>
      </c>
      <c r="M12" s="16">
        <v>100116</v>
      </c>
      <c r="N12" s="17" t="str">
        <f t="shared" si="3"/>
        <v>CARTOUCHE ROUGES</v>
      </c>
      <c r="O12" s="3">
        <v>200</v>
      </c>
      <c r="P12" s="3"/>
    </row>
    <row r="13" spans="1:16" ht="15.75">
      <c r="A13" s="20"/>
      <c r="B13" s="21"/>
      <c r="C13" s="22"/>
      <c r="D13" s="16">
        <v>107</v>
      </c>
      <c r="E13" s="16">
        <f t="shared" si="5"/>
        <v>0</v>
      </c>
      <c r="F13" s="16">
        <f t="shared" si="4"/>
        <v>0</v>
      </c>
      <c r="G13" s="16" t="e">
        <f t="shared" ca="1" si="1"/>
        <v>#NAME?</v>
      </c>
      <c r="H13" s="19">
        <f t="shared" si="0"/>
        <v>107</v>
      </c>
      <c r="I13" s="27">
        <v>45</v>
      </c>
      <c r="J13" s="27">
        <f t="shared" si="2"/>
        <v>4815</v>
      </c>
      <c r="M13" s="16"/>
      <c r="N13" s="17" t="e">
        <f t="shared" si="3"/>
        <v>#N/A</v>
      </c>
      <c r="O13" s="3"/>
      <c r="P13" s="3"/>
    </row>
    <row r="14" spans="1:16" ht="15.75">
      <c r="A14" s="16"/>
      <c r="B14" s="17"/>
      <c r="C14" s="23"/>
      <c r="D14" s="16">
        <v>108</v>
      </c>
      <c r="E14" s="16">
        <f t="shared" si="5"/>
        <v>0</v>
      </c>
      <c r="F14" s="16">
        <f t="shared" si="4"/>
        <v>0</v>
      </c>
      <c r="G14" s="16" t="e">
        <f t="shared" ca="1" si="1"/>
        <v>#NAME?</v>
      </c>
      <c r="H14" s="19">
        <f t="shared" si="0"/>
        <v>108</v>
      </c>
      <c r="I14" s="27">
        <v>45</v>
      </c>
      <c r="J14" s="27">
        <f t="shared" si="2"/>
        <v>4860</v>
      </c>
      <c r="M14" s="16"/>
      <c r="N14" s="17" t="e">
        <f t="shared" si="3"/>
        <v>#N/A</v>
      </c>
      <c r="O14" s="3"/>
      <c r="P14" s="3"/>
    </row>
    <row r="15" spans="1:16" ht="15.75">
      <c r="A15" s="20"/>
      <c r="B15" s="21"/>
      <c r="C15" s="22"/>
      <c r="D15" s="16">
        <v>109</v>
      </c>
      <c r="E15" s="16">
        <f t="shared" si="5"/>
        <v>0</v>
      </c>
      <c r="F15" s="16">
        <f t="shared" si="4"/>
        <v>0</v>
      </c>
      <c r="G15" s="16" t="e">
        <f t="shared" ca="1" si="1"/>
        <v>#NAME?</v>
      </c>
      <c r="H15" s="19">
        <f t="shared" si="0"/>
        <v>109</v>
      </c>
      <c r="I15" s="27">
        <v>45</v>
      </c>
      <c r="J15" s="27">
        <f t="shared" si="2"/>
        <v>4905</v>
      </c>
      <c r="M15" s="16"/>
      <c r="N15" s="17" t="e">
        <f t="shared" si="3"/>
        <v>#N/A</v>
      </c>
      <c r="O15" s="3"/>
      <c r="P15" s="3"/>
    </row>
    <row r="16" spans="1:16" ht="15.75">
      <c r="A16" s="16"/>
      <c r="B16" s="17"/>
      <c r="C16" s="23"/>
      <c r="D16" s="16"/>
      <c r="E16" s="16">
        <f t="shared" si="5"/>
        <v>0</v>
      </c>
      <c r="F16" s="16">
        <f t="shared" si="4"/>
        <v>0</v>
      </c>
      <c r="G16" s="16" t="e">
        <f t="shared" ca="1" si="1"/>
        <v>#NAME?</v>
      </c>
      <c r="H16" s="19">
        <f t="shared" si="0"/>
        <v>0</v>
      </c>
      <c r="I16" s="27">
        <v>45</v>
      </c>
      <c r="J16" s="27">
        <f t="shared" si="2"/>
        <v>0</v>
      </c>
      <c r="M16" s="16"/>
      <c r="N16" s="3"/>
      <c r="O16" s="3"/>
      <c r="P16" s="3"/>
    </row>
    <row r="17" spans="7:13" ht="15.75">
      <c r="G17" s="16" t="e">
        <f t="shared" ca="1" si="1"/>
        <v>#NAME?</v>
      </c>
      <c r="J17" s="28"/>
      <c r="M17" s="16"/>
    </row>
    <row r="18" spans="7:13" ht="15.75">
      <c r="G18" s="16" t="e">
        <f t="shared" ca="1" si="1"/>
        <v>#NAME?</v>
      </c>
      <c r="M18" s="16"/>
    </row>
    <row r="19" spans="7:13" ht="15.75">
      <c r="G19" s="16" t="e">
        <f t="shared" ca="1" si="1"/>
        <v>#NAME?</v>
      </c>
      <c r="M19" s="16"/>
    </row>
    <row r="20" spans="7:13" ht="15.75">
      <c r="G20" s="16" t="e">
        <f t="shared" ca="1" si="1"/>
        <v>#NAME?</v>
      </c>
      <c r="M20" s="16"/>
    </row>
    <row r="21" spans="7:13" ht="15.75">
      <c r="G21" s="16" t="e">
        <f t="shared" ca="1" si="1"/>
        <v>#NAME?</v>
      </c>
      <c r="M21" s="16"/>
    </row>
    <row r="22" spans="7:13" ht="15.75">
      <c r="G22" s="16" t="e">
        <f t="shared" ref="G22:G23" ca="1" si="6">SI.CONDITIONS((H22)&lt;=0,0,(H22)&lt;=(C22),1,(H22)&gt;(C22),2)</f>
        <v>#NAME?</v>
      </c>
    </row>
    <row r="23" spans="7:13" ht="15.75">
      <c r="G23" s="16" t="e">
        <f t="shared" ca="1" si="6"/>
        <v>#NAME?</v>
      </c>
    </row>
  </sheetData>
  <mergeCells count="13">
    <mergeCell ref="A2:H2"/>
    <mergeCell ref="L2:P2"/>
    <mergeCell ref="J4:J5"/>
    <mergeCell ref="L4:L5"/>
    <mergeCell ref="N4:N5"/>
    <mergeCell ref="O4:O5"/>
    <mergeCell ref="P4:P5"/>
    <mergeCell ref="B4:B5"/>
    <mergeCell ref="E4:E5"/>
    <mergeCell ref="F4:F5"/>
    <mergeCell ref="G4:G5"/>
    <mergeCell ref="H4:H5"/>
    <mergeCell ref="I4:I5"/>
  </mergeCells>
  <dataValidations count="2">
    <dataValidation type="list" allowBlank="1" showInputMessage="1" showErrorMessage="1" sqref="M21">
      <formula1>$A$6:$A$16</formula1>
    </dataValidation>
    <dataValidation type="list" allowBlank="1" showInputMessage="1" showErrorMessage="1" sqref="M6:M9">
      <formula1>$A$6:$A$31</formula1>
    </dataValidation>
  </dataValidations>
  <pageMargins left="0.7" right="0.7" top="0.75" bottom="0.75" header="0.3" footer="0.3"/>
  <pageSetup paperSize="9" orientation="portrait" horizontalDpi="200" verticalDpi="200" copies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2025-10-11T08:36:52Z</dcterms:created>
  <dcterms:modified xsi:type="dcterms:W3CDTF">2025-10-11T12:45:35Z</dcterms:modified>
</cp:coreProperties>
</file>