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8275" windowHeight="12555"/>
  </bookViews>
  <sheets>
    <sheet name="Conso 2011-2012" sheetId="1" r:id="rId1"/>
  </sheets>
  <calcPr calcId="144525"/>
</workbook>
</file>

<file path=xl/calcChain.xml><?xml version="1.0" encoding="utf-8"?>
<calcChain xmlns="http://schemas.openxmlformats.org/spreadsheetml/2006/main">
  <c r="N27" i="1" l="1"/>
  <c r="N26" i="1"/>
  <c r="N25" i="1"/>
  <c r="N24" i="1"/>
  <c r="N23" i="1"/>
  <c r="N22" i="1"/>
  <c r="N21" i="1"/>
  <c r="N16" i="1" l="1"/>
  <c r="N15" i="1"/>
  <c r="N14" i="1"/>
  <c r="N13" i="1"/>
  <c r="N12" i="1"/>
  <c r="N11" i="1"/>
  <c r="N10" i="1"/>
  <c r="L27" i="1"/>
  <c r="L26" i="1"/>
  <c r="L25" i="1"/>
  <c r="L24" i="1"/>
  <c r="L23" i="1"/>
  <c r="L22" i="1"/>
  <c r="L21" i="1"/>
  <c r="L49" i="1" l="1"/>
  <c r="L48" i="1"/>
  <c r="L47" i="1"/>
  <c r="L46" i="1"/>
  <c r="L45" i="1"/>
  <c r="L44" i="1"/>
  <c r="L43" i="1"/>
  <c r="L38" i="1"/>
  <c r="L37" i="1"/>
  <c r="L36" i="1"/>
  <c r="L35" i="1"/>
  <c r="L34" i="1"/>
  <c r="L33" i="1"/>
  <c r="L32" i="1"/>
  <c r="N49" i="1"/>
  <c r="N48" i="1"/>
  <c r="N47" i="1"/>
  <c r="N46" i="1"/>
  <c r="N45" i="1"/>
  <c r="N44" i="1"/>
  <c r="J42" i="1"/>
  <c r="N43" i="1" s="1"/>
  <c r="H42" i="1"/>
  <c r="L51" i="1" s="1"/>
  <c r="F42" i="1"/>
  <c r="N38" i="1"/>
  <c r="N37" i="1"/>
  <c r="N36" i="1"/>
  <c r="N35" i="1"/>
  <c r="N34" i="1"/>
  <c r="N33" i="1"/>
  <c r="J31" i="1"/>
  <c r="N32" i="1" s="1"/>
  <c r="H31" i="1"/>
  <c r="L40" i="1" s="1"/>
  <c r="F31" i="1"/>
  <c r="J20" i="1"/>
  <c r="H20" i="1"/>
  <c r="F20" i="1"/>
  <c r="L16" i="1"/>
  <c r="L15" i="1"/>
  <c r="L14" i="1"/>
  <c r="L13" i="1"/>
  <c r="L12" i="1"/>
  <c r="L11" i="1"/>
  <c r="B11" i="1"/>
  <c r="B12" i="1" s="1"/>
  <c r="B13" i="1" s="1"/>
  <c r="B14" i="1" s="1"/>
  <c r="B15" i="1" s="1"/>
  <c r="B16" i="1" s="1"/>
  <c r="B21" i="1" s="1"/>
  <c r="B22" i="1" s="1"/>
  <c r="B23" i="1" s="1"/>
  <c r="B24" i="1" s="1"/>
  <c r="B25" i="1" s="1"/>
  <c r="B26" i="1" s="1"/>
  <c r="B27" i="1" s="1"/>
  <c r="B32" i="1" s="1"/>
  <c r="B33" i="1" s="1"/>
  <c r="B34" i="1" s="1"/>
  <c r="B35" i="1" s="1"/>
  <c r="B36" i="1" s="1"/>
  <c r="B37" i="1" s="1"/>
  <c r="B38" i="1" s="1"/>
  <c r="B43" i="1" s="1"/>
  <c r="B44" i="1" s="1"/>
  <c r="B45" i="1" s="1"/>
  <c r="B46" i="1" s="1"/>
  <c r="B47" i="1" s="1"/>
  <c r="B48" i="1" s="1"/>
  <c r="B49" i="1" s="1"/>
  <c r="R10" i="1"/>
  <c r="V10" i="1" s="1"/>
  <c r="L10" i="1"/>
  <c r="D10" i="1"/>
  <c r="D11" i="1" s="1"/>
  <c r="D12" i="1" s="1"/>
  <c r="D13" i="1" s="1"/>
  <c r="D14" i="1" s="1"/>
  <c r="D15" i="1" s="1"/>
  <c r="D16" i="1" s="1"/>
  <c r="D20" i="1" s="1"/>
  <c r="D21" i="1" s="1"/>
  <c r="D22" i="1" s="1"/>
  <c r="D23" i="1" s="1"/>
  <c r="D24" i="1" s="1"/>
  <c r="D25" i="1" s="1"/>
  <c r="D26" i="1" s="1"/>
  <c r="D27" i="1" s="1"/>
  <c r="D31" i="1" s="1"/>
  <c r="D32" i="1" s="1"/>
  <c r="D33" i="1" s="1"/>
  <c r="D34" i="1" s="1"/>
  <c r="D35" i="1" s="1"/>
  <c r="D36" i="1" s="1"/>
  <c r="D37" i="1" s="1"/>
  <c r="D38" i="1" s="1"/>
  <c r="D42" i="1" s="1"/>
  <c r="D43" i="1" s="1"/>
  <c r="D44" i="1" s="1"/>
  <c r="D45" i="1" s="1"/>
  <c r="D46" i="1" s="1"/>
  <c r="D47" i="1" s="1"/>
  <c r="D48" i="1" s="1"/>
  <c r="D49" i="1" s="1"/>
  <c r="L29" i="1" l="1"/>
  <c r="P53" i="1" s="1"/>
  <c r="L18" i="1"/>
  <c r="R11" i="1"/>
  <c r="R12" i="1"/>
  <c r="V12" i="1" s="1"/>
  <c r="V11" i="1"/>
  <c r="R13" i="1"/>
  <c r="N40" i="1"/>
  <c r="N29" i="1"/>
  <c r="N18" i="1"/>
  <c r="X18" i="1"/>
  <c r="N51" i="1"/>
  <c r="P10" i="1"/>
  <c r="T10" i="1" l="1"/>
  <c r="P11" i="1"/>
  <c r="P55" i="1"/>
  <c r="R53" i="1"/>
  <c r="Z18" i="1"/>
  <c r="R14" i="1"/>
  <c r="V13" i="1"/>
  <c r="V14" i="1" l="1"/>
  <c r="R15" i="1"/>
  <c r="R55" i="1"/>
  <c r="AD51" i="1" s="1"/>
  <c r="AB51" i="1"/>
  <c r="T11" i="1"/>
  <c r="P12" i="1"/>
  <c r="T12" i="1" l="1"/>
  <c r="P13" i="1"/>
  <c r="R16" i="1"/>
  <c r="V15" i="1"/>
  <c r="T13" i="1" l="1"/>
  <c r="P14" i="1"/>
  <c r="V16" i="1"/>
  <c r="R21" i="1"/>
  <c r="R22" i="1" l="1"/>
  <c r="V21" i="1"/>
  <c r="T14" i="1"/>
  <c r="P15" i="1"/>
  <c r="V22" i="1" l="1"/>
  <c r="R23" i="1"/>
  <c r="T15" i="1"/>
  <c r="P16" i="1"/>
  <c r="P21" i="1" l="1"/>
  <c r="T16" i="1"/>
  <c r="R24" i="1"/>
  <c r="V23" i="1"/>
  <c r="V24" i="1" l="1"/>
  <c r="R25" i="1"/>
  <c r="T21" i="1"/>
  <c r="P22" i="1"/>
  <c r="T22" i="1" l="1"/>
  <c r="P23" i="1"/>
  <c r="R26" i="1"/>
  <c r="V25" i="1"/>
  <c r="T23" i="1" l="1"/>
  <c r="P24" i="1"/>
  <c r="V26" i="1"/>
  <c r="R27" i="1"/>
  <c r="Z29" i="1" l="1"/>
  <c r="V27" i="1"/>
  <c r="R32" i="1"/>
  <c r="T24" i="1"/>
  <c r="P25" i="1"/>
  <c r="V32" i="1" l="1"/>
  <c r="R33" i="1"/>
  <c r="T25" i="1"/>
  <c r="P26" i="1"/>
  <c r="T26" i="1" l="1"/>
  <c r="P27" i="1"/>
  <c r="R34" i="1"/>
  <c r="V33" i="1"/>
  <c r="V34" i="1" l="1"/>
  <c r="R35" i="1"/>
  <c r="P32" i="1"/>
  <c r="X29" i="1"/>
  <c r="T27" i="1"/>
  <c r="V35" i="1" l="1"/>
  <c r="R36" i="1"/>
  <c r="T32" i="1"/>
  <c r="P33" i="1"/>
  <c r="T33" i="1" l="1"/>
  <c r="P34" i="1"/>
  <c r="V36" i="1"/>
  <c r="R37" i="1"/>
  <c r="V37" i="1" l="1"/>
  <c r="R38" i="1"/>
  <c r="T34" i="1"/>
  <c r="P35" i="1"/>
  <c r="T35" i="1" l="1"/>
  <c r="P36" i="1"/>
  <c r="Z40" i="1"/>
  <c r="V38" i="1"/>
  <c r="R43" i="1"/>
  <c r="V43" i="1" l="1"/>
  <c r="R44" i="1"/>
  <c r="T36" i="1"/>
  <c r="P37" i="1"/>
  <c r="T37" i="1" l="1"/>
  <c r="P38" i="1"/>
  <c r="V44" i="1"/>
  <c r="R45" i="1"/>
  <c r="P43" i="1" l="1"/>
  <c r="X40" i="1"/>
  <c r="T38" i="1"/>
  <c r="V45" i="1"/>
  <c r="R46" i="1"/>
  <c r="V46" i="1" l="1"/>
  <c r="R47" i="1"/>
  <c r="T43" i="1"/>
  <c r="P44" i="1"/>
  <c r="T44" i="1" l="1"/>
  <c r="P45" i="1"/>
  <c r="V47" i="1"/>
  <c r="R48" i="1"/>
  <c r="V48" i="1" l="1"/>
  <c r="R49" i="1"/>
  <c r="T45" i="1"/>
  <c r="P46" i="1"/>
  <c r="T46" i="1" l="1"/>
  <c r="P47" i="1"/>
  <c r="Z51" i="1"/>
  <c r="V49" i="1"/>
  <c r="T47" i="1" l="1"/>
  <c r="P48" i="1"/>
  <c r="T48" i="1" l="1"/>
  <c r="P49" i="1"/>
  <c r="X51" i="1" l="1"/>
  <c r="T49" i="1"/>
</calcChain>
</file>

<file path=xl/sharedStrings.xml><?xml version="1.0" encoding="utf-8"?>
<sst xmlns="http://schemas.openxmlformats.org/spreadsheetml/2006/main" count="35" uniqueCount="24">
  <si>
    <t>Consommation EDF</t>
  </si>
  <si>
    <t>Consommation journalière</t>
  </si>
  <si>
    <t>Consommation cumulée</t>
  </si>
  <si>
    <t>Moyenne journalière (conso cumulée)</t>
  </si>
  <si>
    <t>Moyenne hebdomadaire ( conso cumulée)</t>
  </si>
  <si>
    <t>Moyenne mensuelle</t>
  </si>
  <si>
    <t>Jours écoulés</t>
  </si>
  <si>
    <t>Date de relevé</t>
  </si>
  <si>
    <t>Heure de relevé</t>
  </si>
  <si>
    <t>Heures creuses</t>
  </si>
  <si>
    <t>Heures pleines</t>
  </si>
  <si>
    <t>Mois 1</t>
  </si>
  <si>
    <t>Consommation semaine 1</t>
  </si>
  <si>
    <t>Moyenne hebdo semaine 1</t>
  </si>
  <si>
    <t>Consommation semaine 2</t>
  </si>
  <si>
    <t>Moyenne hebdo semaine 2</t>
  </si>
  <si>
    <t>Consommation semaine 3</t>
  </si>
  <si>
    <t>Moyenne hebdo semaine 3</t>
  </si>
  <si>
    <t>Consommation semaine 4</t>
  </si>
  <si>
    <t>Moyenne hebdo semaine 4</t>
  </si>
  <si>
    <t>Consommation mensuelle</t>
  </si>
  <si>
    <t>Consommation mensuelle cumulée</t>
  </si>
  <si>
    <t>Valeur nulle(0)</t>
  </si>
  <si>
    <t>Plus petite valeur ne se colorie pas en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</si>
</sst>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theme="9" tint="-0.249977111117893"/>
      <name val="Century Gothic"/>
      <family val="2"/>
    </font>
    <font>
      <b/>
      <sz val="10"/>
      <color rgb="FF0000FF"/>
      <name val="Century Gothic"/>
      <family val="2"/>
    </font>
    <font>
      <b/>
      <sz val="10"/>
      <color rgb="FF006600"/>
      <name val="Century Gothic"/>
      <family val="2"/>
    </font>
    <font>
      <b/>
      <sz val="10"/>
      <color rgb="FFFF00FF"/>
      <name val="Century Gothic"/>
      <family val="2"/>
    </font>
    <font>
      <b/>
      <sz val="10"/>
      <name val="Century Gothic"/>
      <family val="2"/>
    </font>
    <font>
      <b/>
      <sz val="11"/>
      <color theme="9" tint="-0.249977111117893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5" fontId="1" fillId="3" borderId="10" xfId="0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1" fontId="1" fillId="0" borderId="19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4" fillId="7" borderId="24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165" fontId="1" fillId="8" borderId="0" xfId="0" applyNumberFormat="1" applyFont="1" applyFill="1" applyAlignment="1">
      <alignment horizontal="center" vertical="center"/>
    </xf>
    <xf numFmtId="1" fontId="1" fillId="8" borderId="0" xfId="0" applyNumberFormat="1" applyFont="1" applyFill="1" applyAlignment="1">
      <alignment horizontal="center" vertical="center"/>
    </xf>
    <xf numFmtId="2" fontId="1" fillId="8" borderId="0" xfId="0" applyNumberFormat="1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2" fontId="3" fillId="8" borderId="0" xfId="0" applyNumberFormat="1" applyFont="1" applyFill="1" applyBorder="1" applyAlignment="1">
      <alignment horizontal="center" vertical="center"/>
    </xf>
    <xf numFmtId="164" fontId="1" fillId="9" borderId="0" xfId="0" applyNumberFormat="1" applyFont="1" applyFill="1" applyAlignment="1">
      <alignment horizontal="center" vertical="center"/>
    </xf>
    <xf numFmtId="165" fontId="1" fillId="9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/>
    </xf>
    <xf numFmtId="2" fontId="1" fillId="6" borderId="0" xfId="0" applyNumberFormat="1" applyFont="1" applyFill="1" applyAlignment="1">
      <alignment horizontal="center" vertical="center"/>
    </xf>
    <xf numFmtId="1" fontId="4" fillId="7" borderId="21" xfId="0" applyNumberFormat="1" applyFont="1" applyFill="1" applyBorder="1" applyAlignment="1">
      <alignment horizontal="center" vertical="center"/>
    </xf>
    <xf numFmtId="1" fontId="4" fillId="7" borderId="22" xfId="0" applyNumberFormat="1" applyFont="1" applyFill="1" applyBorder="1" applyAlignment="1">
      <alignment horizontal="center" vertical="center"/>
    </xf>
    <xf numFmtId="1" fontId="4" fillId="7" borderId="23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1" fillId="6" borderId="12" xfId="0" applyNumberFormat="1" applyFont="1" applyFill="1" applyBorder="1" applyAlignment="1">
      <alignment horizontal="center" vertical="center"/>
    </xf>
    <xf numFmtId="2" fontId="1" fillId="6" borderId="13" xfId="0" applyNumberFormat="1" applyFont="1" applyFill="1" applyBorder="1" applyAlignment="1">
      <alignment horizontal="center" vertical="center"/>
    </xf>
    <xf numFmtId="2" fontId="3" fillId="6" borderId="0" xfId="0" applyNumberFormat="1" applyFont="1" applyFill="1" applyAlignment="1">
      <alignment horizontal="center" vertical="center"/>
    </xf>
    <xf numFmtId="2" fontId="4" fillId="7" borderId="21" xfId="0" applyNumberFormat="1" applyFont="1" applyFill="1" applyBorder="1" applyAlignment="1">
      <alignment horizontal="center" vertical="center"/>
    </xf>
    <xf numFmtId="2" fontId="4" fillId="7" borderId="22" xfId="0" applyNumberFormat="1" applyFont="1" applyFill="1" applyBorder="1" applyAlignment="1">
      <alignment horizontal="center" vertical="center"/>
    </xf>
    <xf numFmtId="2" fontId="4" fillId="7" borderId="23" xfId="0" applyNumberFormat="1" applyFont="1" applyFill="1" applyBorder="1" applyAlignment="1">
      <alignment horizontal="center" vertical="center"/>
    </xf>
    <xf numFmtId="2" fontId="7" fillId="5" borderId="7" xfId="0" applyNumberFormat="1" applyFont="1" applyFill="1" applyBorder="1" applyAlignment="1">
      <alignment horizontal="center" vertical="center"/>
    </xf>
    <xf numFmtId="2" fontId="7" fillId="5" borderId="8" xfId="0" applyNumberFormat="1" applyFont="1" applyFill="1" applyBorder="1" applyAlignment="1">
      <alignment horizontal="center" vertical="center"/>
    </xf>
    <xf numFmtId="2" fontId="7" fillId="5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0"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FF0000"/>
      </font>
      <fill>
        <patternFill>
          <bgColor rgb="FFFE7286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600"/>
      </font>
      <fill>
        <patternFill>
          <bgColor rgb="FFABFFAB"/>
        </patternFill>
      </fill>
    </dxf>
    <dxf>
      <font>
        <color rgb="FFFF0000"/>
      </font>
      <fill>
        <patternFill>
          <bgColor rgb="FFFE7286"/>
        </patternFill>
      </fill>
    </dxf>
  </dxfs>
  <tableStyles count="0" defaultTableStyle="TableStyleMedium2" defaultPivotStyle="PivotStyleLight16"/>
  <colors>
    <mruColors>
      <color rgb="FFABFFAB"/>
      <color rgb="FF006600"/>
      <color rgb="FFFE7286"/>
      <color rgb="FFFD314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20</xdr:row>
      <xdr:rowOff>114301</xdr:rowOff>
    </xdr:from>
    <xdr:to>
      <xdr:col>11</xdr:col>
      <xdr:colOff>390525</xdr:colOff>
      <xdr:row>28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2009775" y="2962276"/>
          <a:ext cx="4848225" cy="1295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1323975</xdr:colOff>
      <xdr:row>24</xdr:row>
      <xdr:rowOff>171451</xdr:rowOff>
    </xdr:from>
    <xdr:to>
      <xdr:col>11</xdr:col>
      <xdr:colOff>314325</xdr:colOff>
      <xdr:row>28</xdr:row>
      <xdr:rowOff>95250</xdr:rowOff>
    </xdr:to>
    <xdr:cxnSp macro="">
      <xdr:nvCxnSpPr>
        <xdr:cNvPr id="6" name="Connecteur droit avec flèche 5"/>
        <xdr:cNvCxnSpPr/>
      </xdr:nvCxnSpPr>
      <xdr:spPr>
        <a:xfrm flipV="1">
          <a:off x="5619750" y="3781426"/>
          <a:ext cx="2819400" cy="552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showGridLines="0" showZeros="0" tabSelected="1" workbookViewId="0">
      <pane xSplit="11" ySplit="8" topLeftCell="L9" activePane="bottomRight" state="frozen"/>
      <selection activeCell="Z58" sqref="Z58"/>
      <selection pane="topRight" activeCell="Z58" sqref="Z58"/>
      <selection pane="bottomLeft" activeCell="Z58" sqref="Z58"/>
      <selection pane="bottomRight" activeCell="M35" sqref="M35"/>
    </sheetView>
  </sheetViews>
  <sheetFormatPr baseColWidth="10" defaultRowHeight="12.75" x14ac:dyDescent="0.25"/>
  <cols>
    <col min="1" max="1" width="0.85546875" style="2" customWidth="1"/>
    <col min="2" max="2" width="14.5703125" style="1" bestFit="1" customWidth="1"/>
    <col min="3" max="3" width="0.85546875" style="2" customWidth="1"/>
    <col min="4" max="4" width="47.28515625" style="3" customWidth="1"/>
    <col min="5" max="5" width="0.85546875" style="1" customWidth="1"/>
    <col min="6" max="6" width="22.7109375" style="4" customWidth="1"/>
    <col min="7" max="7" width="0.85546875" style="1" customWidth="1"/>
    <col min="8" max="8" width="16.28515625" style="5" customWidth="1"/>
    <col min="9" max="9" width="0.85546875" style="5" customWidth="1"/>
    <col min="10" max="10" width="15.85546875" style="5" customWidth="1"/>
    <col min="11" max="11" width="0.85546875" style="5" customWidth="1"/>
    <col min="12" max="12" width="16.85546875" style="6" customWidth="1"/>
    <col min="13" max="13" width="0.85546875" style="6" customWidth="1"/>
    <col min="14" max="14" width="15.7109375" style="6" customWidth="1"/>
    <col min="15" max="15" width="0.85546875" style="6" customWidth="1"/>
    <col min="16" max="16" width="16.42578125" style="6" customWidth="1"/>
    <col min="17" max="17" width="0.85546875" style="6" customWidth="1"/>
    <col min="18" max="18" width="16.140625" style="6" customWidth="1"/>
    <col min="19" max="19" width="0.85546875" style="6" customWidth="1"/>
    <col min="20" max="20" width="15.85546875" style="6" customWidth="1"/>
    <col min="21" max="21" width="0.85546875" style="6" customWidth="1"/>
    <col min="22" max="22" width="20.140625" style="6" customWidth="1"/>
    <col min="23" max="23" width="0.85546875" style="6" customWidth="1"/>
    <col min="24" max="24" width="16.7109375" style="6" customWidth="1"/>
    <col min="25" max="25" width="0.85546875" style="6" customWidth="1"/>
    <col min="26" max="26" width="25" style="6" customWidth="1"/>
    <col min="27" max="27" width="0.85546875" style="6" customWidth="1"/>
    <col min="28" max="28" width="16" style="6" customWidth="1"/>
    <col min="29" max="29" width="0.85546875" style="6" customWidth="1"/>
    <col min="30" max="30" width="15.5703125" style="6" customWidth="1"/>
    <col min="31" max="16384" width="11.42578125" style="1"/>
  </cols>
  <sheetData>
    <row r="1" spans="2:30" ht="6.75" customHeight="1" thickBot="1" x14ac:dyDescent="0.3"/>
    <row r="2" spans="2:30" ht="8.1" customHeight="1" x14ac:dyDescent="0.25">
      <c r="D2" s="54" t="s">
        <v>0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6"/>
    </row>
    <row r="3" spans="2:30" ht="8.1" customHeight="1" thickBot="1" x14ac:dyDescent="0.3">
      <c r="D3" s="57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9"/>
    </row>
    <row r="4" spans="2:30" ht="5.0999999999999996" customHeight="1" thickBot="1" x14ac:dyDescent="0.3"/>
    <row r="5" spans="2:30" ht="15" customHeight="1" thickBot="1" x14ac:dyDescent="0.3">
      <c r="B5" s="1">
        <v>0</v>
      </c>
      <c r="J5" s="7"/>
      <c r="L5" s="60" t="s">
        <v>1</v>
      </c>
      <c r="M5" s="61"/>
      <c r="N5" s="62"/>
      <c r="P5" s="60" t="s">
        <v>2</v>
      </c>
      <c r="Q5" s="61"/>
      <c r="R5" s="62"/>
      <c r="T5" s="60" t="s">
        <v>3</v>
      </c>
      <c r="U5" s="61"/>
      <c r="V5" s="62"/>
      <c r="X5" s="60" t="s">
        <v>4</v>
      </c>
      <c r="Y5" s="61"/>
      <c r="Z5" s="62"/>
      <c r="AB5" s="60" t="s">
        <v>5</v>
      </c>
      <c r="AC5" s="61"/>
      <c r="AD5" s="62"/>
    </row>
    <row r="6" spans="2:30" ht="5.0999999999999996" customHeight="1" thickBot="1" x14ac:dyDescent="0.3"/>
    <row r="7" spans="2:30" ht="15" customHeight="1" thickBot="1" x14ac:dyDescent="0.3">
      <c r="B7" s="8" t="s">
        <v>6</v>
      </c>
      <c r="D7" s="8" t="s">
        <v>7</v>
      </c>
      <c r="F7" s="9" t="s">
        <v>8</v>
      </c>
      <c r="H7" s="10" t="s">
        <v>9</v>
      </c>
      <c r="J7" s="10" t="s">
        <v>10</v>
      </c>
      <c r="L7" s="11" t="s">
        <v>9</v>
      </c>
      <c r="N7" s="11" t="s">
        <v>10</v>
      </c>
      <c r="P7" s="11" t="s">
        <v>9</v>
      </c>
      <c r="R7" s="11" t="s">
        <v>10</v>
      </c>
      <c r="T7" s="11" t="s">
        <v>9</v>
      </c>
      <c r="V7" s="11" t="s">
        <v>10</v>
      </c>
      <c r="X7" s="11" t="s">
        <v>9</v>
      </c>
      <c r="Z7" s="11" t="s">
        <v>10</v>
      </c>
      <c r="AB7" s="11" t="s">
        <v>9</v>
      </c>
      <c r="AD7" s="11" t="s">
        <v>10</v>
      </c>
    </row>
    <row r="8" spans="2:30" ht="5.0999999999999996" customHeight="1" thickBot="1" x14ac:dyDescent="0.3"/>
    <row r="9" spans="2:30" ht="15" customHeight="1" thickTop="1" thickBot="1" x14ac:dyDescent="0.3">
      <c r="B9" s="12" t="s">
        <v>11</v>
      </c>
      <c r="D9" s="13">
        <v>40783</v>
      </c>
      <c r="E9" s="14"/>
      <c r="F9" s="15">
        <v>0.66666666666666663</v>
      </c>
      <c r="G9" s="14"/>
      <c r="H9" s="16">
        <v>54149</v>
      </c>
      <c r="I9" s="16"/>
      <c r="J9" s="16">
        <v>65990</v>
      </c>
      <c r="K9" s="16"/>
      <c r="L9" s="68"/>
      <c r="M9" s="68"/>
      <c r="N9" s="69"/>
      <c r="O9" s="17"/>
      <c r="P9" s="63"/>
      <c r="Q9" s="63"/>
      <c r="R9" s="63"/>
      <c r="S9" s="63"/>
      <c r="T9" s="63"/>
      <c r="U9" s="63"/>
      <c r="V9" s="63"/>
      <c r="W9" s="17"/>
      <c r="X9" s="63"/>
      <c r="Y9" s="63"/>
      <c r="Z9" s="63"/>
      <c r="AA9" s="17"/>
      <c r="AB9" s="63"/>
      <c r="AC9" s="63"/>
      <c r="AD9" s="63"/>
    </row>
    <row r="10" spans="2:30" ht="15" customHeight="1" thickTop="1" x14ac:dyDescent="0.25">
      <c r="B10" s="18">
        <v>1</v>
      </c>
      <c r="D10" s="19">
        <f>D9+1</f>
        <v>40784</v>
      </c>
      <c r="E10" s="2"/>
      <c r="F10" s="20">
        <v>0.64583333333333337</v>
      </c>
      <c r="G10" s="2"/>
      <c r="H10" s="21">
        <v>54159</v>
      </c>
      <c r="I10" s="21"/>
      <c r="J10" s="21">
        <v>66003</v>
      </c>
      <c r="K10" s="21"/>
      <c r="L10" s="22">
        <f>MAX(H10-H9,0)</f>
        <v>10</v>
      </c>
      <c r="M10" s="22"/>
      <c r="N10" s="22">
        <f>MAX(J10-J9,0)</f>
        <v>13</v>
      </c>
      <c r="O10" s="17"/>
      <c r="P10" s="24">
        <f>L10</f>
        <v>10</v>
      </c>
      <c r="Q10" s="25"/>
      <c r="R10" s="26">
        <f>N10</f>
        <v>13</v>
      </c>
      <c r="S10" s="22"/>
      <c r="T10" s="24">
        <f t="shared" ref="T10:T16" si="0">P10/B10</f>
        <v>10</v>
      </c>
      <c r="U10" s="22"/>
      <c r="V10" s="26">
        <f>R10/B10</f>
        <v>13</v>
      </c>
      <c r="W10" s="22"/>
      <c r="X10" s="63"/>
      <c r="Y10" s="63"/>
      <c r="Z10" s="63"/>
      <c r="AA10" s="22"/>
      <c r="AB10" s="63"/>
      <c r="AC10" s="63"/>
      <c r="AD10" s="63"/>
    </row>
    <row r="11" spans="2:30" ht="15" customHeight="1" x14ac:dyDescent="0.25">
      <c r="B11" s="27">
        <f>B10+1</f>
        <v>2</v>
      </c>
      <c r="D11" s="19">
        <f t="shared" ref="D11:D16" si="1">D10+1</f>
        <v>40785</v>
      </c>
      <c r="E11" s="2"/>
      <c r="F11" s="20">
        <v>0.66666666666666663</v>
      </c>
      <c r="G11" s="2"/>
      <c r="H11" s="21">
        <v>54167</v>
      </c>
      <c r="I11" s="21"/>
      <c r="J11" s="21">
        <v>66018</v>
      </c>
      <c r="K11" s="21"/>
      <c r="L11" s="22">
        <f t="shared" ref="L11:N16" si="2">MAX(H11-H10,0)</f>
        <v>8</v>
      </c>
      <c r="M11" s="22"/>
      <c r="N11" s="22">
        <f t="shared" si="2"/>
        <v>15</v>
      </c>
      <c r="O11" s="17"/>
      <c r="P11" s="28">
        <f t="shared" ref="P11:P16" si="3">L11+P10</f>
        <v>18</v>
      </c>
      <c r="Q11" s="22"/>
      <c r="R11" s="23">
        <f t="shared" ref="R11:R16" si="4">N11+R10</f>
        <v>28</v>
      </c>
      <c r="S11" s="22"/>
      <c r="T11" s="28">
        <f t="shared" si="0"/>
        <v>9</v>
      </c>
      <c r="U11" s="22"/>
      <c r="V11" s="23">
        <f t="shared" ref="V11:V16" si="5">R11/B11</f>
        <v>14</v>
      </c>
      <c r="W11" s="22"/>
      <c r="X11" s="63"/>
      <c r="Y11" s="63"/>
      <c r="Z11" s="63"/>
      <c r="AA11" s="22"/>
      <c r="AB11" s="63"/>
      <c r="AC11" s="63"/>
      <c r="AD11" s="63"/>
    </row>
    <row r="12" spans="2:30" ht="15" customHeight="1" x14ac:dyDescent="0.25">
      <c r="B12" s="27">
        <f t="shared" ref="B12:B16" si="6">B11+1</f>
        <v>3</v>
      </c>
      <c r="D12" s="19">
        <f t="shared" si="1"/>
        <v>40786</v>
      </c>
      <c r="E12" s="2"/>
      <c r="F12" s="20">
        <v>0.6875</v>
      </c>
      <c r="G12" s="2"/>
      <c r="H12" s="21">
        <v>54176</v>
      </c>
      <c r="I12" s="21"/>
      <c r="J12" s="21">
        <v>66028</v>
      </c>
      <c r="K12" s="21"/>
      <c r="L12" s="22">
        <f t="shared" si="2"/>
        <v>9</v>
      </c>
      <c r="M12" s="22"/>
      <c r="N12" s="22">
        <f t="shared" si="2"/>
        <v>10</v>
      </c>
      <c r="O12" s="17"/>
      <c r="P12" s="28">
        <f t="shared" si="3"/>
        <v>27</v>
      </c>
      <c r="Q12" s="22"/>
      <c r="R12" s="23">
        <f t="shared" si="4"/>
        <v>38</v>
      </c>
      <c r="S12" s="22"/>
      <c r="T12" s="28">
        <f t="shared" si="0"/>
        <v>9</v>
      </c>
      <c r="U12" s="22"/>
      <c r="V12" s="23">
        <f t="shared" si="5"/>
        <v>12.666666666666666</v>
      </c>
      <c r="W12" s="22"/>
      <c r="X12" s="63"/>
      <c r="Y12" s="63"/>
      <c r="Z12" s="63"/>
      <c r="AA12" s="22"/>
      <c r="AB12" s="63"/>
      <c r="AC12" s="63"/>
      <c r="AD12" s="63"/>
    </row>
    <row r="13" spans="2:30" ht="15" customHeight="1" x14ac:dyDescent="0.25">
      <c r="B13" s="27">
        <f t="shared" si="6"/>
        <v>4</v>
      </c>
      <c r="D13" s="19">
        <f t="shared" si="1"/>
        <v>40787</v>
      </c>
      <c r="E13" s="2"/>
      <c r="F13" s="20">
        <v>0.66666666666666663</v>
      </c>
      <c r="G13" s="2"/>
      <c r="H13" s="21">
        <v>54186</v>
      </c>
      <c r="I13" s="21"/>
      <c r="J13" s="21">
        <v>66041</v>
      </c>
      <c r="K13" s="21"/>
      <c r="L13" s="22">
        <f t="shared" si="2"/>
        <v>10</v>
      </c>
      <c r="M13" s="22"/>
      <c r="N13" s="22">
        <f t="shared" si="2"/>
        <v>13</v>
      </c>
      <c r="O13" s="17"/>
      <c r="P13" s="28">
        <f t="shared" si="3"/>
        <v>37</v>
      </c>
      <c r="Q13" s="22"/>
      <c r="R13" s="23">
        <f t="shared" si="4"/>
        <v>51</v>
      </c>
      <c r="S13" s="22"/>
      <c r="T13" s="28">
        <f t="shared" si="0"/>
        <v>9.25</v>
      </c>
      <c r="U13" s="22"/>
      <c r="V13" s="23">
        <f t="shared" si="5"/>
        <v>12.75</v>
      </c>
      <c r="W13" s="22"/>
      <c r="X13" s="63"/>
      <c r="Y13" s="63"/>
      <c r="Z13" s="63"/>
      <c r="AA13" s="22"/>
      <c r="AB13" s="63"/>
      <c r="AC13" s="63"/>
      <c r="AD13" s="63"/>
    </row>
    <row r="14" spans="2:30" ht="15" customHeight="1" x14ac:dyDescent="0.25">
      <c r="B14" s="27">
        <f t="shared" si="6"/>
        <v>5</v>
      </c>
      <c r="D14" s="19">
        <f t="shared" si="1"/>
        <v>40788</v>
      </c>
      <c r="E14" s="2"/>
      <c r="F14" s="20">
        <v>0.70833333333333304</v>
      </c>
      <c r="G14" s="2"/>
      <c r="H14" s="21">
        <v>54196</v>
      </c>
      <c r="I14" s="21"/>
      <c r="J14" s="21">
        <v>66055</v>
      </c>
      <c r="K14" s="21"/>
      <c r="L14" s="22">
        <f t="shared" si="2"/>
        <v>10</v>
      </c>
      <c r="M14" s="22"/>
      <c r="N14" s="22">
        <f t="shared" si="2"/>
        <v>14</v>
      </c>
      <c r="O14" s="17"/>
      <c r="P14" s="28">
        <f t="shared" si="3"/>
        <v>47</v>
      </c>
      <c r="Q14" s="22"/>
      <c r="R14" s="23">
        <f t="shared" si="4"/>
        <v>65</v>
      </c>
      <c r="S14" s="22"/>
      <c r="T14" s="28">
        <f t="shared" si="0"/>
        <v>9.4</v>
      </c>
      <c r="U14" s="22"/>
      <c r="V14" s="23">
        <f t="shared" si="5"/>
        <v>13</v>
      </c>
      <c r="W14" s="22"/>
      <c r="X14" s="63"/>
      <c r="Y14" s="63"/>
      <c r="Z14" s="63"/>
      <c r="AA14" s="22"/>
      <c r="AB14" s="63"/>
      <c r="AC14" s="63"/>
      <c r="AD14" s="63"/>
    </row>
    <row r="15" spans="2:30" ht="15" customHeight="1" x14ac:dyDescent="0.25">
      <c r="B15" s="27">
        <f t="shared" si="6"/>
        <v>6</v>
      </c>
      <c r="D15" s="19">
        <f t="shared" si="1"/>
        <v>40789</v>
      </c>
      <c r="E15" s="2"/>
      <c r="F15" s="20">
        <v>0.75</v>
      </c>
      <c r="G15" s="2"/>
      <c r="H15" s="21">
        <v>54210</v>
      </c>
      <c r="I15" s="21"/>
      <c r="J15" s="21">
        <v>66067</v>
      </c>
      <c r="K15" s="21"/>
      <c r="L15" s="22">
        <f t="shared" si="2"/>
        <v>14</v>
      </c>
      <c r="M15" s="22"/>
      <c r="N15" s="22">
        <f t="shared" si="2"/>
        <v>12</v>
      </c>
      <c r="O15" s="17"/>
      <c r="P15" s="28">
        <f t="shared" si="3"/>
        <v>61</v>
      </c>
      <c r="Q15" s="22"/>
      <c r="R15" s="23">
        <f t="shared" si="4"/>
        <v>77</v>
      </c>
      <c r="S15" s="22"/>
      <c r="T15" s="28">
        <f t="shared" si="0"/>
        <v>10.166666666666666</v>
      </c>
      <c r="U15" s="22"/>
      <c r="V15" s="23">
        <f t="shared" si="5"/>
        <v>12.833333333333334</v>
      </c>
      <c r="W15" s="22"/>
      <c r="X15" s="63"/>
      <c r="Y15" s="63"/>
      <c r="Z15" s="63"/>
      <c r="AA15" s="22"/>
      <c r="AB15" s="63"/>
      <c r="AC15" s="63"/>
      <c r="AD15" s="63"/>
    </row>
    <row r="16" spans="2:30" ht="15" customHeight="1" thickBot="1" x14ac:dyDescent="0.3">
      <c r="B16" s="27">
        <f t="shared" si="6"/>
        <v>7</v>
      </c>
      <c r="D16" s="29">
        <f t="shared" si="1"/>
        <v>40790</v>
      </c>
      <c r="E16" s="30"/>
      <c r="F16" s="31">
        <v>0.79166666666666696</v>
      </c>
      <c r="G16" s="30"/>
      <c r="H16" s="32">
        <v>54216</v>
      </c>
      <c r="I16" s="32"/>
      <c r="J16" s="32">
        <v>66080</v>
      </c>
      <c r="K16" s="32"/>
      <c r="L16" s="33">
        <f t="shared" si="2"/>
        <v>6</v>
      </c>
      <c r="M16" s="33"/>
      <c r="N16" s="33">
        <f t="shared" si="2"/>
        <v>13</v>
      </c>
      <c r="O16" s="17"/>
      <c r="P16" s="35">
        <f t="shared" si="3"/>
        <v>67</v>
      </c>
      <c r="Q16" s="33"/>
      <c r="R16" s="34">
        <f t="shared" si="4"/>
        <v>90</v>
      </c>
      <c r="S16" s="22"/>
      <c r="T16" s="35">
        <f t="shared" si="0"/>
        <v>9.5714285714285712</v>
      </c>
      <c r="U16" s="33"/>
      <c r="V16" s="34">
        <f t="shared" si="5"/>
        <v>12.857142857142858</v>
      </c>
      <c r="W16" s="22"/>
      <c r="X16" s="63"/>
      <c r="Y16" s="63"/>
      <c r="Z16" s="63"/>
      <c r="AA16" s="22"/>
      <c r="AB16" s="63"/>
      <c r="AC16" s="63"/>
      <c r="AD16" s="63"/>
    </row>
    <row r="17" spans="2:30" ht="5.0999999999999996" customHeight="1" thickTop="1" thickBot="1" x14ac:dyDescent="0.3"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63"/>
      <c r="AC17" s="63"/>
      <c r="AD17" s="63"/>
    </row>
    <row r="18" spans="2:30" ht="15" customHeight="1" thickTop="1" thickBot="1" x14ac:dyDescent="0.3">
      <c r="H18" s="64" t="s">
        <v>12</v>
      </c>
      <c r="I18" s="65"/>
      <c r="J18" s="66"/>
      <c r="L18" s="37">
        <f>SUM(L10:L16)</f>
        <v>67</v>
      </c>
      <c r="M18" s="38"/>
      <c r="N18" s="37">
        <f>SUM(N10:N16)</f>
        <v>90</v>
      </c>
      <c r="O18" s="17"/>
      <c r="P18" s="36"/>
      <c r="Q18" s="22"/>
      <c r="R18" s="36"/>
      <c r="S18" s="22"/>
      <c r="T18" s="67" t="s">
        <v>13</v>
      </c>
      <c r="U18" s="67"/>
      <c r="V18" s="67"/>
      <c r="W18" s="22"/>
      <c r="X18" s="39">
        <f>L18</f>
        <v>67</v>
      </c>
      <c r="Y18" s="40"/>
      <c r="Z18" s="41">
        <f>N18</f>
        <v>90</v>
      </c>
      <c r="AA18" s="22"/>
      <c r="AB18" s="63"/>
      <c r="AC18" s="63"/>
      <c r="AD18" s="63"/>
    </row>
    <row r="19" spans="2:30" ht="5.0999999999999996" customHeight="1" thickTop="1" thickBot="1" x14ac:dyDescent="0.3"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63"/>
      <c r="AC19" s="63"/>
      <c r="AD19" s="63"/>
    </row>
    <row r="20" spans="2:30" ht="15" customHeight="1" thickTop="1" thickBot="1" x14ac:dyDescent="0.3">
      <c r="D20" s="13">
        <f>D16</f>
        <v>40790</v>
      </c>
      <c r="E20" s="14"/>
      <c r="F20" s="15">
        <f>F16</f>
        <v>0.79166666666666696</v>
      </c>
      <c r="G20" s="14"/>
      <c r="H20" s="16">
        <f>H16</f>
        <v>54216</v>
      </c>
      <c r="I20" s="16"/>
      <c r="J20" s="16">
        <f>J16</f>
        <v>66080</v>
      </c>
      <c r="K20" s="16"/>
      <c r="L20" s="68"/>
      <c r="M20" s="68"/>
      <c r="N20" s="69"/>
      <c r="O20" s="17"/>
      <c r="P20" s="70"/>
      <c r="Q20" s="70"/>
      <c r="R20" s="70"/>
      <c r="S20" s="70"/>
      <c r="T20" s="70"/>
      <c r="U20" s="70"/>
      <c r="V20" s="70"/>
      <c r="W20" s="22"/>
      <c r="X20" s="63"/>
      <c r="Y20" s="63"/>
      <c r="Z20" s="63"/>
      <c r="AA20" s="22"/>
      <c r="AB20" s="63"/>
      <c r="AC20" s="63"/>
      <c r="AD20" s="63"/>
    </row>
    <row r="21" spans="2:30" ht="15" customHeight="1" thickTop="1" x14ac:dyDescent="0.25">
      <c r="B21" s="27">
        <f>B16+1</f>
        <v>8</v>
      </c>
      <c r="D21" s="19">
        <f>D20+1</f>
        <v>40791</v>
      </c>
      <c r="E21" s="2"/>
      <c r="F21" s="20">
        <v>0.70833333333333304</v>
      </c>
      <c r="G21" s="2"/>
      <c r="H21" s="21">
        <v>54220</v>
      </c>
      <c r="I21" s="21"/>
      <c r="J21" s="21">
        <v>66091</v>
      </c>
      <c r="K21" s="21"/>
      <c r="L21" s="22">
        <f>MAX(H21-H20,0)</f>
        <v>4</v>
      </c>
      <c r="M21" s="22"/>
      <c r="N21" s="22">
        <f>MAX(J21-J20,0)</f>
        <v>11</v>
      </c>
      <c r="O21" s="17"/>
      <c r="P21" s="24">
        <f>P16+L21</f>
        <v>71</v>
      </c>
      <c r="Q21" s="25"/>
      <c r="R21" s="26">
        <f>N21+R16</f>
        <v>101</v>
      </c>
      <c r="S21" s="22"/>
      <c r="T21" s="24">
        <f t="shared" ref="T21:T27" si="7">P21/B21</f>
        <v>8.875</v>
      </c>
      <c r="U21" s="25"/>
      <c r="V21" s="26">
        <f>R21/B21</f>
        <v>12.625</v>
      </c>
      <c r="W21" s="22"/>
      <c r="X21" s="63"/>
      <c r="Y21" s="63"/>
      <c r="Z21" s="63"/>
      <c r="AA21" s="22"/>
      <c r="AB21" s="63"/>
      <c r="AC21" s="63"/>
      <c r="AD21" s="63"/>
    </row>
    <row r="22" spans="2:30" ht="15" customHeight="1" x14ac:dyDescent="0.25">
      <c r="B22" s="27">
        <f t="shared" ref="B22:B27" si="8">B21+1</f>
        <v>9</v>
      </c>
      <c r="D22" s="19">
        <f t="shared" ref="D22:D27" si="9">D21+1</f>
        <v>40792</v>
      </c>
      <c r="E22" s="2"/>
      <c r="F22" s="20">
        <v>0.70833333333333304</v>
      </c>
      <c r="G22" s="2"/>
      <c r="H22" s="21">
        <v>54231</v>
      </c>
      <c r="I22" s="21"/>
      <c r="J22" s="21">
        <v>66103</v>
      </c>
      <c r="K22" s="21"/>
      <c r="L22" s="22">
        <f t="shared" ref="L22:N27" si="10">MAX(H22-H21,0)</f>
        <v>11</v>
      </c>
      <c r="M22" s="22"/>
      <c r="N22" s="22">
        <f t="shared" si="10"/>
        <v>12</v>
      </c>
      <c r="O22" s="17"/>
      <c r="P22" s="28">
        <f t="shared" ref="P22:P27" si="11">L22+P21</f>
        <v>82</v>
      </c>
      <c r="Q22" s="22"/>
      <c r="R22" s="23">
        <f t="shared" ref="R22:R27" si="12">N22+R21</f>
        <v>113</v>
      </c>
      <c r="S22" s="22"/>
      <c r="T22" s="28">
        <f t="shared" si="7"/>
        <v>9.1111111111111107</v>
      </c>
      <c r="U22" s="22"/>
      <c r="V22" s="23">
        <f t="shared" ref="V22:V27" si="13">R22/B22</f>
        <v>12.555555555555555</v>
      </c>
      <c r="W22" s="22"/>
      <c r="X22" s="63"/>
      <c r="Y22" s="63"/>
      <c r="Z22" s="63"/>
      <c r="AA22" s="22"/>
      <c r="AB22" s="63"/>
      <c r="AC22" s="63"/>
      <c r="AD22" s="63"/>
    </row>
    <row r="23" spans="2:30" ht="15" customHeight="1" x14ac:dyDescent="0.25">
      <c r="B23" s="27">
        <f t="shared" si="8"/>
        <v>10</v>
      </c>
      <c r="D23" s="19">
        <f t="shared" si="9"/>
        <v>40793</v>
      </c>
      <c r="E23" s="2"/>
      <c r="F23" s="20"/>
      <c r="G23" s="2"/>
      <c r="H23" s="21"/>
      <c r="I23" s="21"/>
      <c r="J23" s="21"/>
      <c r="K23" s="21"/>
      <c r="L23" s="22">
        <f t="shared" si="10"/>
        <v>0</v>
      </c>
      <c r="M23" s="22"/>
      <c r="N23" s="22">
        <f t="shared" si="10"/>
        <v>0</v>
      </c>
      <c r="O23" s="17"/>
      <c r="P23" s="28">
        <f t="shared" si="11"/>
        <v>82</v>
      </c>
      <c r="Q23" s="22"/>
      <c r="R23" s="23">
        <f t="shared" si="12"/>
        <v>113</v>
      </c>
      <c r="S23" s="22"/>
      <c r="T23" s="28">
        <f t="shared" si="7"/>
        <v>8.1999999999999993</v>
      </c>
      <c r="U23" s="22"/>
      <c r="V23" s="23">
        <f t="shared" si="13"/>
        <v>11.3</v>
      </c>
      <c r="W23" s="22"/>
      <c r="X23" s="63"/>
      <c r="Y23" s="63"/>
      <c r="Z23" s="63"/>
      <c r="AA23" s="22"/>
      <c r="AB23" s="63"/>
      <c r="AC23" s="63"/>
      <c r="AD23" s="63"/>
    </row>
    <row r="24" spans="2:30" ht="15" customHeight="1" x14ac:dyDescent="0.25">
      <c r="B24" s="27">
        <f t="shared" si="8"/>
        <v>11</v>
      </c>
      <c r="D24" s="19">
        <f t="shared" si="9"/>
        <v>40794</v>
      </c>
      <c r="E24" s="2"/>
      <c r="F24" s="20"/>
      <c r="G24" s="2"/>
      <c r="H24" s="21"/>
      <c r="I24" s="21"/>
      <c r="J24" s="21"/>
      <c r="K24" s="21"/>
      <c r="L24" s="22">
        <f t="shared" si="10"/>
        <v>0</v>
      </c>
      <c r="M24" s="22"/>
      <c r="N24" s="22">
        <f t="shared" si="10"/>
        <v>0</v>
      </c>
      <c r="O24" s="17"/>
      <c r="P24" s="28">
        <f t="shared" si="11"/>
        <v>82</v>
      </c>
      <c r="Q24" s="22"/>
      <c r="R24" s="23">
        <f t="shared" si="12"/>
        <v>113</v>
      </c>
      <c r="S24" s="22"/>
      <c r="T24" s="28">
        <f t="shared" si="7"/>
        <v>7.4545454545454541</v>
      </c>
      <c r="U24" s="22"/>
      <c r="V24" s="23">
        <f t="shared" si="13"/>
        <v>10.272727272727273</v>
      </c>
      <c r="W24" s="22"/>
      <c r="X24" s="63"/>
      <c r="Y24" s="63"/>
      <c r="Z24" s="63"/>
      <c r="AA24" s="22"/>
      <c r="AB24" s="63"/>
      <c r="AC24" s="63"/>
      <c r="AD24" s="63"/>
    </row>
    <row r="25" spans="2:30" ht="15" customHeight="1" x14ac:dyDescent="0.25">
      <c r="B25" s="27">
        <f t="shared" si="8"/>
        <v>12</v>
      </c>
      <c r="D25" s="19">
        <f t="shared" si="9"/>
        <v>40795</v>
      </c>
      <c r="E25" s="2"/>
      <c r="F25" s="20"/>
      <c r="G25" s="2"/>
      <c r="H25" s="21"/>
      <c r="I25" s="21"/>
      <c r="J25" s="21"/>
      <c r="K25" s="21"/>
      <c r="L25" s="22">
        <f t="shared" si="10"/>
        <v>0</v>
      </c>
      <c r="M25" s="22"/>
      <c r="N25" s="22">
        <f t="shared" si="10"/>
        <v>0</v>
      </c>
      <c r="O25" s="17"/>
      <c r="P25" s="28">
        <f>L25+P24</f>
        <v>82</v>
      </c>
      <c r="Q25" s="22"/>
      <c r="R25" s="23">
        <f t="shared" si="12"/>
        <v>113</v>
      </c>
      <c r="S25" s="22"/>
      <c r="T25" s="28">
        <f t="shared" si="7"/>
        <v>6.833333333333333</v>
      </c>
      <c r="U25" s="22"/>
      <c r="V25" s="23">
        <f t="shared" si="13"/>
        <v>9.4166666666666661</v>
      </c>
      <c r="W25" s="22"/>
      <c r="X25" s="63"/>
      <c r="Y25" s="63"/>
      <c r="Z25" s="63"/>
      <c r="AA25" s="22"/>
      <c r="AB25" s="63"/>
      <c r="AC25" s="63"/>
      <c r="AD25" s="63"/>
    </row>
    <row r="26" spans="2:30" ht="15" customHeight="1" x14ac:dyDescent="0.25">
      <c r="B26" s="27">
        <f t="shared" si="8"/>
        <v>13</v>
      </c>
      <c r="D26" s="19">
        <f t="shared" si="9"/>
        <v>40796</v>
      </c>
      <c r="E26" s="2"/>
      <c r="F26" s="20"/>
      <c r="G26" s="2"/>
      <c r="H26" s="21"/>
      <c r="I26" s="21"/>
      <c r="J26" s="21"/>
      <c r="K26" s="21"/>
      <c r="L26" s="22">
        <f t="shared" si="10"/>
        <v>0</v>
      </c>
      <c r="M26" s="22"/>
      <c r="N26" s="22">
        <f t="shared" si="10"/>
        <v>0</v>
      </c>
      <c r="O26" s="17"/>
      <c r="P26" s="28">
        <f t="shared" si="11"/>
        <v>82</v>
      </c>
      <c r="Q26" s="22"/>
      <c r="R26" s="23">
        <f t="shared" si="12"/>
        <v>113</v>
      </c>
      <c r="S26" s="22"/>
      <c r="T26" s="28">
        <f t="shared" si="7"/>
        <v>6.3076923076923075</v>
      </c>
      <c r="U26" s="22"/>
      <c r="V26" s="23">
        <f t="shared" si="13"/>
        <v>8.6923076923076916</v>
      </c>
      <c r="W26" s="22"/>
      <c r="X26" s="63"/>
      <c r="Y26" s="63"/>
      <c r="Z26" s="63"/>
      <c r="AA26" s="22"/>
      <c r="AB26" s="63"/>
      <c r="AC26" s="63"/>
      <c r="AD26" s="63"/>
    </row>
    <row r="27" spans="2:30" ht="15" customHeight="1" thickBot="1" x14ac:dyDescent="0.3">
      <c r="B27" s="27">
        <f t="shared" si="8"/>
        <v>14</v>
      </c>
      <c r="D27" s="29">
        <f t="shared" si="9"/>
        <v>40797</v>
      </c>
      <c r="E27" s="30"/>
      <c r="F27" s="31"/>
      <c r="G27" s="30"/>
      <c r="H27" s="32"/>
      <c r="I27" s="32"/>
      <c r="J27" s="32"/>
      <c r="K27" s="32"/>
      <c r="L27" s="33">
        <f t="shared" si="10"/>
        <v>0</v>
      </c>
      <c r="M27" s="33"/>
      <c r="N27" s="33">
        <f t="shared" si="10"/>
        <v>0</v>
      </c>
      <c r="O27" s="17"/>
      <c r="P27" s="35">
        <f t="shared" si="11"/>
        <v>82</v>
      </c>
      <c r="Q27" s="33"/>
      <c r="R27" s="34">
        <f t="shared" si="12"/>
        <v>113</v>
      </c>
      <c r="S27" s="22"/>
      <c r="T27" s="35">
        <f t="shared" si="7"/>
        <v>5.8571428571428568</v>
      </c>
      <c r="U27" s="33"/>
      <c r="V27" s="34">
        <f t="shared" si="13"/>
        <v>8.0714285714285712</v>
      </c>
      <c r="W27" s="22"/>
      <c r="X27" s="63"/>
      <c r="Y27" s="63"/>
      <c r="Z27" s="63"/>
      <c r="AA27" s="22"/>
      <c r="AB27" s="63"/>
      <c r="AC27" s="63"/>
      <c r="AD27" s="63"/>
    </row>
    <row r="28" spans="2:30" ht="5.0999999999999996" customHeight="1" thickTop="1" thickBot="1" x14ac:dyDescent="0.3"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63"/>
      <c r="AC28" s="63"/>
      <c r="AD28" s="63"/>
    </row>
    <row r="29" spans="2:30" ht="15" customHeight="1" thickTop="1" thickBot="1" x14ac:dyDescent="0.3">
      <c r="D29" s="52" t="s">
        <v>23</v>
      </c>
      <c r="F29" s="53" t="s">
        <v>22</v>
      </c>
      <c r="H29" s="64" t="s">
        <v>14</v>
      </c>
      <c r="I29" s="65"/>
      <c r="J29" s="66"/>
      <c r="K29" s="42"/>
      <c r="L29" s="37">
        <f>SUM(L21:L27)</f>
        <v>15</v>
      </c>
      <c r="M29" s="38"/>
      <c r="N29" s="37">
        <f>SUM(N21:N27)</f>
        <v>23</v>
      </c>
      <c r="O29" s="17"/>
      <c r="P29" s="36"/>
      <c r="Q29" s="22"/>
      <c r="R29" s="36"/>
      <c r="S29" s="22"/>
      <c r="T29" s="67" t="s">
        <v>15</v>
      </c>
      <c r="U29" s="67"/>
      <c r="V29" s="67"/>
      <c r="W29" s="22"/>
      <c r="X29" s="39">
        <f>P27/2</f>
        <v>41</v>
      </c>
      <c r="Y29" s="40"/>
      <c r="Z29" s="41">
        <f>R27/2</f>
        <v>56.5</v>
      </c>
      <c r="AA29" s="22"/>
      <c r="AB29" s="63"/>
      <c r="AC29" s="63"/>
      <c r="AD29" s="63"/>
    </row>
    <row r="30" spans="2:30" ht="5.0999999999999996" customHeight="1" thickTop="1" thickBot="1" x14ac:dyDescent="0.3"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63"/>
      <c r="AC30" s="63"/>
      <c r="AD30" s="63"/>
    </row>
    <row r="31" spans="2:30" ht="15" customHeight="1" thickTop="1" thickBot="1" x14ac:dyDescent="0.3">
      <c r="D31" s="13">
        <f>D27</f>
        <v>40797</v>
      </c>
      <c r="E31" s="14"/>
      <c r="F31" s="15">
        <f>F27</f>
        <v>0</v>
      </c>
      <c r="G31" s="14"/>
      <c r="H31" s="16">
        <f>H27</f>
        <v>0</v>
      </c>
      <c r="I31" s="16"/>
      <c r="J31" s="16">
        <f>J27</f>
        <v>0</v>
      </c>
      <c r="K31" s="16"/>
      <c r="L31" s="68"/>
      <c r="M31" s="68"/>
      <c r="N31" s="69"/>
      <c r="O31" s="17"/>
      <c r="P31" s="70"/>
      <c r="Q31" s="70"/>
      <c r="R31" s="70"/>
      <c r="S31" s="70"/>
      <c r="T31" s="70"/>
      <c r="U31" s="70"/>
      <c r="V31" s="70"/>
      <c r="W31" s="22"/>
      <c r="X31" s="63"/>
      <c r="Y31" s="63"/>
      <c r="Z31" s="63"/>
      <c r="AA31" s="22"/>
      <c r="AB31" s="63"/>
      <c r="AC31" s="63"/>
      <c r="AD31" s="63"/>
    </row>
    <row r="32" spans="2:30" ht="15" customHeight="1" thickTop="1" x14ac:dyDescent="0.25">
      <c r="B32" s="27">
        <f>B27+1</f>
        <v>15</v>
      </c>
      <c r="D32" s="19">
        <f>D31+1</f>
        <v>40798</v>
      </c>
      <c r="E32" s="2"/>
      <c r="F32" s="20"/>
      <c r="G32" s="2"/>
      <c r="H32" s="21"/>
      <c r="I32" s="21"/>
      <c r="J32" s="21"/>
      <c r="K32" s="21"/>
      <c r="L32" s="22">
        <f>MAX(H32-H31,0)</f>
        <v>0</v>
      </c>
      <c r="M32" s="22"/>
      <c r="N32" s="23">
        <f>MAX(J32-J31,0)</f>
        <v>0</v>
      </c>
      <c r="O32" s="17"/>
      <c r="P32" s="24">
        <f>P27+L32</f>
        <v>82</v>
      </c>
      <c r="Q32" s="25"/>
      <c r="R32" s="26">
        <f>N32+R27</f>
        <v>113</v>
      </c>
      <c r="S32" s="22"/>
      <c r="T32" s="24">
        <f t="shared" ref="T32:T38" si="14">P32/B32</f>
        <v>5.4666666666666668</v>
      </c>
      <c r="U32" s="25"/>
      <c r="V32" s="26">
        <f>R32/B32</f>
        <v>7.5333333333333332</v>
      </c>
      <c r="W32" s="22"/>
      <c r="X32" s="63"/>
      <c r="Y32" s="63"/>
      <c r="Z32" s="63"/>
      <c r="AA32" s="22"/>
      <c r="AB32" s="63"/>
      <c r="AC32" s="63"/>
      <c r="AD32" s="63"/>
    </row>
    <row r="33" spans="2:30" ht="15" customHeight="1" x14ac:dyDescent="0.25">
      <c r="B33" s="27">
        <f t="shared" ref="B33:B38" si="15">B32+1</f>
        <v>16</v>
      </c>
      <c r="D33" s="19">
        <f t="shared" ref="D33:D38" si="16">D32+1</f>
        <v>40799</v>
      </c>
      <c r="E33" s="2"/>
      <c r="F33" s="20"/>
      <c r="G33" s="2"/>
      <c r="H33" s="21"/>
      <c r="I33" s="21"/>
      <c r="J33" s="21"/>
      <c r="K33" s="21"/>
      <c r="L33" s="22">
        <f t="shared" ref="L33:L38" si="17">MAX(H33-H32,0)</f>
        <v>0</v>
      </c>
      <c r="M33" s="22"/>
      <c r="N33" s="23">
        <f t="shared" ref="N33:N38" si="18">MAX(J33-J32,0)</f>
        <v>0</v>
      </c>
      <c r="O33" s="17"/>
      <c r="P33" s="28">
        <f t="shared" ref="P33:P38" si="19">L33+P32</f>
        <v>82</v>
      </c>
      <c r="Q33" s="22"/>
      <c r="R33" s="23">
        <f t="shared" ref="R33:R38" si="20">N33+R32</f>
        <v>113</v>
      </c>
      <c r="S33" s="22"/>
      <c r="T33" s="28">
        <f t="shared" si="14"/>
        <v>5.125</v>
      </c>
      <c r="U33" s="22"/>
      <c r="V33" s="23">
        <f t="shared" ref="V33:V38" si="21">R33/B33</f>
        <v>7.0625</v>
      </c>
      <c r="W33" s="22"/>
      <c r="X33" s="63"/>
      <c r="Y33" s="63"/>
      <c r="Z33" s="63"/>
      <c r="AA33" s="22"/>
      <c r="AB33" s="63"/>
      <c r="AC33" s="63"/>
      <c r="AD33" s="63"/>
    </row>
    <row r="34" spans="2:30" ht="15" customHeight="1" x14ac:dyDescent="0.25">
      <c r="B34" s="27">
        <f t="shared" si="15"/>
        <v>17</v>
      </c>
      <c r="D34" s="19">
        <f t="shared" si="16"/>
        <v>40800</v>
      </c>
      <c r="E34" s="2"/>
      <c r="F34" s="20"/>
      <c r="G34" s="2"/>
      <c r="H34" s="21"/>
      <c r="I34" s="21"/>
      <c r="J34" s="21"/>
      <c r="K34" s="21"/>
      <c r="L34" s="22">
        <f t="shared" si="17"/>
        <v>0</v>
      </c>
      <c r="M34" s="22"/>
      <c r="N34" s="23">
        <f t="shared" si="18"/>
        <v>0</v>
      </c>
      <c r="O34" s="17"/>
      <c r="P34" s="28">
        <f t="shared" si="19"/>
        <v>82</v>
      </c>
      <c r="Q34" s="22"/>
      <c r="R34" s="23">
        <f t="shared" si="20"/>
        <v>113</v>
      </c>
      <c r="S34" s="22"/>
      <c r="T34" s="28">
        <f t="shared" si="14"/>
        <v>4.8235294117647056</v>
      </c>
      <c r="U34" s="22"/>
      <c r="V34" s="23">
        <f t="shared" si="21"/>
        <v>6.6470588235294121</v>
      </c>
      <c r="W34" s="22"/>
      <c r="X34" s="63"/>
      <c r="Y34" s="63"/>
      <c r="Z34" s="63"/>
      <c r="AA34" s="22"/>
      <c r="AB34" s="63"/>
      <c r="AC34" s="63"/>
      <c r="AD34" s="63"/>
    </row>
    <row r="35" spans="2:30" ht="15" customHeight="1" x14ac:dyDescent="0.25">
      <c r="B35" s="27">
        <f t="shared" si="15"/>
        <v>18</v>
      </c>
      <c r="D35" s="19">
        <f t="shared" si="16"/>
        <v>40801</v>
      </c>
      <c r="E35" s="2"/>
      <c r="F35" s="20"/>
      <c r="G35" s="2"/>
      <c r="H35" s="21"/>
      <c r="I35" s="21"/>
      <c r="J35" s="21"/>
      <c r="K35" s="21"/>
      <c r="L35" s="22">
        <f t="shared" si="17"/>
        <v>0</v>
      </c>
      <c r="M35" s="22"/>
      <c r="N35" s="23">
        <f t="shared" si="18"/>
        <v>0</v>
      </c>
      <c r="O35" s="17"/>
      <c r="P35" s="28">
        <f t="shared" si="19"/>
        <v>82</v>
      </c>
      <c r="Q35" s="22"/>
      <c r="R35" s="23">
        <f t="shared" si="20"/>
        <v>113</v>
      </c>
      <c r="S35" s="22"/>
      <c r="T35" s="28">
        <f t="shared" si="14"/>
        <v>4.5555555555555554</v>
      </c>
      <c r="U35" s="22"/>
      <c r="V35" s="23">
        <f t="shared" si="21"/>
        <v>6.2777777777777777</v>
      </c>
      <c r="W35" s="22"/>
      <c r="X35" s="63"/>
      <c r="Y35" s="63"/>
      <c r="Z35" s="63"/>
      <c r="AA35" s="22"/>
      <c r="AB35" s="63"/>
      <c r="AC35" s="63"/>
      <c r="AD35" s="63"/>
    </row>
    <row r="36" spans="2:30" ht="15" customHeight="1" x14ac:dyDescent="0.25">
      <c r="B36" s="27">
        <f t="shared" si="15"/>
        <v>19</v>
      </c>
      <c r="D36" s="19">
        <f t="shared" si="16"/>
        <v>40802</v>
      </c>
      <c r="E36" s="2"/>
      <c r="F36" s="20"/>
      <c r="G36" s="2"/>
      <c r="H36" s="21"/>
      <c r="I36" s="21"/>
      <c r="J36" s="21"/>
      <c r="K36" s="21"/>
      <c r="L36" s="22">
        <f t="shared" si="17"/>
        <v>0</v>
      </c>
      <c r="M36" s="22"/>
      <c r="N36" s="23">
        <f t="shared" si="18"/>
        <v>0</v>
      </c>
      <c r="O36" s="17"/>
      <c r="P36" s="28">
        <f t="shared" si="19"/>
        <v>82</v>
      </c>
      <c r="Q36" s="22"/>
      <c r="R36" s="23">
        <f t="shared" si="20"/>
        <v>113</v>
      </c>
      <c r="S36" s="22"/>
      <c r="T36" s="28">
        <f t="shared" si="14"/>
        <v>4.3157894736842106</v>
      </c>
      <c r="U36" s="22"/>
      <c r="V36" s="23">
        <f t="shared" si="21"/>
        <v>5.9473684210526319</v>
      </c>
      <c r="W36" s="22"/>
      <c r="X36" s="63"/>
      <c r="Y36" s="63"/>
      <c r="Z36" s="63"/>
      <c r="AA36" s="22"/>
      <c r="AB36" s="63"/>
      <c r="AC36" s="63"/>
      <c r="AD36" s="63"/>
    </row>
    <row r="37" spans="2:30" ht="15" customHeight="1" x14ac:dyDescent="0.25">
      <c r="B37" s="27">
        <f t="shared" si="15"/>
        <v>20</v>
      </c>
      <c r="D37" s="19">
        <f t="shared" si="16"/>
        <v>40803</v>
      </c>
      <c r="E37" s="2"/>
      <c r="F37" s="20"/>
      <c r="G37" s="2"/>
      <c r="H37" s="21"/>
      <c r="I37" s="21"/>
      <c r="J37" s="21"/>
      <c r="K37" s="21"/>
      <c r="L37" s="22">
        <f t="shared" si="17"/>
        <v>0</v>
      </c>
      <c r="M37" s="22"/>
      <c r="N37" s="23">
        <f t="shared" si="18"/>
        <v>0</v>
      </c>
      <c r="O37" s="17"/>
      <c r="P37" s="28">
        <f t="shared" si="19"/>
        <v>82</v>
      </c>
      <c r="Q37" s="22"/>
      <c r="R37" s="23">
        <f t="shared" si="20"/>
        <v>113</v>
      </c>
      <c r="S37" s="22"/>
      <c r="T37" s="28">
        <f t="shared" si="14"/>
        <v>4.0999999999999996</v>
      </c>
      <c r="U37" s="22"/>
      <c r="V37" s="23">
        <f t="shared" si="21"/>
        <v>5.65</v>
      </c>
      <c r="W37" s="22"/>
      <c r="X37" s="63"/>
      <c r="Y37" s="63"/>
      <c r="Z37" s="63"/>
      <c r="AA37" s="22"/>
      <c r="AB37" s="63"/>
      <c r="AC37" s="63"/>
      <c r="AD37" s="63"/>
    </row>
    <row r="38" spans="2:30" ht="15" customHeight="1" thickBot="1" x14ac:dyDescent="0.3">
      <c r="B38" s="27">
        <f t="shared" si="15"/>
        <v>21</v>
      </c>
      <c r="D38" s="29">
        <f t="shared" si="16"/>
        <v>40804</v>
      </c>
      <c r="E38" s="30"/>
      <c r="F38" s="31"/>
      <c r="G38" s="30"/>
      <c r="H38" s="32"/>
      <c r="I38" s="32"/>
      <c r="J38" s="32"/>
      <c r="K38" s="32"/>
      <c r="L38" s="33">
        <f t="shared" si="17"/>
        <v>0</v>
      </c>
      <c r="M38" s="33"/>
      <c r="N38" s="34">
        <f t="shared" si="18"/>
        <v>0</v>
      </c>
      <c r="O38" s="17"/>
      <c r="P38" s="35">
        <f t="shared" si="19"/>
        <v>82</v>
      </c>
      <c r="Q38" s="33"/>
      <c r="R38" s="34">
        <f t="shared" si="20"/>
        <v>113</v>
      </c>
      <c r="S38" s="22"/>
      <c r="T38" s="35">
        <f t="shared" si="14"/>
        <v>3.9047619047619047</v>
      </c>
      <c r="U38" s="33"/>
      <c r="V38" s="34">
        <f t="shared" si="21"/>
        <v>5.3809523809523814</v>
      </c>
      <c r="W38" s="22"/>
      <c r="X38" s="63"/>
      <c r="Y38" s="63"/>
      <c r="Z38" s="63"/>
      <c r="AA38" s="22"/>
      <c r="AB38" s="63"/>
      <c r="AC38" s="63"/>
      <c r="AD38" s="63"/>
    </row>
    <row r="39" spans="2:30" ht="5.0999999999999996" customHeight="1" thickTop="1" thickBot="1" x14ac:dyDescent="0.3">
      <c r="P39" s="36"/>
      <c r="Q39" s="36"/>
      <c r="R39" s="36"/>
      <c r="S39" s="36"/>
      <c r="T39" s="36"/>
      <c r="U39" s="22"/>
      <c r="V39" s="36"/>
      <c r="W39" s="36"/>
      <c r="X39" s="36"/>
      <c r="Y39" s="36"/>
      <c r="Z39" s="36"/>
      <c r="AA39" s="36"/>
      <c r="AB39" s="63"/>
      <c r="AC39" s="63"/>
      <c r="AD39" s="63"/>
    </row>
    <row r="40" spans="2:30" ht="15" customHeight="1" thickTop="1" thickBot="1" x14ac:dyDescent="0.3">
      <c r="H40" s="64" t="s">
        <v>16</v>
      </c>
      <c r="I40" s="65"/>
      <c r="J40" s="66"/>
      <c r="K40" s="42"/>
      <c r="L40" s="37">
        <f>SUM(L32:L38)</f>
        <v>0</v>
      </c>
      <c r="M40" s="38"/>
      <c r="N40" s="37">
        <f>SUM(N32:N38)</f>
        <v>0</v>
      </c>
      <c r="O40" s="17"/>
      <c r="P40" s="36"/>
      <c r="Q40" s="22"/>
      <c r="R40" s="36"/>
      <c r="S40" s="22"/>
      <c r="T40" s="67" t="s">
        <v>17</v>
      </c>
      <c r="U40" s="67"/>
      <c r="V40" s="67"/>
      <c r="W40" s="22"/>
      <c r="X40" s="39">
        <f>P38/3</f>
        <v>27.333333333333332</v>
      </c>
      <c r="Y40" s="40"/>
      <c r="Z40" s="41">
        <f>R38/3</f>
        <v>37.666666666666664</v>
      </c>
      <c r="AA40" s="22"/>
      <c r="AB40" s="63"/>
      <c r="AC40" s="63"/>
      <c r="AD40" s="63"/>
    </row>
    <row r="41" spans="2:30" ht="5.0999999999999996" customHeight="1" thickTop="1" thickBot="1" x14ac:dyDescent="0.3">
      <c r="P41" s="36"/>
      <c r="Q41" s="36"/>
      <c r="R41" s="36"/>
      <c r="S41" s="36"/>
      <c r="T41" s="36"/>
      <c r="U41" s="22"/>
      <c r="V41" s="36"/>
      <c r="W41" s="36"/>
      <c r="X41" s="36"/>
      <c r="Y41" s="36"/>
      <c r="Z41" s="36"/>
      <c r="AA41" s="36"/>
      <c r="AB41" s="63"/>
      <c r="AC41" s="63"/>
      <c r="AD41" s="63"/>
    </row>
    <row r="42" spans="2:30" ht="15" customHeight="1" thickTop="1" thickBot="1" x14ac:dyDescent="0.3">
      <c r="D42" s="13">
        <f>D38</f>
        <v>40804</v>
      </c>
      <c r="E42" s="14"/>
      <c r="F42" s="15">
        <f>F38</f>
        <v>0</v>
      </c>
      <c r="G42" s="14"/>
      <c r="H42" s="16">
        <f>H38</f>
        <v>0</v>
      </c>
      <c r="I42" s="16"/>
      <c r="J42" s="16">
        <f>J38</f>
        <v>0</v>
      </c>
      <c r="K42" s="16"/>
      <c r="L42" s="68"/>
      <c r="M42" s="68"/>
      <c r="N42" s="69"/>
      <c r="O42" s="17"/>
      <c r="P42" s="70"/>
      <c r="Q42" s="70"/>
      <c r="R42" s="70"/>
      <c r="S42" s="70"/>
      <c r="T42" s="70"/>
      <c r="U42" s="70"/>
      <c r="V42" s="70"/>
      <c r="W42" s="22"/>
      <c r="X42" s="63"/>
      <c r="Y42" s="63"/>
      <c r="Z42" s="63"/>
      <c r="AA42" s="22"/>
      <c r="AB42" s="63"/>
      <c r="AC42" s="63"/>
      <c r="AD42" s="63"/>
    </row>
    <row r="43" spans="2:30" ht="15" customHeight="1" thickTop="1" x14ac:dyDescent="0.25">
      <c r="B43" s="27">
        <f>B38+1</f>
        <v>22</v>
      </c>
      <c r="D43" s="19">
        <f>D42+1</f>
        <v>40805</v>
      </c>
      <c r="E43" s="2"/>
      <c r="F43" s="20"/>
      <c r="G43" s="2"/>
      <c r="H43" s="21"/>
      <c r="I43" s="21"/>
      <c r="J43" s="21"/>
      <c r="K43" s="21"/>
      <c r="L43" s="22">
        <f>MAX(H43-H42,0)</f>
        <v>0</v>
      </c>
      <c r="M43" s="22"/>
      <c r="N43" s="23">
        <f>MAX(J43-J42,0)</f>
        <v>0</v>
      </c>
      <c r="O43" s="17"/>
      <c r="P43" s="24">
        <f>P38+L43</f>
        <v>82</v>
      </c>
      <c r="Q43" s="25"/>
      <c r="R43" s="26">
        <f>N43+R38</f>
        <v>113</v>
      </c>
      <c r="S43" s="22"/>
      <c r="T43" s="24">
        <f t="shared" ref="T43:T49" si="22">P43/B43</f>
        <v>3.7272727272727271</v>
      </c>
      <c r="U43" s="25"/>
      <c r="V43" s="26">
        <f>R43/B43</f>
        <v>5.1363636363636367</v>
      </c>
      <c r="W43" s="22"/>
      <c r="X43" s="63"/>
      <c r="Y43" s="63"/>
      <c r="Z43" s="63"/>
      <c r="AA43" s="22"/>
      <c r="AB43" s="63"/>
      <c r="AC43" s="63"/>
      <c r="AD43" s="63"/>
    </row>
    <row r="44" spans="2:30" ht="15" customHeight="1" x14ac:dyDescent="0.25">
      <c r="B44" s="27">
        <f t="shared" ref="B44:B49" si="23">B43+1</f>
        <v>23</v>
      </c>
      <c r="D44" s="19">
        <f t="shared" ref="D44:D49" si="24">D43+1</f>
        <v>40806</v>
      </c>
      <c r="E44" s="2"/>
      <c r="F44" s="20"/>
      <c r="G44" s="2"/>
      <c r="H44" s="21"/>
      <c r="I44" s="21"/>
      <c r="J44" s="21"/>
      <c r="K44" s="21"/>
      <c r="L44" s="22">
        <f t="shared" ref="L44:L49" si="25">MAX(H44-H43,0)</f>
        <v>0</v>
      </c>
      <c r="M44" s="22"/>
      <c r="N44" s="23">
        <f t="shared" ref="N44:N49" si="26">MAX(J44-J43,0)</f>
        <v>0</v>
      </c>
      <c r="O44" s="17"/>
      <c r="P44" s="28">
        <f t="shared" ref="P44:P49" si="27">L44+P43</f>
        <v>82</v>
      </c>
      <c r="Q44" s="22"/>
      <c r="R44" s="23">
        <f t="shared" ref="R44:R49" si="28">N44+R43</f>
        <v>113</v>
      </c>
      <c r="S44" s="22"/>
      <c r="T44" s="28">
        <f t="shared" si="22"/>
        <v>3.5652173913043477</v>
      </c>
      <c r="U44" s="22"/>
      <c r="V44" s="23">
        <f t="shared" ref="V44:V49" si="29">R44/B44</f>
        <v>4.9130434782608692</v>
      </c>
      <c r="W44" s="22"/>
      <c r="X44" s="63"/>
      <c r="Y44" s="63"/>
      <c r="Z44" s="63"/>
      <c r="AA44" s="22"/>
      <c r="AB44" s="63"/>
      <c r="AC44" s="63"/>
      <c r="AD44" s="63"/>
    </row>
    <row r="45" spans="2:30" ht="15" customHeight="1" x14ac:dyDescent="0.25">
      <c r="B45" s="27">
        <f t="shared" si="23"/>
        <v>24</v>
      </c>
      <c r="D45" s="19">
        <f t="shared" si="24"/>
        <v>40807</v>
      </c>
      <c r="E45" s="2"/>
      <c r="F45" s="20"/>
      <c r="G45" s="2"/>
      <c r="H45" s="21"/>
      <c r="I45" s="21"/>
      <c r="J45" s="21"/>
      <c r="K45" s="21"/>
      <c r="L45" s="22">
        <f t="shared" si="25"/>
        <v>0</v>
      </c>
      <c r="M45" s="22"/>
      <c r="N45" s="23">
        <f t="shared" si="26"/>
        <v>0</v>
      </c>
      <c r="O45" s="17"/>
      <c r="P45" s="28">
        <f t="shared" si="27"/>
        <v>82</v>
      </c>
      <c r="Q45" s="22"/>
      <c r="R45" s="23">
        <f t="shared" si="28"/>
        <v>113</v>
      </c>
      <c r="S45" s="22"/>
      <c r="T45" s="28">
        <f t="shared" si="22"/>
        <v>3.4166666666666665</v>
      </c>
      <c r="U45" s="22"/>
      <c r="V45" s="23">
        <f t="shared" si="29"/>
        <v>4.708333333333333</v>
      </c>
      <c r="W45" s="22"/>
      <c r="X45" s="63"/>
      <c r="Y45" s="63"/>
      <c r="Z45" s="63"/>
      <c r="AA45" s="22"/>
      <c r="AB45" s="63"/>
      <c r="AC45" s="63"/>
      <c r="AD45" s="63"/>
    </row>
    <row r="46" spans="2:30" ht="15" customHeight="1" x14ac:dyDescent="0.25">
      <c r="B46" s="27">
        <f t="shared" si="23"/>
        <v>25</v>
      </c>
      <c r="D46" s="19">
        <f t="shared" si="24"/>
        <v>40808</v>
      </c>
      <c r="E46" s="2"/>
      <c r="F46" s="20"/>
      <c r="G46" s="2"/>
      <c r="H46" s="21"/>
      <c r="I46" s="21"/>
      <c r="J46" s="21"/>
      <c r="K46" s="21"/>
      <c r="L46" s="22">
        <f t="shared" si="25"/>
        <v>0</v>
      </c>
      <c r="M46" s="22"/>
      <c r="N46" s="23">
        <f t="shared" si="26"/>
        <v>0</v>
      </c>
      <c r="O46" s="17"/>
      <c r="P46" s="28">
        <f t="shared" si="27"/>
        <v>82</v>
      </c>
      <c r="Q46" s="22"/>
      <c r="R46" s="23">
        <f t="shared" si="28"/>
        <v>113</v>
      </c>
      <c r="S46" s="22"/>
      <c r="T46" s="28">
        <f t="shared" si="22"/>
        <v>3.28</v>
      </c>
      <c r="U46" s="22"/>
      <c r="V46" s="23">
        <f t="shared" si="29"/>
        <v>4.5199999999999996</v>
      </c>
      <c r="W46" s="22"/>
      <c r="X46" s="63"/>
      <c r="Y46" s="63"/>
      <c r="Z46" s="63"/>
      <c r="AA46" s="22"/>
      <c r="AB46" s="63"/>
      <c r="AC46" s="63"/>
      <c r="AD46" s="63"/>
    </row>
    <row r="47" spans="2:30" ht="15" customHeight="1" x14ac:dyDescent="0.25">
      <c r="B47" s="27">
        <f t="shared" si="23"/>
        <v>26</v>
      </c>
      <c r="D47" s="19">
        <f t="shared" si="24"/>
        <v>40809</v>
      </c>
      <c r="E47" s="2"/>
      <c r="F47" s="20"/>
      <c r="G47" s="2"/>
      <c r="H47" s="21"/>
      <c r="I47" s="21"/>
      <c r="J47" s="21"/>
      <c r="K47" s="21"/>
      <c r="L47" s="22">
        <f t="shared" si="25"/>
        <v>0</v>
      </c>
      <c r="M47" s="22"/>
      <c r="N47" s="23">
        <f t="shared" si="26"/>
        <v>0</v>
      </c>
      <c r="O47" s="17"/>
      <c r="P47" s="28">
        <f t="shared" si="27"/>
        <v>82</v>
      </c>
      <c r="Q47" s="22"/>
      <c r="R47" s="23">
        <f t="shared" si="28"/>
        <v>113</v>
      </c>
      <c r="S47" s="22"/>
      <c r="T47" s="28">
        <f t="shared" si="22"/>
        <v>3.1538461538461537</v>
      </c>
      <c r="U47" s="22"/>
      <c r="V47" s="23">
        <f t="shared" si="29"/>
        <v>4.3461538461538458</v>
      </c>
      <c r="W47" s="22"/>
      <c r="X47" s="63"/>
      <c r="Y47" s="63"/>
      <c r="Z47" s="63"/>
      <c r="AA47" s="22"/>
      <c r="AB47" s="63"/>
      <c r="AC47" s="63"/>
      <c r="AD47" s="63"/>
    </row>
    <row r="48" spans="2:30" ht="15" customHeight="1" x14ac:dyDescent="0.25">
      <c r="B48" s="27">
        <f t="shared" si="23"/>
        <v>27</v>
      </c>
      <c r="D48" s="19">
        <f t="shared" si="24"/>
        <v>40810</v>
      </c>
      <c r="E48" s="2"/>
      <c r="F48" s="20"/>
      <c r="G48" s="2"/>
      <c r="H48" s="21"/>
      <c r="I48" s="21"/>
      <c r="J48" s="21"/>
      <c r="K48" s="21"/>
      <c r="L48" s="22">
        <f t="shared" si="25"/>
        <v>0</v>
      </c>
      <c r="M48" s="22"/>
      <c r="N48" s="23">
        <f t="shared" si="26"/>
        <v>0</v>
      </c>
      <c r="O48" s="17"/>
      <c r="P48" s="28">
        <f t="shared" si="27"/>
        <v>82</v>
      </c>
      <c r="Q48" s="22"/>
      <c r="R48" s="23">
        <f t="shared" si="28"/>
        <v>113</v>
      </c>
      <c r="S48" s="22"/>
      <c r="T48" s="28">
        <f t="shared" si="22"/>
        <v>3.0370370370370372</v>
      </c>
      <c r="U48" s="22"/>
      <c r="V48" s="23">
        <f t="shared" si="29"/>
        <v>4.1851851851851851</v>
      </c>
      <c r="W48" s="22"/>
      <c r="X48" s="63"/>
      <c r="Y48" s="63"/>
      <c r="Z48" s="63"/>
      <c r="AA48" s="22"/>
      <c r="AB48" s="63"/>
      <c r="AC48" s="63"/>
      <c r="AD48" s="63"/>
    </row>
    <row r="49" spans="1:30" ht="15" customHeight="1" thickBot="1" x14ac:dyDescent="0.3">
      <c r="B49" s="27">
        <f t="shared" si="23"/>
        <v>28</v>
      </c>
      <c r="D49" s="29">
        <f t="shared" si="24"/>
        <v>40811</v>
      </c>
      <c r="E49" s="30"/>
      <c r="F49" s="31"/>
      <c r="G49" s="30"/>
      <c r="H49" s="32"/>
      <c r="I49" s="32"/>
      <c r="J49" s="32"/>
      <c r="K49" s="32"/>
      <c r="L49" s="33">
        <f t="shared" si="25"/>
        <v>0</v>
      </c>
      <c r="M49" s="33"/>
      <c r="N49" s="34">
        <f t="shared" si="26"/>
        <v>0</v>
      </c>
      <c r="O49" s="17"/>
      <c r="P49" s="35">
        <f t="shared" si="27"/>
        <v>82</v>
      </c>
      <c r="Q49" s="33"/>
      <c r="R49" s="34">
        <f t="shared" si="28"/>
        <v>113</v>
      </c>
      <c r="S49" s="22"/>
      <c r="T49" s="35">
        <f t="shared" si="22"/>
        <v>2.9285714285714284</v>
      </c>
      <c r="U49" s="33"/>
      <c r="V49" s="34">
        <f t="shared" si="29"/>
        <v>4.0357142857142856</v>
      </c>
      <c r="W49" s="22"/>
      <c r="X49" s="63"/>
      <c r="Y49" s="63"/>
      <c r="Z49" s="63"/>
      <c r="AA49" s="22"/>
      <c r="AB49" s="63"/>
      <c r="AC49" s="63"/>
      <c r="AD49" s="63"/>
    </row>
    <row r="50" spans="1:30" ht="5.0999999999999996" customHeight="1" thickTop="1" thickBot="1" x14ac:dyDescent="0.3"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63"/>
      <c r="AC50" s="63"/>
      <c r="AD50" s="63"/>
    </row>
    <row r="51" spans="1:30" ht="15" customHeight="1" thickTop="1" thickBot="1" x14ac:dyDescent="0.3">
      <c r="H51" s="64" t="s">
        <v>18</v>
      </c>
      <c r="I51" s="65"/>
      <c r="J51" s="66"/>
      <c r="K51" s="42"/>
      <c r="L51" s="37">
        <f>SUM(L43:L49)</f>
        <v>0</v>
      </c>
      <c r="M51" s="38"/>
      <c r="N51" s="37">
        <f>SUM(N43:N49)</f>
        <v>0</v>
      </c>
      <c r="O51" s="43"/>
      <c r="P51" s="38"/>
      <c r="Q51" s="43"/>
      <c r="R51" s="38"/>
      <c r="S51" s="22"/>
      <c r="T51" s="67" t="s">
        <v>19</v>
      </c>
      <c r="U51" s="67"/>
      <c r="V51" s="67"/>
      <c r="W51" s="22"/>
      <c r="X51" s="39">
        <f>P49/4</f>
        <v>20.5</v>
      </c>
      <c r="Y51" s="40"/>
      <c r="Z51" s="41">
        <f>R49/4</f>
        <v>28.25</v>
      </c>
      <c r="AA51" s="22"/>
      <c r="AB51" s="39">
        <f>P55/1</f>
        <v>82</v>
      </c>
      <c r="AC51" s="40"/>
      <c r="AD51" s="41">
        <f>R55/1</f>
        <v>113</v>
      </c>
    </row>
    <row r="52" spans="1:30" ht="5.0999999999999996" customHeight="1" thickTop="1" thickBot="1" x14ac:dyDescent="0.3">
      <c r="H52" s="42"/>
      <c r="I52" s="42"/>
      <c r="J52" s="42"/>
      <c r="K52" s="42"/>
      <c r="L52" s="38"/>
      <c r="M52" s="38"/>
      <c r="N52" s="38"/>
      <c r="O52" s="38"/>
      <c r="P52" s="38"/>
      <c r="Q52" s="38"/>
      <c r="R52" s="38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</row>
    <row r="53" spans="1:30" ht="14.25" thickTop="1" thickBot="1" x14ac:dyDescent="0.3">
      <c r="H53" s="42"/>
      <c r="I53" s="42"/>
      <c r="J53" s="42"/>
      <c r="K53" s="42"/>
      <c r="L53" s="71" t="s">
        <v>20</v>
      </c>
      <c r="M53" s="72"/>
      <c r="N53" s="73"/>
      <c r="O53" s="38"/>
      <c r="P53" s="37">
        <f>L18+L29+L40+L51</f>
        <v>82</v>
      </c>
      <c r="Q53" s="38"/>
      <c r="R53" s="37">
        <f>N18+N29+N40+N51</f>
        <v>113</v>
      </c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</row>
    <row r="54" spans="1:30" ht="14.25" thickTop="1" thickBot="1" x14ac:dyDescent="0.3"/>
    <row r="55" spans="1:30" ht="15.75" thickTop="1" thickBot="1" x14ac:dyDescent="0.3">
      <c r="L55" s="71" t="s">
        <v>21</v>
      </c>
      <c r="M55" s="72"/>
      <c r="N55" s="73"/>
      <c r="P55" s="37">
        <f>P53</f>
        <v>82</v>
      </c>
      <c r="Q55" s="38"/>
      <c r="R55" s="37">
        <f>R53</f>
        <v>113</v>
      </c>
      <c r="T55" s="74" t="s">
        <v>11</v>
      </c>
      <c r="U55" s="75"/>
      <c r="V55" s="76"/>
    </row>
    <row r="56" spans="1:30" s="45" customFormat="1" ht="20.100000000000001" customHeight="1" thickTop="1" x14ac:dyDescent="0.25">
      <c r="A56" s="44"/>
      <c r="C56" s="44"/>
      <c r="D56" s="46"/>
      <c r="F56" s="47"/>
      <c r="H56" s="48"/>
      <c r="I56" s="48"/>
      <c r="J56" s="48"/>
      <c r="K56" s="48"/>
      <c r="L56" s="49"/>
      <c r="M56" s="49"/>
      <c r="N56" s="49"/>
      <c r="O56" s="49"/>
      <c r="P56" s="50"/>
      <c r="Q56" s="50"/>
      <c r="R56" s="50"/>
      <c r="S56" s="50"/>
      <c r="T56" s="50"/>
      <c r="U56" s="51"/>
      <c r="V56" s="50"/>
      <c r="W56" s="50"/>
      <c r="X56" s="50"/>
      <c r="Y56" s="50"/>
      <c r="Z56" s="50"/>
      <c r="AA56" s="50"/>
      <c r="AB56" s="49"/>
      <c r="AC56" s="49"/>
      <c r="AD56" s="49"/>
    </row>
  </sheetData>
  <mergeCells count="30">
    <mergeCell ref="L55:N55"/>
    <mergeCell ref="T55:V55"/>
    <mergeCell ref="L42:N42"/>
    <mergeCell ref="P42:V42"/>
    <mergeCell ref="X42:Z49"/>
    <mergeCell ref="H51:J51"/>
    <mergeCell ref="T51:V51"/>
    <mergeCell ref="L53:N53"/>
    <mergeCell ref="T29:V29"/>
    <mergeCell ref="L31:N31"/>
    <mergeCell ref="P31:V31"/>
    <mergeCell ref="AB9:AD50"/>
    <mergeCell ref="H18:J18"/>
    <mergeCell ref="T18:V18"/>
    <mergeCell ref="L20:N20"/>
    <mergeCell ref="P20:V20"/>
    <mergeCell ref="X20:Z27"/>
    <mergeCell ref="H29:J29"/>
    <mergeCell ref="X31:Z38"/>
    <mergeCell ref="H40:J40"/>
    <mergeCell ref="T40:V40"/>
    <mergeCell ref="L9:N9"/>
    <mergeCell ref="P9:V9"/>
    <mergeCell ref="X9:Z16"/>
    <mergeCell ref="D2:AD3"/>
    <mergeCell ref="L5:N5"/>
    <mergeCell ref="P5:R5"/>
    <mergeCell ref="T5:V5"/>
    <mergeCell ref="X5:Z5"/>
    <mergeCell ref="AB5:AD5"/>
  </mergeCells>
  <conditionalFormatting sqref="T21:T27">
    <cfRule type="top10" dxfId="31" priority="123" bottom="1" rank="1"/>
    <cfRule type="top10" dxfId="30" priority="124" rank="1"/>
  </conditionalFormatting>
  <conditionalFormatting sqref="V21:V27">
    <cfRule type="top10" dxfId="29" priority="121" bottom="1" rank="1"/>
    <cfRule type="top10" dxfId="28" priority="122" rank="1"/>
  </conditionalFormatting>
  <conditionalFormatting sqref="T32:T38">
    <cfRule type="top10" dxfId="27" priority="119" bottom="1" rank="1"/>
    <cfRule type="top10" dxfId="26" priority="120" rank="1"/>
  </conditionalFormatting>
  <conditionalFormatting sqref="V32:V38">
    <cfRule type="top10" dxfId="25" priority="117" bottom="1" rank="1"/>
    <cfRule type="top10" dxfId="24" priority="118" rank="1"/>
  </conditionalFormatting>
  <conditionalFormatting sqref="T43:T49">
    <cfRule type="top10" dxfId="23" priority="115" bottom="1" rank="1"/>
    <cfRule type="top10" dxfId="22" priority="116" rank="1"/>
  </conditionalFormatting>
  <conditionalFormatting sqref="V43:V49">
    <cfRule type="top10" dxfId="21" priority="113" bottom="1" rank="1"/>
    <cfRule type="top10" dxfId="20" priority="114" rank="1"/>
  </conditionalFormatting>
  <conditionalFormatting sqref="N32:N38">
    <cfRule type="top10" dxfId="19" priority="21" bottom="1" rank="1"/>
    <cfRule type="top10" dxfId="18" priority="22" rank="1"/>
  </conditionalFormatting>
  <conditionalFormatting sqref="N43:N49">
    <cfRule type="top10" dxfId="17" priority="17" bottom="1" rank="1"/>
    <cfRule type="top10" dxfId="16" priority="18" rank="1"/>
  </conditionalFormatting>
  <conditionalFormatting sqref="T10:T16">
    <cfRule type="top10" dxfId="15" priority="15" bottom="1" rank="1"/>
    <cfRule type="top10" dxfId="14" priority="16" rank="1"/>
  </conditionalFormatting>
  <conditionalFormatting sqref="V10:V16">
    <cfRule type="top10" dxfId="13" priority="13" bottom="1" rank="1"/>
    <cfRule type="top10" dxfId="12" priority="14" rank="1"/>
  </conditionalFormatting>
  <conditionalFormatting sqref="L32:L38">
    <cfRule type="top10" dxfId="11" priority="11" bottom="1" rank="1"/>
    <cfRule type="top10" dxfId="10" priority="12" rank="1"/>
  </conditionalFormatting>
  <conditionalFormatting sqref="L43:L49">
    <cfRule type="top10" dxfId="9" priority="9" bottom="1" rank="1"/>
    <cfRule type="top10" dxfId="8" priority="10" rank="1"/>
  </conditionalFormatting>
  <conditionalFormatting sqref="L10:L16">
    <cfRule type="expression" dxfId="7" priority="8">
      <formula>AND(L10=MIN($L$10:$L$16),L10&gt;0)</formula>
    </cfRule>
    <cfRule type="expression" dxfId="6" priority="7">
      <formula>AND(L10=MAX($L$10:$L$16),L10&gt;0)</formula>
    </cfRule>
  </conditionalFormatting>
  <conditionalFormatting sqref="L21:L27">
    <cfRule type="expression" dxfId="5" priority="5">
      <formula>AND(L21=MAX($L$21:$L$27),L21&gt;0)</formula>
    </cfRule>
    <cfRule type="expression" dxfId="4" priority="6">
      <formula>AND(L21=MIN($L$10:$L$16),L21&gt;0)</formula>
    </cfRule>
  </conditionalFormatting>
  <conditionalFormatting sqref="N10:N16">
    <cfRule type="expression" dxfId="3" priority="3">
      <formula>AND(N10=MAX($N$10:$N$16),N10&gt;0)</formula>
    </cfRule>
    <cfRule type="expression" dxfId="2" priority="4">
      <formula>AND(N10=MIN($N$10:$N$16),N10&gt;0)</formula>
    </cfRule>
  </conditionalFormatting>
  <conditionalFormatting sqref="N21:N27">
    <cfRule type="expression" dxfId="0" priority="1">
      <formula>AND(N21=MAX($N$21:$N$27),N21&gt;0)</formula>
    </cfRule>
    <cfRule type="expression" dxfId="1" priority="2">
      <formula>AND(N21=MIN($N$21:$N$27),N21&gt;0)</formula>
    </cfRule>
  </conditionalFormatting>
  <dataValidations count="1">
    <dataValidation type="custom" allowBlank="1" showInputMessage="1" showErrorMessage="1" sqref="L10:L16 L43:L49 L32:L38 L21:L27 N10:N16 N21:N27">
      <formula1>TRUE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 2011-2012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2011-09-07T09:03:29Z</dcterms:created>
  <dcterms:modified xsi:type="dcterms:W3CDTF">2011-09-07T16:29:10Z</dcterms:modified>
</cp:coreProperties>
</file>