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28380" windowHeight="12915" activeTab="1"/>
  </bookViews>
  <sheets>
    <sheet name="CAC 40 (3)" sheetId="2" r:id="rId1"/>
    <sheet name="Feuil1" sheetId="1" r:id="rId2"/>
  </sheets>
  <externalReferences>
    <externalReference r:id="rId3"/>
  </externalReferences>
  <definedNames>
    <definedName name="CAC_40_SIX_TELEKURS" localSheetId="0">'CAC 40 (3)'!#REF!</definedName>
    <definedName name="CAC_40_SIX_TELEKURS_TEMPS_REEL" localSheetId="0">'CAC 40 (3)'!#REF!</definedName>
    <definedName name="cours.phtml?symbole_1rPCAC" localSheetId="0">'CAC 40 (3)'!$B$4:$F$88</definedName>
    <definedName name="cours.phtml?symbole_1rPCAC_1" localSheetId="0">'CAC 40 (3)'!#REF!</definedName>
    <definedName name="donnees_histo.jsp?Code_FR0003500008_Place_XPAR_Codif_ISIN" localSheetId="0">'CAC 40 (3)'!#REF!</definedName>
    <definedName name="GetHistoriqueIndices.event?id_FR0003500008_XX_25_lg_fr" localSheetId="0">'CAC 40 (3)'!#REF!</definedName>
    <definedName name="GetHistoriqueIndices.event?id_FR0003500008_XX_25_lg_fr_1" localSheetId="0">'CAC 40 (3)'!#REF!</definedName>
    <definedName name="GetResumeIndices.event?lg_fr_id_FR0003500008_XX_25" localSheetId="0">'CAC 40 (3)'!#REF!</definedName>
    <definedName name="Heure">#REF!</definedName>
    <definedName name="HeureSys" localSheetId="0">41419.6152662037</definedName>
    <definedName name="HeureSys">41419.6156134259</definedName>
  </definedNames>
  <calcPr calcId="144525"/>
</workbook>
</file>

<file path=xl/calcChain.xml><?xml version="1.0" encoding="utf-8"?>
<calcChain xmlns="http://schemas.openxmlformats.org/spreadsheetml/2006/main">
  <c r="L39" i="1" l="1"/>
  <c r="X38" i="1"/>
  <c r="R38" i="1" s="1"/>
  <c r="P38" i="1"/>
  <c r="O38" i="1"/>
  <c r="N38" i="1"/>
  <c r="L38" i="1"/>
  <c r="K38" i="1"/>
  <c r="X37" i="1"/>
  <c r="R37" i="1" s="1"/>
  <c r="P37" i="1"/>
  <c r="O37" i="1"/>
  <c r="N37" i="1"/>
  <c r="L37" i="1"/>
  <c r="M37" i="1" s="1"/>
  <c r="K37" i="1"/>
  <c r="X36" i="1"/>
  <c r="R36" i="1" s="1"/>
  <c r="P36" i="1"/>
  <c r="O36" i="1"/>
  <c r="N36" i="1"/>
  <c r="L36" i="1"/>
  <c r="M36" i="1" s="1"/>
  <c r="K36" i="1"/>
  <c r="D36" i="1"/>
  <c r="I36" i="1" s="1"/>
  <c r="C36" i="1"/>
  <c r="H36" i="1" s="1"/>
  <c r="B36" i="1"/>
  <c r="G36" i="1" s="1"/>
  <c r="X35" i="1"/>
  <c r="R35" i="1" s="1"/>
  <c r="P35" i="1"/>
  <c r="O35" i="1"/>
  <c r="N35" i="1"/>
  <c r="L35" i="1"/>
  <c r="M35" i="1" s="1"/>
  <c r="K35" i="1"/>
  <c r="D35" i="1"/>
  <c r="I35" i="1" s="1"/>
  <c r="C35" i="1"/>
  <c r="H35" i="1" s="1"/>
  <c r="B35" i="1"/>
  <c r="G35" i="1" s="1"/>
  <c r="P34" i="1"/>
  <c r="O34" i="1"/>
  <c r="N34" i="1"/>
  <c r="L34" i="1"/>
  <c r="M34" i="1" s="1"/>
  <c r="K34" i="1"/>
  <c r="D34" i="1"/>
  <c r="I34" i="1" s="1"/>
  <c r="C34" i="1"/>
  <c r="H34" i="1" s="1"/>
  <c r="B34" i="1"/>
  <c r="G34" i="1" s="1"/>
  <c r="P33" i="1"/>
  <c r="O33" i="1"/>
  <c r="N33" i="1"/>
  <c r="L33" i="1"/>
  <c r="M33" i="1" s="1"/>
  <c r="K33" i="1"/>
  <c r="D33" i="1"/>
  <c r="I33" i="1" s="1"/>
  <c r="C33" i="1"/>
  <c r="H33" i="1" s="1"/>
  <c r="B33" i="1"/>
  <c r="G33" i="1" s="1"/>
  <c r="Y32" i="1"/>
  <c r="X32" i="1"/>
  <c r="T32" i="1"/>
  <c r="S32" i="1"/>
  <c r="P32" i="1"/>
  <c r="O32" i="1"/>
  <c r="N32" i="1"/>
  <c r="L32" i="1"/>
  <c r="M32" i="1" s="1"/>
  <c r="K32" i="1"/>
  <c r="D32" i="1"/>
  <c r="I32" i="1" s="1"/>
  <c r="C32" i="1"/>
  <c r="H32" i="1" s="1"/>
  <c r="B32" i="1"/>
  <c r="G32" i="1" s="1"/>
  <c r="Y31" i="1"/>
  <c r="X31" i="1"/>
  <c r="T31" i="1"/>
  <c r="S31" i="1"/>
  <c r="P31" i="1"/>
  <c r="O31" i="1"/>
  <c r="N31" i="1"/>
  <c r="L31" i="1"/>
  <c r="M31" i="1" s="1"/>
  <c r="K31" i="1"/>
  <c r="D31" i="1"/>
  <c r="I31" i="1" s="1"/>
  <c r="C31" i="1"/>
  <c r="H31" i="1" s="1"/>
  <c r="B31" i="1"/>
  <c r="G31" i="1" s="1"/>
  <c r="Y30" i="1"/>
  <c r="X30" i="1"/>
  <c r="T30" i="1"/>
  <c r="S30" i="1"/>
  <c r="P30" i="1"/>
  <c r="O30" i="1"/>
  <c r="N30" i="1"/>
  <c r="L30" i="1"/>
  <c r="M30" i="1" s="1"/>
  <c r="K30" i="1"/>
  <c r="D30" i="1"/>
  <c r="I30" i="1" s="1"/>
  <c r="C30" i="1"/>
  <c r="H30" i="1" s="1"/>
  <c r="B30" i="1"/>
  <c r="G30" i="1" s="1"/>
  <c r="Y29" i="1"/>
  <c r="X29" i="1"/>
  <c r="T29" i="1"/>
  <c r="S29" i="1"/>
  <c r="P29" i="1"/>
  <c r="O29" i="1"/>
  <c r="N29" i="1"/>
  <c r="L29" i="1"/>
  <c r="I39" i="1" s="1"/>
  <c r="K29" i="1"/>
  <c r="D29" i="1"/>
  <c r="I29" i="1" s="1"/>
  <c r="C29" i="1"/>
  <c r="H29" i="1" s="1"/>
  <c r="B29" i="1"/>
  <c r="G29" i="1" s="1"/>
  <c r="Q21" i="1"/>
  <c r="Q20" i="1"/>
  <c r="Q19" i="1"/>
  <c r="Q18" i="1"/>
  <c r="Q17" i="1"/>
  <c r="Q16" i="1"/>
  <c r="X14" i="1"/>
  <c r="R14" i="1" s="1"/>
  <c r="P14" i="1"/>
  <c r="K14" i="1"/>
  <c r="X13" i="1"/>
  <c r="R13" i="1" s="1"/>
  <c r="Q13" i="1"/>
  <c r="P13" i="1"/>
  <c r="K13" i="1"/>
  <c r="X12" i="1"/>
  <c r="R12" i="1" s="1"/>
  <c r="Q12" i="1"/>
  <c r="P12" i="1"/>
  <c r="K12" i="1"/>
  <c r="X11" i="1"/>
  <c r="R11" i="1" s="1"/>
  <c r="P11" i="1"/>
  <c r="K11" i="1"/>
  <c r="X10" i="1"/>
  <c r="R10" i="1" s="1"/>
  <c r="Q10" i="1"/>
  <c r="Q11" i="1" s="1"/>
  <c r="P10" i="1"/>
  <c r="K10" i="1"/>
  <c r="X9" i="1"/>
  <c r="R9" i="1" s="1"/>
  <c r="P9" i="1"/>
  <c r="K9" i="1"/>
  <c r="X8" i="1"/>
  <c r="R8" i="1" s="1"/>
  <c r="P8" i="1"/>
  <c r="K8" i="1"/>
  <c r="I2" i="1"/>
  <c r="A1" i="1"/>
  <c r="Q9" i="1" s="1"/>
  <c r="M29" i="1" l="1"/>
  <c r="I38" i="1"/>
  <c r="M38" i="1"/>
  <c r="Q8" i="1"/>
  <c r="Q14" i="1" s="1"/>
  <c r="N2" i="1"/>
</calcChain>
</file>

<file path=xl/connections.xml><?xml version="1.0" encoding="utf-8"?>
<connections xmlns="http://schemas.openxmlformats.org/spreadsheetml/2006/main">
  <connection id="1" name="Connexion2" type="4" refreshedVersion="4" background="1" saveData="1">
    <webPr parsePre="1" consecutive="1" xl2000="1" url="http://www.boursorama.com/cours.phtml?symbole=1rPCAC" htmlTables="1"/>
  </connection>
</connections>
</file>

<file path=xl/sharedStrings.xml><?xml version="1.0" encoding="utf-8"?>
<sst xmlns="http://schemas.openxmlformats.org/spreadsheetml/2006/main" count="281" uniqueCount="217">
  <si>
    <t>INDICES BOURSIERS</t>
  </si>
  <si>
    <t>HEURES LOCALES</t>
  </si>
  <si>
    <t xml:space="preserve">       CAC 40 -1,22%</t>
  </si>
  <si>
    <t>Cours Nyse Euro</t>
  </si>
  <si>
    <t>Paris</t>
  </si>
  <si>
    <t>CAC 40</t>
  </si>
  <si>
    <t>Dernier échange</t>
  </si>
  <si>
    <t>Variation</t>
  </si>
  <si>
    <t>flèche représentant le coursGraphique représentant le cours3 761,01  logo flècheCours et histo</t>
  </si>
  <si>
    <t>Cours DJ STOXX</t>
  </si>
  <si>
    <t>Suisse</t>
  </si>
  <si>
    <t>€UROSTOXX 50</t>
  </si>
  <si>
    <t>Cours Index Ex</t>
  </si>
  <si>
    <t>New-York</t>
  </si>
  <si>
    <t>DOW JONES</t>
  </si>
  <si>
    <t>Euro Stoxx 50 -0,93%</t>
  </si>
  <si>
    <t>NASDAQ</t>
  </si>
  <si>
    <t>Cours Forex 1</t>
  </si>
  <si>
    <t>Tokyo</t>
  </si>
  <si>
    <t>NIKKEI 225</t>
  </si>
  <si>
    <t>flèche représentant le coursGraphique représentant le cours2 683,84  logo flècheCours et histo</t>
  </si>
  <si>
    <t>Cours FTSE Indices</t>
  </si>
  <si>
    <t>Londres</t>
  </si>
  <si>
    <t>FTSE 100</t>
  </si>
  <si>
    <t>Cours XETRA</t>
  </si>
  <si>
    <t>Francfort</t>
  </si>
  <si>
    <t>DAX</t>
  </si>
  <si>
    <t>Les horaires d'ouverture</t>
  </si>
  <si>
    <t>des bourses</t>
  </si>
  <si>
    <t>Heures locales</t>
  </si>
  <si>
    <t>Heures francaises</t>
  </si>
  <si>
    <t>France</t>
  </si>
  <si>
    <t>CAC40</t>
  </si>
  <si>
    <t>09h00 à 17h30</t>
  </si>
  <si>
    <t>USA</t>
  </si>
  <si>
    <t>Dow Jones / Nasdaq</t>
  </si>
  <si>
    <t>09h30 à 16h00</t>
  </si>
  <si>
    <t>15h30 à 22h00</t>
  </si>
  <si>
    <t>Japon</t>
  </si>
  <si>
    <t xml:space="preserve">Nikkei 225 </t>
  </si>
  <si>
    <t>09h00 à 11h00</t>
  </si>
  <si>
    <t>02h00 à 04h00</t>
  </si>
  <si>
    <t>13h00 à 15h00</t>
  </si>
  <si>
    <t>06h00 à 08h00</t>
  </si>
  <si>
    <t xml:space="preserve">  </t>
  </si>
  <si>
    <t>Shangai</t>
  </si>
  <si>
    <t>Chine</t>
  </si>
  <si>
    <t>SSE</t>
  </si>
  <si>
    <t>09h30 à 11h30</t>
  </si>
  <si>
    <t>15h30 à 17h30</t>
  </si>
  <si>
    <t>19h00 à 21h00</t>
  </si>
  <si>
    <t>Bruxelles</t>
  </si>
  <si>
    <t>Belgique</t>
  </si>
  <si>
    <t>BEL20</t>
  </si>
  <si>
    <t>Allemagne</t>
  </si>
  <si>
    <t>09h00 à 20h00</t>
  </si>
  <si>
    <t>Royaume-Unis</t>
  </si>
  <si>
    <t>FTSE 100 (Footsie)</t>
  </si>
  <si>
    <t>09h30 à 17h30</t>
  </si>
  <si>
    <t>Nasdaq Comp, -2,00%</t>
  </si>
  <si>
    <t>Historique cotations CAC 40</t>
  </si>
  <si>
    <t>PERIODE</t>
  </si>
  <si>
    <t>VARIATION</t>
  </si>
  <si>
    <t>PLUS HAUT</t>
  </si>
  <si>
    <t>PLUS BAS</t>
  </si>
  <si>
    <t>Historique cotations CAC 40 sur 10 jours</t>
  </si>
  <si>
    <t>Date</t>
  </si>
  <si>
    <t>Cloture</t>
  </si>
  <si>
    <t>Ouverture</t>
  </si>
  <si>
    <t>Plus haut</t>
  </si>
  <si>
    <t>Plus bas</t>
  </si>
  <si>
    <t>Périodes</t>
  </si>
  <si>
    <t>6 mois</t>
  </si>
  <si>
    <t>1 an</t>
  </si>
  <si>
    <t>1 Janv.</t>
  </si>
  <si>
    <t>Date + Haut</t>
  </si>
  <si>
    <t>flèche représentant le coursGraphique représentant le cours2 802,62  logo flècheCours et histo</t>
  </si>
  <si>
    <t>1 semaine</t>
  </si>
  <si>
    <t>+ Haut</t>
  </si>
  <si>
    <t>1 mois</t>
  </si>
  <si>
    <t>+ Bas</t>
  </si>
  <si>
    <t>Nikkei 225 -1,43%</t>
  </si>
  <si>
    <t>3 mois</t>
  </si>
  <si>
    <t>Date + Bas</t>
  </si>
  <si>
    <t>flèche représentant le coursGraphique représentant le cours9 925,92  logo flècheCours et histo</t>
  </si>
  <si>
    <t>Historique jour CAC 40</t>
  </si>
  <si>
    <t>3 ans</t>
  </si>
  <si>
    <t>+ fortes hausses SRD</t>
  </si>
  <si>
    <t>5 ans</t>
  </si>
  <si>
    <t>Variation sur 5 jours</t>
  </si>
  <si>
    <t>Clôture veille</t>
  </si>
  <si>
    <t>Variation sur 10 jours</t>
  </si>
  <si>
    <t xml:space="preserve">Heures </t>
  </si>
  <si>
    <t>CAC 40 BOURSORAMA</t>
  </si>
  <si>
    <t>3 956.79 (c) Pts</t>
  </si>
  <si>
    <t>-0.26%</t>
  </si>
  <si>
    <t>Volume</t>
  </si>
  <si>
    <t>2 498 M</t>
  </si>
  <si>
    <t>3 981.27</t>
  </si>
  <si>
    <t>3 997.13</t>
  </si>
  <si>
    <t>3 942.06</t>
  </si>
  <si>
    <t>3 967.15</t>
  </si>
  <si>
    <t>Ouverture théorique</t>
  </si>
  <si>
    <t>3 967.40</t>
  </si>
  <si>
    <t xml:space="preserve">Hier </t>
  </si>
  <si>
    <t>CAC40: finit à 100Pts de son zénith annuel des 4.058Pts.</t>
  </si>
  <si>
    <t>CAC 40 : résistance</t>
  </si>
  <si>
    <t>CAC40: les 3.950Pts sont préservés.</t>
  </si>
  <si>
    <t>Cac 40 (CAC) : Achat du Bonus Cappé J741B</t>
  </si>
  <si>
    <t>Cac 40 (CAC) : Achat du Certificat 100% Open-End L005K</t>
  </si>
  <si>
    <t>CAC 40 : repli brutal</t>
  </si>
  <si>
    <t>CAC40: +450Pts sans aucune consolidation.</t>
  </si>
  <si>
    <t>Actions de groupe: "quelques verrous" selon l'Autorité de la concurrence</t>
  </si>
  <si>
    <t>Affaire Tapie: Christine Lagarde placée sous le statut de témoin assisté</t>
  </si>
  <si>
    <t>Lagarde échappe à la mise en examen: réactions politiques</t>
  </si>
  <si>
    <t>Manifestation de producteurs d'oeufs devant la maison du ministre Le Foll</t>
  </si>
  <si>
    <t>Birmanie: le Premier ministre japonais soutient une zone industrielle majeure</t>
  </si>
  <si>
    <t>Actions de groupe: "quelques verrous" selon le président de l'Autorité de la con…</t>
  </si>
  <si>
    <t>Caldéonie: élus et partenaires sociaux en quête d'une sortie de crise</t>
  </si>
  <si>
    <t xml:space="preserve">  Sujet  </t>
  </si>
  <si>
    <t xml:space="preserve">   </t>
  </si>
  <si>
    <t xml:space="preserve">  Date  </t>
  </si>
  <si>
    <t>analyse cac&amp;us eric 24/05/13</t>
  </si>
  <si>
    <t>Hier à 07:33</t>
  </si>
  <si>
    <t>analyse cac&amp;us eric 22/05/13</t>
  </si>
  <si>
    <t>22/05/2013 à 07:03</t>
  </si>
  <si>
    <t>Cac 24/05 Baisse en trompe l'oeil?</t>
  </si>
  <si>
    <t>Hier à 07:09</t>
  </si>
  <si>
    <t>analyse cac&amp;us eric 17/05/13</t>
  </si>
  <si>
    <t>17/05/2013 à 06:57</t>
  </si>
  <si>
    <t>analyse cac&amp;us eric 23/05/13</t>
  </si>
  <si>
    <t>23/05/2013 à 07:20</t>
  </si>
  <si>
    <t>Cac 21/05 "En Attendant BB demain"</t>
  </si>
  <si>
    <t>21/05/2013 à 06:47</t>
  </si>
  <si>
    <t>Cac 23/05 Ambigu entre la Fed &amp; BB!</t>
  </si>
  <si>
    <t>23/05/2013 à 06:31</t>
  </si>
  <si>
    <t>Cours</t>
  </si>
  <si>
    <t>Qté</t>
  </si>
  <si>
    <t>3 956.79</t>
  </si>
  <si>
    <t>Période</t>
  </si>
  <si>
    <t>8.67%</t>
  </si>
  <si>
    <t>4 058.73</t>
  </si>
  <si>
    <t>3 584.38</t>
  </si>
  <si>
    <t>-1.64%</t>
  </si>
  <si>
    <t>3 940.29</t>
  </si>
  <si>
    <t>3.03%</t>
  </si>
  <si>
    <t>3 788.47</t>
  </si>
  <si>
    <t>6.33%</t>
  </si>
  <si>
    <t>13.02%</t>
  </si>
  <si>
    <t>3 479.16</t>
  </si>
  <si>
    <t>29.82%</t>
  </si>
  <si>
    <t>2 922.26</t>
  </si>
  <si>
    <t>18.78%</t>
  </si>
  <si>
    <t>4 169.87</t>
  </si>
  <si>
    <t>2 693.21</t>
  </si>
  <si>
    <t>-19.87%</t>
  </si>
  <si>
    <t>5 028.80</t>
  </si>
  <si>
    <t>2 465.46</t>
  </si>
  <si>
    <t>MM20</t>
  </si>
  <si>
    <t>3 951.44 Pts</t>
  </si>
  <si>
    <t>MM50</t>
  </si>
  <si>
    <t>3 827.04 Pts</t>
  </si>
  <si>
    <t>MM100</t>
  </si>
  <si>
    <t>3 774.71 Pts</t>
  </si>
  <si>
    <t>RSI14</t>
  </si>
  <si>
    <t>44.16</t>
  </si>
  <si>
    <t>Libellé</t>
  </si>
  <si>
    <t>Dernier</t>
  </si>
  <si>
    <t>Var.</t>
  </si>
  <si>
    <t>ALCATEL-LUCEN...</t>
  </si>
  <si>
    <t>1.139 (c)</t>
  </si>
  <si>
    <t>0.26%</t>
  </si>
  <si>
    <t>BNP PARIBAS</t>
  </si>
  <si>
    <t>44.220 (c)</t>
  </si>
  <si>
    <t>-1.25%</t>
  </si>
  <si>
    <t>CREDIT AGRICO...</t>
  </si>
  <si>
    <t>7.120 (c)</t>
  </si>
  <si>
    <t>-1.89%</t>
  </si>
  <si>
    <t>PAGES JAUNES</t>
  </si>
  <si>
    <t>1.68 (c)</t>
  </si>
  <si>
    <t>0.60%</t>
  </si>
  <si>
    <t>SOCIETE GENER...</t>
  </si>
  <si>
    <t>30.635 (c)</t>
  </si>
  <si>
    <t>-0.81%</t>
  </si>
  <si>
    <t>AIR LIQUIDE</t>
  </si>
  <si>
    <t>96.95 (c)</t>
  </si>
  <si>
    <t>0.84%</t>
  </si>
  <si>
    <t>ALSTOM</t>
  </si>
  <si>
    <t>28.865 (c)</t>
  </si>
  <si>
    <t>1.41%</t>
  </si>
  <si>
    <t>NATIXIS</t>
  </si>
  <si>
    <t>3.503 (c)</t>
  </si>
  <si>
    <t>-0.93%</t>
  </si>
  <si>
    <t>PEUGEOT</t>
  </si>
  <si>
    <t>7.000 (c)</t>
  </si>
  <si>
    <t>0.14%</t>
  </si>
  <si>
    <t>VIVENDI</t>
  </si>
  <si>
    <t>15.170 (c)</t>
  </si>
  <si>
    <t>0.46%</t>
  </si>
  <si>
    <t>Auteur</t>
  </si>
  <si>
    <t>Question</t>
  </si>
  <si>
    <t>advnad</t>
  </si>
  <si>
    <t>COMMENT FAIT ON POUR TROUVER UN MESSAGESAUVEGARDER MERCI</t>
  </si>
  <si>
    <t>Françaises</t>
  </si>
  <si>
    <t>M7018387</t>
  </si>
  <si>
    <t>aimez vous le nouveau site</t>
  </si>
  <si>
    <t>Marchés</t>
  </si>
  <si>
    <t>p_hamant</t>
  </si>
  <si>
    <t>Quel avenir pour l'immobilier de rendement ? Faut-il jouer les…</t>
  </si>
  <si>
    <t>Informations</t>
  </si>
  <si>
    <t xml:space="preserve">Selon vous, quelle est l'OPCVM actions monde à acheter pour </t>
  </si>
  <si>
    <t>OPCVM</t>
  </si>
  <si>
    <t>pasq</t>
  </si>
  <si>
    <t>Faut il casser un Pea en pertes, quitte a le re-creer derriere…</t>
  </si>
  <si>
    <t>Banque</t>
  </si>
  <si>
    <t>Résultats souhaités</t>
  </si>
  <si>
    <t>Données à trouver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</si>
</sst>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d\ d\ mmmm\ yyyy"/>
    <numFmt numFmtId="165" formatCode="h:mm"/>
  </numFmts>
  <fonts count="18" x14ac:knownFonts="1">
    <font>
      <sz val="10"/>
      <name val="Verdana"/>
      <family val="2"/>
    </font>
    <font>
      <sz val="10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9"/>
      <name val="Arial"/>
      <family val="2"/>
    </font>
    <font>
      <b/>
      <u/>
      <sz val="9"/>
      <color indexed="62"/>
      <name val="Arial"/>
      <family val="2"/>
    </font>
    <font>
      <b/>
      <sz val="9"/>
      <color indexed="58"/>
      <name val="Arial"/>
      <family val="2"/>
    </font>
    <font>
      <b/>
      <sz val="9"/>
      <color indexed="56"/>
      <name val="Arial"/>
      <family val="2"/>
    </font>
    <font>
      <sz val="9"/>
      <color indexed="8"/>
      <name val="Arial"/>
      <family val="2"/>
    </font>
    <font>
      <u/>
      <sz val="10"/>
      <color indexed="12"/>
      <name val="Arial"/>
      <family val="2"/>
    </font>
    <font>
      <b/>
      <sz val="9"/>
      <color rgb="FFFF0000"/>
      <name val="Arial"/>
      <family val="2"/>
    </font>
    <font>
      <u/>
      <sz val="10"/>
      <color theme="10"/>
      <name val="Arial"/>
      <family val="2"/>
    </font>
    <font>
      <b/>
      <u/>
      <sz val="9"/>
      <color rgb="FF0000FF"/>
      <name val="Verdana"/>
      <family val="2"/>
    </font>
    <font>
      <b/>
      <sz val="9"/>
      <color rgb="FF0000FF"/>
      <name val="Verdana"/>
      <family val="2"/>
    </font>
    <font>
      <sz val="9"/>
      <name val="Verdana"/>
      <family val="2"/>
    </font>
    <font>
      <b/>
      <sz val="12"/>
      <name val="Verdana"/>
      <family val="2"/>
    </font>
    <font>
      <b/>
      <sz val="11"/>
      <color rgb="FFFF000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122">
    <xf numFmtId="0" fontId="0" fillId="0" borderId="0" xfId="0"/>
    <xf numFmtId="21" fontId="2" fillId="2" borderId="1" xfId="0" applyNumberFormat="1" applyFont="1" applyFill="1" applyBorder="1" applyAlignment="1">
      <alignment horizontal="center"/>
    </xf>
    <xf numFmtId="21" fontId="2" fillId="2" borderId="0" xfId="0" applyNumberFormat="1" applyFont="1" applyFill="1" applyBorder="1" applyAlignment="1">
      <alignment horizontal="center"/>
    </xf>
    <xf numFmtId="0" fontId="3" fillId="2" borderId="0" xfId="0" applyFont="1" applyFill="1"/>
    <xf numFmtId="2" fontId="3" fillId="2" borderId="0" xfId="0" applyNumberFormat="1" applyFont="1" applyFill="1"/>
    <xf numFmtId="0" fontId="3" fillId="3" borderId="0" xfId="0" applyFont="1" applyFill="1"/>
    <xf numFmtId="0" fontId="3" fillId="0" borderId="0" xfId="0" applyFont="1"/>
    <xf numFmtId="0" fontId="3" fillId="2" borderId="0" xfId="1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/>
    </xf>
    <xf numFmtId="164" fontId="2" fillId="4" borderId="3" xfId="0" applyNumberFormat="1" applyFont="1" applyFill="1" applyBorder="1" applyAlignment="1">
      <alignment horizontal="center"/>
    </xf>
    <xf numFmtId="164" fontId="2" fillId="4" borderId="4" xfId="0" applyNumberFormat="1" applyFont="1" applyFill="1" applyBorder="1" applyAlignment="1">
      <alignment horizontal="center"/>
    </xf>
    <xf numFmtId="21" fontId="2" fillId="4" borderId="1" xfId="0" applyNumberFormat="1" applyFont="1" applyFill="1" applyBorder="1" applyAlignment="1">
      <alignment horizontal="center"/>
    </xf>
    <xf numFmtId="49" fontId="3" fillId="2" borderId="0" xfId="1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4" fontId="3" fillId="2" borderId="0" xfId="1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2" fillId="2" borderId="0" xfId="1" applyFont="1" applyFill="1" applyBorder="1" applyAlignment="1">
      <alignment horizontal="center" vertical="justify" shrinkToFit="1"/>
    </xf>
    <xf numFmtId="0" fontId="2" fillId="2" borderId="0" xfId="1" applyFont="1" applyFill="1" applyBorder="1" applyAlignment="1">
      <alignment horizontal="center" vertical="center"/>
    </xf>
    <xf numFmtId="0" fontId="3" fillId="4" borderId="0" xfId="1" applyFont="1" applyFill="1" applyAlignment="1">
      <alignment horizontal="center" vertical="center"/>
    </xf>
    <xf numFmtId="2" fontId="3" fillId="2" borderId="0" xfId="1" applyNumberFormat="1" applyFont="1" applyFill="1" applyBorder="1" applyAlignment="1">
      <alignment vertical="center"/>
    </xf>
    <xf numFmtId="0" fontId="3" fillId="3" borderId="0" xfId="1" applyFont="1" applyFill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2" borderId="0" xfId="1" applyNumberFormat="1" applyFont="1" applyFill="1" applyBorder="1" applyAlignment="1">
      <alignment horizontal="center" vertical="center"/>
    </xf>
    <xf numFmtId="2" fontId="3" fillId="2" borderId="0" xfId="1" applyNumberFormat="1" applyFont="1" applyFill="1" applyAlignment="1">
      <alignment horizontal="center" vertical="center"/>
    </xf>
    <xf numFmtId="0" fontId="5" fillId="2" borderId="0" xfId="1" applyFont="1" applyFill="1" applyBorder="1" applyAlignment="1">
      <alignment horizontal="center" vertical="center"/>
    </xf>
    <xf numFmtId="21" fontId="3" fillId="2" borderId="0" xfId="1" applyNumberFormat="1" applyFont="1" applyFill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21" fontId="3" fillId="2" borderId="0" xfId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2" borderId="0" xfId="0" applyFont="1" applyFill="1" applyBorder="1" applyAlignment="1"/>
    <xf numFmtId="4" fontId="6" fillId="4" borderId="6" xfId="1" applyNumberFormat="1" applyFont="1" applyFill="1" applyBorder="1" applyAlignment="1">
      <alignment horizontal="center" vertical="center"/>
    </xf>
    <xf numFmtId="4" fontId="6" fillId="4" borderId="7" xfId="1" applyNumberFormat="1" applyFont="1" applyFill="1" applyBorder="1" applyAlignment="1">
      <alignment horizontal="center" vertical="center"/>
    </xf>
    <xf numFmtId="22" fontId="3" fillId="0" borderId="8" xfId="1" applyNumberFormat="1" applyFont="1" applyBorder="1" applyAlignment="1">
      <alignment horizontal="center" vertical="center"/>
    </xf>
    <xf numFmtId="21" fontId="3" fillId="4" borderId="0" xfId="0" applyNumberFormat="1" applyFont="1" applyFill="1" applyAlignment="1">
      <alignment horizontal="center"/>
    </xf>
    <xf numFmtId="10" fontId="1" fillId="0" borderId="5" xfId="1" applyNumberFormat="1" applyFont="1" applyBorder="1" applyAlignment="1">
      <alignment horizontal="center" vertical="center"/>
    </xf>
    <xf numFmtId="4" fontId="6" fillId="4" borderId="9" xfId="1" applyNumberFormat="1" applyFont="1" applyFill="1" applyBorder="1" applyAlignment="1">
      <alignment horizontal="center" vertical="center"/>
    </xf>
    <xf numFmtId="4" fontId="6" fillId="4" borderId="10" xfId="1" applyNumberFormat="1" applyFont="1" applyFill="1" applyBorder="1" applyAlignment="1">
      <alignment horizontal="center" vertical="center"/>
    </xf>
    <xf numFmtId="4" fontId="6" fillId="4" borderId="11" xfId="1" applyNumberFormat="1" applyFont="1" applyFill="1" applyBorder="1" applyAlignment="1">
      <alignment horizontal="center" vertical="center"/>
    </xf>
    <xf numFmtId="4" fontId="6" fillId="4" borderId="12" xfId="1" applyNumberFormat="1" applyFont="1" applyFill="1" applyBorder="1" applyAlignment="1">
      <alignment horizontal="center" vertical="center"/>
    </xf>
    <xf numFmtId="165" fontId="3" fillId="4" borderId="0" xfId="0" applyNumberFormat="1" applyFont="1" applyFill="1" applyAlignment="1">
      <alignment horizontal="center" vertical="top" wrapText="1"/>
    </xf>
    <xf numFmtId="165" fontId="3" fillId="4" borderId="0" xfId="1" applyNumberFormat="1" applyFont="1" applyFill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3" fillId="4" borderId="0" xfId="1" applyFont="1" applyFill="1" applyBorder="1" applyAlignment="1">
      <alignment horizontal="center" vertical="center"/>
    </xf>
    <xf numFmtId="0" fontId="7" fillId="2" borderId="0" xfId="1" applyFont="1" applyFill="1" applyAlignment="1">
      <alignment horizontal="center" vertical="justify" shrinkToFit="1"/>
    </xf>
    <xf numFmtId="49" fontId="3" fillId="4" borderId="0" xfId="1" applyNumberFormat="1" applyFont="1" applyFill="1" applyBorder="1" applyAlignment="1">
      <alignment horizontal="center" vertical="center"/>
    </xf>
    <xf numFmtId="4" fontId="6" fillId="4" borderId="13" xfId="1" applyNumberFormat="1" applyFont="1" applyFill="1" applyBorder="1" applyAlignment="1">
      <alignment horizontal="center" vertical="center"/>
    </xf>
    <xf numFmtId="4" fontId="6" fillId="4" borderId="14" xfId="1" applyNumberFormat="1" applyFont="1" applyFill="1" applyBorder="1" applyAlignment="1">
      <alignment horizontal="center" vertical="center"/>
    </xf>
    <xf numFmtId="21" fontId="3" fillId="4" borderId="15" xfId="1" applyNumberFormat="1" applyFont="1" applyFill="1" applyBorder="1" applyAlignment="1">
      <alignment horizontal="center" vertical="center"/>
    </xf>
    <xf numFmtId="4" fontId="6" fillId="4" borderId="16" xfId="1" applyNumberFormat="1" applyFont="1" applyFill="1" applyBorder="1" applyAlignment="1">
      <alignment horizontal="center" vertical="center"/>
    </xf>
    <xf numFmtId="0" fontId="7" fillId="2" borderId="0" xfId="1" applyFont="1" applyFill="1" applyAlignment="1">
      <alignment horizontal="center" vertical="center" shrinkToFit="1"/>
    </xf>
    <xf numFmtId="0" fontId="3" fillId="2" borderId="0" xfId="0" applyFont="1" applyFill="1" applyBorder="1" applyAlignment="1">
      <alignment wrapText="1"/>
    </xf>
    <xf numFmtId="0" fontId="7" fillId="2" borderId="0" xfId="1" applyFont="1" applyFill="1" applyAlignment="1">
      <alignment horizontal="center" vertical="center"/>
    </xf>
    <xf numFmtId="0" fontId="3" fillId="2" borderId="0" xfId="1" applyFont="1" applyFill="1" applyBorder="1" applyAlignment="1">
      <alignment vertical="center"/>
    </xf>
    <xf numFmtId="0" fontId="3" fillId="2" borderId="0" xfId="1" applyFont="1" applyFill="1" applyAlignment="1">
      <alignment vertical="center"/>
    </xf>
    <xf numFmtId="0" fontId="3" fillId="4" borderId="0" xfId="1" applyFont="1" applyFill="1" applyAlignment="1">
      <alignment horizontal="center" vertical="center"/>
    </xf>
    <xf numFmtId="0" fontId="8" fillId="4" borderId="0" xfId="1" applyFont="1" applyFill="1" applyBorder="1" applyAlignment="1">
      <alignment horizontal="center" vertical="center"/>
    </xf>
    <xf numFmtId="0" fontId="8" fillId="4" borderId="0" xfId="1" applyFont="1" applyFill="1" applyBorder="1" applyAlignment="1">
      <alignment vertical="center"/>
    </xf>
    <xf numFmtId="0" fontId="8" fillId="2" borderId="0" xfId="1" applyFont="1" applyFill="1" applyBorder="1" applyAlignment="1">
      <alignment vertical="center"/>
    </xf>
    <xf numFmtId="0" fontId="2" fillId="2" borderId="0" xfId="1" applyFont="1" applyFill="1" applyAlignment="1">
      <alignment horizontal="center" vertical="center"/>
    </xf>
    <xf numFmtId="0" fontId="8" fillId="2" borderId="0" xfId="1" applyFont="1" applyFill="1" applyBorder="1" applyAlignment="1">
      <alignment horizontal="center" vertical="center"/>
    </xf>
    <xf numFmtId="0" fontId="3" fillId="2" borderId="0" xfId="0" applyFont="1" applyFill="1" applyAlignment="1"/>
    <xf numFmtId="0" fontId="3" fillId="0" borderId="1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9" fillId="2" borderId="0" xfId="0" applyFont="1" applyFill="1" applyBorder="1" applyAlignment="1">
      <alignment vertical="top" wrapText="1"/>
    </xf>
    <xf numFmtId="0" fontId="9" fillId="2" borderId="0" xfId="0" applyFont="1" applyFill="1" applyAlignment="1">
      <alignment vertical="top" wrapText="1"/>
    </xf>
    <xf numFmtId="2" fontId="9" fillId="2" borderId="0" xfId="0" applyNumberFormat="1" applyFont="1" applyFill="1" applyBorder="1" applyAlignment="1">
      <alignment vertical="top" wrapText="1"/>
    </xf>
    <xf numFmtId="0" fontId="2" fillId="2" borderId="0" xfId="1" applyFont="1" applyFill="1" applyBorder="1" applyAlignment="1">
      <alignment horizontal="center" vertical="justify"/>
    </xf>
    <xf numFmtId="0" fontId="2" fillId="5" borderId="1" xfId="1" applyFont="1" applyFill="1" applyBorder="1" applyAlignment="1">
      <alignment horizontal="center" vertical="justify"/>
    </xf>
    <xf numFmtId="21" fontId="2" fillId="5" borderId="1" xfId="1" applyNumberFormat="1" applyFont="1" applyFill="1" applyBorder="1" applyAlignment="1">
      <alignment horizontal="center" vertical="center"/>
    </xf>
    <xf numFmtId="0" fontId="2" fillId="5" borderId="1" xfId="1" applyFont="1" applyFill="1" applyBorder="1" applyAlignment="1">
      <alignment horizontal="center" vertical="center"/>
    </xf>
    <xf numFmtId="2" fontId="2" fillId="5" borderId="1" xfId="1" applyNumberFormat="1" applyFont="1" applyFill="1" applyBorder="1" applyAlignment="1">
      <alignment horizontal="center" vertical="center"/>
    </xf>
    <xf numFmtId="0" fontId="2" fillId="5" borderId="4" xfId="1" applyFont="1" applyFill="1" applyBorder="1" applyAlignment="1">
      <alignment horizontal="center" vertical="center"/>
    </xf>
    <xf numFmtId="0" fontId="2" fillId="5" borderId="17" xfId="1" applyFont="1" applyFill="1" applyBorder="1" applyAlignment="1">
      <alignment horizontal="center" vertical="center"/>
    </xf>
    <xf numFmtId="21" fontId="1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2" fontId="3" fillId="2" borderId="9" xfId="1" applyNumberFormat="1" applyFont="1" applyFill="1" applyBorder="1" applyAlignment="1">
      <alignment horizontal="center" vertical="center"/>
    </xf>
    <xf numFmtId="164" fontId="3" fillId="0" borderId="1" xfId="1" applyNumberFormat="1" applyFont="1" applyFill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0" fontId="2" fillId="0" borderId="1" xfId="0" applyNumberFormat="1" applyFont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164" fontId="3" fillId="0" borderId="18" xfId="1" applyNumberFormat="1" applyFont="1" applyFill="1" applyBorder="1" applyAlignment="1">
      <alignment horizontal="center" vertical="center"/>
    </xf>
    <xf numFmtId="2" fontId="3" fillId="2" borderId="12" xfId="1" applyNumberFormat="1" applyFont="1" applyFill="1" applyBorder="1" applyAlignment="1">
      <alignment horizontal="center" vertical="center"/>
    </xf>
    <xf numFmtId="0" fontId="3" fillId="6" borderId="1" xfId="1" applyFont="1" applyFill="1" applyBorder="1" applyAlignment="1">
      <alignment horizontal="center" vertical="center"/>
    </xf>
    <xf numFmtId="2" fontId="3" fillId="0" borderId="5" xfId="1" applyNumberFormat="1" applyFont="1" applyBorder="1" applyAlignment="1">
      <alignment horizontal="center" vertical="center"/>
    </xf>
    <xf numFmtId="2" fontId="3" fillId="2" borderId="11" xfId="1" applyNumberFormat="1" applyFont="1" applyFill="1" applyBorder="1" applyAlignment="1">
      <alignment horizontal="center" vertical="center"/>
    </xf>
    <xf numFmtId="49" fontId="3" fillId="6" borderId="1" xfId="1" applyNumberFormat="1" applyFont="1" applyFill="1" applyBorder="1" applyAlignment="1">
      <alignment horizontal="center" vertical="center"/>
    </xf>
    <xf numFmtId="2" fontId="3" fillId="2" borderId="0" xfId="1" applyNumberFormat="1" applyFont="1" applyFill="1" applyBorder="1" applyAlignment="1">
      <alignment horizontal="center" vertical="center"/>
    </xf>
    <xf numFmtId="0" fontId="3" fillId="0" borderId="2" xfId="1" applyFont="1" applyFill="1" applyBorder="1" applyAlignment="1">
      <alignment horizontal="center" vertical="center"/>
    </xf>
    <xf numFmtId="0" fontId="3" fillId="0" borderId="4" xfId="1" applyFont="1" applyFill="1" applyBorder="1" applyAlignment="1">
      <alignment horizontal="center" vertical="center"/>
    </xf>
    <xf numFmtId="10" fontId="2" fillId="0" borderId="1" xfId="0" applyNumberFormat="1" applyFont="1" applyBorder="1" applyAlignment="1">
      <alignment horizontal="center"/>
    </xf>
    <xf numFmtId="0" fontId="3" fillId="2" borderId="0" xfId="0" applyFont="1" applyFill="1" applyAlignment="1">
      <alignment horizontal="center" vertical="center"/>
    </xf>
    <xf numFmtId="21" fontId="0" fillId="7" borderId="0" xfId="0" applyNumberFormat="1" applyFont="1" applyFill="1" applyAlignment="1">
      <alignment horizontal="center" vertical="center"/>
    </xf>
    <xf numFmtId="2" fontId="3" fillId="0" borderId="0" xfId="0" applyNumberFormat="1" applyFont="1"/>
    <xf numFmtId="0" fontId="13" fillId="7" borderId="0" xfId="5" applyFont="1" applyFill="1" applyAlignment="1" applyProtection="1">
      <alignment horizontal="center" vertical="center"/>
    </xf>
    <xf numFmtId="0" fontId="14" fillId="7" borderId="0" xfId="0" applyFont="1" applyFill="1" applyAlignment="1">
      <alignment horizontal="center" vertical="center"/>
    </xf>
    <xf numFmtId="0" fontId="0" fillId="7" borderId="0" xfId="0" applyFont="1" applyFill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22" fontId="0" fillId="7" borderId="0" xfId="0" applyNumberFormat="1" applyFont="1" applyFill="1" applyAlignment="1">
      <alignment horizontal="center" vertical="center"/>
    </xf>
    <xf numFmtId="20" fontId="0" fillId="7" borderId="0" xfId="0" applyNumberFormat="1" applyFont="1" applyFill="1" applyAlignment="1">
      <alignment horizontal="center" vertical="center"/>
    </xf>
    <xf numFmtId="16" fontId="0" fillId="7" borderId="0" xfId="0" applyNumberFormat="1" applyFont="1" applyFill="1" applyAlignment="1">
      <alignment horizontal="center" vertical="center"/>
    </xf>
    <xf numFmtId="2" fontId="3" fillId="0" borderId="2" xfId="1" applyNumberFormat="1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3" fillId="6" borderId="16" xfId="1" applyFont="1" applyFill="1" applyBorder="1" applyAlignment="1">
      <alignment horizontal="center" vertical="center"/>
    </xf>
    <xf numFmtId="2" fontId="3" fillId="0" borderId="18" xfId="1" applyNumberFormat="1" applyFont="1" applyBorder="1" applyAlignment="1">
      <alignment horizontal="center" vertical="center"/>
    </xf>
    <xf numFmtId="0" fontId="2" fillId="5" borderId="2" xfId="1" applyFont="1" applyFill="1" applyBorder="1" applyAlignment="1">
      <alignment horizontal="center" vertical="justify"/>
    </xf>
    <xf numFmtId="0" fontId="2" fillId="5" borderId="3" xfId="1" applyFont="1" applyFill="1" applyBorder="1" applyAlignment="1">
      <alignment horizontal="center" vertical="justify"/>
    </xf>
    <xf numFmtId="0" fontId="2" fillId="5" borderId="4" xfId="1" applyFont="1" applyFill="1" applyBorder="1" applyAlignment="1">
      <alignment horizontal="center" vertical="justify"/>
    </xf>
    <xf numFmtId="2" fontId="3" fillId="0" borderId="19" xfId="1" applyNumberFormat="1" applyFont="1" applyBorder="1" applyAlignment="1">
      <alignment horizontal="center" vertical="center"/>
    </xf>
    <xf numFmtId="0" fontId="3" fillId="8" borderId="1" xfId="1" applyFont="1" applyFill="1" applyBorder="1" applyAlignment="1">
      <alignment horizontal="center" vertical="center"/>
    </xf>
    <xf numFmtId="21" fontId="16" fillId="8" borderId="0" xfId="0" applyNumberFormat="1" applyFont="1" applyFill="1" applyAlignment="1">
      <alignment horizontal="center" vertical="center"/>
    </xf>
    <xf numFmtId="0" fontId="16" fillId="8" borderId="0" xfId="0" applyFont="1" applyFill="1" applyAlignment="1">
      <alignment horizontal="center" vertical="center"/>
    </xf>
    <xf numFmtId="2" fontId="11" fillId="2" borderId="0" xfId="1" applyNumberFormat="1" applyFont="1" applyFill="1" applyAlignment="1">
      <alignment horizontal="center" vertical="center"/>
    </xf>
    <xf numFmtId="0" fontId="17" fillId="7" borderId="0" xfId="0" applyFont="1" applyFill="1" applyAlignment="1">
      <alignment horizontal="center" vertical="center"/>
    </xf>
  </cellXfs>
  <cellStyles count="6">
    <cellStyle name="Lien hypertexte" xfId="5" builtinId="8"/>
    <cellStyle name="Lien hypertexte 2" xfId="2"/>
    <cellStyle name="Normal" xfId="0" builtinId="0"/>
    <cellStyle name="Normal 2" xfId="1"/>
    <cellStyle name="Normal 3" xfId="3"/>
    <cellStyle name="Normal 4" xfId="4"/>
  </cellStyles>
  <dxfs count="42"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8000"/>
      </font>
      <fill>
        <patternFill>
          <bgColor rgb="FFCCFFCC"/>
        </patternFill>
      </fill>
    </dxf>
    <dxf>
      <font>
        <b/>
        <i val="0"/>
        <color indexed="10"/>
      </font>
      <fill>
        <patternFill>
          <bgColor indexed="47"/>
        </patternFill>
      </fill>
    </dxf>
    <dxf>
      <font>
        <b/>
        <i val="0"/>
        <color indexed="17"/>
      </font>
      <fill>
        <patternFill>
          <bgColor indexed="42"/>
        </patternFill>
      </fill>
    </dxf>
    <dxf>
      <font>
        <b/>
        <i val="0"/>
        <color indexed="10"/>
      </font>
      <fill>
        <patternFill>
          <bgColor indexed="47"/>
        </patternFill>
      </fill>
    </dxf>
    <dxf>
      <font>
        <b/>
        <i val="0"/>
        <color indexed="17"/>
      </font>
      <fill>
        <patternFill>
          <bgColor indexed="42"/>
        </patternFill>
      </fill>
    </dxf>
    <dxf>
      <font>
        <b/>
        <i val="0"/>
        <color indexed="17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>
          <bgColor indexed="47"/>
        </patternFill>
      </fill>
    </dxf>
    <dxf>
      <font>
        <b/>
        <i val="0"/>
        <condense val="0"/>
        <extend val="0"/>
        <color indexed="17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>
          <bgColor indexed="47"/>
        </patternFill>
      </fill>
    </dxf>
    <dxf>
      <font>
        <b/>
        <i val="0"/>
        <condense val="0"/>
        <extend val="0"/>
        <color indexed="17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>
          <bgColor indexed="47"/>
        </patternFill>
      </fill>
    </dxf>
    <dxf>
      <font>
        <b/>
        <i val="0"/>
        <condense val="0"/>
        <extend val="0"/>
        <color indexed="17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>
          <bgColor indexed="47"/>
        </patternFill>
      </fill>
    </dxf>
    <dxf>
      <font>
        <b/>
        <i val="0"/>
        <condense val="0"/>
        <extend val="0"/>
        <color indexed="17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>
          <bgColor indexed="47"/>
        </patternFill>
      </fill>
    </dxf>
    <dxf>
      <font>
        <b/>
        <i val="0"/>
        <condense val="0"/>
        <extend val="0"/>
        <color indexed="17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>
          <bgColor indexed="47"/>
        </patternFill>
      </fill>
    </dxf>
    <dxf>
      <font>
        <b/>
        <i val="0"/>
        <condense val="0"/>
        <extend val="0"/>
        <color indexed="17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>
          <bgColor indexed="47"/>
        </patternFill>
      </fill>
    </dxf>
    <dxf>
      <font>
        <b/>
        <i val="0"/>
        <condense val="0"/>
        <extend val="0"/>
        <color indexed="17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>
          <bgColor indexed="47"/>
        </patternFill>
      </fill>
    </dxf>
    <dxf>
      <font>
        <b/>
        <i val="0"/>
        <condense val="0"/>
        <extend val="0"/>
        <color indexed="17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>
          <bgColor indexed="47"/>
        </patternFill>
      </fill>
    </dxf>
    <dxf>
      <font>
        <b/>
        <i val="0"/>
        <condense val="0"/>
        <extend val="0"/>
        <color indexed="17"/>
      </font>
      <fill>
        <patternFill>
          <bgColor indexed="42"/>
        </patternFill>
      </fill>
    </dxf>
    <dxf>
      <font>
        <b/>
        <i val="0"/>
        <color indexed="10"/>
      </font>
      <fill>
        <patternFill>
          <bgColor indexed="47"/>
        </patternFill>
      </fill>
    </dxf>
    <dxf>
      <font>
        <b/>
        <i val="0"/>
        <color indexed="17"/>
      </font>
      <fill>
        <patternFill>
          <bgColor indexed="42"/>
        </patternFill>
      </fill>
    </dxf>
    <dxf>
      <font>
        <b/>
        <i val="0"/>
        <color indexed="10"/>
      </font>
      <fill>
        <patternFill>
          <bgColor indexed="47"/>
        </patternFill>
      </fill>
    </dxf>
    <dxf>
      <font>
        <b/>
        <i val="0"/>
        <color indexed="17"/>
      </font>
      <fill>
        <patternFill>
          <bgColor indexed="42"/>
        </patternFill>
      </fill>
    </dxf>
    <dxf>
      <font>
        <b/>
        <i val="0"/>
        <color indexed="10"/>
      </font>
      <fill>
        <patternFill>
          <bgColor indexed="47"/>
        </patternFill>
      </fill>
    </dxf>
    <dxf>
      <font>
        <b/>
        <i val="0"/>
        <color indexed="17"/>
      </font>
      <fill>
        <patternFill>
          <bgColor indexed="42"/>
        </patternFill>
      </fill>
    </dxf>
    <dxf>
      <font>
        <b/>
        <i val="0"/>
        <color indexed="10"/>
      </font>
      <fill>
        <patternFill>
          <bgColor indexed="47"/>
        </patternFill>
      </fill>
    </dxf>
    <dxf>
      <font>
        <b/>
        <i val="0"/>
        <color indexed="17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>
          <bgColor indexed="47"/>
        </patternFill>
      </fill>
    </dxf>
    <dxf>
      <font>
        <b/>
        <i val="0"/>
        <condense val="0"/>
        <extend val="0"/>
        <color indexed="17"/>
      </font>
      <fill>
        <patternFill>
          <bgColor indexed="42"/>
        </patternFill>
      </fill>
    </dxf>
    <dxf>
      <font>
        <b/>
        <i val="0"/>
        <color indexed="10"/>
      </font>
      <fill>
        <patternFill>
          <bgColor indexed="47"/>
        </patternFill>
      </fill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8000"/>
      </font>
      <fill>
        <patternFill>
          <bgColor rgb="FFCCFFCC"/>
        </patternFill>
      </fill>
    </dxf>
    <dxf>
      <font>
        <b/>
        <i val="0"/>
        <color rgb="FFFF0000"/>
      </font>
    </dxf>
    <dxf>
      <font>
        <b/>
        <i val="0"/>
        <color rgb="FF009900"/>
      </font>
    </dxf>
    <dxf>
      <font>
        <b/>
        <i val="0"/>
        <color rgb="FFFF0000"/>
      </font>
    </dxf>
    <dxf>
      <font>
        <b/>
        <i val="0"/>
        <color rgb="FF0099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809625</xdr:colOff>
      <xdr:row>4</xdr:row>
      <xdr:rowOff>304800</xdr:rowOff>
    </xdr:from>
    <xdr:to>
      <xdr:col>16</xdr:col>
      <xdr:colOff>809625</xdr:colOff>
      <xdr:row>6</xdr:row>
      <xdr:rowOff>28575</xdr:rowOff>
    </xdr:to>
    <xdr:sp macro="" textlink="">
      <xdr:nvSpPr>
        <xdr:cNvPr id="2" name="Line 297"/>
        <xdr:cNvSpPr>
          <a:spLocks noChangeShapeType="1"/>
        </xdr:cNvSpPr>
      </xdr:nvSpPr>
      <xdr:spPr bwMode="auto">
        <a:xfrm>
          <a:off x="14011275" y="923925"/>
          <a:ext cx="0" cy="1809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438150</xdr:colOff>
      <xdr:row>3</xdr:row>
      <xdr:rowOff>9525</xdr:rowOff>
    </xdr:from>
    <xdr:to>
      <xdr:col>7</xdr:col>
      <xdr:colOff>647700</xdr:colOff>
      <xdr:row>6</xdr:row>
      <xdr:rowOff>47625</xdr:rowOff>
    </xdr:to>
    <xdr:sp macro="" textlink="">
      <xdr:nvSpPr>
        <xdr:cNvPr id="3" name="AutoShape 298"/>
        <xdr:cNvSpPr>
          <a:spLocks noChangeArrowheads="1"/>
        </xdr:cNvSpPr>
      </xdr:nvSpPr>
      <xdr:spPr bwMode="auto">
        <a:xfrm rot="1948584">
          <a:off x="4714875" y="485775"/>
          <a:ext cx="209550" cy="638175"/>
        </a:xfrm>
        <a:prstGeom prst="curvedRightArrow">
          <a:avLst>
            <a:gd name="adj1" fmla="val 51068"/>
            <a:gd name="adj2" fmla="val 102136"/>
            <a:gd name="adj3" fmla="val 33333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18</xdr:col>
      <xdr:colOff>809626</xdr:colOff>
      <xdr:row>38</xdr:row>
      <xdr:rowOff>38100</xdr:rowOff>
    </xdr:from>
    <xdr:to>
      <xdr:col>18</xdr:col>
      <xdr:colOff>962026</xdr:colOff>
      <xdr:row>40</xdr:row>
      <xdr:rowOff>19050</xdr:rowOff>
    </xdr:to>
    <xdr:sp macro="" textlink="">
      <xdr:nvSpPr>
        <xdr:cNvPr id="5" name="Flèche vers le haut 4"/>
        <xdr:cNvSpPr/>
      </xdr:nvSpPr>
      <xdr:spPr>
        <a:xfrm>
          <a:off x="15354301" y="7038975"/>
          <a:ext cx="152400" cy="2952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647700</xdr:colOff>
      <xdr:row>38</xdr:row>
      <xdr:rowOff>47625</xdr:rowOff>
    </xdr:from>
    <xdr:to>
      <xdr:col>19</xdr:col>
      <xdr:colOff>800100</xdr:colOff>
      <xdr:row>40</xdr:row>
      <xdr:rowOff>28575</xdr:rowOff>
    </xdr:to>
    <xdr:sp macro="" textlink="">
      <xdr:nvSpPr>
        <xdr:cNvPr id="6" name="Flèche vers le haut 5"/>
        <xdr:cNvSpPr/>
      </xdr:nvSpPr>
      <xdr:spPr>
        <a:xfrm>
          <a:off x="16773525" y="7048500"/>
          <a:ext cx="152400" cy="2952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MA\2013\FICHIERS%20SUIVIS%20EXCEL%20excel%202010\SUIVI%20MARCHES%20FINANCIE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C 40"/>
      <sheetName val="CAC 40 (2)"/>
      <sheetName val="CAC 40 (3)"/>
      <sheetName val="EUROSTOXX 50"/>
      <sheetName val="EUROSTOXX 50 (2)"/>
      <sheetName val="EUROSTOXX 50 (3)"/>
      <sheetName val="DOW JONES"/>
      <sheetName val="DOW JONES (2)"/>
      <sheetName val="DOW JONES (3)"/>
      <sheetName val="NASDAQ COMPOSITE"/>
      <sheetName val="NASDAQ COMPOSITE (2)"/>
      <sheetName val="NASDAQ COMPOSITE (3)"/>
      <sheetName val="NIKKEI 225"/>
      <sheetName val="NIKKEI 225 (2)"/>
      <sheetName val="NIKKEI 225 (3)"/>
      <sheetName val="FTSE 100"/>
      <sheetName val="FTSE 100 (2)"/>
      <sheetName val="FTSE 100 (3)"/>
      <sheetName val="DAX"/>
      <sheetName val="DAX (2)"/>
      <sheetName val="DAX (3)"/>
      <sheetName val="Feuil1"/>
      <sheetName val="HORAIRES MARCHES"/>
      <sheetName val="HEURES DU MONDE"/>
      <sheetName val="Marchés mondiaux"/>
    </sheetNames>
    <sheetDataSet>
      <sheetData sheetId="0">
        <row r="23">
          <cell r="T23" t="str">
            <v>Périodes</v>
          </cell>
        </row>
        <row r="24">
          <cell r="T24" t="str">
            <v>Périodes</v>
          </cell>
          <cell r="U24" t="str">
            <v>6 mois</v>
          </cell>
          <cell r="V24" t="str">
            <v>1 an</v>
          </cell>
        </row>
        <row r="25">
          <cell r="T25" t="str">
            <v>Date + Haut</v>
          </cell>
          <cell r="U25">
            <v>39954</v>
          </cell>
          <cell r="V25">
            <v>39954</v>
          </cell>
        </row>
        <row r="26">
          <cell r="T26" t="str">
            <v>+ Haut</v>
          </cell>
          <cell r="U26" t="str">
            <v>4 058.73</v>
          </cell>
          <cell r="V26" t="str">
            <v>4 058.73</v>
          </cell>
        </row>
        <row r="27">
          <cell r="T27" t="str">
            <v>+ Bas</v>
          </cell>
          <cell r="U27" t="str">
            <v>3 479.16</v>
          </cell>
          <cell r="V27" t="str">
            <v>2 922.26</v>
          </cell>
        </row>
        <row r="28">
          <cell r="T28" t="str">
            <v>Date + Bas</v>
          </cell>
          <cell r="U28">
            <v>39779</v>
          </cell>
          <cell r="V28">
            <v>39599</v>
          </cell>
        </row>
        <row r="30">
          <cell r="T30" t="str">
            <v>Variations</v>
          </cell>
        </row>
        <row r="31">
          <cell r="U31" t="str">
            <v>6 mois</v>
          </cell>
          <cell r="V31" t="str">
            <v>1 an</v>
          </cell>
        </row>
        <row r="32">
          <cell r="T32" t="str">
            <v>CAC 40</v>
          </cell>
          <cell r="U32" t="str">
            <v>12.42</v>
          </cell>
          <cell r="V32" t="str">
            <v>32.09</v>
          </cell>
        </row>
      </sheetData>
      <sheetData sheetId="1">
        <row r="32">
          <cell r="P32">
            <v>39956</v>
          </cell>
          <cell r="U32" t="str">
            <v>3 956.79</v>
          </cell>
          <cell r="V32" t="str">
            <v>3 981.27</v>
          </cell>
          <cell r="W32" t="str">
            <v>3 997.13</v>
          </cell>
          <cell r="X32" t="str">
            <v>3 942.06</v>
          </cell>
        </row>
        <row r="33">
          <cell r="P33">
            <v>39955</v>
          </cell>
          <cell r="U33" t="str">
            <v>3 967.15</v>
          </cell>
          <cell r="V33" t="str">
            <v>3 953.32</v>
          </cell>
          <cell r="W33" t="str">
            <v>3 983.72</v>
          </cell>
          <cell r="X33" t="str">
            <v>3 940.29</v>
          </cell>
        </row>
        <row r="34">
          <cell r="P34">
            <v>39954</v>
          </cell>
          <cell r="U34" t="str">
            <v>4 051.11</v>
          </cell>
          <cell r="V34" t="str">
            <v>4 035.43</v>
          </cell>
          <cell r="W34" t="str">
            <v>4 058.73</v>
          </cell>
          <cell r="X34" t="str">
            <v>4 009.26</v>
          </cell>
        </row>
        <row r="35">
          <cell r="P35">
            <v>39953</v>
          </cell>
          <cell r="U35" t="str">
            <v>4 036.18</v>
          </cell>
          <cell r="V35" t="str">
            <v>4 007.94</v>
          </cell>
          <cell r="W35" t="str">
            <v>4 036.18</v>
          </cell>
          <cell r="X35" t="str">
            <v>3 991.38</v>
          </cell>
        </row>
        <row r="36">
          <cell r="P36">
            <v>39952</v>
          </cell>
          <cell r="U36" t="str">
            <v>4 022.85</v>
          </cell>
          <cell r="V36" t="str">
            <v>4 005.42</v>
          </cell>
          <cell r="W36" t="str">
            <v>4 022.85</v>
          </cell>
          <cell r="X36" t="str">
            <v>3 993.12</v>
          </cell>
        </row>
        <row r="37">
          <cell r="P37">
            <v>39949</v>
          </cell>
          <cell r="U37" t="str">
            <v>4 001.27</v>
          </cell>
          <cell r="V37" t="str">
            <v>3 969.82</v>
          </cell>
          <cell r="W37" t="str">
            <v>4 018.84</v>
          </cell>
          <cell r="X37" t="str">
            <v>3 962.31</v>
          </cell>
        </row>
        <row r="38">
          <cell r="P38">
            <v>39948</v>
          </cell>
          <cell r="U38" t="str">
            <v>3 979.07</v>
          </cell>
          <cell r="V38" t="str">
            <v>3 967.41</v>
          </cell>
          <cell r="W38" t="str">
            <v>3 984.28</v>
          </cell>
          <cell r="X38" t="str">
            <v>3 957.77</v>
          </cell>
        </row>
        <row r="39">
          <cell r="P39">
            <v>39947</v>
          </cell>
          <cell r="U39" t="str">
            <v>3 982.23</v>
          </cell>
          <cell r="V39" t="str">
            <v>3 959.02</v>
          </cell>
          <cell r="W39" t="str">
            <v>3 983.05</v>
          </cell>
          <cell r="X39" t="str">
            <v>3 950.57</v>
          </cell>
        </row>
        <row r="40">
          <cell r="P40">
            <v>39946</v>
          </cell>
          <cell r="U40" t="str">
            <v>3 966.06</v>
          </cell>
          <cell r="V40" t="str">
            <v>3 949.63</v>
          </cell>
          <cell r="W40" t="str">
            <v>3 966.06</v>
          </cell>
          <cell r="X40" t="str">
            <v>3 922.20</v>
          </cell>
        </row>
        <row r="41">
          <cell r="P41">
            <v>39945</v>
          </cell>
          <cell r="U41" t="str">
            <v>3 945.20</v>
          </cell>
          <cell r="V41" t="str">
            <v>3 948.45</v>
          </cell>
          <cell r="W41" t="str">
            <v>3 961.66</v>
          </cell>
          <cell r="X41" t="str">
            <v>3 933.32</v>
          </cell>
        </row>
        <row r="42">
          <cell r="U42" t="str">
            <v>3 953.83</v>
          </cell>
        </row>
      </sheetData>
      <sheetData sheetId="2">
        <row r="2">
          <cell r="B2" t="str">
            <v>CAC 40 BOURSORAMA</v>
          </cell>
        </row>
        <row r="4">
          <cell r="B4" t="str">
            <v>Cours Nyse Euro</v>
          </cell>
          <cell r="C4" t="str">
            <v>3 956.79 (c) Pts</v>
          </cell>
        </row>
        <row r="5">
          <cell r="B5" t="str">
            <v>Variation</v>
          </cell>
          <cell r="C5" t="str">
            <v>-0.26%</v>
          </cell>
        </row>
        <row r="6">
          <cell r="B6" t="str">
            <v>Dernier échange</v>
          </cell>
          <cell r="C6">
            <v>39956.753472222219</v>
          </cell>
        </row>
        <row r="7">
          <cell r="B7" t="str">
            <v>Volume</v>
          </cell>
          <cell r="C7" t="str">
            <v>2 498 M</v>
          </cell>
        </row>
        <row r="8">
          <cell r="B8" t="str">
            <v>Ouverture</v>
          </cell>
          <cell r="C8" t="str">
            <v>3 981.27</v>
          </cell>
        </row>
        <row r="9">
          <cell r="B9" t="str">
            <v>+ Haut</v>
          </cell>
          <cell r="C9" t="str">
            <v>3 997.13</v>
          </cell>
        </row>
        <row r="10">
          <cell r="B10" t="str">
            <v>+ Bas</v>
          </cell>
          <cell r="C10" t="str">
            <v>3 942.06</v>
          </cell>
        </row>
        <row r="11">
          <cell r="B11" t="str">
            <v>Clôture veille</v>
          </cell>
          <cell r="C11" t="str">
            <v>3 967.15</v>
          </cell>
        </row>
        <row r="12">
          <cell r="B12" t="str">
            <v>Ouverture théorique</v>
          </cell>
          <cell r="C12" t="str">
            <v>3 967.40</v>
          </cell>
        </row>
        <row r="14">
          <cell r="B14" t="str">
            <v xml:space="preserve">Hier </v>
          </cell>
          <cell r="C14" t="str">
            <v>CAC40: finit à 100Pts de son zénith annuel des 4.058Pts.</v>
          </cell>
        </row>
        <row r="15">
          <cell r="B15" t="str">
            <v xml:space="preserve">Hier </v>
          </cell>
          <cell r="C15" t="str">
            <v>CAC 40 : résistance</v>
          </cell>
        </row>
        <row r="16">
          <cell r="B16">
            <v>39955</v>
          </cell>
          <cell r="C16" t="str">
            <v>CAC40: les 3.950Pts sont préservés.</v>
          </cell>
        </row>
        <row r="17">
          <cell r="B17">
            <v>39955</v>
          </cell>
          <cell r="C17" t="str">
            <v>Cac 40 (CAC) : Achat du Bonus Cappé J741B</v>
          </cell>
        </row>
        <row r="18">
          <cell r="B18">
            <v>39955</v>
          </cell>
          <cell r="C18" t="str">
            <v>Cac 40 (CAC) : Achat du Certificat 100% Open-End L005K</v>
          </cell>
        </row>
        <row r="19">
          <cell r="B19">
            <v>39955</v>
          </cell>
          <cell r="C19" t="str">
            <v>CAC 40 : repli brutal</v>
          </cell>
        </row>
        <row r="20">
          <cell r="B20">
            <v>39954</v>
          </cell>
          <cell r="C20" t="str">
            <v>CAC40: +450Pts sans aucune consolidation.</v>
          </cell>
        </row>
        <row r="22">
          <cell r="B22">
            <v>0.59375</v>
          </cell>
          <cell r="C22" t="str">
            <v>Actions de groupe: "quelques verrous" selon l'Autorité de la concurrence</v>
          </cell>
          <cell r="D22">
            <v>0</v>
          </cell>
        </row>
        <row r="23">
          <cell r="B23">
            <v>0.59166666666666667</v>
          </cell>
          <cell r="C23" t="str">
            <v>Affaire Tapie: Christine Lagarde placée sous le statut de témoin assisté</v>
          </cell>
          <cell r="D23">
            <v>86</v>
          </cell>
        </row>
        <row r="24">
          <cell r="B24">
            <v>0.55277777777777781</v>
          </cell>
          <cell r="C24" t="str">
            <v>Lagarde échappe à la mise en examen: réactions politiques</v>
          </cell>
          <cell r="D24">
            <v>1</v>
          </cell>
        </row>
        <row r="25">
          <cell r="B25">
            <v>0.49791666666666662</v>
          </cell>
          <cell r="C25" t="str">
            <v>Manifestation de producteurs d'oeufs devant la maison du ministre Le Foll</v>
          </cell>
          <cell r="D25">
            <v>8</v>
          </cell>
        </row>
        <row r="26">
          <cell r="B26">
            <v>0.48888888888888887</v>
          </cell>
          <cell r="C26" t="str">
            <v>Birmanie: le Premier ministre japonais soutient une zone industrielle majeure</v>
          </cell>
          <cell r="D26">
            <v>0</v>
          </cell>
        </row>
        <row r="27">
          <cell r="B27">
            <v>0.47847222222222219</v>
          </cell>
          <cell r="C27" t="str">
            <v>Actions de groupe: "quelques verrous" selon le président de l'Autorité de la con…</v>
          </cell>
          <cell r="D27">
            <v>0</v>
          </cell>
        </row>
        <row r="28">
          <cell r="B28">
            <v>0.4291666666666667</v>
          </cell>
          <cell r="C28" t="str">
            <v>Caldéonie: élus et partenaires sociaux en quête d'une sortie de crise</v>
          </cell>
          <cell r="D28">
            <v>1</v>
          </cell>
        </row>
        <row r="30">
          <cell r="B30" t="str">
            <v xml:space="preserve">  Sujet  </v>
          </cell>
          <cell r="C30" t="str">
            <v xml:space="preserve">   </v>
          </cell>
          <cell r="D30" t="str">
            <v xml:space="preserve">  Date  </v>
          </cell>
        </row>
        <row r="31">
          <cell r="B31" t="str">
            <v>analyse cac&amp;us eric 24/05/13</v>
          </cell>
          <cell r="C31">
            <v>49</v>
          </cell>
          <cell r="D31" t="str">
            <v>Hier à 07:33</v>
          </cell>
        </row>
        <row r="32">
          <cell r="B32" t="str">
            <v>analyse cac&amp;us eric 22/05/13</v>
          </cell>
          <cell r="C32">
            <v>48</v>
          </cell>
          <cell r="D32" t="str">
            <v>22/05/2013 à 07:03</v>
          </cell>
        </row>
        <row r="33">
          <cell r="B33" t="str">
            <v>Cac 24/05 Baisse en trompe l'oeil?</v>
          </cell>
          <cell r="C33">
            <v>47</v>
          </cell>
          <cell r="D33" t="str">
            <v>Hier à 07:09</v>
          </cell>
        </row>
        <row r="34">
          <cell r="B34" t="str">
            <v>analyse cac&amp;us eric 17/05/13</v>
          </cell>
          <cell r="C34">
            <v>47</v>
          </cell>
          <cell r="D34" t="str">
            <v>17/05/2013 à 06:57</v>
          </cell>
        </row>
        <row r="35">
          <cell r="B35" t="str">
            <v>analyse cac&amp;us eric 23/05/13</v>
          </cell>
          <cell r="C35">
            <v>47</v>
          </cell>
          <cell r="D35" t="str">
            <v>23/05/2013 à 07:20</v>
          </cell>
        </row>
        <row r="36">
          <cell r="B36" t="str">
            <v>Cac 21/05 "En Attendant BB demain"</v>
          </cell>
          <cell r="C36">
            <v>46</v>
          </cell>
          <cell r="D36" t="str">
            <v>21/05/2013 à 06:47</v>
          </cell>
        </row>
        <row r="37">
          <cell r="B37" t="str">
            <v>Cac 23/05 Ambigu entre la Fed &amp; BB!</v>
          </cell>
          <cell r="C37">
            <v>44</v>
          </cell>
          <cell r="D37" t="str">
            <v>23/05/2013 à 06:31</v>
          </cell>
        </row>
        <row r="39">
          <cell r="B39" t="str">
            <v xml:space="preserve">Heures </v>
          </cell>
          <cell r="C39" t="str">
            <v>Cours</v>
          </cell>
          <cell r="D39" t="str">
            <v>Qté</v>
          </cell>
        </row>
        <row r="40">
          <cell r="B40">
            <v>0.75347222222222221</v>
          </cell>
          <cell r="C40" t="str">
            <v>3 956.79</v>
          </cell>
          <cell r="D40">
            <v>0</v>
          </cell>
        </row>
        <row r="41">
          <cell r="B41">
            <v>0.75</v>
          </cell>
          <cell r="C41" t="str">
            <v>3 956.79</v>
          </cell>
          <cell r="D41">
            <v>0</v>
          </cell>
        </row>
        <row r="42">
          <cell r="B42">
            <v>0.75</v>
          </cell>
          <cell r="C42" t="str">
            <v>3 956.79</v>
          </cell>
          <cell r="D42">
            <v>0</v>
          </cell>
        </row>
        <row r="43">
          <cell r="B43">
            <v>0.75</v>
          </cell>
          <cell r="C43" t="str">
            <v>3 956.79</v>
          </cell>
          <cell r="D43">
            <v>0</v>
          </cell>
        </row>
        <row r="44">
          <cell r="B44">
            <v>0.74982638888888886</v>
          </cell>
          <cell r="C44" t="str">
            <v>3 956.79</v>
          </cell>
          <cell r="D44">
            <v>0</v>
          </cell>
        </row>
        <row r="45">
          <cell r="B45">
            <v>0.74965277777777783</v>
          </cell>
          <cell r="C45" t="str">
            <v>3 956.79</v>
          </cell>
          <cell r="D45">
            <v>0</v>
          </cell>
        </row>
        <row r="46">
          <cell r="B46">
            <v>0.7494791666666667</v>
          </cell>
          <cell r="C46" t="str">
            <v>3 956.79</v>
          </cell>
          <cell r="D46">
            <v>0</v>
          </cell>
        </row>
        <row r="47">
          <cell r="B47">
            <v>0.74930555555555556</v>
          </cell>
          <cell r="C47" t="str">
            <v>3 956.79</v>
          </cell>
          <cell r="D47">
            <v>0</v>
          </cell>
        </row>
        <row r="48">
          <cell r="B48">
            <v>0.74913194444444453</v>
          </cell>
          <cell r="C48" t="str">
            <v>3 956.79</v>
          </cell>
          <cell r="D48">
            <v>0</v>
          </cell>
        </row>
        <row r="49">
          <cell r="B49">
            <v>0.74895833333333339</v>
          </cell>
          <cell r="C49" t="str">
            <v>3 956.79</v>
          </cell>
          <cell r="D49">
            <v>0</v>
          </cell>
        </row>
        <row r="51">
          <cell r="B51" t="str">
            <v>Période</v>
          </cell>
          <cell r="C51" t="str">
            <v>Variation</v>
          </cell>
          <cell r="D51" t="str">
            <v>+ Haut</v>
          </cell>
          <cell r="E51" t="str">
            <v>+ Bas</v>
          </cell>
        </row>
        <row r="52">
          <cell r="B52" t="str">
            <v>1 Janv.</v>
          </cell>
          <cell r="C52" t="str">
            <v>8.67%</v>
          </cell>
          <cell r="D52" t="str">
            <v>4 058.73</v>
          </cell>
          <cell r="E52" t="str">
            <v>3 584.38</v>
          </cell>
        </row>
        <row r="53">
          <cell r="B53" t="str">
            <v>1 semaine</v>
          </cell>
          <cell r="C53" t="str">
            <v>-1.64%</v>
          </cell>
          <cell r="D53" t="str">
            <v>4 058.73</v>
          </cell>
          <cell r="E53" t="str">
            <v>3 940.29</v>
          </cell>
        </row>
        <row r="54">
          <cell r="B54" t="str">
            <v>1 mois</v>
          </cell>
          <cell r="C54" t="str">
            <v>3.03%</v>
          </cell>
          <cell r="D54" t="str">
            <v>4 058.73</v>
          </cell>
          <cell r="E54" t="str">
            <v>3 788.47</v>
          </cell>
        </row>
        <row r="55">
          <cell r="B55" t="str">
            <v>3 mois</v>
          </cell>
          <cell r="C55" t="str">
            <v>6.33%</v>
          </cell>
          <cell r="D55" t="str">
            <v>4 058.73</v>
          </cell>
          <cell r="E55" t="str">
            <v>3 584.38</v>
          </cell>
        </row>
        <row r="56">
          <cell r="B56" t="str">
            <v>6 mois</v>
          </cell>
          <cell r="C56" t="str">
            <v>13.02%</v>
          </cell>
          <cell r="D56" t="str">
            <v>4 058.73</v>
          </cell>
          <cell r="E56" t="str">
            <v>3 479.16</v>
          </cell>
        </row>
        <row r="57">
          <cell r="B57" t="str">
            <v>1 an</v>
          </cell>
          <cell r="C57" t="str">
            <v>29.82%</v>
          </cell>
          <cell r="D57" t="str">
            <v>4 058.73</v>
          </cell>
          <cell r="E57" t="str">
            <v>2 922.26</v>
          </cell>
        </row>
        <row r="58">
          <cell r="B58" t="str">
            <v>3 ans</v>
          </cell>
          <cell r="C58" t="str">
            <v>18.78%</v>
          </cell>
          <cell r="D58" t="str">
            <v>4 169.87</v>
          </cell>
          <cell r="E58" t="str">
            <v>2 693.21</v>
          </cell>
        </row>
        <row r="59">
          <cell r="B59" t="str">
            <v>5 ans</v>
          </cell>
          <cell r="C59" t="str">
            <v>-19.87%</v>
          </cell>
          <cell r="D59" t="str">
            <v>5 028.80</v>
          </cell>
          <cell r="E59" t="str">
            <v>2 465.46</v>
          </cell>
        </row>
        <row r="60">
          <cell r="B60" t="str">
            <v>MM20</v>
          </cell>
          <cell r="C60" t="str">
            <v>3 951.44 Pts</v>
          </cell>
        </row>
        <row r="61">
          <cell r="B61" t="str">
            <v>MM50</v>
          </cell>
          <cell r="C61" t="str">
            <v>3 827.04 Pts</v>
          </cell>
        </row>
        <row r="62">
          <cell r="B62" t="str">
            <v>MM100</v>
          </cell>
          <cell r="C62" t="str">
            <v>3 774.71 Pts</v>
          </cell>
        </row>
        <row r="63">
          <cell r="B63" t="str">
            <v>RSI14</v>
          </cell>
          <cell r="C63" t="str">
            <v>44.16</v>
          </cell>
        </row>
        <row r="65">
          <cell r="B65" t="str">
            <v>Libellé</v>
          </cell>
          <cell r="D65" t="str">
            <v>Dernier</v>
          </cell>
          <cell r="E65" t="str">
            <v>Var.</v>
          </cell>
        </row>
        <row r="66">
          <cell r="B66" t="str">
            <v>ALCATEL-LUCEN...</v>
          </cell>
          <cell r="D66" t="str">
            <v>1.139 (c)</v>
          </cell>
          <cell r="E66" t="str">
            <v>0.26%</v>
          </cell>
        </row>
        <row r="67">
          <cell r="B67" t="str">
            <v>BNP PARIBAS</v>
          </cell>
          <cell r="D67" t="str">
            <v>44.220 (c)</v>
          </cell>
          <cell r="E67" t="str">
            <v>-1.25%</v>
          </cell>
        </row>
        <row r="68">
          <cell r="B68" t="str">
            <v>CREDIT AGRICO...</v>
          </cell>
          <cell r="D68" t="str">
            <v>7.120 (c)</v>
          </cell>
          <cell r="E68" t="str">
            <v>-1.89%</v>
          </cell>
        </row>
        <row r="69">
          <cell r="B69" t="str">
            <v>PAGES JAUNES</v>
          </cell>
          <cell r="D69" t="str">
            <v>1.68 (c)</v>
          </cell>
          <cell r="E69" t="str">
            <v>0.60%</v>
          </cell>
        </row>
        <row r="70">
          <cell r="B70" t="str">
            <v>SOCIETE GENER...</v>
          </cell>
          <cell r="D70" t="str">
            <v>30.635 (c)</v>
          </cell>
          <cell r="E70" t="str">
            <v>-0.81%</v>
          </cell>
        </row>
        <row r="72">
          <cell r="C72" t="str">
            <v>AIR LIQUIDE</v>
          </cell>
          <cell r="E72" t="str">
            <v>96.95 (c)</v>
          </cell>
        </row>
        <row r="73">
          <cell r="C73" t="str">
            <v>ALSTOM</v>
          </cell>
          <cell r="E73" t="str">
            <v>28.865 (c)</v>
          </cell>
        </row>
        <row r="74">
          <cell r="C74" t="str">
            <v>NATIXIS</v>
          </cell>
          <cell r="E74" t="str">
            <v>3.503 (c)</v>
          </cell>
        </row>
        <row r="75">
          <cell r="C75" t="str">
            <v>PEUGEOT</v>
          </cell>
          <cell r="E75" t="str">
            <v>7.000 (c)</v>
          </cell>
        </row>
        <row r="76">
          <cell r="C76" t="str">
            <v>VIVENDI</v>
          </cell>
          <cell r="E76" t="str">
            <v>15.170 (c)</v>
          </cell>
        </row>
        <row r="78">
          <cell r="B78" t="str">
            <v>Auteur</v>
          </cell>
          <cell r="C78" t="str">
            <v>Question</v>
          </cell>
        </row>
        <row r="79">
          <cell r="B79" t="str">
            <v>advnad</v>
          </cell>
          <cell r="C79" t="str">
            <v>COMMENT FAIT ON POUR TROUVER UN MESSAGESAUVEGARDER MERCI</v>
          </cell>
          <cell r="D79">
            <v>3</v>
          </cell>
        </row>
        <row r="80">
          <cell r="B80" t="str">
            <v xml:space="preserve">Hier </v>
          </cell>
          <cell r="C80" t="str">
            <v>Françaises</v>
          </cell>
        </row>
        <row r="81">
          <cell r="B81" t="str">
            <v>M7018387</v>
          </cell>
          <cell r="C81" t="str">
            <v>aimez vous le nouveau site</v>
          </cell>
          <cell r="D81">
            <v>62</v>
          </cell>
        </row>
        <row r="82">
          <cell r="B82" t="str">
            <v xml:space="preserve">Hier </v>
          </cell>
          <cell r="C82" t="str">
            <v>Marchés</v>
          </cell>
        </row>
        <row r="83">
          <cell r="B83" t="str">
            <v>p_hamant</v>
          </cell>
          <cell r="C83" t="str">
            <v>Quel avenir pour l'immobilier de rendement ? Faut-il jouer les…</v>
          </cell>
          <cell r="D83">
            <v>3</v>
          </cell>
        </row>
        <row r="84">
          <cell r="B84" t="str">
            <v xml:space="preserve">Hier </v>
          </cell>
          <cell r="C84" t="str">
            <v>Informations</v>
          </cell>
        </row>
        <row r="85">
          <cell r="B85" t="str">
            <v>p_hamant</v>
          </cell>
          <cell r="C85" t="str">
            <v xml:space="preserve">Selon vous, quelle est l'OPCVM actions monde à acheter pour </v>
          </cell>
          <cell r="D85">
            <v>1</v>
          </cell>
        </row>
        <row r="86">
          <cell r="B86" t="str">
            <v xml:space="preserve">Hier </v>
          </cell>
          <cell r="C86" t="str">
            <v>OPCVM</v>
          </cell>
        </row>
        <row r="87">
          <cell r="B87" t="str">
            <v>pasq</v>
          </cell>
          <cell r="C87" t="str">
            <v>Faut il casser un Pea en pertes, quitte a le re-creer derriere…</v>
          </cell>
          <cell r="D87">
            <v>9</v>
          </cell>
        </row>
        <row r="88">
          <cell r="B88" t="str">
            <v xml:space="preserve">Hier </v>
          </cell>
          <cell r="C88" t="str">
            <v>Banque</v>
          </cell>
        </row>
      </sheetData>
      <sheetData sheetId="3"/>
      <sheetData sheetId="4"/>
      <sheetData sheetId="5">
        <row r="2">
          <cell r="B2" t="str">
            <v>EUROSTOXX 50 BOURSORAMA</v>
          </cell>
        </row>
        <row r="4">
          <cell r="B4" t="str">
            <v>Cours DJ STOXX</v>
          </cell>
          <cell r="C4" t="str">
            <v>2 764.29 (c) Pts</v>
          </cell>
        </row>
        <row r="5">
          <cell r="B5" t="str">
            <v>Variation</v>
          </cell>
          <cell r="C5" t="str">
            <v>-0.45%</v>
          </cell>
        </row>
        <row r="6">
          <cell r="B6" t="str">
            <v>Dernier échange</v>
          </cell>
          <cell r="C6">
            <v>39956.743055555555</v>
          </cell>
        </row>
        <row r="7">
          <cell r="B7" t="str">
            <v>Volume</v>
          </cell>
          <cell r="C7">
            <v>0</v>
          </cell>
        </row>
        <row r="8">
          <cell r="B8" t="str">
            <v>Ouverture</v>
          </cell>
          <cell r="C8" t="str">
            <v>2 784.95</v>
          </cell>
        </row>
        <row r="9">
          <cell r="B9" t="str">
            <v>+ Haut</v>
          </cell>
          <cell r="C9" t="str">
            <v>2 793.92</v>
          </cell>
        </row>
        <row r="10">
          <cell r="B10" t="str">
            <v>+ Bas</v>
          </cell>
          <cell r="C10" t="str">
            <v>2 752.09</v>
          </cell>
        </row>
        <row r="11">
          <cell r="B11" t="str">
            <v>Clôture veille</v>
          </cell>
          <cell r="C11" t="str">
            <v>2 776.78</v>
          </cell>
        </row>
        <row r="12">
          <cell r="B12" t="str">
            <v>Ouverture théorique</v>
          </cell>
          <cell r="C12" t="str">
            <v>0.00</v>
          </cell>
        </row>
        <row r="14">
          <cell r="B14">
            <v>2011</v>
          </cell>
          <cell r="C14" t="str">
            <v>Euro Stoxx 50 (SX5E) : Achat du Certificat 100% Open-End 1001K</v>
          </cell>
        </row>
        <row r="16">
          <cell r="B16">
            <v>0.59375</v>
          </cell>
          <cell r="C16" t="str">
            <v>Actions de groupe: "quelques verrous" selon l'Autorité de la concurrence</v>
          </cell>
        </row>
        <row r="17">
          <cell r="B17">
            <v>0.59166666666666667</v>
          </cell>
          <cell r="C17" t="str">
            <v>Affaire Tapie: Christine Lagarde placée sous le statut de témoin assisté</v>
          </cell>
        </row>
        <row r="18">
          <cell r="B18">
            <v>0.55277777777777781</v>
          </cell>
          <cell r="C18" t="str">
            <v>Lagarde échappe à la mise en examen: réactions politiques</v>
          </cell>
        </row>
        <row r="19">
          <cell r="B19">
            <v>0.49791666666666662</v>
          </cell>
          <cell r="C19" t="str">
            <v>Manifestation de producteurs d'oeufs devant la maison du ministre Le Foll</v>
          </cell>
        </row>
        <row r="20">
          <cell r="B20">
            <v>0.48888888888888887</v>
          </cell>
          <cell r="C20" t="str">
            <v>Birmanie: le Premier ministre japonais soutient une zone industrielle majeure</v>
          </cell>
        </row>
        <row r="21">
          <cell r="B21">
            <v>0.47847222222222219</v>
          </cell>
          <cell r="C21" t="str">
            <v>Actions de groupe: "quelques verrous" selon le président de l'Autorité de la con…</v>
          </cell>
        </row>
        <row r="22">
          <cell r="B22">
            <v>0.4291666666666667</v>
          </cell>
          <cell r="C22" t="str">
            <v>Caldéonie: élus et partenaires sociaux en quête d'une sortie de crise</v>
          </cell>
        </row>
        <row r="24">
          <cell r="B24" t="str">
            <v xml:space="preserve">Heures </v>
          </cell>
          <cell r="C24" t="str">
            <v>Cours</v>
          </cell>
        </row>
        <row r="25">
          <cell r="B25">
            <v>0.74305555555555547</v>
          </cell>
          <cell r="C25" t="str">
            <v>2 764.29</v>
          </cell>
        </row>
        <row r="26">
          <cell r="B26">
            <v>0.74305555555555547</v>
          </cell>
          <cell r="C26" t="str">
            <v>2 764.29</v>
          </cell>
        </row>
        <row r="27">
          <cell r="B27">
            <v>0.74288194444444444</v>
          </cell>
          <cell r="C27" t="str">
            <v>2 764.29</v>
          </cell>
        </row>
        <row r="28">
          <cell r="B28">
            <v>0.7427083333333333</v>
          </cell>
          <cell r="C28" t="str">
            <v>2 764.29</v>
          </cell>
        </row>
        <row r="29">
          <cell r="B29">
            <v>0.74253472222222217</v>
          </cell>
          <cell r="C29" t="str">
            <v>2 764.29</v>
          </cell>
        </row>
        <row r="30">
          <cell r="B30">
            <v>0.74236111111111114</v>
          </cell>
          <cell r="C30" t="str">
            <v>2 764.29</v>
          </cell>
        </row>
        <row r="31">
          <cell r="B31">
            <v>0.7421875</v>
          </cell>
          <cell r="C31" t="str">
            <v>2 764.29</v>
          </cell>
        </row>
        <row r="32">
          <cell r="B32">
            <v>0.74201388888888886</v>
          </cell>
          <cell r="C32" t="str">
            <v>2 764.29</v>
          </cell>
        </row>
        <row r="33">
          <cell r="B33">
            <v>0.74184027777777783</v>
          </cell>
          <cell r="C33" t="str">
            <v>2 764.29</v>
          </cell>
        </row>
        <row r="34">
          <cell r="B34">
            <v>0.7416666666666667</v>
          </cell>
          <cell r="C34" t="str">
            <v>2 764.29</v>
          </cell>
        </row>
        <row r="36">
          <cell r="B36" t="str">
            <v>Période</v>
          </cell>
          <cell r="C36" t="str">
            <v>Variation</v>
          </cell>
        </row>
        <row r="37">
          <cell r="B37" t="str">
            <v>1 Janv.</v>
          </cell>
          <cell r="C37" t="str">
            <v>4.87%</v>
          </cell>
        </row>
        <row r="38">
          <cell r="B38" t="str">
            <v>1 semaine</v>
          </cell>
          <cell r="C38" t="str">
            <v>-2.13%</v>
          </cell>
        </row>
        <row r="39">
          <cell r="B39" t="str">
            <v>1 mois</v>
          </cell>
          <cell r="C39" t="str">
            <v>2.21%</v>
          </cell>
        </row>
        <row r="40">
          <cell r="B40" t="str">
            <v>3 mois</v>
          </cell>
          <cell r="C40" t="str">
            <v>4.24%</v>
          </cell>
        </row>
        <row r="41">
          <cell r="B41" t="str">
            <v>6 mois</v>
          </cell>
          <cell r="C41" t="str">
            <v>8.72%</v>
          </cell>
        </row>
        <row r="42">
          <cell r="B42" t="str">
            <v>1 an</v>
          </cell>
          <cell r="C42" t="str">
            <v>27.87%</v>
          </cell>
        </row>
        <row r="43">
          <cell r="B43" t="str">
            <v>3 ans</v>
          </cell>
          <cell r="C43" t="str">
            <v>11.08%</v>
          </cell>
        </row>
        <row r="44">
          <cell r="B44" t="str">
            <v>5 ans</v>
          </cell>
          <cell r="C44" t="str">
            <v>-25.79%</v>
          </cell>
        </row>
        <row r="45">
          <cell r="B45" t="str">
            <v>MM20</v>
          </cell>
          <cell r="C45" t="str">
            <v>2 778.42 Pts</v>
          </cell>
        </row>
        <row r="46">
          <cell r="B46" t="str">
            <v>MM50</v>
          </cell>
          <cell r="C46" t="str">
            <v>2 699.03 Pts</v>
          </cell>
        </row>
        <row r="47">
          <cell r="B47" t="str">
            <v>MM100</v>
          </cell>
          <cell r="C47" t="str">
            <v>2 687.40 Pts</v>
          </cell>
        </row>
        <row r="48">
          <cell r="B48" t="str">
            <v>RSI14</v>
          </cell>
          <cell r="C48" t="str">
            <v>44.88</v>
          </cell>
        </row>
        <row r="50">
          <cell r="B50" t="str">
            <v>Libellé</v>
          </cell>
        </row>
        <row r="51">
          <cell r="B51" t="str">
            <v>ALCATEL-LUCEN...</v>
          </cell>
        </row>
        <row r="52">
          <cell r="B52" t="str">
            <v>BNP PARIBAS</v>
          </cell>
        </row>
        <row r="53">
          <cell r="B53" t="str">
            <v>CREDIT AGRICO...</v>
          </cell>
        </row>
        <row r="54">
          <cell r="B54" t="str">
            <v>PAGES JAUNES</v>
          </cell>
        </row>
        <row r="55">
          <cell r="B55" t="str">
            <v>SOCIETE GENER...</v>
          </cell>
        </row>
        <row r="57">
          <cell r="C57" t="str">
            <v>AIR LIQUIDE</v>
          </cell>
        </row>
        <row r="58">
          <cell r="C58" t="str">
            <v>ALSTOM</v>
          </cell>
        </row>
        <row r="59">
          <cell r="C59" t="str">
            <v>NATIXIS</v>
          </cell>
        </row>
        <row r="60">
          <cell r="C60" t="str">
            <v>PEUGEOT</v>
          </cell>
        </row>
        <row r="61">
          <cell r="C61" t="str">
            <v>VIVENDI</v>
          </cell>
        </row>
        <row r="63">
          <cell r="B63" t="str">
            <v>Auteur</v>
          </cell>
          <cell r="C63" t="str">
            <v>Question</v>
          </cell>
        </row>
        <row r="64">
          <cell r="B64" t="str">
            <v>advnad</v>
          </cell>
          <cell r="C64" t="str">
            <v>COMMENT FAIT ON POUR TROUVER UN MESSAGESAUVEGARDER MERCI</v>
          </cell>
        </row>
        <row r="65">
          <cell r="B65" t="str">
            <v xml:space="preserve">Hier </v>
          </cell>
          <cell r="C65" t="str">
            <v>Françaises</v>
          </cell>
        </row>
        <row r="66">
          <cell r="B66" t="str">
            <v>M7018387</v>
          </cell>
          <cell r="C66" t="str">
            <v>aimez vous le nouveau site</v>
          </cell>
        </row>
        <row r="67">
          <cell r="B67" t="str">
            <v xml:space="preserve">Hier </v>
          </cell>
          <cell r="C67" t="str">
            <v>Marchés</v>
          </cell>
        </row>
        <row r="68">
          <cell r="B68" t="str">
            <v>p_hamant</v>
          </cell>
          <cell r="C68" t="str">
            <v>Quel avenir pour l'immobilier de rendement ? Faut-il jouer les…</v>
          </cell>
        </row>
        <row r="69">
          <cell r="B69" t="str">
            <v xml:space="preserve">Hier </v>
          </cell>
          <cell r="C69" t="str">
            <v>Informations</v>
          </cell>
        </row>
        <row r="70">
          <cell r="B70" t="str">
            <v>p_hamant</v>
          </cell>
          <cell r="C70" t="str">
            <v xml:space="preserve">Selon vous, quelle est l'OPCVM actions monde à acheter pour </v>
          </cell>
        </row>
        <row r="71">
          <cell r="B71" t="str">
            <v xml:space="preserve">Hier </v>
          </cell>
          <cell r="C71" t="str">
            <v>OPCVM</v>
          </cell>
        </row>
        <row r="72">
          <cell r="B72" t="str">
            <v>pasq</v>
          </cell>
          <cell r="C72" t="str">
            <v>Faut il casser un Pea en pertes, quitte a le re-creer derriere…</v>
          </cell>
        </row>
        <row r="73">
          <cell r="B73" t="str">
            <v xml:space="preserve">Hier </v>
          </cell>
          <cell r="C73" t="str">
            <v>Banque</v>
          </cell>
        </row>
      </sheetData>
      <sheetData sheetId="6"/>
      <sheetData sheetId="7"/>
      <sheetData sheetId="8">
        <row r="2">
          <cell r="B2" t="str">
            <v>DOW JONES BOURSORAMA</v>
          </cell>
        </row>
        <row r="4">
          <cell r="B4" t="str">
            <v>Cours Index Ex</v>
          </cell>
          <cell r="C4" t="str">
            <v>15 303.10 (c) Pts</v>
          </cell>
        </row>
        <row r="5">
          <cell r="B5" t="str">
            <v>Variation</v>
          </cell>
          <cell r="C5" t="str">
            <v>0.06%</v>
          </cell>
        </row>
        <row r="6">
          <cell r="B6" t="str">
            <v>Dernier échange</v>
          </cell>
          <cell r="C6">
            <v>39956.930567129632</v>
          </cell>
        </row>
        <row r="7">
          <cell r="B7" t="str">
            <v>Volume</v>
          </cell>
          <cell r="C7">
            <v>105654005</v>
          </cell>
        </row>
        <row r="8">
          <cell r="B8" t="str">
            <v>Ouverture</v>
          </cell>
          <cell r="C8" t="str">
            <v>15 290.74</v>
          </cell>
        </row>
        <row r="9">
          <cell r="B9" t="str">
            <v>+ Haut</v>
          </cell>
          <cell r="C9" t="str">
            <v>15 306.71</v>
          </cell>
        </row>
        <row r="10">
          <cell r="B10" t="str">
            <v>+ Bas</v>
          </cell>
          <cell r="C10" t="str">
            <v>15 199.63</v>
          </cell>
        </row>
        <row r="11">
          <cell r="B11" t="str">
            <v>Clôture veille</v>
          </cell>
          <cell r="C11" t="str">
            <v>15 294.50</v>
          </cell>
        </row>
        <row r="12">
          <cell r="B12" t="str">
            <v>Ouverture théorique</v>
          </cell>
          <cell r="C12" t="str">
            <v>0.00</v>
          </cell>
        </row>
        <row r="14">
          <cell r="B14">
            <v>39954</v>
          </cell>
          <cell r="C14" t="str">
            <v>Dow Jones Industrial Average : Achat d'un turbo put DOW JONES (5J94Z)</v>
          </cell>
        </row>
        <row r="15">
          <cell r="B15">
            <v>39919</v>
          </cell>
          <cell r="C15" t="str">
            <v>Dow Jones Industrial Average : Vente du turbo put sur le DOW JONES (8P93Z)</v>
          </cell>
        </row>
        <row r="16">
          <cell r="B16">
            <v>39914</v>
          </cell>
          <cell r="C16" t="str">
            <v>Dow Jones Industrial Average : Achat d'un put DOW JONES (8P93Z)</v>
          </cell>
        </row>
        <row r="18">
          <cell r="B18">
            <v>0.59375</v>
          </cell>
          <cell r="C18" t="str">
            <v>Actions de groupe: "quelques verrous" selon l'Autorité de la concurrence</v>
          </cell>
        </row>
        <row r="19">
          <cell r="B19">
            <v>0.59166666666666667</v>
          </cell>
          <cell r="C19" t="str">
            <v>Affaire Tapie: Christine Lagarde placée sous le statut de témoin assisté</v>
          </cell>
        </row>
        <row r="20">
          <cell r="B20">
            <v>0.55277777777777781</v>
          </cell>
          <cell r="C20" t="str">
            <v>Lagarde échappe à la mise en examen: réactions politiques</v>
          </cell>
        </row>
        <row r="21">
          <cell r="B21">
            <v>0.49791666666666662</v>
          </cell>
          <cell r="C21" t="str">
            <v>Manifestation de producteurs d'oeufs devant la maison du ministre Le Foll</v>
          </cell>
        </row>
        <row r="22">
          <cell r="B22">
            <v>0.48888888888888887</v>
          </cell>
          <cell r="C22" t="str">
            <v>Birmanie: le Premier ministre japonais soutient une zone industrielle majeure</v>
          </cell>
        </row>
        <row r="23">
          <cell r="B23">
            <v>0.47847222222222219</v>
          </cell>
          <cell r="C23" t="str">
            <v>Actions de groupe: "quelques verrous" selon le président de l'Autorité de la con…</v>
          </cell>
        </row>
        <row r="24">
          <cell r="B24">
            <v>0.4291666666666667</v>
          </cell>
          <cell r="C24" t="str">
            <v>Caldéonie: élus et partenaires sociaux en quête d'une sortie de crise</v>
          </cell>
        </row>
        <row r="26">
          <cell r="B26" t="str">
            <v xml:space="preserve">Heures </v>
          </cell>
          <cell r="C26" t="str">
            <v>Cours</v>
          </cell>
        </row>
        <row r="27">
          <cell r="B27">
            <v>0.93056712962962962</v>
          </cell>
          <cell r="C27" t="str">
            <v>15 303.10</v>
          </cell>
        </row>
        <row r="28">
          <cell r="B28">
            <v>0.93054398148148154</v>
          </cell>
          <cell r="C28" t="str">
            <v>15 303.10</v>
          </cell>
        </row>
        <row r="29">
          <cell r="B29">
            <v>0.93052083333333335</v>
          </cell>
          <cell r="C29" t="str">
            <v>15 303.10</v>
          </cell>
        </row>
        <row r="30">
          <cell r="B30">
            <v>0.93049768518518527</v>
          </cell>
          <cell r="C30" t="str">
            <v>15 303.10</v>
          </cell>
        </row>
        <row r="31">
          <cell r="B31">
            <v>0.93047453703703698</v>
          </cell>
          <cell r="C31" t="str">
            <v>15 303.10</v>
          </cell>
        </row>
        <row r="32">
          <cell r="B32">
            <v>0.9304513888888889</v>
          </cell>
          <cell r="C32" t="str">
            <v>15 303.10</v>
          </cell>
        </row>
        <row r="33">
          <cell r="B33">
            <v>0.93042824074074071</v>
          </cell>
          <cell r="C33" t="str">
            <v>15 303.10</v>
          </cell>
        </row>
        <row r="34">
          <cell r="B34">
            <v>0.93040509259259263</v>
          </cell>
          <cell r="C34" t="str">
            <v>15 303.10</v>
          </cell>
        </row>
        <row r="35">
          <cell r="B35">
            <v>0.93038194444444444</v>
          </cell>
          <cell r="C35" t="str">
            <v>15 303.10</v>
          </cell>
        </row>
        <row r="36">
          <cell r="B36">
            <v>0.93035879629629636</v>
          </cell>
          <cell r="C36" t="str">
            <v>15 303.10</v>
          </cell>
        </row>
        <row r="38">
          <cell r="B38" t="str">
            <v>Période</v>
          </cell>
          <cell r="C38" t="str">
            <v>Variation</v>
          </cell>
        </row>
        <row r="39">
          <cell r="B39" t="str">
            <v>1 Janv.</v>
          </cell>
          <cell r="C39" t="str">
            <v>16.78%</v>
          </cell>
        </row>
        <row r="40">
          <cell r="B40" t="str">
            <v>1 semaine</v>
          </cell>
          <cell r="C40" t="str">
            <v>-0.21%</v>
          </cell>
        </row>
        <row r="41">
          <cell r="B41" t="str">
            <v>1 mois</v>
          </cell>
          <cell r="C41" t="str">
            <v>4.10%</v>
          </cell>
        </row>
        <row r="42">
          <cell r="B42" t="str">
            <v>3 mois</v>
          </cell>
          <cell r="C42" t="str">
            <v>11.02%</v>
          </cell>
        </row>
        <row r="43">
          <cell r="B43" t="str">
            <v>6 mois</v>
          </cell>
          <cell r="C43" t="str">
            <v>18.01%</v>
          </cell>
        </row>
        <row r="44">
          <cell r="B44" t="str">
            <v>1 an</v>
          </cell>
          <cell r="C44" t="str">
            <v>22.87%</v>
          </cell>
        </row>
        <row r="45">
          <cell r="B45" t="str">
            <v>3 ans</v>
          </cell>
          <cell r="C45" t="str">
            <v>52.36%</v>
          </cell>
        </row>
        <row r="46">
          <cell r="B46" t="str">
            <v>5 ans</v>
          </cell>
          <cell r="C46" t="str">
            <v>21.95%</v>
          </cell>
        </row>
        <row r="47">
          <cell r="B47" t="str">
            <v>MM20</v>
          </cell>
          <cell r="C47" t="str">
            <v>15 138.93 Pts</v>
          </cell>
        </row>
        <row r="48">
          <cell r="B48" t="str">
            <v>MM50</v>
          </cell>
          <cell r="C48" t="str">
            <v>14 825.48 Pts</v>
          </cell>
        </row>
        <row r="49">
          <cell r="B49" t="str">
            <v>MM100</v>
          </cell>
          <cell r="C49" t="str">
            <v>14 370.62 Pts</v>
          </cell>
        </row>
        <row r="50">
          <cell r="B50" t="str">
            <v>RSI14</v>
          </cell>
          <cell r="C50" t="str">
            <v>65.45</v>
          </cell>
        </row>
        <row r="52">
          <cell r="B52" t="str">
            <v>Libellé</v>
          </cell>
        </row>
        <row r="53">
          <cell r="B53" t="str">
            <v>ALCATEL-LUCEN...</v>
          </cell>
        </row>
        <row r="54">
          <cell r="B54" t="str">
            <v>BNP PARIBAS</v>
          </cell>
        </row>
        <row r="55">
          <cell r="B55" t="str">
            <v>CREDIT AGRICO...</v>
          </cell>
        </row>
        <row r="56">
          <cell r="B56" t="str">
            <v>PAGES JAUNES</v>
          </cell>
        </row>
        <row r="57">
          <cell r="B57" t="str">
            <v>SOCIETE GENER...</v>
          </cell>
        </row>
        <row r="59">
          <cell r="C59" t="str">
            <v>AIR LIQUIDE</v>
          </cell>
        </row>
        <row r="60">
          <cell r="C60" t="str">
            <v>ALSTOM</v>
          </cell>
        </row>
        <row r="61">
          <cell r="C61" t="str">
            <v>NATIXIS</v>
          </cell>
        </row>
        <row r="62">
          <cell r="C62" t="str">
            <v>PEUGEOT</v>
          </cell>
        </row>
        <row r="63">
          <cell r="C63" t="str">
            <v>VIVENDI</v>
          </cell>
        </row>
        <row r="65">
          <cell r="B65" t="str">
            <v>Auteur</v>
          </cell>
          <cell r="C65" t="str">
            <v>Question</v>
          </cell>
        </row>
        <row r="66">
          <cell r="B66" t="str">
            <v>advnad</v>
          </cell>
          <cell r="C66" t="str">
            <v>COMMENT FAIT ON POUR TROUVER UN MESSAGESAUVEGARDER MERCI</v>
          </cell>
        </row>
        <row r="67">
          <cell r="B67" t="str">
            <v xml:space="preserve">Hier </v>
          </cell>
          <cell r="C67" t="str">
            <v>Françaises</v>
          </cell>
        </row>
        <row r="68">
          <cell r="B68" t="str">
            <v>M7018387</v>
          </cell>
          <cell r="C68" t="str">
            <v>aimez vous le nouveau site</v>
          </cell>
        </row>
        <row r="69">
          <cell r="B69" t="str">
            <v xml:space="preserve">Hier </v>
          </cell>
          <cell r="C69" t="str">
            <v>Marchés</v>
          </cell>
        </row>
        <row r="70">
          <cell r="B70" t="str">
            <v>p_hamant</v>
          </cell>
          <cell r="C70" t="str">
            <v>Quel avenir pour l'immobilier de rendement ? Faut-il jouer les…</v>
          </cell>
        </row>
        <row r="71">
          <cell r="B71" t="str">
            <v xml:space="preserve">Hier </v>
          </cell>
          <cell r="C71" t="str">
            <v>Informations</v>
          </cell>
        </row>
        <row r="72">
          <cell r="B72" t="str">
            <v>p_hamant</v>
          </cell>
          <cell r="C72" t="str">
            <v xml:space="preserve">Selon vous, quelle est l'OPCVM actions monde à acheter pour </v>
          </cell>
        </row>
        <row r="73">
          <cell r="B73" t="str">
            <v xml:space="preserve">Hier </v>
          </cell>
          <cell r="C73" t="str">
            <v>OPCVM</v>
          </cell>
        </row>
        <row r="74">
          <cell r="B74" t="str">
            <v>pasq</v>
          </cell>
          <cell r="C74" t="str">
            <v>Faut il casser un Pea en pertes, quitte a le re-creer derriere…</v>
          </cell>
        </row>
        <row r="75">
          <cell r="B75" t="str">
            <v xml:space="preserve">Hier </v>
          </cell>
          <cell r="C75" t="str">
            <v>Banque</v>
          </cell>
        </row>
      </sheetData>
      <sheetData sheetId="9"/>
      <sheetData sheetId="10"/>
      <sheetData sheetId="11">
        <row r="3">
          <cell r="B3" t="str">
            <v>NASDAQ COMPOSITE BOURSORAMA</v>
          </cell>
        </row>
        <row r="5">
          <cell r="B5" t="str">
            <v>Cours Index Ex</v>
          </cell>
          <cell r="C5" t="str">
            <v>3 459.14 (c) Pts</v>
          </cell>
        </row>
        <row r="6">
          <cell r="B6" t="str">
            <v>Variation</v>
          </cell>
          <cell r="C6" t="str">
            <v>-0.01%</v>
          </cell>
        </row>
        <row r="7">
          <cell r="B7" t="str">
            <v>Dernier échange</v>
          </cell>
          <cell r="C7">
            <v>39956.9375</v>
          </cell>
        </row>
        <row r="8">
          <cell r="B8" t="str">
            <v>Volume</v>
          </cell>
          <cell r="C8">
            <v>0</v>
          </cell>
        </row>
        <row r="9">
          <cell r="B9" t="str">
            <v>Ouverture</v>
          </cell>
          <cell r="C9" t="str">
            <v>3 438.28</v>
          </cell>
        </row>
        <row r="10">
          <cell r="B10" t="str">
            <v>+ Haut</v>
          </cell>
          <cell r="C10" t="str">
            <v>3 459.47</v>
          </cell>
        </row>
        <row r="11">
          <cell r="B11" t="str">
            <v>+ Bas</v>
          </cell>
          <cell r="C11" t="str">
            <v>3 429.31</v>
          </cell>
        </row>
        <row r="12">
          <cell r="B12" t="str">
            <v>Clôture veille</v>
          </cell>
          <cell r="C12" t="str">
            <v>3 459.42</v>
          </cell>
        </row>
        <row r="13">
          <cell r="B13" t="str">
            <v>Ouverture théorique</v>
          </cell>
          <cell r="C13" t="str">
            <v>0.00</v>
          </cell>
        </row>
        <row r="15">
          <cell r="B15">
            <v>0.59375</v>
          </cell>
          <cell r="C15" t="str">
            <v>Actions de groupe: "quelques verrous" selon l'Autorité de la concurrence</v>
          </cell>
        </row>
        <row r="16">
          <cell r="B16">
            <v>0.59166666666666667</v>
          </cell>
          <cell r="C16" t="str">
            <v>Affaire Tapie: Christine Lagarde placée sous le statut de témoin assisté</v>
          </cell>
        </row>
        <row r="17">
          <cell r="B17">
            <v>0.55277777777777781</v>
          </cell>
          <cell r="C17" t="str">
            <v>Lagarde échappe à la mise en examen: réactions politiques</v>
          </cell>
        </row>
        <row r="18">
          <cell r="B18">
            <v>0.49791666666666662</v>
          </cell>
          <cell r="C18" t="str">
            <v>Manifestation de producteurs d'oeufs devant la maison du ministre Le Foll</v>
          </cell>
        </row>
        <row r="19">
          <cell r="B19">
            <v>0.48888888888888887</v>
          </cell>
          <cell r="C19" t="str">
            <v>Birmanie: le Premier ministre japonais soutient une zone industrielle majeure</v>
          </cell>
        </row>
        <row r="20">
          <cell r="B20">
            <v>0.47847222222222219</v>
          </cell>
          <cell r="C20" t="str">
            <v>Actions de groupe: "quelques verrous" selon le président de l'Autorité de la con…</v>
          </cell>
        </row>
        <row r="21">
          <cell r="B21">
            <v>0.4291666666666667</v>
          </cell>
          <cell r="C21" t="str">
            <v>Caldéonie: élus et partenaires sociaux en quête d'une sortie de crise</v>
          </cell>
        </row>
        <row r="23">
          <cell r="B23" t="str">
            <v xml:space="preserve">Heures </v>
          </cell>
          <cell r="C23" t="str">
            <v>Cours</v>
          </cell>
        </row>
        <row r="24">
          <cell r="B24">
            <v>0.9375</v>
          </cell>
          <cell r="C24" t="str">
            <v>3 459.14</v>
          </cell>
        </row>
        <row r="25">
          <cell r="B25">
            <v>0.93748842592592585</v>
          </cell>
          <cell r="C25" t="str">
            <v>3 459.14</v>
          </cell>
        </row>
        <row r="26">
          <cell r="B26">
            <v>0.93747685185185192</v>
          </cell>
          <cell r="C26" t="str">
            <v>3 459.14</v>
          </cell>
        </row>
        <row r="27">
          <cell r="B27">
            <v>0.93746527777777777</v>
          </cell>
          <cell r="C27" t="str">
            <v>3 459.14</v>
          </cell>
        </row>
        <row r="28">
          <cell r="B28">
            <v>0.93745370370370373</v>
          </cell>
          <cell r="C28" t="str">
            <v>3 459.14</v>
          </cell>
        </row>
        <row r="29">
          <cell r="B29">
            <v>0.93744212962962958</v>
          </cell>
          <cell r="C29" t="str">
            <v>3 459.14</v>
          </cell>
        </row>
        <row r="30">
          <cell r="B30">
            <v>0.93743055555555566</v>
          </cell>
          <cell r="C30" t="str">
            <v>3 459.14</v>
          </cell>
        </row>
        <row r="31">
          <cell r="B31">
            <v>0.93741898148148151</v>
          </cell>
          <cell r="C31" t="str">
            <v>3 459.14</v>
          </cell>
        </row>
        <row r="32">
          <cell r="B32">
            <v>0.93740740740740736</v>
          </cell>
          <cell r="C32" t="str">
            <v>3 459.14</v>
          </cell>
        </row>
        <row r="33">
          <cell r="B33">
            <v>0.93739583333333332</v>
          </cell>
          <cell r="C33" t="str">
            <v>3 459.14</v>
          </cell>
        </row>
        <row r="35">
          <cell r="B35" t="str">
            <v>Période</v>
          </cell>
          <cell r="C35" t="str">
            <v>Variation</v>
          </cell>
        </row>
        <row r="36">
          <cell r="B36" t="str">
            <v>1 Janv.</v>
          </cell>
          <cell r="C36" t="str">
            <v>14.56%</v>
          </cell>
        </row>
        <row r="37">
          <cell r="B37" t="str">
            <v>1 semaine</v>
          </cell>
          <cell r="C37" t="str">
            <v>-1.07%</v>
          </cell>
        </row>
        <row r="38">
          <cell r="B38" t="str">
            <v>1 mois</v>
          </cell>
          <cell r="C38" t="str">
            <v>5.14%</v>
          </cell>
        </row>
        <row r="39">
          <cell r="B39" t="str">
            <v>3 mois</v>
          </cell>
          <cell r="C39" t="str">
            <v>11.00%</v>
          </cell>
        </row>
        <row r="40">
          <cell r="B40" t="str">
            <v>6 mois</v>
          </cell>
          <cell r="C40" t="str">
            <v>16.20%</v>
          </cell>
        </row>
        <row r="41">
          <cell r="B41" t="str">
            <v>1 an</v>
          </cell>
          <cell r="C41" t="str">
            <v>21.91%</v>
          </cell>
        </row>
        <row r="42">
          <cell r="B42" t="str">
            <v>3 ans</v>
          </cell>
          <cell r="C42" t="str">
            <v>56.46%</v>
          </cell>
        </row>
        <row r="43">
          <cell r="B43" t="str">
            <v>5 ans</v>
          </cell>
          <cell r="C43" t="str">
            <v>39.41%</v>
          </cell>
        </row>
        <row r="44">
          <cell r="B44" t="str">
            <v>MM20</v>
          </cell>
          <cell r="C44" t="str">
            <v>3 428.63 Pts</v>
          </cell>
        </row>
        <row r="45">
          <cell r="B45" t="str">
            <v>MM50</v>
          </cell>
          <cell r="C45" t="str">
            <v>3 319.48 Pts</v>
          </cell>
        </row>
        <row r="46">
          <cell r="B46" t="str">
            <v>MM100</v>
          </cell>
          <cell r="C46" t="str">
            <v>3 242.44 Pts</v>
          </cell>
        </row>
        <row r="47">
          <cell r="B47" t="str">
            <v>RSI14</v>
          </cell>
          <cell r="C47" t="str">
            <v>64.47</v>
          </cell>
        </row>
        <row r="49">
          <cell r="B49" t="str">
            <v>Libellé</v>
          </cell>
        </row>
        <row r="50">
          <cell r="B50" t="str">
            <v>ALCATEL-LUCEN...</v>
          </cell>
        </row>
        <row r="51">
          <cell r="B51" t="str">
            <v>BNP PARIBAS</v>
          </cell>
        </row>
        <row r="52">
          <cell r="B52" t="str">
            <v>CREDIT AGRICO...</v>
          </cell>
        </row>
        <row r="53">
          <cell r="B53" t="str">
            <v>PAGES JAUNES</v>
          </cell>
        </row>
        <row r="54">
          <cell r="B54" t="str">
            <v>SOCIETE GENER...</v>
          </cell>
        </row>
        <row r="56">
          <cell r="C56" t="str">
            <v>AIR LIQUIDE</v>
          </cell>
        </row>
        <row r="57">
          <cell r="C57" t="str">
            <v>ALSTOM</v>
          </cell>
        </row>
        <row r="58">
          <cell r="C58" t="str">
            <v>NATIXIS</v>
          </cell>
        </row>
        <row r="59">
          <cell r="C59" t="str">
            <v>PEUGEOT</v>
          </cell>
        </row>
        <row r="60">
          <cell r="C60" t="str">
            <v>VIVENDI</v>
          </cell>
        </row>
        <row r="62">
          <cell r="B62" t="str">
            <v>Auteur</v>
          </cell>
          <cell r="C62" t="str">
            <v>Question</v>
          </cell>
        </row>
        <row r="63">
          <cell r="B63" t="str">
            <v>advnad</v>
          </cell>
          <cell r="C63" t="str">
            <v>COMMENT FAIT ON POUR TROUVER UN MESSAGESAUVEGARDER MERCI</v>
          </cell>
        </row>
        <row r="64">
          <cell r="B64" t="str">
            <v xml:space="preserve">Hier </v>
          </cell>
          <cell r="C64" t="str">
            <v>Françaises</v>
          </cell>
        </row>
        <row r="65">
          <cell r="B65" t="str">
            <v>M7018387</v>
          </cell>
          <cell r="C65" t="str">
            <v>aimez vous le nouveau site</v>
          </cell>
        </row>
        <row r="66">
          <cell r="B66" t="str">
            <v xml:space="preserve">Hier </v>
          </cell>
          <cell r="C66" t="str">
            <v>Marchés</v>
          </cell>
        </row>
        <row r="67">
          <cell r="B67" t="str">
            <v>p_hamant</v>
          </cell>
          <cell r="C67" t="str">
            <v>Quel avenir pour l'immobilier de rendement ? Faut-il jouer les…</v>
          </cell>
        </row>
        <row r="68">
          <cell r="B68" t="str">
            <v xml:space="preserve">Hier </v>
          </cell>
          <cell r="C68" t="str">
            <v>Informations</v>
          </cell>
        </row>
        <row r="69">
          <cell r="B69" t="str">
            <v>p_hamant</v>
          </cell>
          <cell r="C69" t="str">
            <v xml:space="preserve">Selon vous, quelle est l'OPCVM actions monde à acheter pour </v>
          </cell>
        </row>
        <row r="70">
          <cell r="B70" t="str">
            <v xml:space="preserve">Hier </v>
          </cell>
          <cell r="C70" t="str">
            <v>OPCVM</v>
          </cell>
        </row>
        <row r="71">
          <cell r="B71" t="str">
            <v>pasq</v>
          </cell>
          <cell r="C71" t="str">
            <v>Faut il casser un Pea en pertes, quitte a le re-creer derriere…</v>
          </cell>
        </row>
        <row r="72">
          <cell r="B72" t="str">
            <v xml:space="preserve">Hier </v>
          </cell>
          <cell r="C72" t="str">
            <v>Banque</v>
          </cell>
        </row>
      </sheetData>
      <sheetData sheetId="12"/>
      <sheetData sheetId="13"/>
      <sheetData sheetId="14">
        <row r="2">
          <cell r="B2" t="str">
            <v>NIKKEI 225 BOURSORAMA</v>
          </cell>
        </row>
        <row r="4">
          <cell r="B4" t="str">
            <v>Cours Forex 1</v>
          </cell>
          <cell r="C4" t="str">
            <v>14 612.45 (c) Pts</v>
          </cell>
        </row>
        <row r="5">
          <cell r="B5" t="str">
            <v>Variation</v>
          </cell>
          <cell r="C5" t="str">
            <v>0.89%</v>
          </cell>
        </row>
        <row r="6">
          <cell r="B6" t="str">
            <v>Dernier échange</v>
          </cell>
          <cell r="C6">
            <v>39956.333344907405</v>
          </cell>
        </row>
        <row r="7">
          <cell r="B7" t="str">
            <v>Volume</v>
          </cell>
          <cell r="C7">
            <v>0</v>
          </cell>
        </row>
        <row r="8">
          <cell r="B8" t="str">
            <v>Ouverture</v>
          </cell>
          <cell r="C8" t="str">
            <v>14 731.75</v>
          </cell>
        </row>
        <row r="9">
          <cell r="B9" t="str">
            <v>+ Haut</v>
          </cell>
          <cell r="C9" t="str">
            <v>15 007.50</v>
          </cell>
        </row>
        <row r="10">
          <cell r="B10" t="str">
            <v>+ Bas</v>
          </cell>
          <cell r="C10" t="str">
            <v>13 981.52</v>
          </cell>
        </row>
        <row r="11">
          <cell r="B11" t="str">
            <v>Clôture veille</v>
          </cell>
          <cell r="C11" t="str">
            <v>14 483.98</v>
          </cell>
        </row>
        <row r="12">
          <cell r="B12" t="str">
            <v>Ouverture théorique</v>
          </cell>
          <cell r="C12" t="str">
            <v>0.00</v>
          </cell>
        </row>
        <row r="14">
          <cell r="B14">
            <v>0.58680555555555558</v>
          </cell>
          <cell r="C14" t="str">
            <v>Affaire Tapie: Christine Lagarde placée sous le statut de témoin assisté</v>
          </cell>
        </row>
        <row r="15">
          <cell r="B15">
            <v>0.55277777777777781</v>
          </cell>
          <cell r="C15" t="str">
            <v>Lagarde échappe à la mise en examen: réactions politiques</v>
          </cell>
        </row>
        <row r="16">
          <cell r="B16">
            <v>0.49791666666666662</v>
          </cell>
          <cell r="C16" t="str">
            <v>Manifestation de producteurs d'oeufs devant la maison du ministre Le Foll</v>
          </cell>
        </row>
        <row r="17">
          <cell r="B17">
            <v>0.48888888888888887</v>
          </cell>
          <cell r="C17" t="str">
            <v>Birmanie: le Premier ministre japonais soutient une zone industrielle majeure</v>
          </cell>
        </row>
        <row r="18">
          <cell r="B18">
            <v>0.47847222222222219</v>
          </cell>
          <cell r="C18" t="str">
            <v>Actions de groupe: "quelques verrous" selon le président de l'Autorité de la con…</v>
          </cell>
        </row>
        <row r="19">
          <cell r="B19">
            <v>0.4291666666666667</v>
          </cell>
          <cell r="C19" t="str">
            <v>Caldéonie: élus et partenaires sociaux en quête d'une sortie de crise</v>
          </cell>
        </row>
        <row r="20">
          <cell r="B20">
            <v>9.3055555555555558E-2</v>
          </cell>
          <cell r="C20" t="str">
            <v>Durand (EELV) conseille au gouvernement d'écouter un peu moins le Medef</v>
          </cell>
        </row>
        <row r="22">
          <cell r="B22" t="str">
            <v xml:space="preserve">Heures </v>
          </cell>
          <cell r="C22" t="str">
            <v>Cours</v>
          </cell>
        </row>
        <row r="23">
          <cell r="B23">
            <v>0.33334490740740735</v>
          </cell>
          <cell r="C23" t="str">
            <v>14 612.45</v>
          </cell>
        </row>
        <row r="25">
          <cell r="B25" t="str">
            <v>Période</v>
          </cell>
          <cell r="C25" t="str">
            <v>Variation</v>
          </cell>
        </row>
        <row r="26">
          <cell r="B26" t="str">
            <v>1 Janv.</v>
          </cell>
          <cell r="C26" t="str">
            <v>40.57%</v>
          </cell>
        </row>
        <row r="27">
          <cell r="B27" t="str">
            <v>1 semaine</v>
          </cell>
          <cell r="C27" t="str">
            <v>-4.87%</v>
          </cell>
        </row>
        <row r="28">
          <cell r="B28" t="str">
            <v>1 mois</v>
          </cell>
          <cell r="C28" t="str">
            <v>4.93%</v>
          </cell>
        </row>
        <row r="29">
          <cell r="B29" t="str">
            <v>3 mois</v>
          </cell>
          <cell r="C29" t="str">
            <v>25.29%</v>
          </cell>
        </row>
        <row r="30">
          <cell r="B30" t="str">
            <v>6 mois</v>
          </cell>
          <cell r="C30" t="str">
            <v>55.63%</v>
          </cell>
        </row>
        <row r="31">
          <cell r="B31" t="str">
            <v>1 an</v>
          </cell>
          <cell r="C31" t="str">
            <v>70.30%</v>
          </cell>
        </row>
        <row r="32">
          <cell r="B32" t="str">
            <v>3 ans</v>
          </cell>
          <cell r="C32" t="str">
            <v>54.47%</v>
          </cell>
        </row>
        <row r="33">
          <cell r="B33" t="str">
            <v>5 ans</v>
          </cell>
          <cell r="C33" t="str">
            <v>6.74%</v>
          </cell>
        </row>
        <row r="34">
          <cell r="B34" t="str">
            <v>MM20</v>
          </cell>
          <cell r="C34" t="str">
            <v>14 544.87 Pts</v>
          </cell>
        </row>
        <row r="35">
          <cell r="B35" t="str">
            <v>MM50</v>
          </cell>
          <cell r="C35" t="str">
            <v>13 612.10 Pts</v>
          </cell>
        </row>
        <row r="36">
          <cell r="B36" t="str">
            <v>MM100</v>
          </cell>
          <cell r="C36" t="str">
            <v>12 445.02 Pts</v>
          </cell>
        </row>
        <row r="37">
          <cell r="B37" t="str">
            <v>RSI14</v>
          </cell>
          <cell r="C37" t="str">
            <v>37.11</v>
          </cell>
        </row>
        <row r="39">
          <cell r="B39" t="str">
            <v>Libellé</v>
          </cell>
        </row>
        <row r="40">
          <cell r="B40" t="str">
            <v>ALCATEL-LUCEN...</v>
          </cell>
        </row>
        <row r="41">
          <cell r="B41" t="str">
            <v>BNP PARIBAS</v>
          </cell>
        </row>
        <row r="42">
          <cell r="B42" t="str">
            <v>CREDIT AGRICO...</v>
          </cell>
        </row>
        <row r="43">
          <cell r="B43" t="str">
            <v>PAGES JAUNES</v>
          </cell>
        </row>
        <row r="44">
          <cell r="B44" t="str">
            <v>SOCIETE GENER...</v>
          </cell>
        </row>
        <row r="46">
          <cell r="C46" t="str">
            <v>AIR LIQUIDE</v>
          </cell>
        </row>
        <row r="47">
          <cell r="C47" t="str">
            <v>ALSTOM</v>
          </cell>
        </row>
        <row r="48">
          <cell r="C48" t="str">
            <v>NATIXIS</v>
          </cell>
        </row>
        <row r="49">
          <cell r="C49" t="str">
            <v>PEUGEOT</v>
          </cell>
        </row>
        <row r="50">
          <cell r="C50" t="str">
            <v>VIVENDI</v>
          </cell>
        </row>
        <row r="52">
          <cell r="B52" t="str">
            <v>Auteur</v>
          </cell>
          <cell r="C52" t="str">
            <v>Question</v>
          </cell>
        </row>
        <row r="53">
          <cell r="B53" t="str">
            <v>advnad</v>
          </cell>
          <cell r="C53" t="str">
            <v>COMMENT FAIT ON POUR TROUVER UN MESSAGESAUVEGARDER MERCI</v>
          </cell>
        </row>
        <row r="54">
          <cell r="B54" t="str">
            <v xml:space="preserve">Hier </v>
          </cell>
          <cell r="C54" t="str">
            <v>Françaises</v>
          </cell>
        </row>
        <row r="55">
          <cell r="B55" t="str">
            <v>M7018387</v>
          </cell>
          <cell r="C55" t="str">
            <v>aimez vous le nouveau site</v>
          </cell>
        </row>
        <row r="56">
          <cell r="B56" t="str">
            <v xml:space="preserve">Hier </v>
          </cell>
          <cell r="C56" t="str">
            <v>Marchés</v>
          </cell>
        </row>
        <row r="57">
          <cell r="B57" t="str">
            <v>p_hamant</v>
          </cell>
          <cell r="C57" t="str">
            <v>Quel avenir pour l'immobilier de rendement ? Faut-il jouer les…</v>
          </cell>
        </row>
        <row r="58">
          <cell r="B58" t="str">
            <v xml:space="preserve">Hier </v>
          </cell>
          <cell r="C58" t="str">
            <v>Informations</v>
          </cell>
        </row>
        <row r="59">
          <cell r="B59" t="str">
            <v>p_hamant</v>
          </cell>
          <cell r="C59" t="str">
            <v xml:space="preserve">Selon vous, quelle est l'OPCVM actions monde à acheter pour </v>
          </cell>
        </row>
        <row r="60">
          <cell r="B60" t="str">
            <v xml:space="preserve">Hier </v>
          </cell>
          <cell r="C60" t="str">
            <v>OPCVM</v>
          </cell>
        </row>
        <row r="61">
          <cell r="B61" t="str">
            <v>pasq</v>
          </cell>
          <cell r="C61" t="str">
            <v>Faut il casser un Pea en pertes, quitte a le re-creer derriere…</v>
          </cell>
        </row>
        <row r="62">
          <cell r="B62" t="str">
            <v xml:space="preserve">Hier </v>
          </cell>
          <cell r="C62" t="str">
            <v>Banque</v>
          </cell>
        </row>
      </sheetData>
      <sheetData sheetId="15"/>
      <sheetData sheetId="16"/>
      <sheetData sheetId="17">
        <row r="2">
          <cell r="B2" t="str">
            <v>FTSE 100 BOURSORAMA</v>
          </cell>
        </row>
        <row r="4">
          <cell r="B4" t="str">
            <v>Cours FTSE Indices</v>
          </cell>
          <cell r="C4" t="str">
            <v>6 654.34 (c) Pts</v>
          </cell>
        </row>
        <row r="5">
          <cell r="B5" t="str">
            <v>Variation</v>
          </cell>
          <cell r="C5" t="str">
            <v>-0.63%</v>
          </cell>
        </row>
        <row r="6">
          <cell r="B6" t="str">
            <v>Dernier échange</v>
          </cell>
          <cell r="C6">
            <v>39956.732986111114</v>
          </cell>
        </row>
        <row r="7">
          <cell r="B7" t="str">
            <v>Volume</v>
          </cell>
          <cell r="C7">
            <v>0</v>
          </cell>
        </row>
        <row r="8">
          <cell r="B8" t="str">
            <v>Ouverture</v>
          </cell>
          <cell r="C8" t="str">
            <v>6 696.79</v>
          </cell>
        </row>
        <row r="9">
          <cell r="B9" t="str">
            <v>+ Haut</v>
          </cell>
          <cell r="C9" t="str">
            <v>6 720.08</v>
          </cell>
        </row>
        <row r="10">
          <cell r="B10" t="str">
            <v>+ Bas</v>
          </cell>
          <cell r="C10" t="str">
            <v>6 640.08</v>
          </cell>
        </row>
        <row r="11">
          <cell r="B11" t="str">
            <v>Clôture veille</v>
          </cell>
          <cell r="C11" t="str">
            <v>6 696.79</v>
          </cell>
        </row>
        <row r="12">
          <cell r="B12" t="str">
            <v>Ouverture théorique</v>
          </cell>
          <cell r="C12" t="str">
            <v>0.00</v>
          </cell>
        </row>
        <row r="14">
          <cell r="B14">
            <v>0.59375</v>
          </cell>
          <cell r="C14" t="str">
            <v>Actions de groupe: "quelques verrous" selon l'Autorité de la concurrence</v>
          </cell>
        </row>
        <row r="15">
          <cell r="B15">
            <v>0.59166666666666667</v>
          </cell>
          <cell r="C15" t="str">
            <v>Affaire Tapie: Christine Lagarde placée sous le statut de témoin assisté</v>
          </cell>
        </row>
        <row r="16">
          <cell r="B16">
            <v>0.55277777777777781</v>
          </cell>
          <cell r="C16" t="str">
            <v>Lagarde échappe à la mise en examen: réactions politiques</v>
          </cell>
        </row>
        <row r="17">
          <cell r="B17">
            <v>0.49791666666666662</v>
          </cell>
          <cell r="C17" t="str">
            <v>Manifestation de producteurs d'oeufs devant la maison du ministre Le Foll</v>
          </cell>
        </row>
        <row r="18">
          <cell r="B18">
            <v>0.48888888888888887</v>
          </cell>
          <cell r="C18" t="str">
            <v>Birmanie: le Premier ministre japonais soutient une zone industrielle majeure</v>
          </cell>
        </row>
        <row r="19">
          <cell r="B19">
            <v>0.47847222222222219</v>
          </cell>
          <cell r="C19" t="str">
            <v>Actions de groupe: "quelques verrous" selon le président de l'Autorité de la con…</v>
          </cell>
        </row>
        <row r="20">
          <cell r="B20">
            <v>0.4291666666666667</v>
          </cell>
          <cell r="C20" t="str">
            <v>Caldéonie: élus et partenaires sociaux en quête d'une sortie de crise</v>
          </cell>
        </row>
        <row r="22">
          <cell r="B22" t="str">
            <v xml:space="preserve">Heures </v>
          </cell>
          <cell r="C22" t="str">
            <v>Cours</v>
          </cell>
        </row>
        <row r="23">
          <cell r="B23">
            <v>0.73298611111111101</v>
          </cell>
          <cell r="C23" t="str">
            <v>6 654.34</v>
          </cell>
        </row>
        <row r="24">
          <cell r="B24">
            <v>0.7289930555555556</v>
          </cell>
          <cell r="C24" t="str">
            <v>6 653.92</v>
          </cell>
        </row>
        <row r="25">
          <cell r="B25">
            <v>0.7289930555555556</v>
          </cell>
          <cell r="C25" t="str">
            <v>6 653.97</v>
          </cell>
        </row>
        <row r="26">
          <cell r="B26">
            <v>0.72898148148148145</v>
          </cell>
          <cell r="C26" t="str">
            <v>6 654.01</v>
          </cell>
        </row>
        <row r="27">
          <cell r="B27">
            <v>0.72898148148148145</v>
          </cell>
          <cell r="C27" t="str">
            <v>6 654.00</v>
          </cell>
        </row>
        <row r="28">
          <cell r="B28">
            <v>0.72898148148148145</v>
          </cell>
          <cell r="C28" t="str">
            <v>6 653.99</v>
          </cell>
        </row>
        <row r="29">
          <cell r="B29">
            <v>0.72898148148148145</v>
          </cell>
          <cell r="C29" t="str">
            <v>6 653.97</v>
          </cell>
        </row>
        <row r="30">
          <cell r="B30">
            <v>0.72898148148148145</v>
          </cell>
          <cell r="C30" t="str">
            <v>6 654.05</v>
          </cell>
        </row>
        <row r="31">
          <cell r="B31">
            <v>0.72898148148148145</v>
          </cell>
          <cell r="C31" t="str">
            <v>6 654.04</v>
          </cell>
        </row>
        <row r="32">
          <cell r="B32">
            <v>0.72898148148148145</v>
          </cell>
          <cell r="C32" t="str">
            <v>6 654.03</v>
          </cell>
        </row>
        <row r="34">
          <cell r="B34" t="str">
            <v>Période</v>
          </cell>
          <cell r="C34" t="str">
            <v>Variation</v>
          </cell>
        </row>
        <row r="35">
          <cell r="B35" t="str">
            <v>1 Janv.</v>
          </cell>
          <cell r="C35" t="str">
            <v>12.83%</v>
          </cell>
        </row>
        <row r="36">
          <cell r="B36" t="str">
            <v>1 semaine</v>
          </cell>
          <cell r="C36" t="str">
            <v>-1.50%</v>
          </cell>
        </row>
        <row r="37">
          <cell r="B37" t="str">
            <v>1 mois</v>
          </cell>
          <cell r="C37" t="str">
            <v>3.29%</v>
          </cell>
        </row>
        <row r="38">
          <cell r="B38" t="str">
            <v>3 mois</v>
          </cell>
          <cell r="C38" t="str">
            <v>4.70%</v>
          </cell>
        </row>
        <row r="39">
          <cell r="B39" t="str">
            <v>6 mois</v>
          </cell>
          <cell r="C39" t="str">
            <v>14.99%</v>
          </cell>
        </row>
        <row r="40">
          <cell r="B40" t="str">
            <v>1 an</v>
          </cell>
          <cell r="C40" t="str">
            <v>24.34%</v>
          </cell>
        </row>
        <row r="41">
          <cell r="B41" t="str">
            <v>3 ans</v>
          </cell>
          <cell r="C41" t="str">
            <v>34.68%</v>
          </cell>
        </row>
        <row r="42">
          <cell r="B42" t="str">
            <v>5 ans</v>
          </cell>
          <cell r="C42" t="str">
            <v>9.83%</v>
          </cell>
        </row>
        <row r="43">
          <cell r="B43" t="str">
            <v>MM20</v>
          </cell>
          <cell r="C43" t="str">
            <v>6 625.37 Pts</v>
          </cell>
        </row>
        <row r="44">
          <cell r="B44" t="str">
            <v>MM50</v>
          </cell>
          <cell r="C44" t="str">
            <v>6 478.19 Pts</v>
          </cell>
        </row>
        <row r="45">
          <cell r="B45" t="str">
            <v>MM100</v>
          </cell>
          <cell r="C45" t="str">
            <v>6 374.73 Pts</v>
          </cell>
        </row>
        <row r="46">
          <cell r="B46" t="str">
            <v>RSI14</v>
          </cell>
          <cell r="C46" t="str">
            <v>31.12</v>
          </cell>
        </row>
        <row r="48">
          <cell r="B48" t="str">
            <v>Libellé</v>
          </cell>
        </row>
        <row r="49">
          <cell r="B49" t="str">
            <v>ALCATEL-LUCEN...</v>
          </cell>
        </row>
        <row r="50">
          <cell r="B50" t="str">
            <v>BNP PARIBAS</v>
          </cell>
        </row>
        <row r="51">
          <cell r="B51" t="str">
            <v>CREDIT AGRICO...</v>
          </cell>
        </row>
        <row r="52">
          <cell r="B52" t="str">
            <v>PAGES JAUNES</v>
          </cell>
        </row>
        <row r="53">
          <cell r="B53" t="str">
            <v>SOCIETE GENER...</v>
          </cell>
        </row>
        <row r="55">
          <cell r="C55" t="str">
            <v>AIR LIQUIDE</v>
          </cell>
        </row>
        <row r="56">
          <cell r="C56" t="str">
            <v>ALSTOM</v>
          </cell>
        </row>
        <row r="57">
          <cell r="C57" t="str">
            <v>NATIXIS</v>
          </cell>
        </row>
        <row r="58">
          <cell r="C58" t="str">
            <v>PEUGEOT</v>
          </cell>
        </row>
        <row r="59">
          <cell r="C59" t="str">
            <v>VIVENDI</v>
          </cell>
        </row>
        <row r="61">
          <cell r="B61" t="str">
            <v>Auteur</v>
          </cell>
          <cell r="C61" t="str">
            <v>Question</v>
          </cell>
        </row>
        <row r="62">
          <cell r="B62" t="str">
            <v>advnad</v>
          </cell>
          <cell r="C62" t="str">
            <v>COMMENT FAIT ON POUR TROUVER UN MESSAGESAUVEGARDER MERCI</v>
          </cell>
        </row>
        <row r="63">
          <cell r="B63" t="str">
            <v xml:space="preserve">Hier </v>
          </cell>
          <cell r="C63" t="str">
            <v>Françaises</v>
          </cell>
        </row>
        <row r="64">
          <cell r="B64" t="str">
            <v>M7018387</v>
          </cell>
          <cell r="C64" t="str">
            <v>aimez vous le nouveau site</v>
          </cell>
        </row>
        <row r="65">
          <cell r="B65" t="str">
            <v xml:space="preserve">Hier </v>
          </cell>
          <cell r="C65" t="str">
            <v>Marchés</v>
          </cell>
        </row>
        <row r="66">
          <cell r="B66" t="str">
            <v>p_hamant</v>
          </cell>
          <cell r="C66" t="str">
            <v>Quel avenir pour l'immobilier de rendement ? Faut-il jouer les…</v>
          </cell>
        </row>
        <row r="67">
          <cell r="B67" t="str">
            <v xml:space="preserve">Hier </v>
          </cell>
          <cell r="C67" t="str">
            <v>Informations</v>
          </cell>
        </row>
        <row r="68">
          <cell r="B68" t="str">
            <v>p_hamant</v>
          </cell>
          <cell r="C68" t="str">
            <v xml:space="preserve">Selon vous, quelle est l'OPCVM actions monde à acheter pour </v>
          </cell>
        </row>
        <row r="69">
          <cell r="B69" t="str">
            <v xml:space="preserve">Hier </v>
          </cell>
          <cell r="C69" t="str">
            <v>OPCVM</v>
          </cell>
        </row>
        <row r="70">
          <cell r="B70" t="str">
            <v>pasq</v>
          </cell>
          <cell r="C70" t="str">
            <v>Faut il casser un Pea en pertes, quitte a le re-creer derriere…</v>
          </cell>
        </row>
        <row r="71">
          <cell r="B71" t="str">
            <v xml:space="preserve">Hier </v>
          </cell>
          <cell r="C71" t="str">
            <v>Banque</v>
          </cell>
        </row>
      </sheetData>
      <sheetData sheetId="18"/>
      <sheetData sheetId="19"/>
      <sheetData sheetId="20">
        <row r="2">
          <cell r="B2" t="str">
            <v>DAX BOURSORAMA</v>
          </cell>
        </row>
        <row r="4">
          <cell r="B4" t="str">
            <v>Cours XETRA</v>
          </cell>
          <cell r="C4" t="str">
            <v>8 305.32 (c) Pts</v>
          </cell>
        </row>
        <row r="5">
          <cell r="B5" t="str">
            <v>Variation</v>
          </cell>
          <cell r="C5" t="str">
            <v>-0.56%</v>
          </cell>
        </row>
        <row r="6">
          <cell r="B6" t="str">
            <v>Dernier échange</v>
          </cell>
          <cell r="C6">
            <v>39956.739583333336</v>
          </cell>
        </row>
        <row r="7">
          <cell r="B7" t="str">
            <v>Volume</v>
          </cell>
          <cell r="C7">
            <v>0</v>
          </cell>
        </row>
        <row r="8">
          <cell r="B8" t="str">
            <v>Ouverture</v>
          </cell>
          <cell r="C8" t="str">
            <v>8 390.16</v>
          </cell>
        </row>
        <row r="9">
          <cell r="B9" t="str">
            <v>+ Haut</v>
          </cell>
          <cell r="C9" t="str">
            <v>8 391.02</v>
          </cell>
        </row>
        <row r="10">
          <cell r="B10" t="str">
            <v>+ Bas</v>
          </cell>
          <cell r="C10" t="str">
            <v>8 262.64</v>
          </cell>
        </row>
        <row r="11">
          <cell r="B11" t="str">
            <v>Clôture veille</v>
          </cell>
          <cell r="C11" t="str">
            <v>8 351.98</v>
          </cell>
        </row>
        <row r="12">
          <cell r="B12" t="str">
            <v>Ouverture théorique</v>
          </cell>
          <cell r="C12" t="str">
            <v>0.00</v>
          </cell>
        </row>
        <row r="14">
          <cell r="B14">
            <v>39896</v>
          </cell>
          <cell r="C14" t="str">
            <v>GERMANY DAX(TR) : 50% en intraday (2Y39Z)</v>
          </cell>
        </row>
        <row r="15">
          <cell r="B15">
            <v>39896</v>
          </cell>
          <cell r="C15" t="str">
            <v>FRANKF.-Xetra Dax : Achat d'un turbo put sur le DAX (2Y39Z)</v>
          </cell>
        </row>
        <row r="16">
          <cell r="B16">
            <v>2011</v>
          </cell>
          <cell r="C16" t="str">
            <v>Dax : Achat du Turbo Infini Put 2765K</v>
          </cell>
        </row>
        <row r="18">
          <cell r="B18">
            <v>0.59375</v>
          </cell>
          <cell r="C18" t="str">
            <v>Actions de groupe: "quelques verrous" selon l'Autorité de la concurrence</v>
          </cell>
        </row>
        <row r="19">
          <cell r="B19">
            <v>0.59166666666666667</v>
          </cell>
          <cell r="C19" t="str">
            <v>Affaire Tapie: Christine Lagarde placée sous le statut de témoin assisté</v>
          </cell>
        </row>
        <row r="20">
          <cell r="B20">
            <v>0.55277777777777781</v>
          </cell>
          <cell r="C20" t="str">
            <v>Lagarde échappe à la mise en examen: réactions politiques</v>
          </cell>
        </row>
        <row r="21">
          <cell r="B21">
            <v>0.49791666666666662</v>
          </cell>
          <cell r="C21" t="str">
            <v>Manifestation de producteurs d'oeufs devant la maison du ministre Le Foll</v>
          </cell>
        </row>
        <row r="22">
          <cell r="B22">
            <v>0.48888888888888887</v>
          </cell>
          <cell r="C22" t="str">
            <v>Birmanie: le Premier ministre japonais soutient une zone industrielle majeure</v>
          </cell>
        </row>
        <row r="23">
          <cell r="B23">
            <v>0.47847222222222219</v>
          </cell>
          <cell r="C23" t="str">
            <v>Actions de groupe: "quelques verrous" selon le président de l'Autorité de la con…</v>
          </cell>
        </row>
        <row r="24">
          <cell r="B24">
            <v>0.4291666666666667</v>
          </cell>
          <cell r="C24" t="str">
            <v>Caldéonie: élus et partenaires sociaux en quête d'une sortie de crise</v>
          </cell>
        </row>
        <row r="26">
          <cell r="B26" t="str">
            <v xml:space="preserve">Heures </v>
          </cell>
          <cell r="C26" t="str">
            <v>Cours</v>
          </cell>
        </row>
        <row r="27">
          <cell r="B27">
            <v>0.73958333333333337</v>
          </cell>
          <cell r="C27" t="str">
            <v>8 305.32</v>
          </cell>
        </row>
        <row r="28">
          <cell r="B28">
            <v>0.73957175925925922</v>
          </cell>
          <cell r="C28" t="str">
            <v>8 305.32</v>
          </cell>
        </row>
        <row r="29">
          <cell r="B29">
            <v>0.73956018518518529</v>
          </cell>
          <cell r="C29" t="str">
            <v>8 305.32</v>
          </cell>
        </row>
        <row r="30">
          <cell r="B30">
            <v>0.73954861111111114</v>
          </cell>
          <cell r="C30" t="str">
            <v>8 305.32</v>
          </cell>
        </row>
        <row r="31">
          <cell r="B31">
            <v>0.73953703703703699</v>
          </cell>
          <cell r="C31" t="str">
            <v>8 305.32</v>
          </cell>
        </row>
        <row r="32">
          <cell r="B32">
            <v>0.73952546296296295</v>
          </cell>
          <cell r="C32" t="str">
            <v>8 305.32</v>
          </cell>
        </row>
        <row r="33">
          <cell r="B33">
            <v>0.73951388888888892</v>
          </cell>
          <cell r="C33" t="str">
            <v>8 305.32</v>
          </cell>
        </row>
        <row r="34">
          <cell r="B34">
            <v>0.73950231481481488</v>
          </cell>
          <cell r="C34" t="str">
            <v>8 305.32</v>
          </cell>
        </row>
        <row r="35">
          <cell r="B35">
            <v>0.73949074074074073</v>
          </cell>
          <cell r="C35" t="str">
            <v>8 305.32</v>
          </cell>
        </row>
        <row r="36">
          <cell r="B36">
            <v>0.73947916666666658</v>
          </cell>
          <cell r="C36" t="str">
            <v>8 305.32</v>
          </cell>
        </row>
        <row r="38">
          <cell r="B38" t="str">
            <v>Période</v>
          </cell>
          <cell r="C38" t="str">
            <v>Variation</v>
          </cell>
        </row>
        <row r="39">
          <cell r="B39" t="str">
            <v>1 Janv.</v>
          </cell>
          <cell r="C39" t="str">
            <v>9.10%</v>
          </cell>
        </row>
        <row r="40">
          <cell r="B40" t="str">
            <v>1 semaine</v>
          </cell>
          <cell r="C40" t="str">
            <v>-1.78%</v>
          </cell>
        </row>
        <row r="41">
          <cell r="B41" t="str">
            <v>1 mois</v>
          </cell>
          <cell r="C41" t="str">
            <v>6.03%</v>
          </cell>
        </row>
        <row r="42">
          <cell r="B42" t="str">
            <v>3 mois</v>
          </cell>
          <cell r="C42" t="str">
            <v>6.85%</v>
          </cell>
        </row>
        <row r="43">
          <cell r="B43" t="str">
            <v>6 mois</v>
          </cell>
          <cell r="C43" t="str">
            <v>13.90%</v>
          </cell>
        </row>
        <row r="44">
          <cell r="B44" t="str">
            <v>1 an</v>
          </cell>
          <cell r="C44" t="str">
            <v>31.00%</v>
          </cell>
        </row>
        <row r="45">
          <cell r="B45" t="str">
            <v>3 ans</v>
          </cell>
          <cell r="C45" t="str">
            <v>46.48%</v>
          </cell>
        </row>
        <row r="46">
          <cell r="B46" t="str">
            <v>5 ans</v>
          </cell>
          <cell r="C46" t="str">
            <v>19.44%</v>
          </cell>
        </row>
        <row r="47">
          <cell r="B47" t="str">
            <v>MM20</v>
          </cell>
          <cell r="C47" t="str">
            <v>8 256.31 Pts</v>
          </cell>
        </row>
        <row r="48">
          <cell r="B48" t="str">
            <v>MM50</v>
          </cell>
          <cell r="C48" t="str">
            <v>7 975.27 Pts</v>
          </cell>
        </row>
        <row r="49">
          <cell r="B49" t="str">
            <v>MM100</v>
          </cell>
          <cell r="C49" t="str">
            <v>7 857.96 Pts</v>
          </cell>
        </row>
        <row r="50">
          <cell r="B50" t="str">
            <v>RSI14</v>
          </cell>
          <cell r="C50" t="str">
            <v>21.96</v>
          </cell>
        </row>
        <row r="52">
          <cell r="B52" t="str">
            <v>Libellé</v>
          </cell>
        </row>
        <row r="53">
          <cell r="B53" t="str">
            <v>ALCATEL-LUCEN...</v>
          </cell>
        </row>
        <row r="54">
          <cell r="B54" t="str">
            <v>BNP PARIBAS</v>
          </cell>
        </row>
        <row r="55">
          <cell r="B55" t="str">
            <v>CREDIT AGRICO...</v>
          </cell>
        </row>
        <row r="56">
          <cell r="B56" t="str">
            <v>PAGES JAUNES</v>
          </cell>
        </row>
        <row r="57">
          <cell r="B57" t="str">
            <v>SOCIETE GENER...</v>
          </cell>
        </row>
        <row r="59">
          <cell r="C59" t="str">
            <v>AIR LIQUIDE</v>
          </cell>
        </row>
        <row r="60">
          <cell r="C60" t="str">
            <v>ALSTOM</v>
          </cell>
        </row>
        <row r="61">
          <cell r="C61" t="str">
            <v>NATIXIS</v>
          </cell>
        </row>
        <row r="62">
          <cell r="C62" t="str">
            <v>PEUGEOT</v>
          </cell>
        </row>
        <row r="63">
          <cell r="C63" t="str">
            <v>VIVENDI</v>
          </cell>
        </row>
        <row r="65">
          <cell r="B65" t="str">
            <v>Auteur</v>
          </cell>
          <cell r="C65" t="str">
            <v>Question</v>
          </cell>
        </row>
        <row r="66">
          <cell r="B66" t="str">
            <v>advnad</v>
          </cell>
          <cell r="C66" t="str">
            <v>COMMENT FAIT ON POUR TROUVER UN MESSAGESAUVEGARDER MERCI</v>
          </cell>
        </row>
        <row r="67">
          <cell r="B67" t="str">
            <v xml:space="preserve">Hier </v>
          </cell>
          <cell r="C67" t="str">
            <v>Françaises</v>
          </cell>
        </row>
        <row r="68">
          <cell r="B68" t="str">
            <v>M7018387</v>
          </cell>
          <cell r="C68" t="str">
            <v>aimez vous le nouveau site</v>
          </cell>
        </row>
        <row r="69">
          <cell r="B69" t="str">
            <v xml:space="preserve">Hier </v>
          </cell>
          <cell r="C69" t="str">
            <v>Marchés</v>
          </cell>
        </row>
        <row r="70">
          <cell r="B70" t="str">
            <v>p_hamant</v>
          </cell>
          <cell r="C70" t="str">
            <v>Quel avenir pour l'immobilier de rendement ? Faut-il jouer les…</v>
          </cell>
        </row>
        <row r="71">
          <cell r="B71" t="str">
            <v xml:space="preserve">Hier </v>
          </cell>
          <cell r="C71" t="str">
            <v>Informations</v>
          </cell>
        </row>
        <row r="72">
          <cell r="B72" t="str">
            <v>p_hamant</v>
          </cell>
          <cell r="C72" t="str">
            <v xml:space="preserve">Selon vous, quelle est l'OPCVM actions monde à acheter pour </v>
          </cell>
        </row>
        <row r="73">
          <cell r="B73" t="str">
            <v xml:space="preserve">Hier </v>
          </cell>
          <cell r="C73" t="str">
            <v>OPCVM</v>
          </cell>
        </row>
        <row r="74">
          <cell r="B74" t="str">
            <v>pasq</v>
          </cell>
          <cell r="C74" t="str">
            <v>Faut il casser un Pea en pertes, quitte a le re-creer derriere…</v>
          </cell>
        </row>
        <row r="75">
          <cell r="B75" t="str">
            <v xml:space="preserve">Hier </v>
          </cell>
          <cell r="C75" t="str">
            <v>Banque</v>
          </cell>
        </row>
      </sheetData>
      <sheetData sheetId="21"/>
      <sheetData sheetId="22">
        <row r="329">
          <cell r="B329" t="str">
            <v xml:space="preserve"> New York - Ouverture le 28/05/2013</v>
          </cell>
        </row>
        <row r="330">
          <cell r="B330" t="str">
            <v xml:space="preserve"> Tokyo - Ouverture le 27/05/2013</v>
          </cell>
        </row>
        <row r="331">
          <cell r="B331" t="str">
            <v xml:space="preserve"> Londres - Ouverture le 28/05/2013</v>
          </cell>
        </row>
        <row r="332">
          <cell r="B332" t="str">
            <v xml:space="preserve"> Paris - Ouverture le 27/05/2013</v>
          </cell>
        </row>
        <row r="333">
          <cell r="B333" t="str">
            <v xml:space="preserve"> Bruxelles - Ouverture le 27/05/2013</v>
          </cell>
        </row>
        <row r="334">
          <cell r="B334" t="str">
            <v xml:space="preserve"> Francfort - Ouverture le 27/05/2013</v>
          </cell>
        </row>
      </sheetData>
      <sheetData sheetId="23">
        <row r="20">
          <cell r="G20" t="str">
            <v>sam 13 h 17</v>
          </cell>
        </row>
        <row r="35">
          <cell r="I35" t="str">
            <v>sam 21 h 17</v>
          </cell>
        </row>
        <row r="38">
          <cell r="G38" t="str">
            <v>sam 08 h 17</v>
          </cell>
        </row>
      </sheetData>
      <sheetData sheetId="24"/>
    </sheetDataSet>
  </externalBook>
</externalLink>
</file>

<file path=xl/queryTables/queryTable1.xml><?xml version="1.0" encoding="utf-8"?>
<queryTable xmlns="http://schemas.openxmlformats.org/spreadsheetml/2006/main" name="cours.phtml?symbole=1rPCAC" adjustColumnWidth="0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boursorama.com/cours.phtml?symbole=1rPCAC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F88"/>
  <sheetViews>
    <sheetView showGridLines="0" topLeftCell="A4" workbookViewId="0">
      <selection activeCell="C25" sqref="C25"/>
    </sheetView>
  </sheetViews>
  <sheetFormatPr baseColWidth="10" defaultRowHeight="11.25" x14ac:dyDescent="0.2"/>
  <cols>
    <col min="1" max="1" width="20.25" style="105" bestFit="1" customWidth="1"/>
    <col min="2" max="2" width="23.125" style="105" customWidth="1"/>
    <col min="3" max="3" width="19.5" style="105" customWidth="1"/>
    <col min="4" max="16384" width="11" style="105"/>
  </cols>
  <sheetData>
    <row r="2" spans="2:6" s="103" customFormat="1" ht="25.5" customHeight="1" x14ac:dyDescent="0.2">
      <c r="B2" s="102" t="s">
        <v>93</v>
      </c>
    </row>
    <row r="4" spans="2:6" ht="12.75" x14ac:dyDescent="0.2">
      <c r="B4" s="104" t="s">
        <v>3</v>
      </c>
      <c r="C4" s="104" t="s">
        <v>94</v>
      </c>
      <c r="D4" s="104"/>
      <c r="E4" s="104"/>
      <c r="F4" s="104"/>
    </row>
    <row r="5" spans="2:6" ht="12.75" x14ac:dyDescent="0.2">
      <c r="B5" s="104" t="s">
        <v>7</v>
      </c>
      <c r="C5" s="104" t="s">
        <v>95</v>
      </c>
      <c r="D5" s="104"/>
      <c r="E5" s="104"/>
      <c r="F5" s="104"/>
    </row>
    <row r="6" spans="2:6" ht="12.75" x14ac:dyDescent="0.2">
      <c r="B6" s="104" t="s">
        <v>6</v>
      </c>
      <c r="C6" s="106">
        <v>41418.753472222219</v>
      </c>
      <c r="D6" s="104"/>
      <c r="E6" s="104"/>
      <c r="F6" s="104"/>
    </row>
    <row r="7" spans="2:6" ht="12.75" x14ac:dyDescent="0.2">
      <c r="B7" s="104" t="s">
        <v>96</v>
      </c>
      <c r="C7" s="104" t="s">
        <v>97</v>
      </c>
      <c r="D7" s="104"/>
      <c r="E7" s="104"/>
      <c r="F7" s="104"/>
    </row>
    <row r="8" spans="2:6" ht="12.75" x14ac:dyDescent="0.2">
      <c r="B8" s="104" t="s">
        <v>68</v>
      </c>
      <c r="C8" s="104" t="s">
        <v>98</v>
      </c>
      <c r="D8" s="104"/>
      <c r="E8" s="104"/>
      <c r="F8" s="104"/>
    </row>
    <row r="9" spans="2:6" ht="12.75" x14ac:dyDescent="0.2">
      <c r="B9" s="104" t="s">
        <v>78</v>
      </c>
      <c r="C9" s="104" t="s">
        <v>99</v>
      </c>
      <c r="D9" s="104"/>
      <c r="E9" s="104"/>
      <c r="F9" s="104"/>
    </row>
    <row r="10" spans="2:6" ht="12.75" x14ac:dyDescent="0.2">
      <c r="B10" s="104" t="s">
        <v>80</v>
      </c>
      <c r="C10" s="104" t="s">
        <v>100</v>
      </c>
      <c r="D10" s="104"/>
      <c r="E10" s="104"/>
      <c r="F10" s="104"/>
    </row>
    <row r="11" spans="2:6" ht="12.75" x14ac:dyDescent="0.2">
      <c r="B11" s="104" t="s">
        <v>90</v>
      </c>
      <c r="C11" s="104" t="s">
        <v>101</v>
      </c>
      <c r="D11" s="104"/>
      <c r="E11" s="104"/>
      <c r="F11" s="104"/>
    </row>
    <row r="12" spans="2:6" ht="12.75" x14ac:dyDescent="0.2">
      <c r="B12" s="104" t="s">
        <v>102</v>
      </c>
      <c r="C12" s="104" t="s">
        <v>103</v>
      </c>
      <c r="D12" s="104"/>
      <c r="E12" s="104"/>
      <c r="F12" s="104"/>
    </row>
    <row r="13" spans="2:6" ht="12.75" x14ac:dyDescent="0.2">
      <c r="B13" s="107"/>
      <c r="C13" s="104"/>
      <c r="D13" s="104"/>
      <c r="E13" s="104"/>
      <c r="F13" s="104"/>
    </row>
    <row r="14" spans="2:6" ht="12.75" x14ac:dyDescent="0.2">
      <c r="B14" s="104" t="s">
        <v>104</v>
      </c>
      <c r="C14" s="104" t="s">
        <v>105</v>
      </c>
      <c r="D14" s="104"/>
      <c r="E14" s="104"/>
      <c r="F14" s="104"/>
    </row>
    <row r="15" spans="2:6" ht="12.75" x14ac:dyDescent="0.2">
      <c r="B15" s="104" t="s">
        <v>104</v>
      </c>
      <c r="C15" s="104" t="s">
        <v>106</v>
      </c>
      <c r="D15" s="104"/>
      <c r="E15" s="104"/>
      <c r="F15" s="104"/>
    </row>
    <row r="16" spans="2:6" ht="12.75" x14ac:dyDescent="0.2">
      <c r="B16" s="108">
        <v>41417</v>
      </c>
      <c r="C16" s="104" t="s">
        <v>107</v>
      </c>
      <c r="D16" s="104"/>
      <c r="E16" s="104"/>
      <c r="F16" s="104"/>
    </row>
    <row r="17" spans="2:6" ht="12.75" x14ac:dyDescent="0.2">
      <c r="B17" s="108">
        <v>41417</v>
      </c>
      <c r="C17" s="104" t="s">
        <v>108</v>
      </c>
      <c r="D17" s="104"/>
      <c r="E17" s="104"/>
      <c r="F17" s="104"/>
    </row>
    <row r="18" spans="2:6" ht="12.75" x14ac:dyDescent="0.2">
      <c r="B18" s="108">
        <v>41417</v>
      </c>
      <c r="C18" s="104" t="s">
        <v>109</v>
      </c>
      <c r="D18" s="104"/>
      <c r="E18" s="104"/>
      <c r="F18" s="104"/>
    </row>
    <row r="19" spans="2:6" ht="12.75" x14ac:dyDescent="0.2">
      <c r="B19" s="108">
        <v>41417</v>
      </c>
      <c r="C19" s="104" t="s">
        <v>110</v>
      </c>
      <c r="D19" s="104"/>
      <c r="E19" s="104"/>
      <c r="F19" s="104"/>
    </row>
    <row r="20" spans="2:6" ht="12.75" x14ac:dyDescent="0.2">
      <c r="B20" s="108">
        <v>41416</v>
      </c>
      <c r="C20" s="104" t="s">
        <v>111</v>
      </c>
      <c r="D20" s="104"/>
      <c r="E20" s="104"/>
      <c r="F20" s="104"/>
    </row>
    <row r="21" spans="2:6" ht="12.75" x14ac:dyDescent="0.2">
      <c r="B21" s="107"/>
      <c r="C21" s="104"/>
      <c r="D21" s="104"/>
      <c r="E21" s="104"/>
      <c r="F21" s="104"/>
    </row>
    <row r="22" spans="2:6" ht="12.75" x14ac:dyDescent="0.2">
      <c r="B22" s="107">
        <v>0.59375</v>
      </c>
      <c r="C22" s="104" t="s">
        <v>112</v>
      </c>
      <c r="D22" s="104">
        <v>0</v>
      </c>
      <c r="E22" s="104"/>
      <c r="F22" s="104"/>
    </row>
    <row r="23" spans="2:6" ht="12.75" x14ac:dyDescent="0.2">
      <c r="B23" s="107">
        <v>0.59166666666666667</v>
      </c>
      <c r="C23" s="104" t="s">
        <v>113</v>
      </c>
      <c r="D23" s="104">
        <v>86</v>
      </c>
      <c r="E23" s="104"/>
      <c r="F23" s="104"/>
    </row>
    <row r="24" spans="2:6" ht="12.75" x14ac:dyDescent="0.2">
      <c r="B24" s="107">
        <v>0.55277777777777781</v>
      </c>
      <c r="C24" s="104" t="s">
        <v>114</v>
      </c>
      <c r="D24" s="104">
        <v>1</v>
      </c>
      <c r="E24" s="104"/>
      <c r="F24" s="104"/>
    </row>
    <row r="25" spans="2:6" ht="12.75" x14ac:dyDescent="0.2">
      <c r="B25" s="107">
        <v>0.49791666666666662</v>
      </c>
      <c r="C25" s="104" t="s">
        <v>115</v>
      </c>
      <c r="D25" s="104">
        <v>8</v>
      </c>
      <c r="E25" s="104"/>
      <c r="F25" s="104"/>
    </row>
    <row r="26" spans="2:6" ht="12.75" x14ac:dyDescent="0.2">
      <c r="B26" s="107">
        <v>0.48888888888888887</v>
      </c>
      <c r="C26" s="104" t="s">
        <v>116</v>
      </c>
      <c r="D26" s="104">
        <v>0</v>
      </c>
      <c r="E26" s="104"/>
      <c r="F26" s="104"/>
    </row>
    <row r="27" spans="2:6" ht="12.75" x14ac:dyDescent="0.2">
      <c r="B27" s="107">
        <v>0.47847222222222219</v>
      </c>
      <c r="C27" s="104" t="s">
        <v>117</v>
      </c>
      <c r="D27" s="104">
        <v>0</v>
      </c>
      <c r="E27" s="104"/>
      <c r="F27" s="104"/>
    </row>
    <row r="28" spans="2:6" ht="12.75" x14ac:dyDescent="0.2">
      <c r="B28" s="107">
        <v>0.4291666666666667</v>
      </c>
      <c r="C28" s="104" t="s">
        <v>118</v>
      </c>
      <c r="D28" s="104">
        <v>1</v>
      </c>
      <c r="E28" s="104"/>
      <c r="F28" s="104"/>
    </row>
    <row r="29" spans="2:6" ht="12.75" x14ac:dyDescent="0.2">
      <c r="B29" s="104"/>
      <c r="C29" s="104"/>
      <c r="D29" s="104"/>
      <c r="E29" s="104"/>
      <c r="F29" s="104"/>
    </row>
    <row r="30" spans="2:6" ht="12.75" x14ac:dyDescent="0.2">
      <c r="B30" s="104" t="s">
        <v>119</v>
      </c>
      <c r="C30" s="104" t="s">
        <v>120</v>
      </c>
      <c r="D30" s="104" t="s">
        <v>121</v>
      </c>
      <c r="E30" s="104"/>
      <c r="F30" s="104"/>
    </row>
    <row r="31" spans="2:6" ht="12.75" x14ac:dyDescent="0.2">
      <c r="B31" s="104" t="s">
        <v>122</v>
      </c>
      <c r="C31" s="104">
        <v>49</v>
      </c>
      <c r="D31" s="104" t="s">
        <v>123</v>
      </c>
      <c r="E31" s="104"/>
      <c r="F31" s="104"/>
    </row>
    <row r="32" spans="2:6" ht="12.75" x14ac:dyDescent="0.2">
      <c r="B32" s="104" t="s">
        <v>124</v>
      </c>
      <c r="C32" s="104">
        <v>48</v>
      </c>
      <c r="D32" s="104" t="s">
        <v>125</v>
      </c>
      <c r="E32" s="104"/>
      <c r="F32" s="104"/>
    </row>
    <row r="33" spans="1:6" ht="12.75" x14ac:dyDescent="0.2">
      <c r="B33" s="104" t="s">
        <v>126</v>
      </c>
      <c r="C33" s="104">
        <v>47</v>
      </c>
      <c r="D33" s="104" t="s">
        <v>127</v>
      </c>
      <c r="E33" s="104"/>
      <c r="F33" s="104"/>
    </row>
    <row r="34" spans="1:6" ht="12.75" x14ac:dyDescent="0.2">
      <c r="B34" s="104" t="s">
        <v>128</v>
      </c>
      <c r="C34" s="104">
        <v>47</v>
      </c>
      <c r="D34" s="104" t="s">
        <v>129</v>
      </c>
      <c r="E34" s="104"/>
      <c r="F34" s="104"/>
    </row>
    <row r="35" spans="1:6" ht="12.75" x14ac:dyDescent="0.2">
      <c r="B35" s="104" t="s">
        <v>130</v>
      </c>
      <c r="C35" s="104">
        <v>47</v>
      </c>
      <c r="D35" s="104" t="s">
        <v>131</v>
      </c>
      <c r="E35" s="104"/>
      <c r="F35" s="104"/>
    </row>
    <row r="36" spans="1:6" ht="12.75" x14ac:dyDescent="0.2">
      <c r="B36" s="104" t="s">
        <v>132</v>
      </c>
      <c r="C36" s="104">
        <v>46</v>
      </c>
      <c r="D36" s="104" t="s">
        <v>133</v>
      </c>
      <c r="E36" s="104"/>
      <c r="F36" s="104"/>
    </row>
    <row r="37" spans="1:6" ht="12.75" x14ac:dyDescent="0.2">
      <c r="B37" s="104" t="s">
        <v>134</v>
      </c>
      <c r="C37" s="104">
        <v>44</v>
      </c>
      <c r="D37" s="104" t="s">
        <v>135</v>
      </c>
      <c r="E37" s="104"/>
      <c r="F37" s="104"/>
    </row>
    <row r="38" spans="1:6" ht="12.75" x14ac:dyDescent="0.2">
      <c r="B38" s="104"/>
      <c r="C38" s="104"/>
      <c r="D38" s="104"/>
      <c r="E38" s="104"/>
      <c r="F38" s="104"/>
    </row>
    <row r="39" spans="1:6" ht="12.75" x14ac:dyDescent="0.2">
      <c r="B39" s="100" t="s">
        <v>92</v>
      </c>
      <c r="C39" s="104" t="s">
        <v>136</v>
      </c>
      <c r="D39" s="104" t="s">
        <v>137</v>
      </c>
      <c r="E39" s="104"/>
      <c r="F39" s="104"/>
    </row>
    <row r="40" spans="1:6" ht="15" x14ac:dyDescent="0.2">
      <c r="A40" s="121" t="s">
        <v>216</v>
      </c>
      <c r="B40" s="118">
        <v>0.75347222222222221</v>
      </c>
      <c r="C40" s="119" t="s">
        <v>138</v>
      </c>
      <c r="D40" s="104">
        <v>0</v>
      </c>
      <c r="E40" s="104"/>
      <c r="F40" s="104"/>
    </row>
    <row r="41" spans="1:6" ht="15" x14ac:dyDescent="0.2">
      <c r="A41" s="121"/>
      <c r="B41" s="118">
        <v>0.75</v>
      </c>
      <c r="C41" s="119" t="s">
        <v>138</v>
      </c>
      <c r="D41" s="104">
        <v>0</v>
      </c>
      <c r="E41" s="104"/>
      <c r="F41" s="104"/>
    </row>
    <row r="42" spans="1:6" ht="15" x14ac:dyDescent="0.2">
      <c r="A42" s="121"/>
      <c r="B42" s="118">
        <v>0.75</v>
      </c>
      <c r="C42" s="119" t="s">
        <v>138</v>
      </c>
      <c r="D42" s="104">
        <v>0</v>
      </c>
      <c r="E42" s="104"/>
      <c r="F42" s="104"/>
    </row>
    <row r="43" spans="1:6" ht="12.75" x14ac:dyDescent="0.2">
      <c r="B43" s="100">
        <v>0.75</v>
      </c>
      <c r="C43" s="104" t="s">
        <v>138</v>
      </c>
      <c r="D43" s="104">
        <v>0</v>
      </c>
      <c r="E43" s="104"/>
      <c r="F43" s="104"/>
    </row>
    <row r="44" spans="1:6" ht="12.75" x14ac:dyDescent="0.2">
      <c r="B44" s="100">
        <v>0.74982638888888886</v>
      </c>
      <c r="C44" s="104" t="s">
        <v>138</v>
      </c>
      <c r="D44" s="104">
        <v>0</v>
      </c>
      <c r="E44" s="104"/>
      <c r="F44" s="104"/>
    </row>
    <row r="45" spans="1:6" ht="12.75" x14ac:dyDescent="0.2">
      <c r="B45" s="100">
        <v>0.74965277777777783</v>
      </c>
      <c r="C45" s="104" t="s">
        <v>138</v>
      </c>
      <c r="D45" s="104">
        <v>0</v>
      </c>
      <c r="E45" s="104"/>
      <c r="F45" s="104"/>
    </row>
    <row r="46" spans="1:6" ht="12.75" x14ac:dyDescent="0.2">
      <c r="B46" s="100">
        <v>0.7494791666666667</v>
      </c>
      <c r="C46" s="104" t="s">
        <v>138</v>
      </c>
      <c r="D46" s="104">
        <v>0</v>
      </c>
      <c r="E46" s="104"/>
      <c r="F46" s="104"/>
    </row>
    <row r="47" spans="1:6" ht="12.75" x14ac:dyDescent="0.2">
      <c r="B47" s="100">
        <v>0.74930555555555556</v>
      </c>
      <c r="C47" s="104" t="s">
        <v>138</v>
      </c>
      <c r="D47" s="104">
        <v>0</v>
      </c>
      <c r="E47" s="104"/>
      <c r="F47" s="104"/>
    </row>
    <row r="48" spans="1:6" ht="12.75" x14ac:dyDescent="0.2">
      <c r="B48" s="100">
        <v>0.74913194444444453</v>
      </c>
      <c r="C48" s="104" t="s">
        <v>138</v>
      </c>
      <c r="D48" s="104">
        <v>0</v>
      </c>
      <c r="E48" s="104"/>
      <c r="F48" s="104"/>
    </row>
    <row r="49" spans="2:6" ht="12.75" x14ac:dyDescent="0.2">
      <c r="B49" s="100">
        <v>0.74895833333333339</v>
      </c>
      <c r="C49" s="104" t="s">
        <v>138</v>
      </c>
      <c r="D49" s="104">
        <v>0</v>
      </c>
      <c r="E49" s="104"/>
      <c r="F49" s="104"/>
    </row>
    <row r="50" spans="2:6" ht="12.75" x14ac:dyDescent="0.2">
      <c r="B50" s="104"/>
      <c r="C50" s="104"/>
      <c r="D50" s="104"/>
      <c r="E50" s="104"/>
      <c r="F50" s="104"/>
    </row>
    <row r="51" spans="2:6" ht="12.75" x14ac:dyDescent="0.2">
      <c r="B51" s="104" t="s">
        <v>139</v>
      </c>
      <c r="C51" s="104" t="s">
        <v>7</v>
      </c>
      <c r="D51" s="104" t="s">
        <v>78</v>
      </c>
      <c r="E51" s="104" t="s">
        <v>80</v>
      </c>
      <c r="F51" s="104"/>
    </row>
    <row r="52" spans="2:6" ht="12.75" x14ac:dyDescent="0.2">
      <c r="B52" s="104" t="s">
        <v>74</v>
      </c>
      <c r="C52" s="104" t="s">
        <v>140</v>
      </c>
      <c r="D52" s="104" t="s">
        <v>141</v>
      </c>
      <c r="E52" s="104" t="s">
        <v>142</v>
      </c>
      <c r="F52" s="104"/>
    </row>
    <row r="53" spans="2:6" ht="12.75" x14ac:dyDescent="0.2">
      <c r="B53" s="104" t="s">
        <v>77</v>
      </c>
      <c r="C53" s="104" t="s">
        <v>143</v>
      </c>
      <c r="D53" s="104" t="s">
        <v>141</v>
      </c>
      <c r="E53" s="104" t="s">
        <v>144</v>
      </c>
      <c r="F53" s="104"/>
    </row>
    <row r="54" spans="2:6" ht="12.75" x14ac:dyDescent="0.2">
      <c r="B54" s="104" t="s">
        <v>79</v>
      </c>
      <c r="C54" s="104" t="s">
        <v>145</v>
      </c>
      <c r="D54" s="104" t="s">
        <v>141</v>
      </c>
      <c r="E54" s="104" t="s">
        <v>146</v>
      </c>
      <c r="F54" s="104"/>
    </row>
    <row r="55" spans="2:6" ht="12.75" x14ac:dyDescent="0.2">
      <c r="B55" s="104" t="s">
        <v>82</v>
      </c>
      <c r="C55" s="104" t="s">
        <v>147</v>
      </c>
      <c r="D55" s="104" t="s">
        <v>141</v>
      </c>
      <c r="E55" s="104" t="s">
        <v>142</v>
      </c>
      <c r="F55" s="104"/>
    </row>
    <row r="56" spans="2:6" ht="12.75" x14ac:dyDescent="0.2">
      <c r="B56" s="104" t="s">
        <v>72</v>
      </c>
      <c r="C56" s="104" t="s">
        <v>148</v>
      </c>
      <c r="D56" s="104" t="s">
        <v>141</v>
      </c>
      <c r="E56" s="104" t="s">
        <v>149</v>
      </c>
      <c r="F56" s="104"/>
    </row>
    <row r="57" spans="2:6" ht="12.75" x14ac:dyDescent="0.2">
      <c r="B57" s="104" t="s">
        <v>73</v>
      </c>
      <c r="C57" s="104" t="s">
        <v>150</v>
      </c>
      <c r="D57" s="104" t="s">
        <v>141</v>
      </c>
      <c r="E57" s="104" t="s">
        <v>151</v>
      </c>
      <c r="F57" s="104"/>
    </row>
    <row r="58" spans="2:6" ht="12.75" x14ac:dyDescent="0.2">
      <c r="B58" s="104" t="s">
        <v>86</v>
      </c>
      <c r="C58" s="104" t="s">
        <v>152</v>
      </c>
      <c r="D58" s="104" t="s">
        <v>153</v>
      </c>
      <c r="E58" s="104" t="s">
        <v>154</v>
      </c>
      <c r="F58" s="104"/>
    </row>
    <row r="59" spans="2:6" ht="12.75" x14ac:dyDescent="0.2">
      <c r="B59" s="104" t="s">
        <v>88</v>
      </c>
      <c r="C59" s="104" t="s">
        <v>155</v>
      </c>
      <c r="D59" s="104" t="s">
        <v>156</v>
      </c>
      <c r="E59" s="104" t="s">
        <v>157</v>
      </c>
      <c r="F59" s="104"/>
    </row>
    <row r="60" spans="2:6" ht="12.75" x14ac:dyDescent="0.2">
      <c r="B60" s="104" t="s">
        <v>158</v>
      </c>
      <c r="C60" s="104" t="s">
        <v>159</v>
      </c>
      <c r="D60" s="104"/>
      <c r="E60" s="104"/>
      <c r="F60" s="104"/>
    </row>
    <row r="61" spans="2:6" ht="12.75" x14ac:dyDescent="0.2">
      <c r="B61" s="104" t="s">
        <v>160</v>
      </c>
      <c r="C61" s="104" t="s">
        <v>161</v>
      </c>
      <c r="D61" s="104"/>
      <c r="E61" s="104"/>
      <c r="F61" s="104"/>
    </row>
    <row r="62" spans="2:6" ht="12.75" x14ac:dyDescent="0.2">
      <c r="B62" s="104" t="s">
        <v>162</v>
      </c>
      <c r="C62" s="104" t="s">
        <v>163</v>
      </c>
      <c r="D62" s="104"/>
      <c r="E62" s="104"/>
      <c r="F62" s="104"/>
    </row>
    <row r="63" spans="2:6" ht="12.75" x14ac:dyDescent="0.2">
      <c r="B63" s="104" t="s">
        <v>164</v>
      </c>
      <c r="C63" s="104" t="s">
        <v>165</v>
      </c>
      <c r="D63" s="104"/>
      <c r="E63" s="104"/>
      <c r="F63" s="104"/>
    </row>
    <row r="64" spans="2:6" ht="12.75" x14ac:dyDescent="0.2">
      <c r="B64" s="104"/>
      <c r="C64" s="104"/>
      <c r="D64" s="104"/>
      <c r="E64" s="104"/>
      <c r="F64" s="104"/>
    </row>
    <row r="65" spans="2:6" ht="12.75" x14ac:dyDescent="0.2">
      <c r="B65" s="104" t="s">
        <v>166</v>
      </c>
      <c r="C65" s="104"/>
      <c r="D65" s="104" t="s">
        <v>167</v>
      </c>
      <c r="E65" s="104" t="s">
        <v>168</v>
      </c>
      <c r="F65" s="104"/>
    </row>
    <row r="66" spans="2:6" ht="12.75" x14ac:dyDescent="0.2">
      <c r="B66" s="104" t="s">
        <v>169</v>
      </c>
      <c r="C66" s="104"/>
      <c r="D66" s="104" t="s">
        <v>170</v>
      </c>
      <c r="E66" s="104" t="s">
        <v>171</v>
      </c>
      <c r="F66" s="104"/>
    </row>
    <row r="67" spans="2:6" ht="12.75" x14ac:dyDescent="0.2">
      <c r="B67" s="104" t="s">
        <v>172</v>
      </c>
      <c r="C67" s="104"/>
      <c r="D67" s="104" t="s">
        <v>173</v>
      </c>
      <c r="E67" s="104" t="s">
        <v>174</v>
      </c>
      <c r="F67" s="104"/>
    </row>
    <row r="68" spans="2:6" ht="12.75" x14ac:dyDescent="0.2">
      <c r="B68" s="104" t="s">
        <v>175</v>
      </c>
      <c r="C68" s="104"/>
      <c r="D68" s="104" t="s">
        <v>176</v>
      </c>
      <c r="E68" s="104" t="s">
        <v>177</v>
      </c>
      <c r="F68" s="104"/>
    </row>
    <row r="69" spans="2:6" ht="12.75" x14ac:dyDescent="0.2">
      <c r="B69" s="104" t="s">
        <v>178</v>
      </c>
      <c r="C69" s="104"/>
      <c r="D69" s="104" t="s">
        <v>179</v>
      </c>
      <c r="E69" s="104" t="s">
        <v>180</v>
      </c>
      <c r="F69" s="104"/>
    </row>
    <row r="70" spans="2:6" ht="12.75" x14ac:dyDescent="0.2">
      <c r="B70" s="104" t="s">
        <v>181</v>
      </c>
      <c r="C70" s="104"/>
      <c r="D70" s="104" t="s">
        <v>182</v>
      </c>
      <c r="E70" s="104" t="s">
        <v>183</v>
      </c>
      <c r="F70" s="104"/>
    </row>
    <row r="71" spans="2:6" ht="12.75" x14ac:dyDescent="0.2">
      <c r="B71" s="104"/>
      <c r="C71" s="104"/>
      <c r="D71" s="104"/>
      <c r="E71" s="104"/>
      <c r="F71" s="104"/>
    </row>
    <row r="72" spans="2:6" ht="12.75" x14ac:dyDescent="0.2">
      <c r="B72" s="104"/>
      <c r="C72" s="104" t="s">
        <v>184</v>
      </c>
      <c r="D72" s="104"/>
      <c r="E72" s="104" t="s">
        <v>185</v>
      </c>
      <c r="F72" s="104" t="s">
        <v>186</v>
      </c>
    </row>
    <row r="73" spans="2:6" ht="12.75" x14ac:dyDescent="0.2">
      <c r="B73" s="104"/>
      <c r="C73" s="104" t="s">
        <v>187</v>
      </c>
      <c r="D73" s="104"/>
      <c r="E73" s="104" t="s">
        <v>188</v>
      </c>
      <c r="F73" s="104" t="s">
        <v>189</v>
      </c>
    </row>
    <row r="74" spans="2:6" ht="12.75" x14ac:dyDescent="0.2">
      <c r="B74" s="104"/>
      <c r="C74" s="104" t="s">
        <v>190</v>
      </c>
      <c r="D74" s="104"/>
      <c r="E74" s="104" t="s">
        <v>191</v>
      </c>
      <c r="F74" s="104" t="s">
        <v>192</v>
      </c>
    </row>
    <row r="75" spans="2:6" ht="12.75" x14ac:dyDescent="0.2">
      <c r="B75" s="104"/>
      <c r="C75" s="104" t="s">
        <v>193</v>
      </c>
      <c r="D75" s="104"/>
      <c r="E75" s="104" t="s">
        <v>194</v>
      </c>
      <c r="F75" s="104" t="s">
        <v>195</v>
      </c>
    </row>
    <row r="76" spans="2:6" ht="12.75" x14ac:dyDescent="0.2">
      <c r="B76" s="104"/>
      <c r="C76" s="104" t="s">
        <v>196</v>
      </c>
      <c r="D76" s="104"/>
      <c r="E76" s="104" t="s">
        <v>197</v>
      </c>
      <c r="F76" s="104" t="s">
        <v>198</v>
      </c>
    </row>
    <row r="77" spans="2:6" ht="12.75" x14ac:dyDescent="0.2">
      <c r="B77" s="104"/>
      <c r="C77" s="104"/>
      <c r="D77" s="104"/>
      <c r="E77" s="104"/>
      <c r="F77" s="104"/>
    </row>
    <row r="78" spans="2:6" ht="12.75" x14ac:dyDescent="0.2">
      <c r="B78" s="104" t="s">
        <v>199</v>
      </c>
      <c r="C78" s="104" t="s">
        <v>200</v>
      </c>
      <c r="D78" s="104"/>
      <c r="E78" s="104"/>
      <c r="F78" s="104"/>
    </row>
    <row r="79" spans="2:6" ht="12.75" x14ac:dyDescent="0.2">
      <c r="B79" s="107" t="s">
        <v>201</v>
      </c>
      <c r="C79" s="104" t="s">
        <v>202</v>
      </c>
      <c r="D79" s="104">
        <v>3</v>
      </c>
      <c r="E79" s="104"/>
      <c r="F79" s="104"/>
    </row>
    <row r="80" spans="2:6" ht="12.75" x14ac:dyDescent="0.2">
      <c r="B80" s="104" t="s">
        <v>104</v>
      </c>
      <c r="C80" s="104" t="s">
        <v>203</v>
      </c>
      <c r="D80" s="104"/>
      <c r="E80" s="104"/>
      <c r="F80" s="104"/>
    </row>
    <row r="81" spans="2:6" ht="12.75" x14ac:dyDescent="0.2">
      <c r="B81" s="107" t="s">
        <v>204</v>
      </c>
      <c r="C81" s="104" t="s">
        <v>205</v>
      </c>
      <c r="D81" s="104">
        <v>62</v>
      </c>
      <c r="E81" s="104"/>
      <c r="F81" s="104"/>
    </row>
    <row r="82" spans="2:6" ht="12.75" x14ac:dyDescent="0.2">
      <c r="B82" s="104" t="s">
        <v>104</v>
      </c>
      <c r="C82" s="104" t="s">
        <v>206</v>
      </c>
      <c r="D82" s="104"/>
      <c r="E82" s="104"/>
      <c r="F82" s="104"/>
    </row>
    <row r="83" spans="2:6" ht="12.75" x14ac:dyDescent="0.2">
      <c r="B83" s="107" t="s">
        <v>207</v>
      </c>
      <c r="C83" s="104" t="s">
        <v>208</v>
      </c>
      <c r="D83" s="104">
        <v>3</v>
      </c>
      <c r="E83" s="104"/>
      <c r="F83" s="104"/>
    </row>
    <row r="84" spans="2:6" ht="12.75" x14ac:dyDescent="0.2">
      <c r="B84" s="104" t="s">
        <v>104</v>
      </c>
      <c r="C84" s="104" t="s">
        <v>209</v>
      </c>
      <c r="D84" s="104"/>
      <c r="E84" s="104"/>
      <c r="F84" s="104"/>
    </row>
    <row r="85" spans="2:6" ht="12.75" x14ac:dyDescent="0.2">
      <c r="B85" s="107" t="s">
        <v>207</v>
      </c>
      <c r="C85" s="104" t="s">
        <v>210</v>
      </c>
      <c r="D85" s="104">
        <v>1</v>
      </c>
      <c r="E85" s="104"/>
      <c r="F85" s="104"/>
    </row>
    <row r="86" spans="2:6" ht="12.75" x14ac:dyDescent="0.2">
      <c r="B86" s="104" t="s">
        <v>104</v>
      </c>
      <c r="C86" s="104" t="s">
        <v>211</v>
      </c>
      <c r="D86" s="104"/>
      <c r="E86" s="104"/>
      <c r="F86" s="104"/>
    </row>
    <row r="87" spans="2:6" ht="12.75" x14ac:dyDescent="0.2">
      <c r="B87" s="107" t="s">
        <v>212</v>
      </c>
      <c r="C87" s="104" t="s">
        <v>213</v>
      </c>
      <c r="D87" s="104">
        <v>9</v>
      </c>
      <c r="E87" s="104"/>
      <c r="F87" s="104"/>
    </row>
    <row r="88" spans="2:6" ht="12.75" x14ac:dyDescent="0.2">
      <c r="B88" s="107" t="s">
        <v>104</v>
      </c>
      <c r="C88" s="104" t="s">
        <v>214</v>
      </c>
      <c r="D88" s="104"/>
      <c r="E88" s="104"/>
      <c r="F88" s="104"/>
    </row>
  </sheetData>
  <mergeCells count="1">
    <mergeCell ref="A40:A42"/>
  </mergeCells>
  <hyperlinks>
    <hyperlink ref="B2" r:id="rId1"/>
  </hyperlinks>
  <pageMargins left="0.78740157499999996" right="0.78740157499999996" top="0.984251969" bottom="0.984251969" header="0.4921259845" footer="0.4921259845"/>
  <pageSetup orientation="portrait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O41"/>
  <sheetViews>
    <sheetView showGridLines="0" tabSelected="1" zoomScaleNormal="100" workbookViewId="0">
      <pane xSplit="5" ySplit="2" topLeftCell="F3" activePane="bottomRight" state="frozen"/>
      <selection pane="topRight" activeCell="C1" sqref="C1"/>
      <selection pane="bottomLeft" activeCell="A3" sqref="A3"/>
      <selection pane="bottomRight" activeCell="V37" sqref="V37"/>
    </sheetView>
  </sheetViews>
  <sheetFormatPr baseColWidth="10" defaultRowHeight="12" x14ac:dyDescent="0.2"/>
  <cols>
    <col min="1" max="1" width="1" style="6" customWidth="1"/>
    <col min="2" max="4" width="5.5" style="6" hidden="1" customWidth="1"/>
    <col min="5" max="5" width="10.125" style="6" customWidth="1"/>
    <col min="6" max="6" width="11.75" style="6" customWidth="1"/>
    <col min="7" max="7" width="16.75" style="6" customWidth="1"/>
    <col min="8" max="8" width="13.375" style="6" customWidth="1"/>
    <col min="9" max="9" width="16.625" style="6" customWidth="1"/>
    <col min="10" max="10" width="13.25" style="6" customWidth="1"/>
    <col min="11" max="11" width="21.5" style="6" customWidth="1"/>
    <col min="12" max="12" width="9.25" style="6" customWidth="1"/>
    <col min="13" max="13" width="9.875" style="6" customWidth="1"/>
    <col min="14" max="14" width="9.375" style="6" customWidth="1"/>
    <col min="15" max="15" width="8.5" style="6" customWidth="1"/>
    <col min="16" max="16" width="15.375" style="6" customWidth="1"/>
    <col min="17" max="17" width="22.125" style="6" customWidth="1"/>
    <col min="18" max="18" width="12" style="6" customWidth="1"/>
    <col min="19" max="19" width="20.75" style="101" customWidth="1"/>
    <col min="20" max="20" width="21" style="6" customWidth="1"/>
    <col min="21" max="23" width="11" style="6"/>
    <col min="24" max="24" width="20.25" style="6" hidden="1" customWidth="1"/>
    <col min="25" max="25" width="16.125" style="6" hidden="1" customWidth="1"/>
    <col min="26" max="26" width="0" style="6" hidden="1" customWidth="1"/>
    <col min="27" max="27" width="11" style="6"/>
    <col min="28" max="29" width="11" style="5"/>
    <col min="30" max="16384" width="11" style="6"/>
  </cols>
  <sheetData>
    <row r="1" spans="1:67" ht="12.75" thickBot="1" x14ac:dyDescent="0.25">
      <c r="A1" s="1">
        <f>HeureSys</f>
        <v>41419.615613425929</v>
      </c>
      <c r="B1" s="2"/>
      <c r="C1" s="2"/>
      <c r="D1" s="2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4"/>
      <c r="T1" s="3"/>
      <c r="U1" s="3"/>
      <c r="V1" s="3"/>
      <c r="W1" s="3"/>
      <c r="X1" s="3"/>
      <c r="Y1" s="3"/>
      <c r="Z1" s="3"/>
      <c r="AA1" s="3"/>
    </row>
    <row r="2" spans="1:67" ht="12.75" thickBot="1" x14ac:dyDescent="0.25">
      <c r="A2" s="7"/>
      <c r="B2" s="7"/>
      <c r="C2" s="7"/>
      <c r="D2" s="7"/>
      <c r="E2" s="3"/>
      <c r="F2" s="3"/>
      <c r="G2" s="3"/>
      <c r="H2" s="3"/>
      <c r="I2" s="8">
        <f ca="1">TODAY()</f>
        <v>41419</v>
      </c>
      <c r="J2" s="9"/>
      <c r="K2" s="10"/>
      <c r="L2" s="3"/>
      <c r="M2" s="3"/>
      <c r="N2" s="11">
        <f>A1</f>
        <v>41419.615613425929</v>
      </c>
      <c r="O2" s="3"/>
      <c r="P2" s="3"/>
      <c r="Q2" s="3"/>
      <c r="R2" s="3"/>
      <c r="S2" s="4"/>
      <c r="T2" s="3"/>
      <c r="U2" s="3"/>
      <c r="V2" s="3"/>
      <c r="W2" s="3"/>
      <c r="X2" s="3"/>
      <c r="Y2" s="3"/>
      <c r="Z2" s="3"/>
      <c r="AA2" s="3"/>
    </row>
    <row r="3" spans="1:67" x14ac:dyDescent="0.2">
      <c r="A3" s="7"/>
      <c r="B3" s="7"/>
      <c r="C3" s="7"/>
      <c r="D3" s="7"/>
      <c r="E3" s="7"/>
      <c r="F3" s="12"/>
      <c r="G3" s="7"/>
      <c r="H3" s="7"/>
      <c r="I3" s="3"/>
      <c r="J3" s="3"/>
      <c r="K3" s="3"/>
      <c r="L3" s="3"/>
      <c r="M3" s="3"/>
      <c r="N3" s="3"/>
      <c r="O3" s="3"/>
      <c r="P3" s="3"/>
      <c r="Q3" s="3"/>
      <c r="R3" s="3"/>
      <c r="S3" s="4"/>
      <c r="T3" s="13"/>
      <c r="U3" s="3"/>
      <c r="V3" s="3"/>
      <c r="W3" s="3"/>
      <c r="X3" s="3"/>
      <c r="Y3" s="3"/>
      <c r="Z3" s="3"/>
      <c r="AA3" s="3"/>
    </row>
    <row r="4" spans="1:67" ht="12.75" thickBot="1" x14ac:dyDescent="0.25">
      <c r="A4" s="7"/>
      <c r="B4" s="7"/>
      <c r="C4" s="7"/>
      <c r="D4" s="7"/>
      <c r="E4" s="14"/>
      <c r="F4" s="14"/>
      <c r="G4" s="14"/>
      <c r="H4" s="14"/>
      <c r="I4" s="3"/>
      <c r="J4" s="3"/>
      <c r="K4" s="3"/>
      <c r="L4" s="3"/>
      <c r="M4" s="3"/>
      <c r="N4" s="3"/>
      <c r="O4" s="3"/>
      <c r="P4" s="3"/>
      <c r="Q4" s="3"/>
      <c r="R4" s="3"/>
      <c r="S4" s="4"/>
      <c r="T4" s="15"/>
      <c r="U4" s="3"/>
      <c r="V4" s="3"/>
      <c r="W4" s="3"/>
      <c r="X4" s="3"/>
      <c r="Y4" s="3"/>
      <c r="Z4" s="3"/>
      <c r="AA4" s="3"/>
    </row>
    <row r="5" spans="1:67" s="23" customFormat="1" ht="22.5" customHeight="1" thickBot="1" x14ac:dyDescent="0.25">
      <c r="A5" s="7"/>
      <c r="B5" s="7"/>
      <c r="C5" s="7"/>
      <c r="D5" s="7"/>
      <c r="E5" s="14"/>
      <c r="F5" s="14"/>
      <c r="G5" s="14"/>
      <c r="H5" s="14"/>
      <c r="I5" s="16" t="s">
        <v>0</v>
      </c>
      <c r="J5" s="17"/>
      <c r="K5" s="3"/>
      <c r="L5" s="3"/>
      <c r="M5" s="3"/>
      <c r="N5" s="18"/>
      <c r="O5" s="19"/>
      <c r="P5" s="19"/>
      <c r="Q5" s="20" t="s">
        <v>1</v>
      </c>
      <c r="R5" s="3"/>
      <c r="S5" s="21"/>
      <c r="T5" s="15"/>
      <c r="U5" s="17"/>
      <c r="V5" s="17"/>
      <c r="W5" s="17"/>
      <c r="X5" s="17"/>
      <c r="Y5" s="17"/>
      <c r="Z5" s="17"/>
      <c r="AA5" s="17"/>
      <c r="AB5" s="22"/>
      <c r="AC5" s="22"/>
    </row>
    <row r="6" spans="1:67" s="23" customFormat="1" x14ac:dyDescent="0.2">
      <c r="A6" s="7"/>
      <c r="B6" s="7"/>
      <c r="C6" s="7"/>
      <c r="D6" s="7"/>
      <c r="E6" s="24"/>
      <c r="F6" s="24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25"/>
      <c r="T6" s="26"/>
      <c r="U6" s="17"/>
      <c r="V6" s="17"/>
      <c r="W6" s="17"/>
      <c r="X6" s="17"/>
      <c r="Y6" s="17"/>
      <c r="Z6" s="17"/>
      <c r="AA6" s="17"/>
      <c r="AB6" s="22"/>
      <c r="AC6" s="22"/>
      <c r="BO6" s="23" t="s">
        <v>2</v>
      </c>
    </row>
    <row r="7" spans="1:67" s="23" customFormat="1" ht="12.75" thickBot="1" x14ac:dyDescent="0.25">
      <c r="A7" s="7"/>
      <c r="B7" s="7"/>
      <c r="C7" s="7"/>
      <c r="D7" s="7"/>
      <c r="E7" s="27"/>
      <c r="F7" s="2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25"/>
      <c r="T7" s="26"/>
      <c r="U7" s="17"/>
      <c r="V7" s="17"/>
      <c r="W7" s="17"/>
      <c r="X7" s="17"/>
      <c r="Y7" s="17"/>
      <c r="Z7" s="17"/>
      <c r="AA7" s="22"/>
      <c r="AB7" s="22"/>
      <c r="AC7" s="22"/>
    </row>
    <row r="8" spans="1:67" s="23" customFormat="1" ht="13.5" customHeight="1" thickTop="1" thickBot="1" x14ac:dyDescent="0.25">
      <c r="A8" s="7"/>
      <c r="B8" s="28" t="s">
        <v>3</v>
      </c>
      <c r="C8" s="29"/>
      <c r="D8" s="29"/>
      <c r="E8" s="30"/>
      <c r="F8" s="30"/>
      <c r="G8" s="30"/>
      <c r="H8" s="20" t="s">
        <v>4</v>
      </c>
      <c r="I8" s="28" t="s">
        <v>5</v>
      </c>
      <c r="J8" s="17"/>
      <c r="K8" s="31" t="str">
        <f>VLOOKUP(B8,'[1]CAC 40 (3)'!B$1:C$65536,2,0)</f>
        <v>3 956.79 (c) Pts</v>
      </c>
      <c r="L8" s="32"/>
      <c r="M8" s="7"/>
      <c r="N8" s="33" t="s">
        <v>6</v>
      </c>
      <c r="O8" s="34"/>
      <c r="P8" s="35">
        <f>VLOOKUP($N$8,'[1]CAC 40 (3)'!B$1:C$65536,2,0)</f>
        <v>39956.753472222219</v>
      </c>
      <c r="Q8" s="36">
        <f>A1</f>
        <v>41419.615613425929</v>
      </c>
      <c r="R8" s="37">
        <f>VALUE(SUBSTITUTE(X8,".",","))</f>
        <v>-2.5999999999999999E-3</v>
      </c>
      <c r="S8" s="38" t="s">
        <v>7</v>
      </c>
      <c r="T8" s="26"/>
      <c r="U8" s="17"/>
      <c r="V8" s="17"/>
      <c r="W8" s="17"/>
      <c r="X8" s="31" t="str">
        <f>VLOOKUP(S8,'[1]CAC 40 (3)'!B$1:C$65536,2,0)</f>
        <v>-0.26%</v>
      </c>
      <c r="Y8" s="17"/>
      <c r="Z8" s="17"/>
      <c r="AA8" s="17"/>
      <c r="AB8" s="22"/>
      <c r="AC8" s="22"/>
      <c r="BO8" s="23" t="s">
        <v>8</v>
      </c>
    </row>
    <row r="9" spans="1:67" s="23" customFormat="1" ht="13.5" customHeight="1" thickTop="1" thickBot="1" x14ac:dyDescent="0.25">
      <c r="A9" s="7"/>
      <c r="B9" s="28" t="s">
        <v>9</v>
      </c>
      <c r="C9" s="29"/>
      <c r="D9" s="29"/>
      <c r="E9" s="30"/>
      <c r="F9" s="30"/>
      <c r="G9" s="30"/>
      <c r="H9" s="20" t="s">
        <v>10</v>
      </c>
      <c r="I9" s="28" t="s">
        <v>11</v>
      </c>
      <c r="J9" s="17"/>
      <c r="K9" s="31" t="str">
        <f>VLOOKUP(B9,'[1]EUROSTOXX 50 (3)'!B$1:C$65536,2,0)</f>
        <v>2 764.29 (c) Pts</v>
      </c>
      <c r="L9" s="32"/>
      <c r="M9" s="7"/>
      <c r="N9" s="39"/>
      <c r="O9" s="40"/>
      <c r="P9" s="35">
        <f>VLOOKUP($N$8,'[1]EUROSTOXX 50 (3)'!B$1:C$65536,2,0)</f>
        <v>39956.743055555555</v>
      </c>
      <c r="Q9" s="36">
        <f>A1</f>
        <v>41419.615613425929</v>
      </c>
      <c r="R9" s="37">
        <f t="shared" ref="R9:R14" si="0">VALUE(SUBSTITUTE(X9,".",","))</f>
        <v>-4.4999999999999997E-3</v>
      </c>
      <c r="S9" s="41"/>
      <c r="T9" s="26"/>
      <c r="U9" s="17"/>
      <c r="V9" s="17"/>
      <c r="W9" s="17"/>
      <c r="X9" s="31" t="str">
        <f>VLOOKUP(S8,'[1]EUROSTOXX 50 (3)'!B$1:C$65536,2,0)</f>
        <v>-0.45%</v>
      </c>
      <c r="Y9" s="17"/>
      <c r="Z9" s="17"/>
      <c r="AA9" s="17"/>
      <c r="AB9" s="22"/>
      <c r="AC9" s="22"/>
    </row>
    <row r="10" spans="1:67" s="23" customFormat="1" ht="13.5" customHeight="1" thickTop="1" thickBot="1" x14ac:dyDescent="0.25">
      <c r="A10" s="7"/>
      <c r="B10" s="28" t="s">
        <v>12</v>
      </c>
      <c r="C10" s="29"/>
      <c r="D10" s="29"/>
      <c r="E10" s="27"/>
      <c r="F10" s="27"/>
      <c r="G10" s="17"/>
      <c r="H10" s="20" t="s">
        <v>13</v>
      </c>
      <c r="I10" s="28" t="s">
        <v>14</v>
      </c>
      <c r="J10" s="17"/>
      <c r="K10" s="31" t="str">
        <f>VLOOKUP(B10,'[1]DOW JONES (3)'!B$1:C$65536,2,0)</f>
        <v>15 303.10 (c) Pts</v>
      </c>
      <c r="L10" s="32"/>
      <c r="M10" s="7"/>
      <c r="N10" s="39"/>
      <c r="O10" s="40"/>
      <c r="P10" s="35">
        <f>VLOOKUP($N$8,'[1]DOW JONES (3)'!B$1:C$65536,2,0)</f>
        <v>39956.930567129632</v>
      </c>
      <c r="Q10" s="42" t="str">
        <f>'[1]HEURES DU MONDE'!G38</f>
        <v>sam 08 h 17</v>
      </c>
      <c r="R10" s="37">
        <f t="shared" si="0"/>
        <v>5.9999999999999995E-4</v>
      </c>
      <c r="S10" s="41"/>
      <c r="T10" s="26"/>
      <c r="U10" s="17"/>
      <c r="V10" s="17"/>
      <c r="W10" s="17"/>
      <c r="X10" s="31" t="str">
        <f>VLOOKUP(S8,'[1]DOW JONES (3)'!B$1:C$65536,2,0)</f>
        <v>0.06%</v>
      </c>
      <c r="Y10" s="17"/>
      <c r="Z10" s="17"/>
      <c r="AA10" s="17"/>
      <c r="AB10" s="22"/>
      <c r="AC10" s="22"/>
      <c r="BO10" s="23" t="s">
        <v>15</v>
      </c>
    </row>
    <row r="11" spans="1:67" s="23" customFormat="1" ht="13.5" customHeight="1" thickTop="1" thickBot="1" x14ac:dyDescent="0.25">
      <c r="A11" s="7"/>
      <c r="B11" s="28" t="s">
        <v>12</v>
      </c>
      <c r="C11" s="29"/>
      <c r="D11" s="29"/>
      <c r="E11" s="27"/>
      <c r="F11" s="27"/>
      <c r="G11" s="17"/>
      <c r="H11" s="20" t="s">
        <v>13</v>
      </c>
      <c r="I11" s="28" t="s">
        <v>16</v>
      </c>
      <c r="J11" s="17"/>
      <c r="K11" s="31" t="str">
        <f>VLOOKUP(B11,'[1]NASDAQ COMPOSITE (3)'!B$1:C$65536,2,0)</f>
        <v>3 459.14 (c) Pts</v>
      </c>
      <c r="L11" s="32"/>
      <c r="M11" s="7"/>
      <c r="N11" s="39"/>
      <c r="O11" s="40"/>
      <c r="P11" s="35">
        <f>VLOOKUP($N$8,'[1]NASDAQ COMPOSITE (3)'!B$1:C$65536,2,0)</f>
        <v>39956.9375</v>
      </c>
      <c r="Q11" s="42" t="str">
        <f>Q10</f>
        <v>sam 08 h 17</v>
      </c>
      <c r="R11" s="37">
        <f t="shared" si="0"/>
        <v>-1E-4</v>
      </c>
      <c r="S11" s="41"/>
      <c r="T11" s="26"/>
      <c r="U11" s="17"/>
      <c r="V11" s="17"/>
      <c r="W11" s="17"/>
      <c r="X11" s="31" t="str">
        <f>VLOOKUP(S8,'[1]NASDAQ COMPOSITE (3)'!B$1:C$65536,2,0)</f>
        <v>-0.01%</v>
      </c>
      <c r="Y11" s="17"/>
      <c r="Z11" s="17"/>
      <c r="AA11" s="17"/>
      <c r="AB11" s="22"/>
      <c r="AC11" s="22"/>
    </row>
    <row r="12" spans="1:67" s="23" customFormat="1" ht="13.5" customHeight="1" thickTop="1" thickBot="1" x14ac:dyDescent="0.25">
      <c r="A12" s="7"/>
      <c r="B12" s="28" t="s">
        <v>17</v>
      </c>
      <c r="C12" s="29"/>
      <c r="D12" s="29"/>
      <c r="E12" s="27"/>
      <c r="F12" s="27"/>
      <c r="G12" s="17"/>
      <c r="H12" s="20" t="s">
        <v>18</v>
      </c>
      <c r="I12" s="28" t="s">
        <v>19</v>
      </c>
      <c r="J12" s="17"/>
      <c r="K12" s="31" t="str">
        <f>VLOOKUP(B12,'[1]NIKKEI 225 (3)'!B$1:C$65536,2,0)</f>
        <v>14 612.45 (c) Pts</v>
      </c>
      <c r="L12" s="32"/>
      <c r="M12" s="7"/>
      <c r="N12" s="39"/>
      <c r="O12" s="40"/>
      <c r="P12" s="35">
        <f>VLOOKUP($N$8,'[1]NIKKEI 225 (3)'!B$1:C$65536,2,0)</f>
        <v>39956.333344907405</v>
      </c>
      <c r="Q12" s="43" t="str">
        <f>'[1]HEURES DU MONDE'!I35</f>
        <v>sam 21 h 17</v>
      </c>
      <c r="R12" s="37">
        <f t="shared" si="0"/>
        <v>8.8999999999999999E-3</v>
      </c>
      <c r="S12" s="41"/>
      <c r="T12" s="26"/>
      <c r="U12" s="26"/>
      <c r="V12" s="26"/>
      <c r="W12" s="17"/>
      <c r="X12" s="31" t="str">
        <f>VLOOKUP(S8,'[1]NIKKEI 225 (3)'!B$1:C$65536,2,0)</f>
        <v>0.89%</v>
      </c>
      <c r="Y12" s="17"/>
      <c r="Z12" s="17"/>
      <c r="AA12" s="17"/>
      <c r="AB12" s="44"/>
      <c r="AC12" s="44"/>
      <c r="AD12" s="45"/>
      <c r="AE12" s="45"/>
      <c r="AF12" s="45"/>
      <c r="AG12" s="45"/>
      <c r="BO12" s="23" t="s">
        <v>20</v>
      </c>
    </row>
    <row r="13" spans="1:67" s="23" customFormat="1" ht="13.5" customHeight="1" thickTop="1" thickBot="1" x14ac:dyDescent="0.25">
      <c r="A13" s="7"/>
      <c r="B13" s="28" t="s">
        <v>21</v>
      </c>
      <c r="C13" s="29"/>
      <c r="D13" s="29"/>
      <c r="E13" s="27"/>
      <c r="F13" s="27"/>
      <c r="G13" s="7"/>
      <c r="H13" s="46" t="s">
        <v>22</v>
      </c>
      <c r="I13" s="28" t="s">
        <v>23</v>
      </c>
      <c r="J13" s="17"/>
      <c r="K13" s="31" t="str">
        <f>VLOOKUP(B13,'[1]FTSE 100 (3)'!B$1:C$65536,2,0)</f>
        <v>6 654.34 (c) Pts</v>
      </c>
      <c r="L13" s="32"/>
      <c r="M13" s="7"/>
      <c r="N13" s="39"/>
      <c r="O13" s="40"/>
      <c r="P13" s="35">
        <f>VLOOKUP($N$8,'[1]FTSE 100 (3)'!B$1:C$65536,2,0)</f>
        <v>39956.732986111114</v>
      </c>
      <c r="Q13" s="20" t="str">
        <f>'[1]HEURES DU MONDE'!G20</f>
        <v>sam 13 h 17</v>
      </c>
      <c r="R13" s="37">
        <f t="shared" si="0"/>
        <v>-6.3E-3</v>
      </c>
      <c r="S13" s="41"/>
      <c r="T13" s="26"/>
      <c r="U13" s="26"/>
      <c r="V13" s="26"/>
      <c r="W13" s="17"/>
      <c r="X13" s="31" t="str">
        <f>VLOOKUP(S8,'[1]FTSE 100 (3)'!B$1:C$65536,2,0)</f>
        <v>-0.63%</v>
      </c>
      <c r="Y13" s="17"/>
      <c r="Z13" s="17"/>
      <c r="AA13" s="17"/>
      <c r="AB13" s="44"/>
      <c r="AC13" s="44"/>
      <c r="AD13" s="45"/>
      <c r="AE13" s="45"/>
      <c r="AF13" s="45"/>
      <c r="AG13" s="45"/>
    </row>
    <row r="14" spans="1:67" s="23" customFormat="1" ht="13.5" customHeight="1" thickTop="1" thickBot="1" x14ac:dyDescent="0.25">
      <c r="A14" s="7"/>
      <c r="B14" s="28" t="s">
        <v>24</v>
      </c>
      <c r="C14" s="29"/>
      <c r="D14" s="29"/>
      <c r="E14" s="47"/>
      <c r="F14" s="47"/>
      <c r="G14" s="7"/>
      <c r="H14" s="48" t="s">
        <v>25</v>
      </c>
      <c r="I14" s="28" t="s">
        <v>26</v>
      </c>
      <c r="J14" s="17"/>
      <c r="K14" s="31" t="str">
        <f>VLOOKUP(B14,'[1]DAX (3)'!B$1:C$65536,2,0)</f>
        <v>8 305.32 (c) Pts</v>
      </c>
      <c r="L14" s="32"/>
      <c r="M14" s="7"/>
      <c r="N14" s="49"/>
      <c r="O14" s="50"/>
      <c r="P14" s="35">
        <f>VLOOKUP($N$8,'[1]DAX (3)'!B$1:C$65536,2,0)</f>
        <v>39956.739583333336</v>
      </c>
      <c r="Q14" s="51">
        <f>Q8</f>
        <v>41419.615613425929</v>
      </c>
      <c r="R14" s="37">
        <f t="shared" si="0"/>
        <v>-5.5999999999999999E-3</v>
      </c>
      <c r="S14" s="52"/>
      <c r="T14" s="26"/>
      <c r="U14" s="26"/>
      <c r="V14" s="26"/>
      <c r="W14" s="17"/>
      <c r="X14" s="31" t="str">
        <f>VLOOKUP(S8,'[1]DAX (3)'!B$1:C$65536,2,0)</f>
        <v>-0.56%</v>
      </c>
      <c r="Y14" s="17"/>
      <c r="Z14" s="17"/>
      <c r="AA14" s="17"/>
      <c r="AB14" s="44"/>
      <c r="AC14" s="44"/>
      <c r="AD14" s="45"/>
      <c r="AE14" s="45"/>
      <c r="AF14" s="45"/>
      <c r="AG14" s="45"/>
    </row>
    <row r="15" spans="1:67" s="23" customFormat="1" ht="13.5" customHeight="1" x14ac:dyDescent="0.2">
      <c r="A15" s="7"/>
      <c r="B15" s="7"/>
      <c r="C15" s="7"/>
      <c r="D15" s="7"/>
      <c r="E15" s="7"/>
      <c r="F15" s="53" t="s">
        <v>27</v>
      </c>
      <c r="G15" s="53"/>
      <c r="H15" s="7"/>
      <c r="I15" s="54"/>
      <c r="J15" s="17"/>
      <c r="K15" s="32"/>
      <c r="L15" s="32"/>
      <c r="M15" s="7"/>
      <c r="N15" s="32"/>
      <c r="O15" s="32"/>
      <c r="P15" s="32"/>
      <c r="Q15" s="32"/>
      <c r="R15" s="32"/>
      <c r="S15" s="26"/>
      <c r="T15" s="26"/>
      <c r="U15" s="26"/>
      <c r="V15" s="26"/>
      <c r="W15" s="17"/>
      <c r="X15" s="17"/>
      <c r="Y15" s="17"/>
      <c r="Z15" s="17"/>
      <c r="AA15" s="17"/>
      <c r="AB15" s="44"/>
      <c r="AC15" s="44"/>
      <c r="AD15" s="45"/>
      <c r="AE15" s="45"/>
      <c r="AF15" s="45"/>
      <c r="AG15" s="45"/>
    </row>
    <row r="16" spans="1:67" s="23" customFormat="1" ht="13.5" customHeight="1" x14ac:dyDescent="0.2">
      <c r="A16" s="7"/>
      <c r="B16" s="7"/>
      <c r="C16" s="7"/>
      <c r="D16" s="7"/>
      <c r="E16" s="7"/>
      <c r="F16" s="55" t="s">
        <v>28</v>
      </c>
      <c r="G16" s="55"/>
      <c r="H16" s="7"/>
      <c r="I16" s="56"/>
      <c r="J16" s="17"/>
      <c r="K16" s="56"/>
      <c r="L16" s="32"/>
      <c r="M16" s="7"/>
      <c r="N16" s="32"/>
      <c r="O16" s="32"/>
      <c r="P16" s="57"/>
      <c r="Q16" s="58" t="str">
        <f>'[1]HORAIRES MARCHES'!B329</f>
        <v xml:space="preserve"> New York - Ouverture le 28/05/2013</v>
      </c>
      <c r="R16" s="58"/>
      <c r="S16" s="26"/>
      <c r="T16" s="26"/>
      <c r="U16" s="26"/>
      <c r="V16" s="26"/>
      <c r="W16" s="17"/>
      <c r="X16" s="17"/>
      <c r="Y16" s="17"/>
      <c r="Z16" s="17"/>
      <c r="AA16" s="17"/>
      <c r="AB16" s="44"/>
      <c r="AC16" s="44"/>
      <c r="AD16" s="45"/>
      <c r="AE16" s="45"/>
      <c r="AF16" s="45"/>
      <c r="AG16" s="45"/>
    </row>
    <row r="17" spans="1:67" s="23" customFormat="1" ht="14.25" customHeight="1" thickBot="1" x14ac:dyDescent="0.25">
      <c r="A17" s="7"/>
      <c r="B17" s="7"/>
      <c r="C17" s="7"/>
      <c r="D17" s="7"/>
      <c r="E17" s="17"/>
      <c r="F17" s="17"/>
      <c r="G17" s="17"/>
      <c r="H17" s="59" t="s">
        <v>29</v>
      </c>
      <c r="I17" s="60" t="s">
        <v>30</v>
      </c>
      <c r="J17" s="61"/>
      <c r="K17" s="62"/>
      <c r="L17" s="63"/>
      <c r="M17" s="64"/>
      <c r="N17" s="32"/>
      <c r="O17" s="32"/>
      <c r="P17" s="57"/>
      <c r="Q17" s="58" t="str">
        <f>'[1]HORAIRES MARCHES'!B330</f>
        <v xml:space="preserve"> Tokyo - Ouverture le 27/05/2013</v>
      </c>
      <c r="R17" s="58"/>
      <c r="S17" s="26"/>
      <c r="T17" s="26"/>
      <c r="U17" s="26"/>
      <c r="V17" s="26"/>
      <c r="W17" s="17"/>
      <c r="X17" s="17"/>
      <c r="Y17" s="17"/>
      <c r="Z17" s="17"/>
      <c r="AA17" s="17"/>
      <c r="AB17" s="44"/>
      <c r="AC17" s="44"/>
      <c r="AD17" s="45"/>
      <c r="AE17" s="45"/>
      <c r="AF17" s="45"/>
      <c r="AG17" s="45"/>
    </row>
    <row r="18" spans="1:67" s="23" customFormat="1" ht="14.25" customHeight="1" thickBot="1" x14ac:dyDescent="0.25">
      <c r="A18" s="7"/>
      <c r="B18" s="7"/>
      <c r="C18" s="7"/>
      <c r="D18" s="7"/>
      <c r="E18" s="65" t="s">
        <v>4</v>
      </c>
      <c r="F18" s="65" t="s">
        <v>31</v>
      </c>
      <c r="G18" s="65" t="s">
        <v>32</v>
      </c>
      <c r="H18" s="65" t="s">
        <v>33</v>
      </c>
      <c r="I18" s="65" t="s">
        <v>33</v>
      </c>
      <c r="J18" s="66"/>
      <c r="K18" s="17"/>
      <c r="L18" s="32"/>
      <c r="M18" s="64"/>
      <c r="N18" s="32"/>
      <c r="O18" s="32"/>
      <c r="P18" s="32"/>
      <c r="Q18" s="58" t="str">
        <f>'[1]HORAIRES MARCHES'!B331</f>
        <v xml:space="preserve"> Londres - Ouverture le 28/05/2013</v>
      </c>
      <c r="R18" s="58"/>
      <c r="S18" s="26"/>
      <c r="T18" s="26"/>
      <c r="U18" s="26"/>
      <c r="V18" s="26"/>
      <c r="W18" s="17"/>
      <c r="X18" s="17"/>
      <c r="Y18" s="17"/>
      <c r="Z18" s="17"/>
      <c r="AA18" s="17"/>
      <c r="AB18" s="44"/>
      <c r="AC18" s="44"/>
      <c r="AD18" s="45"/>
      <c r="AE18" s="45"/>
      <c r="AF18" s="45"/>
      <c r="AG18" s="45"/>
    </row>
    <row r="19" spans="1:67" s="23" customFormat="1" ht="14.25" customHeight="1" thickBot="1" x14ac:dyDescent="0.25">
      <c r="A19" s="7"/>
      <c r="B19" s="7"/>
      <c r="C19" s="7"/>
      <c r="D19" s="7"/>
      <c r="E19" s="65" t="s">
        <v>13</v>
      </c>
      <c r="F19" s="65" t="s">
        <v>34</v>
      </c>
      <c r="G19" s="65" t="s">
        <v>35</v>
      </c>
      <c r="H19" s="65" t="s">
        <v>36</v>
      </c>
      <c r="I19" s="65" t="s">
        <v>37</v>
      </c>
      <c r="J19" s="66"/>
      <c r="K19" s="17"/>
      <c r="L19" s="63"/>
      <c r="M19" s="64"/>
      <c r="N19" s="32"/>
      <c r="O19" s="32"/>
      <c r="P19" s="32"/>
      <c r="Q19" s="58" t="str">
        <f>'[1]HORAIRES MARCHES'!B332</f>
        <v xml:space="preserve"> Paris - Ouverture le 27/05/2013</v>
      </c>
      <c r="R19" s="58"/>
      <c r="S19" s="26"/>
      <c r="T19" s="26"/>
      <c r="U19" s="26"/>
      <c r="V19" s="26"/>
      <c r="W19" s="17"/>
      <c r="X19" s="17"/>
      <c r="Y19" s="17"/>
      <c r="Z19" s="17"/>
      <c r="AA19" s="17"/>
      <c r="AB19" s="44"/>
      <c r="AC19" s="44"/>
      <c r="AD19" s="45"/>
      <c r="AE19" s="45"/>
      <c r="AF19" s="45"/>
      <c r="AG19" s="45"/>
    </row>
    <row r="20" spans="1:67" s="23" customFormat="1" ht="14.25" customHeight="1" thickBot="1" x14ac:dyDescent="0.25">
      <c r="A20" s="7"/>
      <c r="B20" s="7"/>
      <c r="C20" s="7"/>
      <c r="D20" s="7"/>
      <c r="E20" s="67" t="s">
        <v>18</v>
      </c>
      <c r="F20" s="67" t="s">
        <v>38</v>
      </c>
      <c r="G20" s="67" t="s">
        <v>39</v>
      </c>
      <c r="H20" s="65" t="s">
        <v>40</v>
      </c>
      <c r="I20" s="65" t="s">
        <v>41</v>
      </c>
      <c r="J20" s="66"/>
      <c r="K20" s="17"/>
      <c r="L20" s="32"/>
      <c r="M20" s="64"/>
      <c r="N20" s="32"/>
      <c r="O20" s="32"/>
      <c r="P20" s="32"/>
      <c r="Q20" s="58" t="str">
        <f>'[1]HORAIRES MARCHES'!B333</f>
        <v xml:space="preserve"> Bruxelles - Ouverture le 27/05/2013</v>
      </c>
      <c r="R20" s="58"/>
      <c r="S20" s="26"/>
      <c r="T20" s="26"/>
      <c r="U20" s="26"/>
      <c r="V20" s="26"/>
      <c r="W20" s="17"/>
      <c r="X20" s="17"/>
      <c r="Y20" s="17"/>
      <c r="Z20" s="17"/>
      <c r="AA20" s="17"/>
      <c r="AB20" s="44"/>
      <c r="AC20" s="44"/>
      <c r="AD20" s="45"/>
      <c r="AE20" s="45"/>
      <c r="AF20" s="45"/>
      <c r="AG20" s="45"/>
    </row>
    <row r="21" spans="1:67" s="23" customFormat="1" ht="14.25" customHeight="1" thickBot="1" x14ac:dyDescent="0.25">
      <c r="A21" s="7"/>
      <c r="B21" s="7"/>
      <c r="C21" s="7"/>
      <c r="D21" s="7"/>
      <c r="E21" s="68"/>
      <c r="F21" s="68"/>
      <c r="G21" s="68"/>
      <c r="H21" s="65" t="s">
        <v>42</v>
      </c>
      <c r="I21" s="65" t="s">
        <v>43</v>
      </c>
      <c r="J21" s="66"/>
      <c r="K21" s="17"/>
      <c r="L21" s="61"/>
      <c r="M21" s="61" t="s">
        <v>44</v>
      </c>
      <c r="N21" s="32"/>
      <c r="O21" s="32"/>
      <c r="P21" s="32"/>
      <c r="Q21" s="58" t="str">
        <f>'[1]HORAIRES MARCHES'!B334</f>
        <v xml:space="preserve"> Francfort - Ouverture le 27/05/2013</v>
      </c>
      <c r="R21" s="58"/>
      <c r="S21" s="7"/>
      <c r="T21" s="7"/>
      <c r="U21" s="17"/>
      <c r="V21" s="17"/>
      <c r="W21" s="17"/>
      <c r="X21" s="17"/>
      <c r="Y21" s="17"/>
      <c r="Z21" s="17"/>
      <c r="AA21" s="17"/>
      <c r="AB21" s="22"/>
      <c r="AC21" s="22"/>
    </row>
    <row r="22" spans="1:67" s="23" customFormat="1" ht="14.25" customHeight="1" thickBot="1" x14ac:dyDescent="0.25">
      <c r="A22" s="7"/>
      <c r="B22" s="7"/>
      <c r="C22" s="7"/>
      <c r="D22" s="7"/>
      <c r="E22" s="69" t="s">
        <v>45</v>
      </c>
      <c r="F22" s="69" t="s">
        <v>46</v>
      </c>
      <c r="G22" s="69" t="s">
        <v>47</v>
      </c>
      <c r="H22" s="65" t="s">
        <v>48</v>
      </c>
      <c r="I22" s="65" t="s">
        <v>49</v>
      </c>
      <c r="J22" s="70"/>
      <c r="K22" s="17"/>
      <c r="L22" s="32"/>
      <c r="M22" s="64"/>
      <c r="N22" s="32"/>
      <c r="O22" s="32"/>
      <c r="P22" s="32"/>
      <c r="Q22" s="71"/>
      <c r="R22" s="71"/>
      <c r="S22" s="56"/>
      <c r="T22" s="7"/>
      <c r="U22" s="17"/>
      <c r="V22" s="17"/>
      <c r="W22" s="17"/>
      <c r="X22" s="17"/>
      <c r="Y22" s="17"/>
      <c r="Z22" s="17"/>
      <c r="AA22" s="17"/>
      <c r="AB22" s="22"/>
      <c r="AC22" s="22"/>
    </row>
    <row r="23" spans="1:67" s="23" customFormat="1" ht="14.25" customHeight="1" thickBot="1" x14ac:dyDescent="0.25">
      <c r="A23" s="7"/>
      <c r="B23" s="7"/>
      <c r="C23" s="7"/>
      <c r="D23" s="7"/>
      <c r="E23" s="69"/>
      <c r="F23" s="69"/>
      <c r="G23" s="69"/>
      <c r="H23" s="65" t="s">
        <v>42</v>
      </c>
      <c r="I23" s="65" t="s">
        <v>50</v>
      </c>
      <c r="J23" s="70"/>
      <c r="K23" s="17"/>
      <c r="L23" s="32"/>
      <c r="M23" s="64"/>
      <c r="N23" s="32"/>
      <c r="O23" s="32"/>
      <c r="P23" s="32"/>
      <c r="Q23" s="72"/>
      <c r="R23" s="73"/>
      <c r="S23" s="74"/>
      <c r="T23" s="27"/>
      <c r="U23" s="17"/>
      <c r="V23" s="17"/>
      <c r="W23" s="17"/>
      <c r="X23" s="17"/>
      <c r="Y23" s="17"/>
      <c r="Z23" s="17"/>
      <c r="AA23" s="17"/>
      <c r="AB23" s="22"/>
      <c r="AC23" s="22"/>
    </row>
    <row r="24" spans="1:67" s="23" customFormat="1" ht="23.25" customHeight="1" thickBot="1" x14ac:dyDescent="0.25">
      <c r="A24" s="7"/>
      <c r="B24" s="7"/>
      <c r="C24" s="7"/>
      <c r="D24" s="7"/>
      <c r="E24" s="65" t="s">
        <v>51</v>
      </c>
      <c r="F24" s="65" t="s">
        <v>52</v>
      </c>
      <c r="G24" s="65" t="s">
        <v>53</v>
      </c>
      <c r="H24" s="65" t="s">
        <v>33</v>
      </c>
      <c r="I24" s="65" t="s">
        <v>33</v>
      </c>
      <c r="J24" s="32"/>
      <c r="K24" s="32"/>
      <c r="L24" s="32"/>
      <c r="M24" s="7"/>
      <c r="N24" s="32"/>
      <c r="O24" s="32"/>
      <c r="P24" s="32"/>
      <c r="Q24" s="72"/>
      <c r="R24" s="73"/>
      <c r="S24" s="74"/>
      <c r="T24" s="75"/>
      <c r="U24" s="17"/>
      <c r="V24" s="17"/>
      <c r="W24" s="17"/>
      <c r="X24" s="17"/>
      <c r="Y24" s="17"/>
      <c r="Z24" s="17"/>
      <c r="AA24" s="17"/>
      <c r="AB24" s="22"/>
      <c r="AC24" s="22"/>
    </row>
    <row r="25" spans="1:67" s="23" customFormat="1" ht="14.25" customHeight="1" thickBot="1" x14ac:dyDescent="0.25">
      <c r="A25" s="7"/>
      <c r="B25" s="7"/>
      <c r="C25" s="7"/>
      <c r="D25" s="7"/>
      <c r="E25" s="65" t="s">
        <v>25</v>
      </c>
      <c r="F25" s="65" t="s">
        <v>54</v>
      </c>
      <c r="G25" s="65" t="s">
        <v>26</v>
      </c>
      <c r="H25" s="65" t="s">
        <v>55</v>
      </c>
      <c r="I25" s="65" t="s">
        <v>55</v>
      </c>
      <c r="J25" s="32"/>
      <c r="K25" s="32"/>
      <c r="L25" s="32"/>
      <c r="M25" s="7"/>
      <c r="N25" s="32"/>
      <c r="O25" s="32"/>
      <c r="P25" s="32"/>
      <c r="Q25" s="72"/>
      <c r="R25" s="73"/>
      <c r="S25" s="74"/>
      <c r="T25" s="7"/>
      <c r="U25" s="17"/>
      <c r="V25" s="17"/>
      <c r="W25" s="17"/>
      <c r="X25" s="17"/>
      <c r="Y25" s="17"/>
      <c r="Z25" s="17"/>
      <c r="AA25" s="17"/>
      <c r="AB25" s="22"/>
      <c r="AC25" s="22"/>
    </row>
    <row r="26" spans="1:67" s="23" customFormat="1" ht="14.25" customHeight="1" thickBot="1" x14ac:dyDescent="0.25">
      <c r="A26" s="7"/>
      <c r="B26" s="7"/>
      <c r="C26" s="7"/>
      <c r="D26" s="7"/>
      <c r="E26" s="65" t="s">
        <v>22</v>
      </c>
      <c r="F26" s="65" t="s">
        <v>56</v>
      </c>
      <c r="G26" s="65" t="s">
        <v>57</v>
      </c>
      <c r="H26" s="65" t="s">
        <v>58</v>
      </c>
      <c r="I26" s="65" t="s">
        <v>58</v>
      </c>
      <c r="J26" s="32"/>
      <c r="K26" s="32"/>
      <c r="L26" s="32"/>
      <c r="M26" s="7"/>
      <c r="N26" s="32"/>
      <c r="O26" s="32"/>
      <c r="P26" s="32"/>
      <c r="Q26" s="72"/>
      <c r="R26" s="73"/>
      <c r="S26" s="74"/>
      <c r="T26" s="7"/>
      <c r="U26" s="17"/>
      <c r="V26" s="17"/>
      <c r="W26" s="17"/>
      <c r="X26" s="17"/>
      <c r="Y26" s="17"/>
      <c r="Z26" s="17"/>
      <c r="AA26" s="17"/>
      <c r="AB26" s="22"/>
      <c r="AC26" s="22"/>
    </row>
    <row r="27" spans="1:67" s="17" customFormat="1" ht="9.9499999999999993" customHeight="1" thickBot="1" x14ac:dyDescent="0.25">
      <c r="S27" s="25"/>
      <c r="AB27" s="22"/>
      <c r="AC27" s="22"/>
      <c r="BO27" s="17" t="s">
        <v>59</v>
      </c>
    </row>
    <row r="28" spans="1:67" s="23" customFormat="1" ht="37.5" thickTop="1" thickBot="1" x14ac:dyDescent="0.25">
      <c r="A28" s="17"/>
      <c r="B28" s="17"/>
      <c r="C28" s="17"/>
      <c r="D28" s="17"/>
      <c r="E28" s="76" t="s">
        <v>60</v>
      </c>
      <c r="F28" s="77" t="s">
        <v>61</v>
      </c>
      <c r="G28" s="77" t="s">
        <v>62</v>
      </c>
      <c r="H28" s="77" t="s">
        <v>63</v>
      </c>
      <c r="I28" s="77" t="s">
        <v>64</v>
      </c>
      <c r="J28" s="76" t="s">
        <v>65</v>
      </c>
      <c r="K28" s="78" t="s">
        <v>66</v>
      </c>
      <c r="L28" s="79" t="s">
        <v>67</v>
      </c>
      <c r="M28" s="80" t="s">
        <v>7</v>
      </c>
      <c r="N28" s="78" t="s">
        <v>68</v>
      </c>
      <c r="O28" s="78" t="s">
        <v>69</v>
      </c>
      <c r="P28" s="78" t="s">
        <v>70</v>
      </c>
      <c r="Q28" s="17"/>
      <c r="R28" s="81" t="s">
        <v>71</v>
      </c>
      <c r="S28" s="81" t="s">
        <v>72</v>
      </c>
      <c r="T28" s="81" t="s">
        <v>73</v>
      </c>
      <c r="U28" s="17"/>
      <c r="V28" s="17"/>
      <c r="W28" s="17"/>
      <c r="X28" s="17"/>
      <c r="Y28" s="17"/>
      <c r="Z28" s="17"/>
      <c r="AA28" s="17"/>
      <c r="AB28" s="22"/>
      <c r="AC28" s="22"/>
    </row>
    <row r="29" spans="1:67" s="23" customFormat="1" ht="13.5" thickBot="1" x14ac:dyDescent="0.25">
      <c r="A29" s="17"/>
      <c r="B29" s="17" t="str">
        <f>VLOOKUP(F29,'[1]CAC 40 (3)'!B$1:C$65536,2,0)</f>
        <v>8.67%</v>
      </c>
      <c r="C29" s="17" t="str">
        <f>VLOOKUP(F29,'[1]CAC 40 (3)'!B$1:D$65536,3,0)</f>
        <v>4 058.73</v>
      </c>
      <c r="D29" s="17" t="str">
        <f>VLOOKUP(F29,'[1]CAC 40 (3)'!B$1:E$65536,4,0)</f>
        <v>3 584.38</v>
      </c>
      <c r="E29" s="17"/>
      <c r="F29" s="82" t="s">
        <v>74</v>
      </c>
      <c r="G29" s="37">
        <f>VALUE(SUBSTITUTE(B29,".",","))</f>
        <v>8.6699999999999999E-2</v>
      </c>
      <c r="H29" s="83">
        <f>VALUE(SUBSTITUTE(C29,".",","))</f>
        <v>4058.73</v>
      </c>
      <c r="I29" s="83">
        <f>VALUE(SUBSTITUTE(D29,".",","))</f>
        <v>3584.38</v>
      </c>
      <c r="J29" s="84"/>
      <c r="K29" s="85">
        <f>'[1]CAC 40 (2)'!P32</f>
        <v>39956</v>
      </c>
      <c r="L29" s="86">
        <f>VALUE(SUBSTITUTE('[1]CAC 40 (2)'!U32,".",","))</f>
        <v>3956.79</v>
      </c>
      <c r="M29" s="87">
        <f>(L29-L30)/ABS(L30)</f>
        <v>-2.611446504417561E-3</v>
      </c>
      <c r="N29" s="86">
        <f>VALUE(SUBSTITUTE('[1]CAC 40 (2)'!V32,".",","))</f>
        <v>3981.27</v>
      </c>
      <c r="O29" s="86">
        <f>VALUE(SUBSTITUTE('[1]CAC 40 (2)'!W32,".",","))</f>
        <v>3997.13</v>
      </c>
      <c r="P29" s="86">
        <f>VALUE(SUBSTITUTE('[1]CAC 40 (2)'!X32,".",","))</f>
        <v>3942.06</v>
      </c>
      <c r="Q29" s="17"/>
      <c r="R29" s="88" t="s">
        <v>75</v>
      </c>
      <c r="S29" s="89">
        <f>X29</f>
        <v>39954</v>
      </c>
      <c r="T29" s="89">
        <f>Y29</f>
        <v>39954</v>
      </c>
      <c r="U29" s="17"/>
      <c r="V29" s="17"/>
      <c r="W29" s="17"/>
      <c r="X29" s="89">
        <f>VLOOKUP(R29,'[1]CAC 40'!T$1:U$65536,2,0)</f>
        <v>39954</v>
      </c>
      <c r="Y29" s="89">
        <f>VLOOKUP(R29,'[1]CAC 40'!T$1:V$65536,3,0)</f>
        <v>39954</v>
      </c>
      <c r="Z29" s="17"/>
      <c r="AA29" s="17"/>
      <c r="AB29" s="22"/>
      <c r="AC29" s="22"/>
      <c r="BO29" s="23" t="s">
        <v>76</v>
      </c>
    </row>
    <row r="30" spans="1:67" s="23" customFormat="1" ht="13.5" thickBot="1" x14ac:dyDescent="0.25">
      <c r="A30" s="17"/>
      <c r="B30" s="17" t="str">
        <f>VLOOKUP(F30,'[1]CAC 40 (3)'!B$1:C$65536,2,0)</f>
        <v>-1.64%</v>
      </c>
      <c r="C30" s="17" t="str">
        <f>VLOOKUP(F30,'[1]CAC 40 (3)'!B$1:D$65536,3,0)</f>
        <v>4 058.73</v>
      </c>
      <c r="D30" s="17" t="str">
        <f>VLOOKUP(F30,'[1]CAC 40 (3)'!B$1:E$65536,4,0)</f>
        <v>3 940.29</v>
      </c>
      <c r="E30" s="17"/>
      <c r="F30" s="82" t="s">
        <v>77</v>
      </c>
      <c r="G30" s="37">
        <f t="shared" ref="G30:I36" si="1">VALUE(SUBSTITUTE(B30,".",","))</f>
        <v>-1.6400000000000001E-2</v>
      </c>
      <c r="H30" s="83">
        <f t="shared" si="1"/>
        <v>4058.73</v>
      </c>
      <c r="I30" s="83">
        <f t="shared" si="1"/>
        <v>3940.29</v>
      </c>
      <c r="J30" s="90"/>
      <c r="K30" s="85">
        <f>'[1]CAC 40 (2)'!P33</f>
        <v>39955</v>
      </c>
      <c r="L30" s="86">
        <f>VALUE(SUBSTITUTE('[1]CAC 40 (2)'!U33,".",","))</f>
        <v>3967.15</v>
      </c>
      <c r="M30" s="87">
        <f t="shared" ref="M30:M38" si="2">(L30-L31)/ABS(L31)</f>
        <v>-2.0725183961926491E-2</v>
      </c>
      <c r="N30" s="86">
        <f>VALUE(SUBSTITUTE('[1]CAC 40 (2)'!V33,".",","))</f>
        <v>3953.32</v>
      </c>
      <c r="O30" s="86">
        <f>VALUE(SUBSTITUTE('[1]CAC 40 (2)'!W33,".",","))</f>
        <v>3983.72</v>
      </c>
      <c r="P30" s="86">
        <f>VALUE(SUBSTITUTE('[1]CAC 40 (2)'!X33,".",","))</f>
        <v>3940.29</v>
      </c>
      <c r="Q30" s="17"/>
      <c r="R30" s="88" t="s">
        <v>78</v>
      </c>
      <c r="S30" s="86">
        <f>VALUE(SUBSTITUTE(X30,".",","))</f>
        <v>4058.73</v>
      </c>
      <c r="T30" s="86">
        <f>VALUE(SUBSTITUTE(Y30,".",","))</f>
        <v>4058.73</v>
      </c>
      <c r="U30" s="17"/>
      <c r="V30" s="17"/>
      <c r="W30" s="17"/>
      <c r="X30" s="89" t="str">
        <f>VLOOKUP(R30,'[1]CAC 40'!T$1:U$65536,2,0)</f>
        <v>4 058.73</v>
      </c>
      <c r="Y30" s="89" t="str">
        <f>VLOOKUP(R30,'[1]CAC 40'!T$1:V$65536,3,0)</f>
        <v>4 058.73</v>
      </c>
      <c r="Z30" s="17"/>
      <c r="AA30" s="17"/>
      <c r="AB30" s="22"/>
      <c r="AC30" s="22"/>
    </row>
    <row r="31" spans="1:67" s="23" customFormat="1" ht="13.5" thickBot="1" x14ac:dyDescent="0.25">
      <c r="A31" s="17"/>
      <c r="B31" s="17" t="str">
        <f>VLOOKUP(F31,'[1]CAC 40 (3)'!B$1:C$65536,2,0)</f>
        <v>3.03%</v>
      </c>
      <c r="C31" s="17" t="str">
        <f>VLOOKUP(F31,'[1]CAC 40 (3)'!B$1:D$65536,3,0)</f>
        <v>4 058.73</v>
      </c>
      <c r="D31" s="17" t="str">
        <f>VLOOKUP(F31,'[1]CAC 40 (3)'!B$1:E$65536,4,0)</f>
        <v>3 788.47</v>
      </c>
      <c r="E31" s="17"/>
      <c r="F31" s="82" t="s">
        <v>79</v>
      </c>
      <c r="G31" s="37">
        <f t="shared" si="1"/>
        <v>3.0300000000000001E-2</v>
      </c>
      <c r="H31" s="83">
        <f t="shared" si="1"/>
        <v>4058.73</v>
      </c>
      <c r="I31" s="83">
        <f t="shared" si="1"/>
        <v>3788.47</v>
      </c>
      <c r="J31" s="90"/>
      <c r="K31" s="85">
        <f>'[1]CAC 40 (2)'!P34</f>
        <v>39954</v>
      </c>
      <c r="L31" s="86">
        <f>VALUE(SUBSTITUTE('[1]CAC 40 (2)'!U34,".",","))</f>
        <v>4051.11</v>
      </c>
      <c r="M31" s="87">
        <f t="shared" si="2"/>
        <v>3.6990421636300392E-3</v>
      </c>
      <c r="N31" s="86">
        <f>VALUE(SUBSTITUTE('[1]CAC 40 (2)'!V34,".",","))</f>
        <v>4035.43</v>
      </c>
      <c r="O31" s="86">
        <f>VALUE(SUBSTITUTE('[1]CAC 40 (2)'!W34,".",","))</f>
        <v>4058.73</v>
      </c>
      <c r="P31" s="86">
        <f>VALUE(SUBSTITUTE('[1]CAC 40 (2)'!X34,".",","))</f>
        <v>4009.26</v>
      </c>
      <c r="Q31" s="17"/>
      <c r="R31" s="88" t="s">
        <v>80</v>
      </c>
      <c r="S31" s="86">
        <f>VALUE(SUBSTITUTE(X31,".",","))</f>
        <v>3479.16</v>
      </c>
      <c r="T31" s="86">
        <f>VALUE(SUBSTITUTE(Y31,".",","))</f>
        <v>2922.26</v>
      </c>
      <c r="U31" s="17"/>
      <c r="V31" s="17"/>
      <c r="W31" s="17"/>
      <c r="X31" s="89" t="str">
        <f>VLOOKUP(R31,'[1]CAC 40'!T$1:U$65536,2,0)</f>
        <v>3 479.16</v>
      </c>
      <c r="Y31" s="89" t="str">
        <f>VLOOKUP(R31,'[1]CAC 40'!T$1:V$65536,3,0)</f>
        <v>2 922.26</v>
      </c>
      <c r="Z31" s="17"/>
      <c r="AA31" s="17"/>
      <c r="AB31" s="22"/>
      <c r="AC31" s="22"/>
      <c r="BO31" s="23" t="s">
        <v>81</v>
      </c>
    </row>
    <row r="32" spans="1:67" s="23" customFormat="1" ht="13.5" thickBot="1" x14ac:dyDescent="0.25">
      <c r="A32" s="17"/>
      <c r="B32" s="17" t="str">
        <f>VLOOKUP(F32,'[1]CAC 40 (3)'!B$1:C$65536,2,0)</f>
        <v>6.33%</v>
      </c>
      <c r="C32" s="17" t="str">
        <f>VLOOKUP(F32,'[1]CAC 40 (3)'!B$1:D$65536,3,0)</f>
        <v>4 058.73</v>
      </c>
      <c r="D32" s="17" t="str">
        <f>VLOOKUP(F32,'[1]CAC 40 (3)'!B$1:E$65536,4,0)</f>
        <v>3 584.38</v>
      </c>
      <c r="E32" s="17"/>
      <c r="F32" s="82" t="s">
        <v>82</v>
      </c>
      <c r="G32" s="37">
        <f t="shared" si="1"/>
        <v>6.3299999999999995E-2</v>
      </c>
      <c r="H32" s="83">
        <f t="shared" si="1"/>
        <v>4058.73</v>
      </c>
      <c r="I32" s="83">
        <f t="shared" si="1"/>
        <v>3584.38</v>
      </c>
      <c r="J32" s="90"/>
      <c r="K32" s="85">
        <f>'[1]CAC 40 (2)'!P35</f>
        <v>39953</v>
      </c>
      <c r="L32" s="86">
        <f>VALUE(SUBSTITUTE('[1]CAC 40 (2)'!U35,".",","))</f>
        <v>4036.18</v>
      </c>
      <c r="M32" s="87">
        <f t="shared" si="2"/>
        <v>3.3135712243807071E-3</v>
      </c>
      <c r="N32" s="86">
        <f>VALUE(SUBSTITUTE('[1]CAC 40 (2)'!V35,".",","))</f>
        <v>4007.94</v>
      </c>
      <c r="O32" s="86">
        <f>VALUE(SUBSTITUTE('[1]CAC 40 (2)'!W35,".",","))</f>
        <v>4036.18</v>
      </c>
      <c r="P32" s="86">
        <f>VALUE(SUBSTITUTE('[1]CAC 40 (2)'!X35,".",","))</f>
        <v>3991.38</v>
      </c>
      <c r="Q32" s="17"/>
      <c r="R32" s="88" t="s">
        <v>83</v>
      </c>
      <c r="S32" s="89">
        <f>X32</f>
        <v>39779</v>
      </c>
      <c r="T32" s="89">
        <f>Y32</f>
        <v>39599</v>
      </c>
      <c r="U32" s="17"/>
      <c r="V32" s="17"/>
      <c r="W32" s="17"/>
      <c r="X32" s="89">
        <f>VLOOKUP(R32,'[1]CAC 40'!T$1:U$65536,2,0)</f>
        <v>39779</v>
      </c>
      <c r="Y32" s="89">
        <f>VLOOKUP(R32,'[1]CAC 40'!T$1:V$65536,3,0)</f>
        <v>39599</v>
      </c>
      <c r="Z32" s="17"/>
      <c r="AA32" s="17"/>
      <c r="AB32" s="22"/>
      <c r="AC32" s="22"/>
    </row>
    <row r="33" spans="1:67" s="23" customFormat="1" ht="13.5" thickBot="1" x14ac:dyDescent="0.25">
      <c r="A33" s="17"/>
      <c r="B33" s="17" t="str">
        <f>VLOOKUP(F33,'[1]CAC 40 (3)'!B$1:C$65536,2,0)</f>
        <v>13.02%</v>
      </c>
      <c r="C33" s="17" t="str">
        <f>VLOOKUP(F33,'[1]CAC 40 (3)'!B$1:D$65536,3,0)</f>
        <v>4 058.73</v>
      </c>
      <c r="D33" s="17" t="str">
        <f>VLOOKUP(F33,'[1]CAC 40 (3)'!B$1:E$65536,4,0)</f>
        <v>3 479.16</v>
      </c>
      <c r="E33" s="17"/>
      <c r="F33" s="82" t="s">
        <v>72</v>
      </c>
      <c r="G33" s="37">
        <f t="shared" si="1"/>
        <v>0.13020000000000001</v>
      </c>
      <c r="H33" s="83">
        <f t="shared" si="1"/>
        <v>4058.73</v>
      </c>
      <c r="I33" s="83">
        <f t="shared" si="1"/>
        <v>3479.16</v>
      </c>
      <c r="J33" s="90"/>
      <c r="K33" s="85">
        <f>'[1]CAC 40 (2)'!P36</f>
        <v>39952</v>
      </c>
      <c r="L33" s="86">
        <f>VALUE(SUBSTITUTE('[1]CAC 40 (2)'!U36,".",","))</f>
        <v>4022.85</v>
      </c>
      <c r="M33" s="87">
        <f t="shared" si="2"/>
        <v>5.3932876311770829E-3</v>
      </c>
      <c r="N33" s="86">
        <f>VALUE(SUBSTITUTE('[1]CAC 40 (2)'!V36,".",","))</f>
        <v>4005.42</v>
      </c>
      <c r="O33" s="86">
        <f>VALUE(SUBSTITUTE('[1]CAC 40 (2)'!W36,".",","))</f>
        <v>4022.85</v>
      </c>
      <c r="P33" s="86">
        <f>VALUE(SUBSTITUTE('[1]CAC 40 (2)'!X36,".",","))</f>
        <v>3993.12</v>
      </c>
      <c r="Q33" s="110"/>
      <c r="R33" s="110"/>
      <c r="S33" s="17"/>
      <c r="T33" s="17"/>
      <c r="U33" s="17"/>
      <c r="V33" s="17"/>
      <c r="W33" s="17"/>
      <c r="X33" s="17"/>
      <c r="Y33" s="17"/>
      <c r="Z33" s="17"/>
      <c r="AA33" s="17"/>
      <c r="AB33" s="22"/>
      <c r="AC33" s="22"/>
      <c r="BO33" s="23" t="s">
        <v>84</v>
      </c>
    </row>
    <row r="34" spans="1:67" s="23" customFormat="1" ht="12" customHeight="1" thickBot="1" x14ac:dyDescent="0.25">
      <c r="A34" s="17"/>
      <c r="B34" s="17" t="str">
        <f>VLOOKUP(F34,'[1]CAC 40 (3)'!B$1:C$65536,2,0)</f>
        <v>29.82%</v>
      </c>
      <c r="C34" s="17" t="str">
        <f>VLOOKUP(F34,'[1]CAC 40 (3)'!B$1:D$65536,3,0)</f>
        <v>4 058.73</v>
      </c>
      <c r="D34" s="17" t="str">
        <f>VLOOKUP(F34,'[1]CAC 40 (3)'!B$1:E$65536,4,0)</f>
        <v>2 922.26</v>
      </c>
      <c r="E34" s="17"/>
      <c r="F34" s="82" t="s">
        <v>73</v>
      </c>
      <c r="G34" s="37">
        <f t="shared" si="1"/>
        <v>0.29820000000000002</v>
      </c>
      <c r="H34" s="83">
        <f t="shared" si="1"/>
        <v>4058.73</v>
      </c>
      <c r="I34" s="83">
        <f t="shared" si="1"/>
        <v>2922.26</v>
      </c>
      <c r="J34" s="90"/>
      <c r="K34" s="85">
        <f>'[1]CAC 40 (2)'!P37</f>
        <v>39949</v>
      </c>
      <c r="L34" s="86">
        <f>VALUE(SUBSTITUTE('[1]CAC 40 (2)'!U37,".",","))</f>
        <v>4001.27</v>
      </c>
      <c r="M34" s="87">
        <f t="shared" si="2"/>
        <v>5.5791931280424365E-3</v>
      </c>
      <c r="N34" s="86">
        <f>VALUE(SUBSTITUTE('[1]CAC 40 (2)'!V37,".",","))</f>
        <v>3969.82</v>
      </c>
      <c r="O34" s="86">
        <f>VALUE(SUBSTITUTE('[1]CAC 40 (2)'!W37,".",","))</f>
        <v>4018.84</v>
      </c>
      <c r="P34" s="109">
        <f>VALUE(SUBSTITUTE('[1]CAC 40 (2)'!X37,".",","))</f>
        <v>3962.31</v>
      </c>
      <c r="Q34" s="113" t="s">
        <v>85</v>
      </c>
      <c r="R34" s="114"/>
      <c r="S34" s="114"/>
      <c r="T34" s="115"/>
      <c r="U34" s="17"/>
      <c r="V34" s="17"/>
      <c r="W34" s="17"/>
      <c r="X34" s="17"/>
      <c r="Y34" s="17"/>
      <c r="Z34" s="17"/>
      <c r="AA34" s="17"/>
      <c r="AB34" s="22"/>
      <c r="AC34" s="22"/>
    </row>
    <row r="35" spans="1:67" s="23" customFormat="1" ht="13.5" thickBot="1" x14ac:dyDescent="0.25">
      <c r="A35" s="17"/>
      <c r="B35" s="17" t="str">
        <f>VLOOKUP(F35,'[1]CAC 40 (3)'!B$1:C$65536,2,0)</f>
        <v>18.78%</v>
      </c>
      <c r="C35" s="17" t="str">
        <f>VLOOKUP(F35,'[1]CAC 40 (3)'!B$1:D$65536,3,0)</f>
        <v>4 169.87</v>
      </c>
      <c r="D35" s="17" t="str">
        <f>VLOOKUP(F35,'[1]CAC 40 (3)'!B$1:E$65536,4,0)</f>
        <v>2 693.21</v>
      </c>
      <c r="E35" s="17"/>
      <c r="F35" s="82" t="s">
        <v>86</v>
      </c>
      <c r="G35" s="37">
        <f t="shared" si="1"/>
        <v>0.18779999999999999</v>
      </c>
      <c r="H35" s="83">
        <f t="shared" si="1"/>
        <v>4169.87</v>
      </c>
      <c r="I35" s="83">
        <f t="shared" si="1"/>
        <v>2693.21</v>
      </c>
      <c r="J35" s="90"/>
      <c r="K35" s="85">
        <f>'[1]CAC 40 (2)'!P38</f>
        <v>39948</v>
      </c>
      <c r="L35" s="86">
        <f>VALUE(SUBSTITUTE('[1]CAC 40 (2)'!U38,".",","))</f>
        <v>3979.07</v>
      </c>
      <c r="M35" s="87">
        <f t="shared" si="2"/>
        <v>-7.9352523586027283E-4</v>
      </c>
      <c r="N35" s="86">
        <f>VALUE(SUBSTITUTE('[1]CAC 40 (2)'!V38,".",","))</f>
        <v>3967.41</v>
      </c>
      <c r="O35" s="86">
        <f>VALUE(SUBSTITUTE('[1]CAC 40 (2)'!W38,".",","))</f>
        <v>3984.28</v>
      </c>
      <c r="P35" s="86">
        <f>VALUE(SUBSTITUTE('[1]CAC 40 (2)'!X38,".",","))</f>
        <v>3957.77</v>
      </c>
      <c r="Q35" s="111" t="s">
        <v>68</v>
      </c>
      <c r="R35" s="112">
        <f>VALUE(SUBSTITUTE(X35,".",","))</f>
        <v>3981.27</v>
      </c>
      <c r="S35" s="100" t="s">
        <v>92</v>
      </c>
      <c r="T35" s="104" t="s">
        <v>136</v>
      </c>
      <c r="U35" s="17"/>
      <c r="V35" s="17"/>
      <c r="W35" s="17"/>
      <c r="X35" s="17" t="str">
        <f>VLOOKUP(Q35,'[1]CAC 40 (3)'!B$1:C$65536,2,0)</f>
        <v>3 981.27</v>
      </c>
      <c r="Y35" s="17"/>
      <c r="Z35" s="17"/>
      <c r="AA35" s="17"/>
      <c r="AB35" s="22"/>
      <c r="AC35" s="22"/>
      <c r="BO35" s="23" t="s">
        <v>87</v>
      </c>
    </row>
    <row r="36" spans="1:67" s="23" customFormat="1" ht="13.5" thickBot="1" x14ac:dyDescent="0.25">
      <c r="A36" s="17"/>
      <c r="B36" s="17" t="str">
        <f>VLOOKUP(F36,'[1]CAC 40 (3)'!B$1:C$65536,2,0)</f>
        <v>-19.87%</v>
      </c>
      <c r="C36" s="17" t="str">
        <f>VLOOKUP(F36,'[1]CAC 40 (3)'!B$1:D$65536,3,0)</f>
        <v>5 028.80</v>
      </c>
      <c r="D36" s="17" t="str">
        <f>VLOOKUP(F36,'[1]CAC 40 (3)'!B$1:E$65536,4,0)</f>
        <v>2 465.46</v>
      </c>
      <c r="E36" s="17"/>
      <c r="F36" s="82" t="s">
        <v>88</v>
      </c>
      <c r="G36" s="37">
        <f t="shared" si="1"/>
        <v>-0.19869999999999999</v>
      </c>
      <c r="H36" s="83">
        <f t="shared" si="1"/>
        <v>5028.8</v>
      </c>
      <c r="I36" s="83">
        <f t="shared" si="1"/>
        <v>2465.46</v>
      </c>
      <c r="J36" s="93"/>
      <c r="K36" s="85">
        <f>'[1]CAC 40 (2)'!P39</f>
        <v>39947</v>
      </c>
      <c r="L36" s="86">
        <f>VALUE(SUBSTITUTE('[1]CAC 40 (2)'!U39,".",","))</f>
        <v>3982.23</v>
      </c>
      <c r="M36" s="87">
        <f t="shared" si="2"/>
        <v>4.0770941438102483E-3</v>
      </c>
      <c r="N36" s="86">
        <f>VALUE(SUBSTITUTE('[1]CAC 40 (2)'!V39,".",","))</f>
        <v>3959.02</v>
      </c>
      <c r="O36" s="86">
        <f>VALUE(SUBSTITUTE('[1]CAC 40 (2)'!W39,".",","))</f>
        <v>3983.05</v>
      </c>
      <c r="P36" s="86">
        <f>VALUE(SUBSTITUTE('[1]CAC 40 (2)'!X39,".",","))</f>
        <v>3950.57</v>
      </c>
      <c r="Q36" s="94" t="s">
        <v>78</v>
      </c>
      <c r="R36" s="116">
        <f t="shared" ref="R36:R38" si="3">VALUE(SUBSTITUTE(X36,".",","))</f>
        <v>3997.13</v>
      </c>
      <c r="S36" s="117"/>
      <c r="T36" s="117"/>
      <c r="U36" s="17"/>
      <c r="V36" s="17"/>
      <c r="W36" s="17"/>
      <c r="X36" s="17" t="str">
        <f>VLOOKUP(Q36,'[1]CAC 40 (3)'!B$1:C$65536,2,0)</f>
        <v>3 997.13</v>
      </c>
      <c r="Y36" s="17"/>
      <c r="Z36" s="17"/>
      <c r="AA36" s="17"/>
      <c r="AB36" s="22"/>
      <c r="AC36" s="22"/>
    </row>
    <row r="37" spans="1:67" s="23" customFormat="1" ht="13.5" customHeight="1" thickBot="1" x14ac:dyDescent="0.25">
      <c r="A37" s="17"/>
      <c r="B37" s="17"/>
      <c r="C37" s="17"/>
      <c r="D37" s="17"/>
      <c r="E37" s="17"/>
      <c r="F37" s="17"/>
      <c r="G37" s="17"/>
      <c r="H37" s="17"/>
      <c r="I37" s="17"/>
      <c r="J37" s="95"/>
      <c r="K37" s="85">
        <f>'[1]CAC 40 (2)'!P40</f>
        <v>39946</v>
      </c>
      <c r="L37" s="86">
        <f>VALUE(SUBSTITUTE('[1]CAC 40 (2)'!U40,".",","))</f>
        <v>3966.06</v>
      </c>
      <c r="M37" s="87">
        <f t="shared" si="2"/>
        <v>5.2874378992193369E-3</v>
      </c>
      <c r="N37" s="86">
        <f>VALUE(SUBSTITUTE('[1]CAC 40 (2)'!V40,".",","))</f>
        <v>3949.63</v>
      </c>
      <c r="O37" s="86">
        <f>VALUE(SUBSTITUTE('[1]CAC 40 (2)'!W40,".",","))</f>
        <v>3966.06</v>
      </c>
      <c r="P37" s="86">
        <f>VALUE(SUBSTITUTE('[1]CAC 40 (2)'!X40,".",","))</f>
        <v>3922.2</v>
      </c>
      <c r="Q37" s="91" t="s">
        <v>80</v>
      </c>
      <c r="R37" s="92">
        <f t="shared" si="3"/>
        <v>3942.06</v>
      </c>
      <c r="S37" s="117"/>
      <c r="T37" s="117"/>
      <c r="U37" s="17"/>
      <c r="V37" s="17"/>
      <c r="W37" s="17"/>
      <c r="X37" s="17" t="str">
        <f>VLOOKUP(Q37,'[1]CAC 40 (3)'!B$1:C$65536,2,0)</f>
        <v>3 942.06</v>
      </c>
      <c r="Y37" s="17"/>
      <c r="Z37" s="17"/>
      <c r="AA37" s="17"/>
      <c r="AB37" s="22"/>
      <c r="AC37" s="22"/>
    </row>
    <row r="38" spans="1:67" s="23" customFormat="1" ht="13.5" customHeight="1" thickBot="1" x14ac:dyDescent="0.25">
      <c r="A38" s="17"/>
      <c r="B38" s="17"/>
      <c r="C38" s="17"/>
      <c r="D38" s="17"/>
      <c r="E38" s="17"/>
      <c r="F38" s="96" t="s">
        <v>89</v>
      </c>
      <c r="G38" s="97"/>
      <c r="H38" s="17"/>
      <c r="I38" s="98">
        <f>(L29-L34)/ABS(L34)</f>
        <v>-1.1116470520609711E-2</v>
      </c>
      <c r="J38" s="95"/>
      <c r="K38" s="85">
        <f>'[1]CAC 40 (2)'!P41</f>
        <v>39945</v>
      </c>
      <c r="L38" s="86">
        <f>VALUE(SUBSTITUTE('[1]CAC 40 (2)'!U41,".",","))</f>
        <v>3945.2</v>
      </c>
      <c r="M38" s="87">
        <f t="shared" si="2"/>
        <v>-2.1826937425231002E-3</v>
      </c>
      <c r="N38" s="86">
        <f>VALUE(SUBSTITUTE('[1]CAC 40 (2)'!V41,".",","))</f>
        <v>3948.45</v>
      </c>
      <c r="O38" s="86">
        <f>VALUE(SUBSTITUTE('[1]CAC 40 (2)'!W41,".",","))</f>
        <v>3961.66</v>
      </c>
      <c r="P38" s="86">
        <f>VALUE(SUBSTITUTE('[1]CAC 40 (2)'!X41,".",","))</f>
        <v>3933.32</v>
      </c>
      <c r="Q38" s="91" t="s">
        <v>90</v>
      </c>
      <c r="R38" s="92">
        <f t="shared" si="3"/>
        <v>3967.15</v>
      </c>
      <c r="S38" s="117"/>
      <c r="T38" s="117"/>
      <c r="U38" s="17"/>
      <c r="V38" s="17"/>
      <c r="W38" s="17"/>
      <c r="X38" s="17" t="str">
        <f>VLOOKUP(Q38,'[1]CAC 40 (3)'!B$1:C$65536,2,0)</f>
        <v>3 967.15</v>
      </c>
      <c r="Y38" s="17"/>
      <c r="Z38" s="17"/>
      <c r="AA38" s="17"/>
      <c r="AB38" s="22"/>
      <c r="AC38" s="22"/>
    </row>
    <row r="39" spans="1:67" s="23" customFormat="1" ht="13.5" customHeight="1" thickBot="1" x14ac:dyDescent="0.25">
      <c r="A39" s="17"/>
      <c r="B39" s="17"/>
      <c r="C39" s="17"/>
      <c r="D39" s="17"/>
      <c r="E39" s="17"/>
      <c r="F39" s="96" t="s">
        <v>91</v>
      </c>
      <c r="G39" s="97"/>
      <c r="H39" s="17"/>
      <c r="I39" s="98">
        <f>(L29-L39)/ABS(L39)</f>
        <v>7.4864119094650923E-4</v>
      </c>
      <c r="J39" s="95"/>
      <c r="K39" s="95"/>
      <c r="L39" s="99">
        <f>VALUE(SUBSTITUTE('[1]CAC 40 (2)'!U42,".",","))</f>
        <v>3953.83</v>
      </c>
      <c r="M39" s="17"/>
      <c r="N39" s="95"/>
      <c r="O39" s="95"/>
      <c r="P39" s="95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22"/>
      <c r="AC39" s="22"/>
    </row>
    <row r="40" spans="1:67" s="17" customFormat="1" ht="11.25" customHeight="1" x14ac:dyDescent="0.2">
      <c r="S40" s="25"/>
      <c r="AB40" s="22"/>
      <c r="AC40" s="22"/>
      <c r="BO40" s="17" t="s">
        <v>59</v>
      </c>
    </row>
    <row r="41" spans="1:67" s="17" customFormat="1" ht="11.25" customHeight="1" x14ac:dyDescent="0.2">
      <c r="S41" s="120" t="s">
        <v>215</v>
      </c>
      <c r="T41" s="120"/>
      <c r="AB41" s="22"/>
      <c r="AC41" s="22"/>
      <c r="BO41" s="17" t="s">
        <v>59</v>
      </c>
    </row>
  </sheetData>
  <sheetCalcPr fullCalcOnLoad="1"/>
  <mergeCells count="26">
    <mergeCell ref="Q34:T34"/>
    <mergeCell ref="S41:T41"/>
    <mergeCell ref="Q33:R33"/>
    <mergeCell ref="F38:G38"/>
    <mergeCell ref="F39:G39"/>
    <mergeCell ref="E20:E21"/>
    <mergeCell ref="F20:F21"/>
    <mergeCell ref="G20:G21"/>
    <mergeCell ref="Q20:R20"/>
    <mergeCell ref="Q21:R21"/>
    <mergeCell ref="E22:E23"/>
    <mergeCell ref="F22:F23"/>
    <mergeCell ref="G22:G23"/>
    <mergeCell ref="Q22:R22"/>
    <mergeCell ref="F15:G15"/>
    <mergeCell ref="F16:G16"/>
    <mergeCell ref="Q16:R16"/>
    <mergeCell ref="Q17:R17"/>
    <mergeCell ref="Q18:R18"/>
    <mergeCell ref="Q19:R19"/>
    <mergeCell ref="I2:K2"/>
    <mergeCell ref="E8:G8"/>
    <mergeCell ref="N8:O14"/>
    <mergeCell ref="S8:S14"/>
    <mergeCell ref="E9:G9"/>
    <mergeCell ref="E14:F14"/>
  </mergeCells>
  <conditionalFormatting sqref="P16:P17 I16 K16">
    <cfRule type="containsText" dxfId="41" priority="99" stopIfTrue="1" operator="containsText" text="fermeture">
      <formula>NOT(ISERROR(SEARCH("fermeture",I16)))</formula>
    </cfRule>
    <cfRule type="containsText" dxfId="40" priority="100" stopIfTrue="1" operator="containsText" text="ouverture">
      <formula>NOT(ISERROR(SEARCH("ouverture",I16)))</formula>
    </cfRule>
  </conditionalFormatting>
  <conditionalFormatting sqref="Q16:Q22">
    <cfRule type="containsText" dxfId="39" priority="73" stopIfTrue="1" operator="containsText" text="fermeture">
      <formula>NOT(ISERROR(SEARCH("fermeture",Q16)))</formula>
    </cfRule>
    <cfRule type="containsText" dxfId="38" priority="74" stopIfTrue="1" operator="containsText" text="ouverture">
      <formula>NOT(ISERROR(SEARCH("ouverture",Q16)))</formula>
    </cfRule>
  </conditionalFormatting>
  <conditionalFormatting sqref="I38:I39">
    <cfRule type="cellIs" dxfId="37" priority="59" stopIfTrue="1" operator="greaterThan">
      <formula>0</formula>
    </cfRule>
    <cfRule type="cellIs" dxfId="36" priority="60" stopIfTrue="1" operator="lessThan">
      <formula>0</formula>
    </cfRule>
  </conditionalFormatting>
  <conditionalFormatting sqref="I29:I36">
    <cfRule type="expression" dxfId="35" priority="101" stopIfTrue="1">
      <formula>SMALL(($I$29:$I$36),MIN( 1,COUNT($I$29:$I$36)))&gt;=I29</formula>
    </cfRule>
  </conditionalFormatting>
  <conditionalFormatting sqref="R35:R38">
    <cfRule type="cellIs" dxfId="34" priority="102" stopIfTrue="1" operator="greaterThan">
      <formula>$R$38</formula>
    </cfRule>
    <cfRule type="cellIs" dxfId="33" priority="103" stopIfTrue="1" operator="lessThan">
      <formula>$R$38</formula>
    </cfRule>
  </conditionalFormatting>
  <conditionalFormatting sqref="L29:L38">
    <cfRule type="expression" dxfId="32" priority="114" stopIfTrue="1">
      <formula>LARGE(($L$29:$L$38),MIN( 1,COUNT($L$29:$L$38)))&lt;=L29</formula>
    </cfRule>
    <cfRule type="expression" dxfId="31" priority="115" stopIfTrue="1">
      <formula>SMALL(($L$29:$L$38),MIN( 1,COUNT($L$29:$L$38)))&gt;=L29</formula>
    </cfRule>
  </conditionalFormatting>
  <conditionalFormatting sqref="N29:N38">
    <cfRule type="expression" dxfId="30" priority="116" stopIfTrue="1">
      <formula>LARGE(($N$29:$N$38),MIN( 1,COUNT($N$29:$N$38)))&lt;=N29</formula>
    </cfRule>
    <cfRule type="expression" dxfId="29" priority="117" stopIfTrue="1">
      <formula>SMALL(($N$29:$N$38),MIN( 1,COUNT($N$29:$N$38)))&gt;=N29</formula>
    </cfRule>
  </conditionalFormatting>
  <conditionalFormatting sqref="O29:O38">
    <cfRule type="expression" dxfId="28" priority="118" stopIfTrue="1">
      <formula>LARGE(($O$29:$O$38),MIN( 1,COUNT($O$29:$O$38)))&lt;=O29</formula>
    </cfRule>
    <cfRule type="expression" dxfId="27" priority="119" stopIfTrue="1">
      <formula>SMALL(($O$29:$O$38),MIN( 1,COUNT($O$29:$O$38)))&gt;=O29</formula>
    </cfRule>
  </conditionalFormatting>
  <conditionalFormatting sqref="P29:P38">
    <cfRule type="expression" dxfId="26" priority="120" stopIfTrue="1">
      <formula>LARGE(($P$29:$P$38),MIN( 1,COUNT($P$29:$P$38)))&lt;=P29</formula>
    </cfRule>
    <cfRule type="expression" dxfId="25" priority="121" stopIfTrue="1">
      <formula>SMALL(($P$29:$P$38),MIN( 1,COUNT($P$29:$P$38)))&gt;=P29</formula>
    </cfRule>
  </conditionalFormatting>
  <conditionalFormatting sqref="K10">
    <cfRule type="expression" dxfId="24" priority="36">
      <formula>R10&gt;0</formula>
    </cfRule>
    <cfRule type="expression" dxfId="23" priority="37">
      <formula>FIND("-",R10)</formula>
    </cfRule>
  </conditionalFormatting>
  <conditionalFormatting sqref="R8:R14">
    <cfRule type="cellIs" dxfId="22" priority="34" stopIfTrue="1" operator="greaterThan">
      <formula>0</formula>
    </cfRule>
    <cfRule type="cellIs" dxfId="21" priority="35" stopIfTrue="1" operator="lessThan">
      <formula>0</formula>
    </cfRule>
  </conditionalFormatting>
  <conditionalFormatting sqref="K12">
    <cfRule type="expression" dxfId="20" priority="32">
      <formula>R12&gt;0</formula>
    </cfRule>
    <cfRule type="expression" dxfId="19" priority="33">
      <formula>FIND("-",R12)</formula>
    </cfRule>
  </conditionalFormatting>
  <conditionalFormatting sqref="K8">
    <cfRule type="expression" dxfId="18" priority="30">
      <formula>R8&gt;0</formula>
    </cfRule>
    <cfRule type="expression" dxfId="17" priority="31">
      <formula>FIND("-",R8)</formula>
    </cfRule>
  </conditionalFormatting>
  <conditionalFormatting sqref="K9">
    <cfRule type="expression" dxfId="16" priority="28">
      <formula>R9&gt;0</formula>
    </cfRule>
    <cfRule type="expression" dxfId="15" priority="29">
      <formula>FIND("-",R9)</formula>
    </cfRule>
  </conditionalFormatting>
  <conditionalFormatting sqref="K11">
    <cfRule type="expression" dxfId="14" priority="26">
      <formula>R11&gt;0</formula>
    </cfRule>
    <cfRule type="expression" dxfId="13" priority="27">
      <formula>FIND("-",R11)</formula>
    </cfRule>
  </conditionalFormatting>
  <conditionalFormatting sqref="K13">
    <cfRule type="expression" dxfId="12" priority="24">
      <formula>R13&gt;0</formula>
    </cfRule>
    <cfRule type="expression" dxfId="11" priority="25">
      <formula>FIND("-",R13)</formula>
    </cfRule>
  </conditionalFormatting>
  <conditionalFormatting sqref="K14">
    <cfRule type="expression" dxfId="10" priority="22">
      <formula>R14&gt;0</formula>
    </cfRule>
    <cfRule type="expression" dxfId="9" priority="23">
      <formula>FIND("-",R14)</formula>
    </cfRule>
  </conditionalFormatting>
  <conditionalFormatting sqref="G29:G36">
    <cfRule type="cellIs" dxfId="8" priority="20" stopIfTrue="1" operator="greaterThan">
      <formula>0</formula>
    </cfRule>
    <cfRule type="cellIs" dxfId="7" priority="21" stopIfTrue="1" operator="lessThan">
      <formula>0</formula>
    </cfRule>
  </conditionalFormatting>
  <conditionalFormatting sqref="H29:H36">
    <cfRule type="expression" dxfId="6" priority="19" stopIfTrue="1">
      <formula>LARGE(($H$29:$H$36),MIN( 1,COUNT($H$29:$H$36)))&lt;=H29</formula>
    </cfRule>
  </conditionalFormatting>
  <conditionalFormatting sqref="S30:S31">
    <cfRule type="expression" dxfId="5" priority="17" stopIfTrue="1">
      <formula>LARGE(($S$30:$S$31),MIN( 1,COUNT($S$30:$S$31)))&lt;=S30</formula>
    </cfRule>
    <cfRule type="expression" dxfId="4" priority="18" stopIfTrue="1">
      <formula>SMALL(($S$30:$S$31),MIN( 1,COUNT($S$30:$S$31)))&gt;=S30</formula>
    </cfRule>
  </conditionalFormatting>
  <conditionalFormatting sqref="T30:T31">
    <cfRule type="expression" dxfId="3" priority="15" stopIfTrue="1">
      <formula>LARGE(($T$30:$T$31),MIN( 1,COUNT($T$30:$T$31)))&lt;=T30</formula>
    </cfRule>
    <cfRule type="expression" dxfId="2" priority="16" stopIfTrue="1">
      <formula>SMALL(($T$30:$T$31),MIN( 1,COUNT($T$30:$T$31)))&gt;=T30</formula>
    </cfRule>
  </conditionalFormatting>
  <conditionalFormatting sqref="M29:M38">
    <cfRule type="iconSet" priority="130">
      <iconSet iconSet="3Arrows">
        <cfvo type="percent" val="0"/>
        <cfvo type="num" val="0"/>
        <cfvo type="num" val="0" gte="0"/>
      </iconSet>
    </cfRule>
    <cfRule type="cellIs" dxfId="1" priority="131" stopIfTrue="1" operator="greaterThan">
      <formula>0</formula>
    </cfRule>
    <cfRule type="cellIs" dxfId="0" priority="132" stopIfTrue="1" operator="lessThan">
      <formula>0</formula>
    </cfRule>
  </conditionalFormatting>
  <pageMargins left="0.78740157499999996" right="0.78740157499999996" top="0.984251969" bottom="0.984251969" header="0.5" footer="0.5"/>
  <pageSetup orientation="portrait" horizontalDpi="4294967292" verticalDpi="4294967292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CAC 40 (3)</vt:lpstr>
      <vt:lpstr>Feuil1</vt:lpstr>
      <vt:lpstr>'CAC 40 (3)'!cours.phtml?symbole_1rPCAC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2013-05-25T12:29:09Z</dcterms:created>
  <dcterms:modified xsi:type="dcterms:W3CDTF">2013-05-25T12:46:30Z</dcterms:modified>
</cp:coreProperties>
</file>