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8915" windowHeight="12330"/>
  </bookViews>
  <sheets>
    <sheet name="actions 2011" sheetId="1" r:id="rId1"/>
  </sheets>
  <calcPr calcId="144525"/>
</workbook>
</file>

<file path=xl/calcChain.xml><?xml version="1.0" encoding="utf-8"?>
<calcChain xmlns="http://schemas.openxmlformats.org/spreadsheetml/2006/main">
  <c r="F6" i="1" l="1"/>
  <c r="K6" i="1"/>
  <c r="F4" i="1" l="1"/>
  <c r="F16" i="1"/>
  <c r="F13" i="1"/>
  <c r="F12" i="1"/>
  <c r="F17" i="1"/>
  <c r="B33" i="1"/>
  <c r="B32" i="1"/>
  <c r="K18" i="1"/>
  <c r="K16" i="1"/>
  <c r="K13" i="1"/>
  <c r="K17" i="1"/>
  <c r="K12" i="1"/>
  <c r="K10" i="1"/>
  <c r="F10" i="1"/>
  <c r="B10" i="1"/>
  <c r="K15" i="1"/>
  <c r="F15" i="1"/>
  <c r="B15" i="1"/>
  <c r="K14" i="1"/>
  <c r="F14" i="1"/>
  <c r="B14" i="1"/>
  <c r="K9" i="1"/>
  <c r="F9" i="1"/>
  <c r="B9" i="1"/>
  <c r="K7" i="1"/>
  <c r="F7" i="1"/>
  <c r="B7" i="1"/>
  <c r="K11" i="1"/>
  <c r="F11" i="1"/>
  <c r="B11" i="1"/>
  <c r="K5" i="1"/>
  <c r="F5" i="1"/>
  <c r="B5" i="1"/>
  <c r="K8" i="1"/>
  <c r="F8" i="1"/>
  <c r="B8" i="1"/>
  <c r="K4" i="1"/>
  <c r="B4" i="1"/>
  <c r="G5" i="1" l="1"/>
  <c r="G7" i="1"/>
  <c r="G4" i="1"/>
</calcChain>
</file>

<file path=xl/sharedStrings.xml><?xml version="1.0" encoding="utf-8"?>
<sst xmlns="http://schemas.openxmlformats.org/spreadsheetml/2006/main" count="57" uniqueCount="20">
  <si>
    <t>achat</t>
  </si>
  <si>
    <t>vente</t>
  </si>
  <si>
    <t>Banque</t>
  </si>
  <si>
    <t>Colonne1</t>
  </si>
  <si>
    <t>Actions</t>
  </si>
  <si>
    <t>Sens d'opération</t>
  </si>
  <si>
    <t>Quantité</t>
  </si>
  <si>
    <t>Quantité en cours</t>
  </si>
  <si>
    <t>Prix de revient</t>
  </si>
  <si>
    <t>Cours d'opération</t>
  </si>
  <si>
    <t>Date</t>
  </si>
  <si>
    <t>Frais</t>
  </si>
  <si>
    <t>Montants</t>
  </si>
  <si>
    <t>LBP</t>
  </si>
  <si>
    <t>Casino</t>
  </si>
  <si>
    <t>Veolia</t>
  </si>
  <si>
    <t>Pernod Ricard</t>
  </si>
  <si>
    <t>BOURSO</t>
  </si>
  <si>
    <t>le prix de revient des 10 actions restantes est toujours de 50,60€. Le montant investi est de 10*50,6€ ou 759€ / 15 * 10</t>
  </si>
  <si>
    <t>le prix de revient des 15 actions est de 50,60€. Le montant investi est de 759€ (15 * 50,6€)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</si>
</sst>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_-* #,##0\ &quot;€&quot;_-;\-* #,##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color theme="3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wrapText="1"/>
    </xf>
    <xf numFmtId="0" fontId="2" fillId="0" borderId="0" xfId="0" applyFont="1"/>
    <xf numFmtId="0" fontId="0" fillId="0" borderId="0" xfId="0" applyNumberFormat="1"/>
    <xf numFmtId="44" fontId="1" fillId="0" borderId="0" xfId="1" applyFont="1"/>
    <xf numFmtId="14" fontId="0" fillId="0" borderId="0" xfId="0" applyNumberFormat="1"/>
    <xf numFmtId="0" fontId="0" fillId="0" borderId="0" xfId="0" applyFill="1"/>
    <xf numFmtId="0" fontId="0" fillId="0" borderId="0" xfId="0" applyNumberFormat="1" applyFill="1"/>
    <xf numFmtId="164" fontId="0" fillId="0" borderId="0" xfId="0" applyNumberFormat="1" applyFill="1"/>
    <xf numFmtId="44" fontId="1" fillId="0" borderId="0" xfId="1" applyFont="1" applyFill="1"/>
    <xf numFmtId="14" fontId="0" fillId="0" borderId="0" xfId="0" applyNumberFormat="1" applyFill="1"/>
    <xf numFmtId="0" fontId="1" fillId="0" borderId="0" xfId="1" applyNumberFormat="1" applyFont="1" applyFill="1"/>
    <xf numFmtId="14" fontId="1" fillId="0" borderId="0" xfId="1" applyNumberFormat="1" applyFont="1" applyFill="1"/>
    <xf numFmtId="0" fontId="0" fillId="0" borderId="0" xfId="0" applyFont="1"/>
    <xf numFmtId="0" fontId="3" fillId="0" borderId="0" xfId="0" applyNumberFormat="1" applyFont="1"/>
    <xf numFmtId="0" fontId="4" fillId="0" borderId="0" xfId="0" applyFont="1"/>
    <xf numFmtId="0" fontId="4" fillId="0" borderId="0" xfId="0" applyFont="1" applyAlignment="1">
      <alignment wrapText="1"/>
    </xf>
    <xf numFmtId="44" fontId="4" fillId="0" borderId="0" xfId="1" applyFont="1" applyFill="1"/>
    <xf numFmtId="44" fontId="5" fillId="0" borderId="0" xfId="1" applyFont="1"/>
    <xf numFmtId="0" fontId="4" fillId="0" borderId="0" xfId="0" applyNumberFormat="1" applyFont="1"/>
    <xf numFmtId="0" fontId="4" fillId="0" borderId="0" xfId="0" applyNumberFormat="1" applyFont="1" applyFill="1"/>
    <xf numFmtId="0" fontId="4" fillId="0" borderId="0" xfId="1" applyNumberFormat="1" applyFont="1" applyFill="1"/>
    <xf numFmtId="44" fontId="0" fillId="0" borderId="0" xfId="0" applyNumberFormat="1"/>
    <xf numFmtId="165" fontId="1" fillId="0" borderId="0" xfId="1" applyNumberFormat="1" applyFont="1"/>
  </cellXfs>
  <cellStyles count="2">
    <cellStyle name="Monétaire" xfId="1" builtinId="4"/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strike val="0"/>
        <outline val="0"/>
        <shadow val="0"/>
        <u/>
        <vertAlign val="baseline"/>
        <sz val="11"/>
        <color theme="3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3"/>
        <name val="Calibri"/>
        <scheme val="minor"/>
      </font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theme="0" tint="-0.34998626667073579"/>
        <name val="Calibri"/>
        <scheme val="minor"/>
      </font>
      <numFmt numFmtId="0" formatCode="General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Operations" displayName="Operations" ref="A3:K18" totalsRowShown="0" headerRowDxfId="8">
  <autoFilter ref="A3:K18"/>
  <sortState ref="A4:L17">
    <sortCondition ref="I4:I17"/>
  </sortState>
  <tableColumns count="11">
    <tableColumn id="1" name="Banque"/>
    <tableColumn id="19" name="Colonne1" dataDxfId="7"/>
    <tableColumn id="2" name="Actions"/>
    <tableColumn id="20" name="Sens d'opération"/>
    <tableColumn id="3" name="Quantité" dataDxfId="6"/>
    <tableColumn id="25" name="Quantité en cours" dataDxfId="5"/>
    <tableColumn id="26" name="Prix de revient" dataDxfId="4" dataCellStyle="Monétaire"/>
    <tableColumn id="4" name="Cours d'opération" dataDxfId="3" dataCellStyle="Monétaire"/>
    <tableColumn id="5" name="Date" dataDxfId="2"/>
    <tableColumn id="6" name="Frais" dataDxfId="1" dataCellStyle="Monétaire"/>
    <tableColumn id="24" name="Montants" dataDxfId="0" dataCellStyle="Monétaire">
      <calculatedColumnFormula>IF('actions 2011'!$D4=D$1,'actions 2011'!$E4*'actions 2011'!$H4+'actions 2011'!$J4,'actions 2011'!$E4*'actions 2011'!$H4-'actions 2011'!$J4)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tabSelected="1" zoomScale="90" zoomScaleNormal="90" workbookViewId="0">
      <pane xSplit="3" ySplit="3" topLeftCell="D4" activePane="bottomRight" state="frozenSplit"/>
      <selection pane="topRight" activeCell="I1" sqref="I1"/>
      <selection pane="bottomLeft" activeCell="A25" sqref="A25"/>
      <selection pane="bottomRight" activeCell="M6" sqref="M6"/>
    </sheetView>
  </sheetViews>
  <sheetFormatPr baseColWidth="10" defaultRowHeight="15" x14ac:dyDescent="0.25"/>
  <cols>
    <col min="3" max="3" width="14.85546875" bestFit="1" customWidth="1"/>
    <col min="4" max="4" width="14.85546875" customWidth="1"/>
    <col min="5" max="5" width="11.5703125" bestFit="1" customWidth="1"/>
    <col min="6" max="7" width="12.140625" customWidth="1"/>
    <col min="8" max="8" width="17.28515625" customWidth="1"/>
    <col min="9" max="9" width="14.140625" customWidth="1"/>
    <col min="10" max="10" width="9.5703125" customWidth="1"/>
    <col min="11" max="11" width="15.5703125" customWidth="1"/>
    <col min="12" max="12" width="4.28515625" customWidth="1"/>
  </cols>
  <sheetData>
    <row r="1" spans="1:13" x14ac:dyDescent="0.25">
      <c r="D1" t="s">
        <v>0</v>
      </c>
      <c r="G1" s="15"/>
    </row>
    <row r="2" spans="1:13" x14ac:dyDescent="0.25">
      <c r="D2" t="s">
        <v>1</v>
      </c>
      <c r="G2" s="15"/>
    </row>
    <row r="3" spans="1:13" ht="30" x14ac:dyDescent="0.25">
      <c r="A3" t="s">
        <v>2</v>
      </c>
      <c r="B3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6" t="s">
        <v>8</v>
      </c>
      <c r="H3" s="1" t="s">
        <v>9</v>
      </c>
      <c r="I3" s="1" t="s">
        <v>10</v>
      </c>
      <c r="J3" s="1" t="s">
        <v>11</v>
      </c>
      <c r="K3" s="1" t="s">
        <v>12</v>
      </c>
    </row>
    <row r="4" spans="1:13" x14ac:dyDescent="0.25">
      <c r="A4" t="s">
        <v>13</v>
      </c>
      <c r="B4" s="2">
        <f>IF(OR(C4=0,C4="",COUNTIF(C$4:C4,C4)&gt;1),"",ROW()-3)</f>
        <v>1</v>
      </c>
      <c r="C4" t="s">
        <v>14</v>
      </c>
      <c r="D4" t="s">
        <v>0</v>
      </c>
      <c r="E4" s="3">
        <v>10</v>
      </c>
      <c r="F4" s="14">
        <f>SUMIFS(E$4:E4,C$4:C4,'actions 2011'!$C4,D$4:D4,D$1)-SUMIFS(E$4:E4,C$4:C4,'actions 2011'!$C4,D$4:D4,D$2)</f>
        <v>10</v>
      </c>
      <c r="G4" s="18">
        <f>K4/F4</f>
        <v>10.9</v>
      </c>
      <c r="H4" s="4">
        <v>10</v>
      </c>
      <c r="I4" s="5">
        <v>37996</v>
      </c>
      <c r="J4" s="4">
        <v>9</v>
      </c>
      <c r="K4" s="23">
        <f>IF('actions 2011'!$D4=D$1,'actions 2011'!$E4*'actions 2011'!$H4+'actions 2011'!$J4,'actions 2011'!$E4*'actions 2011'!$H4-'actions 2011'!$J4)</f>
        <v>109</v>
      </c>
    </row>
    <row r="5" spans="1:13" x14ac:dyDescent="0.25">
      <c r="A5" t="s">
        <v>13</v>
      </c>
      <c r="B5" s="2">
        <f>IF(OR(C5=0,C5="",COUNTIF(C$4:C5,C5)&gt;1),"",ROW()-3)</f>
        <v>2</v>
      </c>
      <c r="C5" t="s">
        <v>16</v>
      </c>
      <c r="D5" t="s">
        <v>0</v>
      </c>
      <c r="E5" s="3">
        <v>15</v>
      </c>
      <c r="F5" s="14">
        <f>SUMIFS(E$4:E5,C$4:C5,'actions 2011'!$C5,D$4:D5,D$1)-SUMIFS(E$4:E5,C$4:C5,'actions 2011'!$C5,D$4:D5,D$2)</f>
        <v>15</v>
      </c>
      <c r="G5" s="18">
        <f>K5/F5</f>
        <v>50.6</v>
      </c>
      <c r="H5" s="4">
        <v>50</v>
      </c>
      <c r="I5" s="5">
        <v>38212</v>
      </c>
      <c r="J5" s="4">
        <v>9</v>
      </c>
      <c r="K5" s="23">
        <f>IF('actions 2011'!$D5=D$1,'actions 2011'!$E5*'actions 2011'!$H5+'actions 2011'!$J5,'actions 2011'!$E5*'actions 2011'!$H5-'actions 2011'!$J5)</f>
        <v>759</v>
      </c>
      <c r="M5" t="s">
        <v>19</v>
      </c>
    </row>
    <row r="6" spans="1:13" x14ac:dyDescent="0.25">
      <c r="A6" t="s">
        <v>13</v>
      </c>
      <c r="B6" s="2"/>
      <c r="C6" t="s">
        <v>14</v>
      </c>
      <c r="D6" t="s">
        <v>0</v>
      </c>
      <c r="E6" s="3">
        <v>10</v>
      </c>
      <c r="F6" s="14">
        <f>SUMIFS(E$4:E6,C$4:C6,'actions 2011'!$C6,D$4:D6,D$1)-SUMIFS(E$4:E6,C$4:C6,'actions 2011'!$C6,D$4:D6,D$2)</f>
        <v>20</v>
      </c>
      <c r="G6" s="18"/>
      <c r="H6" s="4">
        <v>12</v>
      </c>
      <c r="I6" s="5">
        <v>38245</v>
      </c>
      <c r="J6" s="4">
        <v>9</v>
      </c>
      <c r="K6" s="23">
        <f>IF('actions 2011'!$D6=D$1,'actions 2011'!$E6*'actions 2011'!$H6+'actions 2011'!$J6,'actions 2011'!$E6*'actions 2011'!$H6-'actions 2011'!$J6)</f>
        <v>129</v>
      </c>
    </row>
    <row r="7" spans="1:13" x14ac:dyDescent="0.25">
      <c r="A7" t="s">
        <v>13</v>
      </c>
      <c r="B7" s="2" t="str">
        <f>IF(OR(C7=0,C7="",COUNTIF(C$4:C7,C7)&gt;1),"",ROW()-3)</f>
        <v/>
      </c>
      <c r="C7" t="s">
        <v>16</v>
      </c>
      <c r="D7" t="s">
        <v>1</v>
      </c>
      <c r="E7" s="3">
        <v>5</v>
      </c>
      <c r="F7" s="14">
        <f>SUMIFS(E$4:E7,C$4:C7,'actions 2011'!$C7,D$4:D7,D$1)-SUMIFS(E$4:E7,C$4:C7,'actions 2011'!$C7,D$4:D7,D$2)</f>
        <v>10</v>
      </c>
      <c r="G7" s="18">
        <f t="shared" ref="G7" si="0">K7/F7</f>
        <v>36.6</v>
      </c>
      <c r="H7" s="4">
        <v>75</v>
      </c>
      <c r="I7" s="5">
        <v>38385</v>
      </c>
      <c r="J7" s="4">
        <v>9</v>
      </c>
      <c r="K7" s="23">
        <f>IF('actions 2011'!$D7=D$1,'actions 2011'!$E7*'actions 2011'!$H7+'actions 2011'!$J7,'actions 2011'!$E7*'actions 2011'!$H7-'actions 2011'!$J7)</f>
        <v>366</v>
      </c>
      <c r="M7" s="22" t="s">
        <v>18</v>
      </c>
    </row>
    <row r="8" spans="1:13" x14ac:dyDescent="0.25">
      <c r="A8" t="s">
        <v>13</v>
      </c>
      <c r="B8" s="2" t="str">
        <f>IF(OR(C8=0,C8="",COUNTIF(C$4:C8,C8)&gt;1),"",ROW()-3)</f>
        <v/>
      </c>
      <c r="C8" t="s">
        <v>14</v>
      </c>
      <c r="D8" t="s">
        <v>0</v>
      </c>
      <c r="E8" s="3">
        <v>10</v>
      </c>
      <c r="F8" s="14">
        <f>SUMIFS(E$4:E8,C$4:C8,'actions 2011'!$C8,D$4:D8,D$1)-SUMIFS(E$4:E8,C$4:C8,'actions 2011'!$C8,D$4:D8,D$2)</f>
        <v>30</v>
      </c>
      <c r="G8" s="18"/>
      <c r="H8" s="4">
        <v>8</v>
      </c>
      <c r="I8" s="5">
        <v>38429</v>
      </c>
      <c r="J8" s="4">
        <v>9</v>
      </c>
      <c r="K8" s="23">
        <f>IF('actions 2011'!$D8=D$1,'actions 2011'!$E8*'actions 2011'!$H8+'actions 2011'!$J8,'actions 2011'!$E8*'actions 2011'!$H8-'actions 2011'!$J8)</f>
        <v>89</v>
      </c>
    </row>
    <row r="9" spans="1:13" x14ac:dyDescent="0.25">
      <c r="A9" t="s">
        <v>17</v>
      </c>
      <c r="B9" s="2">
        <f>IF(OR(C9=0,C9="",COUNTIF(C$4:C9,C9)&gt;1),"",ROW()-3)</f>
        <v>6</v>
      </c>
      <c r="C9" t="s">
        <v>15</v>
      </c>
      <c r="D9" t="s">
        <v>0</v>
      </c>
      <c r="E9" s="3">
        <v>50</v>
      </c>
      <c r="F9" s="14">
        <f>SUMIFS(E$4:E9,C$4:C9,'actions 2011'!$C9,D$4:D9,D$1)-SUMIFS(E$4:E9,C$4:C9,'actions 2011'!$C9,D$4:D9,D$2)</f>
        <v>50</v>
      </c>
      <c r="G9" s="18"/>
      <c r="H9" s="4">
        <v>35</v>
      </c>
      <c r="I9" s="5">
        <v>38750</v>
      </c>
      <c r="J9" s="4">
        <v>5.5</v>
      </c>
      <c r="K9" s="23">
        <f>IF('actions 2011'!$D9=D$1,'actions 2011'!$E9*'actions 2011'!$H9+'actions 2011'!$J9,'actions 2011'!$E9*'actions 2011'!$H9-'actions 2011'!$J9)</f>
        <v>1755.5</v>
      </c>
    </row>
    <row r="10" spans="1:13" x14ac:dyDescent="0.25">
      <c r="A10" t="s">
        <v>13</v>
      </c>
      <c r="B10" s="2" t="str">
        <f>IF(OR(C10=0,C10="",COUNTIF(C$4:C10,C10)&gt;1),"",ROW()-3)</f>
        <v/>
      </c>
      <c r="C10" t="s">
        <v>16</v>
      </c>
      <c r="D10" t="s">
        <v>0</v>
      </c>
      <c r="E10" s="3">
        <v>15</v>
      </c>
      <c r="F10" s="14">
        <f>SUMIFS(E$4:E10,C$4:C10,'actions 2011'!$C10,D$4:D10,D$1)-SUMIFS(E$4:E10,C$4:C10,'actions 2011'!$C10,D$4:D10,D$2)</f>
        <v>25</v>
      </c>
      <c r="G10" s="18"/>
      <c r="H10" s="4">
        <v>60</v>
      </c>
      <c r="I10" s="5">
        <v>39649</v>
      </c>
      <c r="J10" s="4">
        <v>9</v>
      </c>
      <c r="K10" s="23">
        <f>IF('actions 2011'!$D10=D$1,'actions 2011'!$E10*'actions 2011'!$H10+'actions 2011'!$J10,'actions 2011'!$E10*'actions 2011'!$H10-'actions 2011'!$J10)</f>
        <v>909</v>
      </c>
    </row>
    <row r="11" spans="1:13" x14ac:dyDescent="0.25">
      <c r="A11" t="s">
        <v>13</v>
      </c>
      <c r="B11" s="2" t="str">
        <f>IF(OR(C11=0,C11="",COUNTIF(C$4:C11,C11)&gt;1),"",ROW()-3)</f>
        <v/>
      </c>
      <c r="C11" t="s">
        <v>14</v>
      </c>
      <c r="D11" t="s">
        <v>0</v>
      </c>
      <c r="E11" s="3">
        <v>20</v>
      </c>
      <c r="F11" s="14">
        <f>SUMIFS(E$4:E11,C$4:C11,'actions 2011'!$C11,D$4:D11,D$1)-SUMIFS(E$4:E11,C$4:C11,'actions 2011'!$C11,D$4:D11,D$2)</f>
        <v>50</v>
      </c>
      <c r="G11" s="18"/>
      <c r="H11" s="4">
        <v>6</v>
      </c>
      <c r="I11" s="5">
        <v>39771</v>
      </c>
      <c r="J11" s="4">
        <v>9</v>
      </c>
      <c r="K11" s="23">
        <f>IF('actions 2011'!$D11=D$1,'actions 2011'!$E11*'actions 2011'!$H11+'actions 2011'!$J11,'actions 2011'!$E11*'actions 2011'!$H11-'actions 2011'!$J11)</f>
        <v>129</v>
      </c>
    </row>
    <row r="12" spans="1:13" x14ac:dyDescent="0.25">
      <c r="A12" t="s">
        <v>13</v>
      </c>
      <c r="B12" s="2"/>
      <c r="C12" t="s">
        <v>16</v>
      </c>
      <c r="D12" t="s">
        <v>0</v>
      </c>
      <c r="E12" s="3">
        <v>15</v>
      </c>
      <c r="F12" s="14">
        <f>SUMIFS(E$4:E12,C$4:C12,'actions 2011'!$C12,D$4:D12,D$1)-SUMIFS(E$4:E12,C$4:C12,'actions 2011'!$C12,D$4:D12,D$2)</f>
        <v>40</v>
      </c>
      <c r="G12" s="18"/>
      <c r="H12" s="4">
        <v>55</v>
      </c>
      <c r="I12" s="5">
        <v>39845</v>
      </c>
      <c r="J12" s="4">
        <v>9</v>
      </c>
      <c r="K12" s="23">
        <f>IF('actions 2011'!$D12=D$1,'actions 2011'!$E12*'actions 2011'!$H12+'actions 2011'!$J12,'actions 2011'!$E12*'actions 2011'!$H12-'actions 2011'!$J12)</f>
        <v>834</v>
      </c>
    </row>
    <row r="13" spans="1:13" x14ac:dyDescent="0.25">
      <c r="A13" t="s">
        <v>13</v>
      </c>
      <c r="B13" s="2"/>
      <c r="C13" t="s">
        <v>16</v>
      </c>
      <c r="D13" t="s">
        <v>1</v>
      </c>
      <c r="E13" s="3">
        <v>40</v>
      </c>
      <c r="F13" s="14">
        <f>SUMIFS(E$4:E13,C$4:C13,'actions 2011'!$C13,D$4:D13,D$1)-SUMIFS(E$4:E13,C$4:C13,'actions 2011'!$C13,D$4:D13,D$2)</f>
        <v>0</v>
      </c>
      <c r="G13" s="18"/>
      <c r="H13" s="4">
        <v>80</v>
      </c>
      <c r="I13" s="5">
        <v>40422</v>
      </c>
      <c r="J13" s="4">
        <v>9</v>
      </c>
      <c r="K13" s="23">
        <f>IF('actions 2011'!$D13=D$1,'actions 2011'!$E13*'actions 2011'!$H13+'actions 2011'!$J13,'actions 2011'!$E13*'actions 2011'!$H13-'actions 2011'!$J13)</f>
        <v>3191</v>
      </c>
    </row>
    <row r="14" spans="1:13" x14ac:dyDescent="0.25">
      <c r="A14" t="s">
        <v>17</v>
      </c>
      <c r="B14" s="2" t="str">
        <f>IF(OR(C14=0,C14="",COUNTIF(C$4:C14,C14)&gt;1),"",ROW()-3)</f>
        <v/>
      </c>
      <c r="C14" t="s">
        <v>15</v>
      </c>
      <c r="D14" t="s">
        <v>1</v>
      </c>
      <c r="E14" s="3">
        <v>20</v>
      </c>
      <c r="F14" s="14">
        <f>SUMIFS(E$4:E14,C$4:C14,'actions 2011'!$C14,D$4:D14,D$1)-SUMIFS(E$4:E14,C$4:C14,'actions 2011'!$C14,D$4:D14,D$2)</f>
        <v>30</v>
      </c>
      <c r="G14" s="18"/>
      <c r="H14" s="4">
        <v>40</v>
      </c>
      <c r="I14" s="5">
        <v>40664</v>
      </c>
      <c r="J14" s="4">
        <v>5.5</v>
      </c>
      <c r="K14" s="23">
        <f>IF('actions 2011'!$D14=D$1,'actions 2011'!$E14*'actions 2011'!$H14+'actions 2011'!$J14,'actions 2011'!$E14*'actions 2011'!$H14-'actions 2011'!$J14)</f>
        <v>794.5</v>
      </c>
    </row>
    <row r="15" spans="1:13" x14ac:dyDescent="0.25">
      <c r="A15" t="s">
        <v>13</v>
      </c>
      <c r="B15" s="2" t="str">
        <f>IF(OR(C15=0,C15="",COUNTIF(C$4:C15,C15)&gt;1),"",ROW()-3)</f>
        <v/>
      </c>
      <c r="C15" t="s">
        <v>14</v>
      </c>
      <c r="D15" t="s">
        <v>1</v>
      </c>
      <c r="E15" s="3">
        <v>30</v>
      </c>
      <c r="F15" s="14">
        <f>SUMIFS(E$4:E15,C$4:C15,'actions 2011'!$C15,D$4:D15,D$1)-SUMIFS(E$4:E15,C$4:C15,'actions 2011'!$C15,D$4:D15,D$2)</f>
        <v>20</v>
      </c>
      <c r="G15" s="18"/>
      <c r="H15" s="4">
        <v>15</v>
      </c>
      <c r="I15" s="5">
        <v>40695</v>
      </c>
      <c r="J15" s="4">
        <v>9</v>
      </c>
      <c r="K15" s="23">
        <f>IF('actions 2011'!$D15=D$1,'actions 2011'!$E15*'actions 2011'!$H15+'actions 2011'!$J15,'actions 2011'!$E15*'actions 2011'!$H15-'actions 2011'!$J15)</f>
        <v>441</v>
      </c>
    </row>
    <row r="16" spans="1:13" x14ac:dyDescent="0.25">
      <c r="A16" t="s">
        <v>17</v>
      </c>
      <c r="B16" s="2"/>
      <c r="C16" t="s">
        <v>15</v>
      </c>
      <c r="D16" t="s">
        <v>1</v>
      </c>
      <c r="E16" s="3">
        <v>20</v>
      </c>
      <c r="F16" s="14">
        <f>SUMIFS(E$4:E16,C$4:C16,'actions 2011'!$C16,D$4:D16,D$1)-SUMIFS(E$4:E16,C$4:C16,'actions 2011'!$C16,D$4:D16,D$2)</f>
        <v>10</v>
      </c>
      <c r="G16" s="18"/>
      <c r="H16" s="4">
        <v>45</v>
      </c>
      <c r="I16" s="5">
        <v>40695</v>
      </c>
      <c r="J16" s="4">
        <v>5.5</v>
      </c>
      <c r="K16" s="23">
        <f>IF('actions 2011'!$D16=D$1,'actions 2011'!$E16*'actions 2011'!$H16+'actions 2011'!$J16,'actions 2011'!$E16*'actions 2011'!$H16-'actions 2011'!$J16)</f>
        <v>894.5</v>
      </c>
    </row>
    <row r="17" spans="1:11" x14ac:dyDescent="0.25">
      <c r="A17" t="s">
        <v>13</v>
      </c>
      <c r="B17" s="2"/>
      <c r="C17" t="s">
        <v>14</v>
      </c>
      <c r="D17" t="s">
        <v>0</v>
      </c>
      <c r="E17" s="3">
        <v>20</v>
      </c>
      <c r="F17" s="14">
        <f>SUMIFS(E$4:E17,C$4:C17,'actions 2011'!$C17,D$4:D17,D$1)-SUMIFS(E$4:E17,C$4:C17,'actions 2011'!$C17,D$4:D17,D$2)</f>
        <v>40</v>
      </c>
      <c r="G17" s="18"/>
      <c r="H17" s="4">
        <v>11</v>
      </c>
      <c r="I17" s="5">
        <v>40756</v>
      </c>
      <c r="J17" s="4">
        <v>9</v>
      </c>
      <c r="K17" s="23">
        <f>IF('actions 2011'!$D17=D$1,'actions 2011'!$E17*'actions 2011'!$H17+'actions 2011'!$J17,'actions 2011'!$E17*'actions 2011'!$H17-'actions 2011'!$J17)</f>
        <v>229</v>
      </c>
    </row>
    <row r="18" spans="1:11" x14ac:dyDescent="0.25">
      <c r="B18" s="2"/>
      <c r="E18" s="3"/>
      <c r="F18" s="14"/>
      <c r="G18" s="18"/>
      <c r="H18" s="4"/>
      <c r="I18" s="5"/>
      <c r="J18" s="4"/>
      <c r="K18" s="4">
        <f>IF('actions 2011'!$D18=D$1,'actions 2011'!$E18*'actions 2011'!$H18+'actions 2011'!$J18,'actions 2011'!$E18*'actions 2011'!$H18-'actions 2011'!$J18)</f>
        <v>0</v>
      </c>
    </row>
    <row r="19" spans="1:11" x14ac:dyDescent="0.25">
      <c r="B19" s="2"/>
      <c r="E19" s="3"/>
      <c r="F19" s="3"/>
      <c r="G19" s="19"/>
      <c r="H19" s="4"/>
      <c r="I19" s="5"/>
      <c r="J19" s="4"/>
      <c r="K19" s="4"/>
    </row>
    <row r="20" spans="1:11" x14ac:dyDescent="0.25">
      <c r="B20" s="2"/>
      <c r="D20" s="6"/>
      <c r="E20" s="7"/>
      <c r="F20" s="8"/>
      <c r="G20" s="20"/>
      <c r="H20" s="9"/>
      <c r="I20" s="10"/>
      <c r="J20" s="9"/>
      <c r="K20" s="9"/>
    </row>
    <row r="21" spans="1:11" x14ac:dyDescent="0.25">
      <c r="B21" s="2"/>
      <c r="D21" s="6"/>
      <c r="E21" s="7"/>
      <c r="F21" s="7"/>
      <c r="G21" s="20"/>
      <c r="H21" s="9"/>
      <c r="I21" s="10"/>
      <c r="J21" s="9"/>
      <c r="K21" s="9"/>
    </row>
    <row r="22" spans="1:11" x14ac:dyDescent="0.25">
      <c r="B22" s="2"/>
      <c r="D22" s="6"/>
      <c r="E22" s="7"/>
      <c r="F22" s="7"/>
      <c r="G22" s="17"/>
      <c r="H22" s="9"/>
      <c r="I22" s="9"/>
      <c r="J22" s="9"/>
      <c r="K22" s="9"/>
    </row>
    <row r="23" spans="1:11" x14ac:dyDescent="0.25">
      <c r="B23" s="2"/>
      <c r="D23" s="7"/>
      <c r="E23" s="9"/>
      <c r="F23" s="9"/>
      <c r="G23" s="21"/>
      <c r="H23" s="11"/>
      <c r="I23" s="11"/>
      <c r="J23" s="11"/>
      <c r="K23" s="9"/>
    </row>
    <row r="24" spans="1:11" x14ac:dyDescent="0.25">
      <c r="B24" s="2"/>
      <c r="D24" s="7"/>
      <c r="E24" s="9"/>
      <c r="F24" s="5"/>
      <c r="G24" s="21"/>
      <c r="H24" s="11"/>
      <c r="I24" s="11"/>
      <c r="J24" s="11"/>
      <c r="K24" s="9"/>
    </row>
    <row r="25" spans="1:11" x14ac:dyDescent="0.25">
      <c r="B25" s="2"/>
      <c r="D25" s="7"/>
      <c r="E25" s="9"/>
      <c r="F25" s="9"/>
      <c r="G25" s="21"/>
      <c r="H25" s="11"/>
      <c r="I25" s="11"/>
      <c r="J25" s="11"/>
      <c r="K25" s="9"/>
    </row>
    <row r="26" spans="1:11" x14ac:dyDescent="0.25">
      <c r="B26" s="2"/>
      <c r="D26" s="7"/>
      <c r="E26" s="9"/>
      <c r="F26" s="9"/>
      <c r="G26" s="21"/>
      <c r="H26" s="11"/>
      <c r="I26" s="11"/>
      <c r="J26" s="11"/>
      <c r="K26" s="9"/>
    </row>
    <row r="27" spans="1:11" x14ac:dyDescent="0.25">
      <c r="B27" s="2"/>
      <c r="D27" s="7"/>
      <c r="E27" s="7"/>
      <c r="F27" s="7"/>
      <c r="G27" s="21"/>
      <c r="H27" s="11"/>
      <c r="I27" s="11"/>
      <c r="J27" s="11"/>
      <c r="K27" s="9"/>
    </row>
    <row r="28" spans="1:11" x14ac:dyDescent="0.25">
      <c r="B28" s="2"/>
      <c r="D28" s="7"/>
      <c r="E28" s="12"/>
      <c r="F28" s="12"/>
      <c r="G28" s="11"/>
      <c r="H28" s="11"/>
      <c r="I28" s="11"/>
      <c r="J28" s="11"/>
      <c r="K28" s="9"/>
    </row>
    <row r="29" spans="1:11" x14ac:dyDescent="0.25">
      <c r="B29" s="2"/>
      <c r="D29" s="7"/>
      <c r="E29" s="9"/>
      <c r="F29" s="9"/>
      <c r="G29" s="11"/>
      <c r="H29" s="11"/>
      <c r="I29" s="11"/>
      <c r="J29" s="11"/>
      <c r="K29" s="9"/>
    </row>
    <row r="30" spans="1:11" x14ac:dyDescent="0.25">
      <c r="B30" s="2"/>
      <c r="D30" s="6"/>
      <c r="E30" s="7"/>
      <c r="F30" s="7"/>
      <c r="G30" s="11"/>
      <c r="H30" s="11"/>
      <c r="I30" s="11"/>
      <c r="J30" s="11"/>
      <c r="K30" s="9"/>
    </row>
    <row r="31" spans="1:11" x14ac:dyDescent="0.25">
      <c r="B31" s="2"/>
      <c r="D31" s="6"/>
      <c r="E31" s="7"/>
      <c r="F31" s="7"/>
      <c r="G31" s="7"/>
      <c r="H31" s="9"/>
      <c r="I31" s="10"/>
      <c r="J31" s="9"/>
      <c r="K31" s="9"/>
    </row>
    <row r="32" spans="1:11" x14ac:dyDescent="0.25">
      <c r="B32" s="2" t="str">
        <f>IF(OR(C32=0,C32="",COUNTIF(C$4:C32,C32)&gt;1),"",ROW()-3)</f>
        <v/>
      </c>
      <c r="E32" s="3"/>
      <c r="F32" s="3"/>
      <c r="G32" s="3"/>
      <c r="H32" s="4"/>
      <c r="I32" s="5"/>
      <c r="J32" s="4"/>
      <c r="K32" s="4"/>
    </row>
    <row r="33" spans="2:11" x14ac:dyDescent="0.25">
      <c r="B33" s="13" t="str">
        <f>IF(OR(C33=0,C33="",COUNTIF(C$4:C18,C33)&gt;1),"",ROW()-3)</f>
        <v/>
      </c>
      <c r="E33" s="3"/>
      <c r="F33" s="3"/>
      <c r="G33" s="3"/>
      <c r="H33" s="4"/>
      <c r="I33" s="5"/>
      <c r="J33" s="4"/>
      <c r="K33" s="4"/>
    </row>
    <row r="34" spans="2:11" x14ac:dyDescent="0.25">
      <c r="E34" s="3"/>
      <c r="F34" s="3"/>
      <c r="G34" s="3"/>
      <c r="H34" s="3"/>
      <c r="J34" s="4"/>
      <c r="K34" s="4"/>
    </row>
  </sheetData>
  <dataValidations count="1">
    <dataValidation type="list" allowBlank="1" showInputMessage="1" showErrorMessage="1" sqref="D30:D31 D4:D22">
      <formula1>$D$1:$D$2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actions 2011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Caperni</dc:creator>
  <cp:lastModifiedBy>Caperni</cp:lastModifiedBy>
  <dcterms:created xsi:type="dcterms:W3CDTF">2011-08-20T09:04:08Z</dcterms:created>
  <dcterms:modified xsi:type="dcterms:W3CDTF">2011-08-20T20:02:16Z</dcterms:modified>
</cp:coreProperties>
</file>