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w\Desktop\2020\forum\"/>
    </mc:Choice>
  </mc:AlternateContent>
  <xr:revisionPtr revIDLastSave="0" documentId="13_ncr:1_{4598E683-B936-479C-86F8-41A7D3541527}" xr6:coauthVersionLast="45" xr6:coauthVersionMax="45" xr10:uidLastSave="{00000000-0000-0000-0000-000000000000}"/>
  <bookViews>
    <workbookView xWindow="-120" yWindow="-120" windowWidth="29040" windowHeight="15840" tabRatio="842" activeTab="4" xr2:uid="{00000000-000D-0000-FFFF-FFFF00000000}"/>
  </bookViews>
  <sheets>
    <sheet name="Accueil" sheetId="18" r:id="rId1"/>
    <sheet name="Réunions" sheetId="14" r:id="rId2"/>
    <sheet name="Partants" sheetId="17" r:id="rId3"/>
    <sheet name="BdD" sheetId="19" r:id="rId4"/>
    <sheet name="premiere course selectionnée" sheetId="20" r:id="rId5"/>
    <sheet name="deuxieme course selectionnée" sheetId="21" r:id="rId6"/>
    <sheet name="Feuil3" sheetId="22" r:id="rId7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340" i="20" l="1"/>
  <c r="W340" i="20"/>
  <c r="V340" i="20"/>
  <c r="U340" i="20"/>
  <c r="T340" i="20"/>
  <c r="S340" i="20"/>
  <c r="Q340" i="20"/>
  <c r="R340" i="20" s="1"/>
  <c r="P340" i="20"/>
  <c r="O340" i="20"/>
  <c r="X339" i="20"/>
  <c r="W339" i="20"/>
  <c r="V339" i="20"/>
  <c r="U339" i="20"/>
  <c r="T339" i="20"/>
  <c r="S339" i="20"/>
  <c r="Q339" i="20"/>
  <c r="R339" i="20" s="1"/>
  <c r="P339" i="20"/>
  <c r="O339" i="20"/>
  <c r="X338" i="20"/>
  <c r="W338" i="20"/>
  <c r="V338" i="20"/>
  <c r="U338" i="20"/>
  <c r="T338" i="20"/>
  <c r="S338" i="20"/>
  <c r="Q338" i="20"/>
  <c r="R338" i="20" s="1"/>
  <c r="P338" i="20"/>
  <c r="O338" i="20"/>
  <c r="X337" i="20"/>
  <c r="W337" i="20"/>
  <c r="V337" i="20"/>
  <c r="U337" i="20"/>
  <c r="T337" i="20"/>
  <c r="S337" i="20"/>
  <c r="Q337" i="20"/>
  <c r="R337" i="20" s="1"/>
  <c r="P337" i="20"/>
  <c r="O337" i="20"/>
  <c r="X336" i="20"/>
  <c r="W336" i="20"/>
  <c r="V336" i="20"/>
  <c r="U336" i="20"/>
  <c r="T336" i="20"/>
  <c r="S336" i="20"/>
  <c r="Q336" i="20"/>
  <c r="R336" i="20" s="1"/>
  <c r="P336" i="20"/>
  <c r="O336" i="20"/>
  <c r="X335" i="20"/>
  <c r="W335" i="20"/>
  <c r="V335" i="20"/>
  <c r="U335" i="20"/>
  <c r="T335" i="20"/>
  <c r="S335" i="20"/>
  <c r="Q335" i="20"/>
  <c r="R335" i="20" s="1"/>
  <c r="P335" i="20"/>
  <c r="O335" i="20"/>
  <c r="X334" i="20"/>
  <c r="W334" i="20"/>
  <c r="V334" i="20"/>
  <c r="U334" i="20"/>
  <c r="T334" i="20"/>
  <c r="S334" i="20"/>
  <c r="Q334" i="20"/>
  <c r="R334" i="20" s="1"/>
  <c r="P334" i="20"/>
  <c r="O334" i="20"/>
  <c r="X333" i="20"/>
  <c r="W333" i="20"/>
  <c r="V333" i="20"/>
  <c r="U333" i="20"/>
  <c r="T333" i="20"/>
  <c r="S333" i="20"/>
  <c r="Q333" i="20"/>
  <c r="R333" i="20" s="1"/>
  <c r="P333" i="20"/>
  <c r="O333" i="20"/>
  <c r="X332" i="20"/>
  <c r="W332" i="20"/>
  <c r="V332" i="20"/>
  <c r="U332" i="20"/>
  <c r="T332" i="20"/>
  <c r="S332" i="20"/>
  <c r="Q332" i="20"/>
  <c r="R332" i="20" s="1"/>
  <c r="P332" i="20"/>
  <c r="O332" i="20"/>
  <c r="X331" i="20"/>
  <c r="W331" i="20"/>
  <c r="V331" i="20"/>
  <c r="U331" i="20"/>
  <c r="T331" i="20"/>
  <c r="S331" i="20"/>
  <c r="Q331" i="20"/>
  <c r="R331" i="20" s="1"/>
  <c r="P331" i="20"/>
  <c r="O331" i="20"/>
  <c r="X330" i="20"/>
  <c r="W330" i="20"/>
  <c r="V330" i="20"/>
  <c r="U330" i="20"/>
  <c r="T330" i="20"/>
  <c r="S330" i="20"/>
  <c r="Q330" i="20"/>
  <c r="R330" i="20" s="1"/>
  <c r="P330" i="20"/>
  <c r="O330" i="20"/>
  <c r="X329" i="20"/>
  <c r="W329" i="20"/>
  <c r="V329" i="20"/>
  <c r="U329" i="20"/>
  <c r="T329" i="20"/>
  <c r="S329" i="20"/>
  <c r="Q329" i="20"/>
  <c r="R329" i="20" s="1"/>
  <c r="P329" i="20"/>
  <c r="O329" i="20"/>
  <c r="X328" i="20"/>
  <c r="W328" i="20"/>
  <c r="V328" i="20"/>
  <c r="U328" i="20"/>
  <c r="T328" i="20"/>
  <c r="S328" i="20"/>
  <c r="Q328" i="20"/>
  <c r="R328" i="20" s="1"/>
  <c r="P328" i="20"/>
  <c r="O328" i="20"/>
  <c r="X327" i="20"/>
  <c r="W327" i="20"/>
  <c r="V327" i="20"/>
  <c r="U327" i="20"/>
  <c r="T327" i="20"/>
  <c r="S327" i="20"/>
  <c r="Q327" i="20"/>
  <c r="R327" i="20" s="1"/>
  <c r="P327" i="20"/>
  <c r="O327" i="20"/>
  <c r="AA326" i="20"/>
  <c r="AB326" i="20" s="1"/>
  <c r="X326" i="20"/>
  <c r="W326" i="20"/>
  <c r="V326" i="20"/>
  <c r="U326" i="20"/>
  <c r="T326" i="20"/>
  <c r="S326" i="20"/>
  <c r="Q326" i="20"/>
  <c r="R326" i="20" s="1"/>
  <c r="P326" i="20"/>
  <c r="O326" i="20"/>
  <c r="AA325" i="20"/>
  <c r="AB325" i="20" s="1"/>
  <c r="X325" i="20"/>
  <c r="W325" i="20"/>
  <c r="X323" i="20"/>
  <c r="W323" i="20"/>
  <c r="V323" i="20"/>
  <c r="U323" i="20"/>
  <c r="T323" i="20"/>
  <c r="S323" i="20"/>
  <c r="Q323" i="20"/>
  <c r="R323" i="20" s="1"/>
  <c r="P323" i="20"/>
  <c r="O323" i="20"/>
  <c r="X322" i="20"/>
  <c r="W322" i="20"/>
  <c r="V322" i="20"/>
  <c r="U322" i="20"/>
  <c r="T322" i="20"/>
  <c r="S322" i="20"/>
  <c r="Q322" i="20"/>
  <c r="R322" i="20" s="1"/>
  <c r="P322" i="20"/>
  <c r="O322" i="20"/>
  <c r="X321" i="20"/>
  <c r="W321" i="20"/>
  <c r="V321" i="20"/>
  <c r="U321" i="20"/>
  <c r="T321" i="20"/>
  <c r="S321" i="20"/>
  <c r="Q321" i="20"/>
  <c r="R321" i="20" s="1"/>
  <c r="P321" i="20"/>
  <c r="O321" i="20"/>
  <c r="X320" i="20"/>
  <c r="W320" i="20"/>
  <c r="V320" i="20"/>
  <c r="U320" i="20"/>
  <c r="T320" i="20"/>
  <c r="S320" i="20"/>
  <c r="Q320" i="20"/>
  <c r="R320" i="20" s="1"/>
  <c r="P320" i="20"/>
  <c r="O320" i="20"/>
  <c r="X319" i="20"/>
  <c r="W319" i="20"/>
  <c r="V319" i="20"/>
  <c r="U319" i="20"/>
  <c r="T319" i="20"/>
  <c r="S319" i="20"/>
  <c r="Q319" i="20"/>
  <c r="R319" i="20" s="1"/>
  <c r="P319" i="20"/>
  <c r="O319" i="20"/>
  <c r="X318" i="20"/>
  <c r="W318" i="20"/>
  <c r="V318" i="20"/>
  <c r="U318" i="20"/>
  <c r="T318" i="20"/>
  <c r="S318" i="20"/>
  <c r="Q318" i="20"/>
  <c r="R318" i="20" s="1"/>
  <c r="P318" i="20"/>
  <c r="O318" i="20"/>
  <c r="X317" i="20"/>
  <c r="W317" i="20"/>
  <c r="V317" i="20"/>
  <c r="U317" i="20"/>
  <c r="T317" i="20"/>
  <c r="S317" i="20"/>
  <c r="Q317" i="20"/>
  <c r="R317" i="20" s="1"/>
  <c r="P317" i="20"/>
  <c r="O317" i="20"/>
  <c r="X316" i="20"/>
  <c r="W316" i="20"/>
  <c r="V316" i="20"/>
  <c r="U316" i="20"/>
  <c r="T316" i="20"/>
  <c r="S316" i="20"/>
  <c r="Q316" i="20"/>
  <c r="R316" i="20" s="1"/>
  <c r="P316" i="20"/>
  <c r="O316" i="20"/>
  <c r="X315" i="20"/>
  <c r="W315" i="20"/>
  <c r="V315" i="20"/>
  <c r="U315" i="20"/>
  <c r="T315" i="20"/>
  <c r="S315" i="20"/>
  <c r="Q315" i="20"/>
  <c r="R315" i="20" s="1"/>
  <c r="P315" i="20"/>
  <c r="O315" i="20"/>
  <c r="X314" i="20"/>
  <c r="W314" i="20"/>
  <c r="V314" i="20"/>
  <c r="U314" i="20"/>
  <c r="T314" i="20"/>
  <c r="S314" i="20"/>
  <c r="Q314" i="20"/>
  <c r="R314" i="20" s="1"/>
  <c r="P314" i="20"/>
  <c r="O314" i="20"/>
  <c r="X313" i="20"/>
  <c r="W313" i="20"/>
  <c r="V313" i="20"/>
  <c r="U313" i="20"/>
  <c r="T313" i="20"/>
  <c r="S313" i="20"/>
  <c r="Q313" i="20"/>
  <c r="R313" i="20" s="1"/>
  <c r="P313" i="20"/>
  <c r="O313" i="20"/>
  <c r="X312" i="20"/>
  <c r="W312" i="20"/>
  <c r="V312" i="20"/>
  <c r="U312" i="20"/>
  <c r="T312" i="20"/>
  <c r="S312" i="20"/>
  <c r="Q312" i="20"/>
  <c r="R312" i="20" s="1"/>
  <c r="P312" i="20"/>
  <c r="O312" i="20"/>
  <c r="X311" i="20"/>
  <c r="W311" i="20"/>
  <c r="V311" i="20"/>
  <c r="U311" i="20"/>
  <c r="T311" i="20"/>
  <c r="S311" i="20"/>
  <c r="Q311" i="20"/>
  <c r="R311" i="20" s="1"/>
  <c r="P311" i="20"/>
  <c r="O311" i="20"/>
  <c r="X310" i="20"/>
  <c r="W310" i="20"/>
  <c r="V310" i="20"/>
  <c r="U310" i="20"/>
  <c r="T310" i="20"/>
  <c r="S310" i="20"/>
  <c r="Q310" i="20"/>
  <c r="R310" i="20" s="1"/>
  <c r="P310" i="20"/>
  <c r="O310" i="20"/>
  <c r="AA309" i="20"/>
  <c r="AB309" i="20" s="1"/>
  <c r="X309" i="20"/>
  <c r="W309" i="20"/>
  <c r="V309" i="20"/>
  <c r="U309" i="20"/>
  <c r="T309" i="20"/>
  <c r="S309" i="20"/>
  <c r="Q309" i="20"/>
  <c r="R309" i="20" s="1"/>
  <c r="P309" i="20"/>
  <c r="O309" i="20"/>
  <c r="AA308" i="20"/>
  <c r="AB308" i="20" s="1"/>
  <c r="X308" i="20"/>
  <c r="W308" i="20"/>
  <c r="X306" i="20"/>
  <c r="W306" i="20"/>
  <c r="V306" i="20"/>
  <c r="U306" i="20"/>
  <c r="T306" i="20"/>
  <c r="S306" i="20"/>
  <c r="Q306" i="20"/>
  <c r="R306" i="20" s="1"/>
  <c r="P306" i="20"/>
  <c r="O306" i="20"/>
  <c r="X305" i="20"/>
  <c r="W305" i="20"/>
  <c r="V305" i="20"/>
  <c r="U305" i="20"/>
  <c r="T305" i="20"/>
  <c r="S305" i="20"/>
  <c r="Q305" i="20"/>
  <c r="R305" i="20" s="1"/>
  <c r="P305" i="20"/>
  <c r="O305" i="20"/>
  <c r="X304" i="20"/>
  <c r="W304" i="20"/>
  <c r="V304" i="20"/>
  <c r="U304" i="20"/>
  <c r="T304" i="20"/>
  <c r="S304" i="20"/>
  <c r="Q304" i="20"/>
  <c r="R304" i="20" s="1"/>
  <c r="P304" i="20"/>
  <c r="O304" i="20"/>
  <c r="X303" i="20"/>
  <c r="W303" i="20"/>
  <c r="V303" i="20"/>
  <c r="U303" i="20"/>
  <c r="T303" i="20"/>
  <c r="S303" i="20"/>
  <c r="Q303" i="20"/>
  <c r="R303" i="20" s="1"/>
  <c r="P303" i="20"/>
  <c r="O303" i="20"/>
  <c r="X302" i="20"/>
  <c r="W302" i="20"/>
  <c r="V302" i="20"/>
  <c r="U302" i="20"/>
  <c r="T302" i="20"/>
  <c r="S302" i="20"/>
  <c r="Q302" i="20"/>
  <c r="R302" i="20" s="1"/>
  <c r="P302" i="20"/>
  <c r="O302" i="20"/>
  <c r="X301" i="20"/>
  <c r="W301" i="20"/>
  <c r="V301" i="20"/>
  <c r="U301" i="20"/>
  <c r="T301" i="20"/>
  <c r="S301" i="20"/>
  <c r="Q301" i="20"/>
  <c r="R301" i="20" s="1"/>
  <c r="P301" i="20"/>
  <c r="O301" i="20"/>
  <c r="X300" i="20"/>
  <c r="W300" i="20"/>
  <c r="V300" i="20"/>
  <c r="U300" i="20"/>
  <c r="T300" i="20"/>
  <c r="S300" i="20"/>
  <c r="Q300" i="20"/>
  <c r="R300" i="20" s="1"/>
  <c r="P300" i="20"/>
  <c r="O300" i="20"/>
  <c r="X299" i="20"/>
  <c r="W299" i="20"/>
  <c r="V299" i="20"/>
  <c r="U299" i="20"/>
  <c r="T299" i="20"/>
  <c r="S299" i="20"/>
  <c r="Q299" i="20"/>
  <c r="R299" i="20" s="1"/>
  <c r="P299" i="20"/>
  <c r="O299" i="20"/>
  <c r="X298" i="20"/>
  <c r="W298" i="20"/>
  <c r="V298" i="20"/>
  <c r="U298" i="20"/>
  <c r="T298" i="20"/>
  <c r="S298" i="20"/>
  <c r="Q298" i="20"/>
  <c r="R298" i="20" s="1"/>
  <c r="P298" i="20"/>
  <c r="O298" i="20"/>
  <c r="X297" i="20"/>
  <c r="W297" i="20"/>
  <c r="V297" i="20"/>
  <c r="U297" i="20"/>
  <c r="T297" i="20"/>
  <c r="S297" i="20"/>
  <c r="Q297" i="20"/>
  <c r="R297" i="20" s="1"/>
  <c r="P297" i="20"/>
  <c r="O297" i="20"/>
  <c r="X296" i="20"/>
  <c r="W296" i="20"/>
  <c r="V296" i="20"/>
  <c r="U296" i="20"/>
  <c r="T296" i="20"/>
  <c r="S296" i="20"/>
  <c r="Q296" i="20"/>
  <c r="R296" i="20" s="1"/>
  <c r="P296" i="20"/>
  <c r="O296" i="20"/>
  <c r="X295" i="20"/>
  <c r="W295" i="20"/>
  <c r="V295" i="20"/>
  <c r="U295" i="20"/>
  <c r="T295" i="20"/>
  <c r="S295" i="20"/>
  <c r="Q295" i="20"/>
  <c r="R295" i="20" s="1"/>
  <c r="P295" i="20"/>
  <c r="O295" i="20"/>
  <c r="X294" i="20"/>
  <c r="W294" i="20"/>
  <c r="V294" i="20"/>
  <c r="U294" i="20"/>
  <c r="T294" i="20"/>
  <c r="S294" i="20"/>
  <c r="Q294" i="20"/>
  <c r="R294" i="20" s="1"/>
  <c r="P294" i="20"/>
  <c r="O294" i="20"/>
  <c r="X293" i="20"/>
  <c r="W293" i="20"/>
  <c r="V293" i="20"/>
  <c r="U293" i="20"/>
  <c r="T293" i="20"/>
  <c r="S293" i="20"/>
  <c r="Q293" i="20"/>
  <c r="R293" i="20" s="1"/>
  <c r="P293" i="20"/>
  <c r="O293" i="20"/>
  <c r="AA292" i="20"/>
  <c r="AB292" i="20" s="1"/>
  <c r="X292" i="20"/>
  <c r="W292" i="20"/>
  <c r="V292" i="20"/>
  <c r="U292" i="20"/>
  <c r="T292" i="20"/>
  <c r="S292" i="20"/>
  <c r="Q292" i="20"/>
  <c r="R292" i="20" s="1"/>
  <c r="P292" i="20"/>
  <c r="O292" i="20"/>
  <c r="AA291" i="20"/>
  <c r="AB291" i="20" s="1"/>
  <c r="X291" i="20"/>
  <c r="W291" i="20"/>
  <c r="X289" i="20"/>
  <c r="W289" i="20"/>
  <c r="V289" i="20"/>
  <c r="U289" i="20"/>
  <c r="T289" i="20"/>
  <c r="S289" i="20"/>
  <c r="Q289" i="20"/>
  <c r="R289" i="20" s="1"/>
  <c r="P289" i="20"/>
  <c r="O289" i="20"/>
  <c r="X288" i="20"/>
  <c r="W288" i="20"/>
  <c r="V288" i="20"/>
  <c r="U288" i="20"/>
  <c r="T288" i="20"/>
  <c r="S288" i="20"/>
  <c r="R288" i="20"/>
  <c r="Q288" i="20"/>
  <c r="P288" i="20"/>
  <c r="O288" i="20"/>
  <c r="X287" i="20"/>
  <c r="W287" i="20"/>
  <c r="V287" i="20"/>
  <c r="U287" i="20"/>
  <c r="T287" i="20"/>
  <c r="S287" i="20"/>
  <c r="Q287" i="20"/>
  <c r="R287" i="20" s="1"/>
  <c r="P287" i="20"/>
  <c r="O287" i="20"/>
  <c r="X286" i="20"/>
  <c r="W286" i="20"/>
  <c r="V286" i="20"/>
  <c r="U286" i="20"/>
  <c r="T286" i="20"/>
  <c r="S286" i="20"/>
  <c r="R286" i="20"/>
  <c r="Q286" i="20"/>
  <c r="P286" i="20"/>
  <c r="O286" i="20"/>
  <c r="X285" i="20"/>
  <c r="W285" i="20"/>
  <c r="V285" i="20"/>
  <c r="U285" i="20"/>
  <c r="T285" i="20"/>
  <c r="S285" i="20"/>
  <c r="Q285" i="20"/>
  <c r="R285" i="20" s="1"/>
  <c r="P285" i="20"/>
  <c r="O285" i="20"/>
  <c r="X284" i="20"/>
  <c r="W284" i="20"/>
  <c r="V284" i="20"/>
  <c r="U284" i="20"/>
  <c r="T284" i="20"/>
  <c r="S284" i="20"/>
  <c r="R284" i="20"/>
  <c r="Q284" i="20"/>
  <c r="P284" i="20"/>
  <c r="O284" i="20"/>
  <c r="X283" i="20"/>
  <c r="W283" i="20"/>
  <c r="V283" i="20"/>
  <c r="U283" i="20"/>
  <c r="T283" i="20"/>
  <c r="S283" i="20"/>
  <c r="Q283" i="20"/>
  <c r="R283" i="20" s="1"/>
  <c r="P283" i="20"/>
  <c r="O283" i="20"/>
  <c r="X282" i="20"/>
  <c r="W282" i="20"/>
  <c r="V282" i="20"/>
  <c r="U282" i="20"/>
  <c r="T282" i="20"/>
  <c r="S282" i="20"/>
  <c r="R282" i="20"/>
  <c r="Q282" i="20"/>
  <c r="P282" i="20"/>
  <c r="O282" i="20"/>
  <c r="X281" i="20"/>
  <c r="W281" i="20"/>
  <c r="V281" i="20"/>
  <c r="U281" i="20"/>
  <c r="T281" i="20"/>
  <c r="S281" i="20"/>
  <c r="Q281" i="20"/>
  <c r="R281" i="20" s="1"/>
  <c r="P281" i="20"/>
  <c r="O281" i="20"/>
  <c r="X280" i="20"/>
  <c r="W280" i="20"/>
  <c r="V280" i="20"/>
  <c r="U280" i="20"/>
  <c r="T280" i="20"/>
  <c r="S280" i="20"/>
  <c r="R280" i="20"/>
  <c r="Q280" i="20"/>
  <c r="P280" i="20"/>
  <c r="O280" i="20"/>
  <c r="X279" i="20"/>
  <c r="W279" i="20"/>
  <c r="V279" i="20"/>
  <c r="U279" i="20"/>
  <c r="T279" i="20"/>
  <c r="S279" i="20"/>
  <c r="Q279" i="20"/>
  <c r="R279" i="20" s="1"/>
  <c r="P279" i="20"/>
  <c r="O279" i="20"/>
  <c r="X278" i="20"/>
  <c r="W278" i="20"/>
  <c r="V278" i="20"/>
  <c r="U278" i="20"/>
  <c r="T278" i="20"/>
  <c r="S278" i="20"/>
  <c r="R278" i="20"/>
  <c r="Q278" i="20"/>
  <c r="P278" i="20"/>
  <c r="O278" i="20"/>
  <c r="X277" i="20"/>
  <c r="W277" i="20"/>
  <c r="V277" i="20"/>
  <c r="U277" i="20"/>
  <c r="T277" i="20"/>
  <c r="S277" i="20"/>
  <c r="Q277" i="20"/>
  <c r="R277" i="20" s="1"/>
  <c r="P277" i="20"/>
  <c r="O277" i="20"/>
  <c r="X276" i="20"/>
  <c r="W276" i="20"/>
  <c r="V276" i="20"/>
  <c r="U276" i="20"/>
  <c r="T276" i="20"/>
  <c r="S276" i="20"/>
  <c r="R276" i="20"/>
  <c r="Q276" i="20"/>
  <c r="P276" i="20"/>
  <c r="O276" i="20"/>
  <c r="AB275" i="20"/>
  <c r="AA275" i="20"/>
  <c r="X275" i="20"/>
  <c r="W275" i="20"/>
  <c r="V275" i="20"/>
  <c r="U275" i="20"/>
  <c r="T275" i="20"/>
  <c r="S275" i="20"/>
  <c r="R275" i="20"/>
  <c r="Q275" i="20"/>
  <c r="P275" i="20"/>
  <c r="O275" i="20"/>
  <c r="AB274" i="20"/>
  <c r="AA274" i="20"/>
  <c r="X274" i="20"/>
  <c r="W274" i="20"/>
  <c r="X272" i="20"/>
  <c r="W272" i="20"/>
  <c r="V272" i="20"/>
  <c r="U272" i="20"/>
  <c r="T272" i="20"/>
  <c r="S272" i="20"/>
  <c r="Q272" i="20"/>
  <c r="R272" i="20" s="1"/>
  <c r="P272" i="20"/>
  <c r="O272" i="20"/>
  <c r="X271" i="20"/>
  <c r="W271" i="20"/>
  <c r="V271" i="20"/>
  <c r="U271" i="20"/>
  <c r="T271" i="20"/>
  <c r="S271" i="20"/>
  <c r="Q271" i="20"/>
  <c r="R271" i="20" s="1"/>
  <c r="P271" i="20"/>
  <c r="O271" i="20"/>
  <c r="X270" i="20"/>
  <c r="W270" i="20"/>
  <c r="V270" i="20"/>
  <c r="U270" i="20"/>
  <c r="T270" i="20"/>
  <c r="S270" i="20"/>
  <c r="Q270" i="20"/>
  <c r="R270" i="20" s="1"/>
  <c r="P270" i="20"/>
  <c r="O270" i="20"/>
  <c r="X269" i="20"/>
  <c r="W269" i="20"/>
  <c r="V269" i="20"/>
  <c r="U269" i="20"/>
  <c r="T269" i="20"/>
  <c r="S269" i="20"/>
  <c r="Q269" i="20"/>
  <c r="R269" i="20" s="1"/>
  <c r="P269" i="20"/>
  <c r="O269" i="20"/>
  <c r="X268" i="20"/>
  <c r="W268" i="20"/>
  <c r="V268" i="20"/>
  <c r="U268" i="20"/>
  <c r="T268" i="20"/>
  <c r="S268" i="20"/>
  <c r="Q268" i="20"/>
  <c r="R268" i="20" s="1"/>
  <c r="P268" i="20"/>
  <c r="O268" i="20"/>
  <c r="X267" i="20"/>
  <c r="W267" i="20"/>
  <c r="V267" i="20"/>
  <c r="U267" i="20"/>
  <c r="T267" i="20"/>
  <c r="S267" i="20"/>
  <c r="Q267" i="20"/>
  <c r="R267" i="20" s="1"/>
  <c r="P267" i="20"/>
  <c r="O267" i="20"/>
  <c r="X266" i="20"/>
  <c r="W266" i="20"/>
  <c r="V266" i="20"/>
  <c r="U266" i="20"/>
  <c r="T266" i="20"/>
  <c r="S266" i="20"/>
  <c r="Q266" i="20"/>
  <c r="R266" i="20" s="1"/>
  <c r="P266" i="20"/>
  <c r="O266" i="20"/>
  <c r="X265" i="20"/>
  <c r="W265" i="20"/>
  <c r="V265" i="20"/>
  <c r="U265" i="20"/>
  <c r="T265" i="20"/>
  <c r="S265" i="20"/>
  <c r="Q265" i="20"/>
  <c r="R265" i="20" s="1"/>
  <c r="P265" i="20"/>
  <c r="O265" i="20"/>
  <c r="X264" i="20"/>
  <c r="W264" i="20"/>
  <c r="V264" i="20"/>
  <c r="U264" i="20"/>
  <c r="T264" i="20"/>
  <c r="S264" i="20"/>
  <c r="Q264" i="20"/>
  <c r="R264" i="20" s="1"/>
  <c r="P264" i="20"/>
  <c r="O264" i="20"/>
  <c r="X263" i="20"/>
  <c r="W263" i="20"/>
  <c r="V263" i="20"/>
  <c r="U263" i="20"/>
  <c r="T263" i="20"/>
  <c r="S263" i="20"/>
  <c r="Q263" i="20"/>
  <c r="R263" i="20" s="1"/>
  <c r="P263" i="20"/>
  <c r="O263" i="20"/>
  <c r="X262" i="20"/>
  <c r="W262" i="20"/>
  <c r="V262" i="20"/>
  <c r="U262" i="20"/>
  <c r="T262" i="20"/>
  <c r="S262" i="20"/>
  <c r="Q262" i="20"/>
  <c r="R262" i="20" s="1"/>
  <c r="P262" i="20"/>
  <c r="O262" i="20"/>
  <c r="X261" i="20"/>
  <c r="W261" i="20"/>
  <c r="V261" i="20"/>
  <c r="U261" i="20"/>
  <c r="T261" i="20"/>
  <c r="S261" i="20"/>
  <c r="Q261" i="20"/>
  <c r="R261" i="20" s="1"/>
  <c r="P261" i="20"/>
  <c r="O261" i="20"/>
  <c r="X260" i="20"/>
  <c r="W260" i="20"/>
  <c r="V260" i="20"/>
  <c r="U260" i="20"/>
  <c r="T260" i="20"/>
  <c r="S260" i="20"/>
  <c r="Q260" i="20"/>
  <c r="R260" i="20" s="1"/>
  <c r="P260" i="20"/>
  <c r="O260" i="20"/>
  <c r="X259" i="20"/>
  <c r="W259" i="20"/>
  <c r="V259" i="20"/>
  <c r="U259" i="20"/>
  <c r="T259" i="20"/>
  <c r="S259" i="20"/>
  <c r="Q259" i="20"/>
  <c r="R259" i="20" s="1"/>
  <c r="P259" i="20"/>
  <c r="O259" i="20"/>
  <c r="AA258" i="20"/>
  <c r="AB258" i="20" s="1"/>
  <c r="X258" i="20"/>
  <c r="W258" i="20"/>
  <c r="V258" i="20"/>
  <c r="U258" i="20"/>
  <c r="T258" i="20"/>
  <c r="S258" i="20"/>
  <c r="Q258" i="20"/>
  <c r="R258" i="20" s="1"/>
  <c r="P258" i="20"/>
  <c r="O258" i="20"/>
  <c r="AA257" i="20"/>
  <c r="AB257" i="20" s="1"/>
  <c r="X257" i="20"/>
  <c r="W257" i="20"/>
  <c r="X255" i="20"/>
  <c r="W255" i="20"/>
  <c r="V255" i="20"/>
  <c r="U255" i="20"/>
  <c r="T255" i="20"/>
  <c r="S255" i="20"/>
  <c r="Q255" i="20"/>
  <c r="R255" i="20" s="1"/>
  <c r="P255" i="20"/>
  <c r="O255" i="20"/>
  <c r="X254" i="20"/>
  <c r="W254" i="20"/>
  <c r="V254" i="20"/>
  <c r="U254" i="20"/>
  <c r="T254" i="20"/>
  <c r="S254" i="20"/>
  <c r="Q254" i="20"/>
  <c r="R254" i="20" s="1"/>
  <c r="P254" i="20"/>
  <c r="O254" i="20"/>
  <c r="X253" i="20"/>
  <c r="W253" i="20"/>
  <c r="V253" i="20"/>
  <c r="U253" i="20"/>
  <c r="T253" i="20"/>
  <c r="S253" i="20"/>
  <c r="Q253" i="20"/>
  <c r="R253" i="20" s="1"/>
  <c r="P253" i="20"/>
  <c r="O253" i="20"/>
  <c r="X252" i="20"/>
  <c r="W252" i="20"/>
  <c r="V252" i="20"/>
  <c r="U252" i="20"/>
  <c r="T252" i="20"/>
  <c r="S252" i="20"/>
  <c r="Q252" i="20"/>
  <c r="R252" i="20" s="1"/>
  <c r="P252" i="20"/>
  <c r="O252" i="20"/>
  <c r="X251" i="20"/>
  <c r="W251" i="20"/>
  <c r="V251" i="20"/>
  <c r="U251" i="20"/>
  <c r="T251" i="20"/>
  <c r="S251" i="20"/>
  <c r="Q251" i="20"/>
  <c r="R251" i="20" s="1"/>
  <c r="P251" i="20"/>
  <c r="O251" i="20"/>
  <c r="X250" i="20"/>
  <c r="W250" i="20"/>
  <c r="V250" i="20"/>
  <c r="U250" i="20"/>
  <c r="T250" i="20"/>
  <c r="S250" i="20"/>
  <c r="Q250" i="20"/>
  <c r="R250" i="20" s="1"/>
  <c r="P250" i="20"/>
  <c r="O250" i="20"/>
  <c r="X249" i="20"/>
  <c r="W249" i="20"/>
  <c r="V249" i="20"/>
  <c r="U249" i="20"/>
  <c r="T249" i="20"/>
  <c r="S249" i="20"/>
  <c r="Q249" i="20"/>
  <c r="R249" i="20" s="1"/>
  <c r="P249" i="20"/>
  <c r="O249" i="20"/>
  <c r="X248" i="20"/>
  <c r="W248" i="20"/>
  <c r="V248" i="20"/>
  <c r="U248" i="20"/>
  <c r="T248" i="20"/>
  <c r="S248" i="20"/>
  <c r="Q248" i="20"/>
  <c r="R248" i="20" s="1"/>
  <c r="P248" i="20"/>
  <c r="O248" i="20"/>
  <c r="X247" i="20"/>
  <c r="W247" i="20"/>
  <c r="V247" i="20"/>
  <c r="U247" i="20"/>
  <c r="T247" i="20"/>
  <c r="S247" i="20"/>
  <c r="Q247" i="20"/>
  <c r="R247" i="20" s="1"/>
  <c r="P247" i="20"/>
  <c r="O247" i="20"/>
  <c r="X246" i="20"/>
  <c r="W246" i="20"/>
  <c r="V246" i="20"/>
  <c r="U246" i="20"/>
  <c r="T246" i="20"/>
  <c r="S246" i="20"/>
  <c r="Q246" i="20"/>
  <c r="R246" i="20" s="1"/>
  <c r="P246" i="20"/>
  <c r="O246" i="20"/>
  <c r="X245" i="20"/>
  <c r="W245" i="20"/>
  <c r="V245" i="20"/>
  <c r="U245" i="20"/>
  <c r="T245" i="20"/>
  <c r="S245" i="20"/>
  <c r="Q245" i="20"/>
  <c r="R245" i="20" s="1"/>
  <c r="P245" i="20"/>
  <c r="O245" i="20"/>
  <c r="X244" i="20"/>
  <c r="W244" i="20"/>
  <c r="V244" i="20"/>
  <c r="U244" i="20"/>
  <c r="T244" i="20"/>
  <c r="S244" i="20"/>
  <c r="Q244" i="20"/>
  <c r="R244" i="20" s="1"/>
  <c r="P244" i="20"/>
  <c r="O244" i="20"/>
  <c r="X243" i="20"/>
  <c r="W243" i="20"/>
  <c r="V243" i="20"/>
  <c r="U243" i="20"/>
  <c r="T243" i="20"/>
  <c r="S243" i="20"/>
  <c r="Q243" i="20"/>
  <c r="R243" i="20" s="1"/>
  <c r="P243" i="20"/>
  <c r="O243" i="20"/>
  <c r="X242" i="20"/>
  <c r="W242" i="20"/>
  <c r="V242" i="20"/>
  <c r="U242" i="20"/>
  <c r="T242" i="20"/>
  <c r="S242" i="20"/>
  <c r="Q242" i="20"/>
  <c r="R242" i="20" s="1"/>
  <c r="P242" i="20"/>
  <c r="O242" i="20"/>
  <c r="AA241" i="20"/>
  <c r="AB241" i="20" s="1"/>
  <c r="X241" i="20"/>
  <c r="W241" i="20"/>
  <c r="V241" i="20"/>
  <c r="U241" i="20"/>
  <c r="T241" i="20"/>
  <c r="S241" i="20"/>
  <c r="Q241" i="20"/>
  <c r="R241" i="20" s="1"/>
  <c r="P241" i="20"/>
  <c r="O241" i="20"/>
  <c r="AA240" i="20"/>
  <c r="AB240" i="20" s="1"/>
  <c r="X240" i="20"/>
  <c r="W240" i="20"/>
  <c r="X238" i="20"/>
  <c r="W238" i="20"/>
  <c r="V238" i="20"/>
  <c r="U238" i="20"/>
  <c r="T238" i="20"/>
  <c r="S238" i="20"/>
  <c r="Q238" i="20"/>
  <c r="R238" i="20" s="1"/>
  <c r="P238" i="20"/>
  <c r="O238" i="20"/>
  <c r="X237" i="20"/>
  <c r="W237" i="20"/>
  <c r="V237" i="20"/>
  <c r="U237" i="20"/>
  <c r="T237" i="20"/>
  <c r="S237" i="20"/>
  <c r="Q237" i="20"/>
  <c r="R237" i="20" s="1"/>
  <c r="P237" i="20"/>
  <c r="O237" i="20"/>
  <c r="X236" i="20"/>
  <c r="W236" i="20"/>
  <c r="V236" i="20"/>
  <c r="U236" i="20"/>
  <c r="T236" i="20"/>
  <c r="S236" i="20"/>
  <c r="Q236" i="20"/>
  <c r="R236" i="20" s="1"/>
  <c r="P236" i="20"/>
  <c r="O236" i="20"/>
  <c r="X235" i="20"/>
  <c r="W235" i="20"/>
  <c r="V235" i="20"/>
  <c r="U235" i="20"/>
  <c r="T235" i="20"/>
  <c r="S235" i="20"/>
  <c r="Q235" i="20"/>
  <c r="R235" i="20" s="1"/>
  <c r="P235" i="20"/>
  <c r="O235" i="20"/>
  <c r="X234" i="20"/>
  <c r="W234" i="20"/>
  <c r="V234" i="20"/>
  <c r="U234" i="20"/>
  <c r="T234" i="20"/>
  <c r="S234" i="20"/>
  <c r="Q234" i="20"/>
  <c r="R234" i="20" s="1"/>
  <c r="P234" i="20"/>
  <c r="O234" i="20"/>
  <c r="X233" i="20"/>
  <c r="W233" i="20"/>
  <c r="V233" i="20"/>
  <c r="U233" i="20"/>
  <c r="T233" i="20"/>
  <c r="S233" i="20"/>
  <c r="Q233" i="20"/>
  <c r="R233" i="20" s="1"/>
  <c r="P233" i="20"/>
  <c r="O233" i="20"/>
  <c r="X232" i="20"/>
  <c r="W232" i="20"/>
  <c r="V232" i="20"/>
  <c r="U232" i="20"/>
  <c r="T232" i="20"/>
  <c r="S232" i="20"/>
  <c r="Q232" i="20"/>
  <c r="R232" i="20" s="1"/>
  <c r="P232" i="20"/>
  <c r="O232" i="20"/>
  <c r="X231" i="20"/>
  <c r="W231" i="20"/>
  <c r="V231" i="20"/>
  <c r="U231" i="20"/>
  <c r="T231" i="20"/>
  <c r="S231" i="20"/>
  <c r="Q231" i="20"/>
  <c r="R231" i="20" s="1"/>
  <c r="P231" i="20"/>
  <c r="O231" i="20"/>
  <c r="X230" i="20"/>
  <c r="W230" i="20"/>
  <c r="V230" i="20"/>
  <c r="U230" i="20"/>
  <c r="T230" i="20"/>
  <c r="S230" i="20"/>
  <c r="Q230" i="20"/>
  <c r="R230" i="20" s="1"/>
  <c r="P230" i="20"/>
  <c r="O230" i="20"/>
  <c r="X229" i="20"/>
  <c r="W229" i="20"/>
  <c r="V229" i="20"/>
  <c r="U229" i="20"/>
  <c r="T229" i="20"/>
  <c r="S229" i="20"/>
  <c r="Q229" i="20"/>
  <c r="R229" i="20" s="1"/>
  <c r="P229" i="20"/>
  <c r="O229" i="20"/>
  <c r="X228" i="20"/>
  <c r="W228" i="20"/>
  <c r="V228" i="20"/>
  <c r="U228" i="20"/>
  <c r="T228" i="20"/>
  <c r="S228" i="20"/>
  <c r="Q228" i="20"/>
  <c r="R228" i="20" s="1"/>
  <c r="P228" i="20"/>
  <c r="O228" i="20"/>
  <c r="X227" i="20"/>
  <c r="W227" i="20"/>
  <c r="V227" i="20"/>
  <c r="U227" i="20"/>
  <c r="T227" i="20"/>
  <c r="S227" i="20"/>
  <c r="Q227" i="20"/>
  <c r="R227" i="20" s="1"/>
  <c r="P227" i="20"/>
  <c r="O227" i="20"/>
  <c r="X226" i="20"/>
  <c r="W226" i="20"/>
  <c r="V226" i="20"/>
  <c r="U226" i="20"/>
  <c r="T226" i="20"/>
  <c r="S226" i="20"/>
  <c r="Q226" i="20"/>
  <c r="R226" i="20" s="1"/>
  <c r="P226" i="20"/>
  <c r="O226" i="20"/>
  <c r="X225" i="20"/>
  <c r="W225" i="20"/>
  <c r="V225" i="20"/>
  <c r="U225" i="20"/>
  <c r="T225" i="20"/>
  <c r="S225" i="20"/>
  <c r="Q225" i="20"/>
  <c r="R225" i="20" s="1"/>
  <c r="P225" i="20"/>
  <c r="O225" i="20"/>
  <c r="AA224" i="20"/>
  <c r="AB224" i="20" s="1"/>
  <c r="X224" i="20"/>
  <c r="W224" i="20"/>
  <c r="V224" i="20"/>
  <c r="U224" i="20"/>
  <c r="T224" i="20"/>
  <c r="S224" i="20"/>
  <c r="Q224" i="20"/>
  <c r="R224" i="20" s="1"/>
  <c r="P224" i="20"/>
  <c r="O224" i="20"/>
  <c r="AA223" i="20"/>
  <c r="AB223" i="20" s="1"/>
  <c r="X223" i="20"/>
  <c r="W223" i="20"/>
  <c r="X221" i="20"/>
  <c r="W221" i="20"/>
  <c r="V221" i="20"/>
  <c r="U221" i="20"/>
  <c r="T221" i="20"/>
  <c r="S221" i="20"/>
  <c r="Q221" i="20"/>
  <c r="R221" i="20" s="1"/>
  <c r="P221" i="20"/>
  <c r="O221" i="20"/>
  <c r="X220" i="20"/>
  <c r="W220" i="20"/>
  <c r="V220" i="20"/>
  <c r="U220" i="20"/>
  <c r="T220" i="20"/>
  <c r="S220" i="20"/>
  <c r="R220" i="20"/>
  <c r="Q220" i="20"/>
  <c r="P220" i="20"/>
  <c r="O220" i="20"/>
  <c r="X219" i="20"/>
  <c r="W219" i="20"/>
  <c r="V219" i="20"/>
  <c r="U219" i="20"/>
  <c r="T219" i="20"/>
  <c r="S219" i="20"/>
  <c r="Q219" i="20"/>
  <c r="R219" i="20" s="1"/>
  <c r="P219" i="20"/>
  <c r="O219" i="20"/>
  <c r="X218" i="20"/>
  <c r="W218" i="20"/>
  <c r="V218" i="20"/>
  <c r="U218" i="20"/>
  <c r="T218" i="20"/>
  <c r="S218" i="20"/>
  <c r="R218" i="20"/>
  <c r="Q218" i="20"/>
  <c r="P218" i="20"/>
  <c r="O218" i="20"/>
  <c r="X217" i="20"/>
  <c r="W217" i="20"/>
  <c r="V217" i="20"/>
  <c r="U217" i="20"/>
  <c r="T217" i="20"/>
  <c r="S217" i="20"/>
  <c r="Q217" i="20"/>
  <c r="R217" i="20" s="1"/>
  <c r="P217" i="20"/>
  <c r="O217" i="20"/>
  <c r="X216" i="20"/>
  <c r="W216" i="20"/>
  <c r="V216" i="20"/>
  <c r="U216" i="20"/>
  <c r="T216" i="20"/>
  <c r="S216" i="20"/>
  <c r="R216" i="20"/>
  <c r="Q216" i="20"/>
  <c r="P216" i="20"/>
  <c r="O216" i="20"/>
  <c r="X215" i="20"/>
  <c r="W215" i="20"/>
  <c r="V215" i="20"/>
  <c r="U215" i="20"/>
  <c r="T215" i="20"/>
  <c r="S215" i="20"/>
  <c r="Q215" i="20"/>
  <c r="R215" i="20" s="1"/>
  <c r="P215" i="20"/>
  <c r="O215" i="20"/>
  <c r="X214" i="20"/>
  <c r="W214" i="20"/>
  <c r="V214" i="20"/>
  <c r="U214" i="20"/>
  <c r="T214" i="20"/>
  <c r="S214" i="20"/>
  <c r="R214" i="20"/>
  <c r="Q214" i="20"/>
  <c r="P214" i="20"/>
  <c r="O214" i="20"/>
  <c r="X213" i="20"/>
  <c r="W213" i="20"/>
  <c r="V213" i="20"/>
  <c r="U213" i="20"/>
  <c r="T213" i="20"/>
  <c r="S213" i="20"/>
  <c r="Q213" i="20"/>
  <c r="R213" i="20" s="1"/>
  <c r="P213" i="20"/>
  <c r="O213" i="20"/>
  <c r="X212" i="20"/>
  <c r="W212" i="20"/>
  <c r="V212" i="20"/>
  <c r="U212" i="20"/>
  <c r="T212" i="20"/>
  <c r="S212" i="20"/>
  <c r="R212" i="20"/>
  <c r="Q212" i="20"/>
  <c r="P212" i="20"/>
  <c r="O212" i="20"/>
  <c r="X211" i="20"/>
  <c r="W211" i="20"/>
  <c r="V211" i="20"/>
  <c r="U211" i="20"/>
  <c r="T211" i="20"/>
  <c r="S211" i="20"/>
  <c r="Q211" i="20"/>
  <c r="R211" i="20" s="1"/>
  <c r="P211" i="20"/>
  <c r="O211" i="20"/>
  <c r="X210" i="20"/>
  <c r="W210" i="20"/>
  <c r="V210" i="20"/>
  <c r="U210" i="20"/>
  <c r="T210" i="20"/>
  <c r="S210" i="20"/>
  <c r="R210" i="20"/>
  <c r="Q210" i="20"/>
  <c r="P210" i="20"/>
  <c r="O210" i="20"/>
  <c r="X209" i="20"/>
  <c r="W209" i="20"/>
  <c r="V209" i="20"/>
  <c r="U209" i="20"/>
  <c r="T209" i="20"/>
  <c r="S209" i="20"/>
  <c r="Q209" i="20"/>
  <c r="R209" i="20" s="1"/>
  <c r="P209" i="20"/>
  <c r="O209" i="20"/>
  <c r="X208" i="20"/>
  <c r="W208" i="20"/>
  <c r="V208" i="20"/>
  <c r="U208" i="20"/>
  <c r="T208" i="20"/>
  <c r="S208" i="20"/>
  <c r="R208" i="20"/>
  <c r="Q208" i="20"/>
  <c r="P208" i="20"/>
  <c r="O208" i="20"/>
  <c r="AB207" i="20"/>
  <c r="AA207" i="20"/>
  <c r="X207" i="20"/>
  <c r="W207" i="20"/>
  <c r="V207" i="20"/>
  <c r="U207" i="20"/>
  <c r="T207" i="20"/>
  <c r="S207" i="20"/>
  <c r="R207" i="20"/>
  <c r="Q207" i="20"/>
  <c r="P207" i="20"/>
  <c r="O207" i="20"/>
  <c r="AB206" i="20"/>
  <c r="AA206" i="20"/>
  <c r="X206" i="20"/>
  <c r="W206" i="20"/>
  <c r="X204" i="20"/>
  <c r="W204" i="20"/>
  <c r="V204" i="20"/>
  <c r="U204" i="20"/>
  <c r="T204" i="20"/>
  <c r="S204" i="20"/>
  <c r="Q204" i="20"/>
  <c r="R204" i="20" s="1"/>
  <c r="P204" i="20"/>
  <c r="O204" i="20"/>
  <c r="X203" i="20"/>
  <c r="W203" i="20"/>
  <c r="V203" i="20"/>
  <c r="U203" i="20"/>
  <c r="T203" i="20"/>
  <c r="S203" i="20"/>
  <c r="Q203" i="20"/>
  <c r="R203" i="20" s="1"/>
  <c r="P203" i="20"/>
  <c r="O203" i="20"/>
  <c r="X202" i="20"/>
  <c r="W202" i="20"/>
  <c r="V202" i="20"/>
  <c r="U202" i="20"/>
  <c r="T202" i="20"/>
  <c r="S202" i="20"/>
  <c r="Q202" i="20"/>
  <c r="R202" i="20" s="1"/>
  <c r="P202" i="20"/>
  <c r="O202" i="20"/>
  <c r="X201" i="20"/>
  <c r="W201" i="20"/>
  <c r="V201" i="20"/>
  <c r="U201" i="20"/>
  <c r="T201" i="20"/>
  <c r="S201" i="20"/>
  <c r="Q201" i="20"/>
  <c r="R201" i="20" s="1"/>
  <c r="P201" i="20"/>
  <c r="O201" i="20"/>
  <c r="X200" i="20"/>
  <c r="W200" i="20"/>
  <c r="V200" i="20"/>
  <c r="U200" i="20"/>
  <c r="T200" i="20"/>
  <c r="S200" i="20"/>
  <c r="Q200" i="20"/>
  <c r="R200" i="20" s="1"/>
  <c r="P200" i="20"/>
  <c r="O200" i="20"/>
  <c r="X199" i="20"/>
  <c r="W199" i="20"/>
  <c r="V199" i="20"/>
  <c r="U199" i="20"/>
  <c r="T199" i="20"/>
  <c r="S199" i="20"/>
  <c r="Q199" i="20"/>
  <c r="R199" i="20" s="1"/>
  <c r="P199" i="20"/>
  <c r="O199" i="20"/>
  <c r="X198" i="20"/>
  <c r="W198" i="20"/>
  <c r="V198" i="20"/>
  <c r="U198" i="20"/>
  <c r="T198" i="20"/>
  <c r="S198" i="20"/>
  <c r="Q198" i="20"/>
  <c r="R198" i="20" s="1"/>
  <c r="P198" i="20"/>
  <c r="O198" i="20"/>
  <c r="X197" i="20"/>
  <c r="W197" i="20"/>
  <c r="V197" i="20"/>
  <c r="U197" i="20"/>
  <c r="T197" i="20"/>
  <c r="S197" i="20"/>
  <c r="Q197" i="20"/>
  <c r="R197" i="20" s="1"/>
  <c r="P197" i="20"/>
  <c r="O197" i="20"/>
  <c r="X196" i="20"/>
  <c r="W196" i="20"/>
  <c r="V196" i="20"/>
  <c r="U196" i="20"/>
  <c r="T196" i="20"/>
  <c r="S196" i="20"/>
  <c r="Q196" i="20"/>
  <c r="R196" i="20" s="1"/>
  <c r="P196" i="20"/>
  <c r="O196" i="20"/>
  <c r="X195" i="20"/>
  <c r="W195" i="20"/>
  <c r="V195" i="20"/>
  <c r="U195" i="20"/>
  <c r="T195" i="20"/>
  <c r="S195" i="20"/>
  <c r="Q195" i="20"/>
  <c r="R195" i="20" s="1"/>
  <c r="P195" i="20"/>
  <c r="O195" i="20"/>
  <c r="X194" i="20"/>
  <c r="W194" i="20"/>
  <c r="V194" i="20"/>
  <c r="U194" i="20"/>
  <c r="T194" i="20"/>
  <c r="S194" i="20"/>
  <c r="Q194" i="20"/>
  <c r="R194" i="20" s="1"/>
  <c r="P194" i="20"/>
  <c r="O194" i="20"/>
  <c r="X193" i="20"/>
  <c r="W193" i="20"/>
  <c r="V193" i="20"/>
  <c r="U193" i="20"/>
  <c r="T193" i="20"/>
  <c r="S193" i="20"/>
  <c r="Q193" i="20"/>
  <c r="R193" i="20" s="1"/>
  <c r="P193" i="20"/>
  <c r="O193" i="20"/>
  <c r="X192" i="20"/>
  <c r="W192" i="20"/>
  <c r="V192" i="20"/>
  <c r="U192" i="20"/>
  <c r="T192" i="20"/>
  <c r="S192" i="20"/>
  <c r="Q192" i="20"/>
  <c r="R192" i="20" s="1"/>
  <c r="P192" i="20"/>
  <c r="O192" i="20"/>
  <c r="X191" i="20"/>
  <c r="W191" i="20"/>
  <c r="V191" i="20"/>
  <c r="U191" i="20"/>
  <c r="T191" i="20"/>
  <c r="S191" i="20"/>
  <c r="Q191" i="20"/>
  <c r="R191" i="20" s="1"/>
  <c r="P191" i="20"/>
  <c r="O191" i="20"/>
  <c r="AA190" i="20"/>
  <c r="AB190" i="20" s="1"/>
  <c r="X190" i="20"/>
  <c r="W190" i="20"/>
  <c r="V190" i="20"/>
  <c r="U190" i="20"/>
  <c r="T190" i="20"/>
  <c r="S190" i="20"/>
  <c r="Q190" i="20"/>
  <c r="R190" i="20" s="1"/>
  <c r="P190" i="20"/>
  <c r="O190" i="20"/>
  <c r="AA189" i="20"/>
  <c r="AB189" i="20" s="1"/>
  <c r="X189" i="20"/>
  <c r="W189" i="20"/>
  <c r="X187" i="20"/>
  <c r="W187" i="20"/>
  <c r="V187" i="20"/>
  <c r="U187" i="20"/>
  <c r="T187" i="20"/>
  <c r="S187" i="20"/>
  <c r="Q187" i="20"/>
  <c r="R187" i="20" s="1"/>
  <c r="P187" i="20"/>
  <c r="O187" i="20"/>
  <c r="X186" i="20"/>
  <c r="W186" i="20"/>
  <c r="V186" i="20"/>
  <c r="U186" i="20"/>
  <c r="T186" i="20"/>
  <c r="S186" i="20"/>
  <c r="R186" i="20"/>
  <c r="Q186" i="20"/>
  <c r="P186" i="20"/>
  <c r="O186" i="20"/>
  <c r="X185" i="20"/>
  <c r="W185" i="20"/>
  <c r="V185" i="20"/>
  <c r="U185" i="20"/>
  <c r="T185" i="20"/>
  <c r="S185" i="20"/>
  <c r="Q185" i="20"/>
  <c r="R185" i="20" s="1"/>
  <c r="P185" i="20"/>
  <c r="O185" i="20"/>
  <c r="X184" i="20"/>
  <c r="W184" i="20"/>
  <c r="V184" i="20"/>
  <c r="U184" i="20"/>
  <c r="T184" i="20"/>
  <c r="S184" i="20"/>
  <c r="R184" i="20"/>
  <c r="Q184" i="20"/>
  <c r="P184" i="20"/>
  <c r="O184" i="20"/>
  <c r="X183" i="20"/>
  <c r="W183" i="20"/>
  <c r="V183" i="20"/>
  <c r="U183" i="20"/>
  <c r="T183" i="20"/>
  <c r="S183" i="20"/>
  <c r="Q183" i="20"/>
  <c r="R183" i="20" s="1"/>
  <c r="P183" i="20"/>
  <c r="O183" i="20"/>
  <c r="X182" i="20"/>
  <c r="W182" i="20"/>
  <c r="V182" i="20"/>
  <c r="U182" i="20"/>
  <c r="T182" i="20"/>
  <c r="S182" i="20"/>
  <c r="R182" i="20"/>
  <c r="Q182" i="20"/>
  <c r="P182" i="20"/>
  <c r="O182" i="20"/>
  <c r="X181" i="20"/>
  <c r="W181" i="20"/>
  <c r="V181" i="20"/>
  <c r="U181" i="20"/>
  <c r="T181" i="20"/>
  <c r="S181" i="20"/>
  <c r="Q181" i="20"/>
  <c r="R181" i="20" s="1"/>
  <c r="P181" i="20"/>
  <c r="O181" i="20"/>
  <c r="X180" i="20"/>
  <c r="W180" i="20"/>
  <c r="V180" i="20"/>
  <c r="U180" i="20"/>
  <c r="T180" i="20"/>
  <c r="S180" i="20"/>
  <c r="R180" i="20"/>
  <c r="Q180" i="20"/>
  <c r="P180" i="20"/>
  <c r="O180" i="20"/>
  <c r="X179" i="20"/>
  <c r="W179" i="20"/>
  <c r="V179" i="20"/>
  <c r="U179" i="20"/>
  <c r="T179" i="20"/>
  <c r="S179" i="20"/>
  <c r="Q179" i="20"/>
  <c r="R179" i="20" s="1"/>
  <c r="P179" i="20"/>
  <c r="O179" i="20"/>
  <c r="X178" i="20"/>
  <c r="W178" i="20"/>
  <c r="V178" i="20"/>
  <c r="U178" i="20"/>
  <c r="T178" i="20"/>
  <c r="S178" i="20"/>
  <c r="R178" i="20"/>
  <c r="Q178" i="20"/>
  <c r="P178" i="20"/>
  <c r="O178" i="20"/>
  <c r="X177" i="20"/>
  <c r="W177" i="20"/>
  <c r="V177" i="20"/>
  <c r="U177" i="20"/>
  <c r="T177" i="20"/>
  <c r="S177" i="20"/>
  <c r="Q177" i="20"/>
  <c r="R177" i="20" s="1"/>
  <c r="P177" i="20"/>
  <c r="O177" i="20"/>
  <c r="X176" i="20"/>
  <c r="W176" i="20"/>
  <c r="V176" i="20"/>
  <c r="U176" i="20"/>
  <c r="T176" i="20"/>
  <c r="S176" i="20"/>
  <c r="R176" i="20"/>
  <c r="Q176" i="20"/>
  <c r="P176" i="20"/>
  <c r="O176" i="20"/>
  <c r="X175" i="20"/>
  <c r="W175" i="20"/>
  <c r="V175" i="20"/>
  <c r="U175" i="20"/>
  <c r="T175" i="20"/>
  <c r="S175" i="20"/>
  <c r="Q175" i="20"/>
  <c r="R175" i="20" s="1"/>
  <c r="P175" i="20"/>
  <c r="O175" i="20"/>
  <c r="X174" i="20"/>
  <c r="W174" i="20"/>
  <c r="V174" i="20"/>
  <c r="U174" i="20"/>
  <c r="T174" i="20"/>
  <c r="S174" i="20"/>
  <c r="R174" i="20"/>
  <c r="Q174" i="20"/>
  <c r="P174" i="20"/>
  <c r="O174" i="20"/>
  <c r="AB173" i="20"/>
  <c r="AA173" i="20"/>
  <c r="X173" i="20"/>
  <c r="W173" i="20"/>
  <c r="V173" i="20"/>
  <c r="U173" i="20"/>
  <c r="T173" i="20"/>
  <c r="S173" i="20"/>
  <c r="R173" i="20"/>
  <c r="Q173" i="20"/>
  <c r="P173" i="20"/>
  <c r="O173" i="20"/>
  <c r="AB172" i="20"/>
  <c r="AA172" i="20"/>
  <c r="X172" i="20"/>
  <c r="W172" i="20"/>
  <c r="X170" i="20"/>
  <c r="W170" i="20"/>
  <c r="V170" i="20"/>
  <c r="U170" i="20"/>
  <c r="T170" i="20"/>
  <c r="S170" i="20"/>
  <c r="Q170" i="20"/>
  <c r="R170" i="20" s="1"/>
  <c r="P170" i="20"/>
  <c r="O170" i="20"/>
  <c r="X169" i="20"/>
  <c r="W169" i="20"/>
  <c r="V169" i="20"/>
  <c r="U169" i="20"/>
  <c r="T169" i="20"/>
  <c r="S169" i="20"/>
  <c r="Q169" i="20"/>
  <c r="R169" i="20" s="1"/>
  <c r="P169" i="20"/>
  <c r="O169" i="20"/>
  <c r="X168" i="20"/>
  <c r="W168" i="20"/>
  <c r="V168" i="20"/>
  <c r="U168" i="20"/>
  <c r="T168" i="20"/>
  <c r="S168" i="20"/>
  <c r="Q168" i="20"/>
  <c r="R168" i="20" s="1"/>
  <c r="P168" i="20"/>
  <c r="O168" i="20"/>
  <c r="X167" i="20"/>
  <c r="W167" i="20"/>
  <c r="V167" i="20"/>
  <c r="U167" i="20"/>
  <c r="T167" i="20"/>
  <c r="S167" i="20"/>
  <c r="Q167" i="20"/>
  <c r="R167" i="20" s="1"/>
  <c r="P167" i="20"/>
  <c r="O167" i="20"/>
  <c r="X166" i="20"/>
  <c r="W166" i="20"/>
  <c r="V166" i="20"/>
  <c r="U166" i="20"/>
  <c r="T166" i="20"/>
  <c r="S166" i="20"/>
  <c r="Q166" i="20"/>
  <c r="R166" i="20" s="1"/>
  <c r="P166" i="20"/>
  <c r="O166" i="20"/>
  <c r="X165" i="20"/>
  <c r="W165" i="20"/>
  <c r="V165" i="20"/>
  <c r="U165" i="20"/>
  <c r="T165" i="20"/>
  <c r="S165" i="20"/>
  <c r="Q165" i="20"/>
  <c r="R165" i="20" s="1"/>
  <c r="P165" i="20"/>
  <c r="O165" i="20"/>
  <c r="X164" i="20"/>
  <c r="W164" i="20"/>
  <c r="V164" i="20"/>
  <c r="U164" i="20"/>
  <c r="T164" i="20"/>
  <c r="S164" i="20"/>
  <c r="Q164" i="20"/>
  <c r="R164" i="20" s="1"/>
  <c r="P164" i="20"/>
  <c r="O164" i="20"/>
  <c r="X163" i="20"/>
  <c r="W163" i="20"/>
  <c r="V163" i="20"/>
  <c r="U163" i="20"/>
  <c r="T163" i="20"/>
  <c r="S163" i="20"/>
  <c r="Q163" i="20"/>
  <c r="R163" i="20" s="1"/>
  <c r="P163" i="20"/>
  <c r="O163" i="20"/>
  <c r="X162" i="20"/>
  <c r="W162" i="20"/>
  <c r="V162" i="20"/>
  <c r="U162" i="20"/>
  <c r="T162" i="20"/>
  <c r="S162" i="20"/>
  <c r="Q162" i="20"/>
  <c r="R162" i="20" s="1"/>
  <c r="P162" i="20"/>
  <c r="O162" i="20"/>
  <c r="X161" i="20"/>
  <c r="W161" i="20"/>
  <c r="V161" i="20"/>
  <c r="U161" i="20"/>
  <c r="T161" i="20"/>
  <c r="S161" i="20"/>
  <c r="Q161" i="20"/>
  <c r="R161" i="20" s="1"/>
  <c r="P161" i="20"/>
  <c r="O161" i="20"/>
  <c r="X160" i="20"/>
  <c r="W160" i="20"/>
  <c r="V160" i="20"/>
  <c r="U160" i="20"/>
  <c r="T160" i="20"/>
  <c r="S160" i="20"/>
  <c r="Q160" i="20"/>
  <c r="R160" i="20" s="1"/>
  <c r="P160" i="20"/>
  <c r="O160" i="20"/>
  <c r="X159" i="20"/>
  <c r="W159" i="20"/>
  <c r="V159" i="20"/>
  <c r="U159" i="20"/>
  <c r="T159" i="20"/>
  <c r="S159" i="20"/>
  <c r="Q159" i="20"/>
  <c r="R159" i="20" s="1"/>
  <c r="P159" i="20"/>
  <c r="O159" i="20"/>
  <c r="X158" i="20"/>
  <c r="W158" i="20"/>
  <c r="V158" i="20"/>
  <c r="U158" i="20"/>
  <c r="T158" i="20"/>
  <c r="S158" i="20"/>
  <c r="Q158" i="20"/>
  <c r="R158" i="20" s="1"/>
  <c r="P158" i="20"/>
  <c r="O158" i="20"/>
  <c r="X157" i="20"/>
  <c r="W157" i="20"/>
  <c r="V157" i="20"/>
  <c r="U157" i="20"/>
  <c r="T157" i="20"/>
  <c r="S157" i="20"/>
  <c r="Q157" i="20"/>
  <c r="R157" i="20" s="1"/>
  <c r="P157" i="20"/>
  <c r="O157" i="20"/>
  <c r="AA156" i="20"/>
  <c r="AB156" i="20" s="1"/>
  <c r="X156" i="20"/>
  <c r="W156" i="20"/>
  <c r="V156" i="20"/>
  <c r="U156" i="20"/>
  <c r="T156" i="20"/>
  <c r="S156" i="20"/>
  <c r="Q156" i="20"/>
  <c r="R156" i="20" s="1"/>
  <c r="P156" i="20"/>
  <c r="O156" i="20"/>
  <c r="AA155" i="20"/>
  <c r="AB155" i="20" s="1"/>
  <c r="X155" i="20"/>
  <c r="W155" i="20"/>
  <c r="X153" i="20"/>
  <c r="W153" i="20"/>
  <c r="V153" i="20"/>
  <c r="U153" i="20"/>
  <c r="T153" i="20"/>
  <c r="S153" i="20"/>
  <c r="Q153" i="20"/>
  <c r="R153" i="20" s="1"/>
  <c r="P153" i="20"/>
  <c r="O153" i="20"/>
  <c r="X152" i="20"/>
  <c r="W152" i="20"/>
  <c r="V152" i="20"/>
  <c r="U152" i="20"/>
  <c r="T152" i="20"/>
  <c r="S152" i="20"/>
  <c r="R152" i="20"/>
  <c r="Q152" i="20"/>
  <c r="P152" i="20"/>
  <c r="O152" i="20"/>
  <c r="X151" i="20"/>
  <c r="W151" i="20"/>
  <c r="V151" i="20"/>
  <c r="U151" i="20"/>
  <c r="T151" i="20"/>
  <c r="S151" i="20"/>
  <c r="Q151" i="20"/>
  <c r="R151" i="20" s="1"/>
  <c r="P151" i="20"/>
  <c r="O151" i="20"/>
  <c r="X150" i="20"/>
  <c r="W150" i="20"/>
  <c r="V150" i="20"/>
  <c r="U150" i="20"/>
  <c r="T150" i="20"/>
  <c r="S150" i="20"/>
  <c r="R150" i="20"/>
  <c r="Q150" i="20"/>
  <c r="P150" i="20"/>
  <c r="O150" i="20"/>
  <c r="X149" i="20"/>
  <c r="W149" i="20"/>
  <c r="V149" i="20"/>
  <c r="U149" i="20"/>
  <c r="T149" i="20"/>
  <c r="S149" i="20"/>
  <c r="Q149" i="20"/>
  <c r="R149" i="20" s="1"/>
  <c r="P149" i="20"/>
  <c r="O149" i="20"/>
  <c r="X148" i="20"/>
  <c r="W148" i="20"/>
  <c r="V148" i="20"/>
  <c r="U148" i="20"/>
  <c r="T148" i="20"/>
  <c r="S148" i="20"/>
  <c r="R148" i="20"/>
  <c r="Q148" i="20"/>
  <c r="P148" i="20"/>
  <c r="O148" i="20"/>
  <c r="X147" i="20"/>
  <c r="W147" i="20"/>
  <c r="V147" i="20"/>
  <c r="U147" i="20"/>
  <c r="T147" i="20"/>
  <c r="S147" i="20"/>
  <c r="Q147" i="20"/>
  <c r="R147" i="20" s="1"/>
  <c r="P147" i="20"/>
  <c r="O147" i="20"/>
  <c r="X146" i="20"/>
  <c r="W146" i="20"/>
  <c r="V146" i="20"/>
  <c r="U146" i="20"/>
  <c r="T146" i="20"/>
  <c r="S146" i="20"/>
  <c r="R146" i="20"/>
  <c r="Q146" i="20"/>
  <c r="P146" i="20"/>
  <c r="O146" i="20"/>
  <c r="X145" i="20"/>
  <c r="W145" i="20"/>
  <c r="V145" i="20"/>
  <c r="U145" i="20"/>
  <c r="T145" i="20"/>
  <c r="S145" i="20"/>
  <c r="Q145" i="20"/>
  <c r="R145" i="20" s="1"/>
  <c r="P145" i="20"/>
  <c r="O145" i="20"/>
  <c r="X144" i="20"/>
  <c r="W144" i="20"/>
  <c r="V144" i="20"/>
  <c r="U144" i="20"/>
  <c r="T144" i="20"/>
  <c r="S144" i="20"/>
  <c r="R144" i="20"/>
  <c r="Q144" i="20"/>
  <c r="P144" i="20"/>
  <c r="O144" i="20"/>
  <c r="X143" i="20"/>
  <c r="W143" i="20"/>
  <c r="V143" i="20"/>
  <c r="U143" i="20"/>
  <c r="T143" i="20"/>
  <c r="S143" i="20"/>
  <c r="Q143" i="20"/>
  <c r="R143" i="20" s="1"/>
  <c r="P143" i="20"/>
  <c r="O143" i="20"/>
  <c r="X142" i="20"/>
  <c r="W142" i="20"/>
  <c r="V142" i="20"/>
  <c r="U142" i="20"/>
  <c r="T142" i="20"/>
  <c r="S142" i="20"/>
  <c r="R142" i="20"/>
  <c r="Q142" i="20"/>
  <c r="P142" i="20"/>
  <c r="O142" i="20"/>
  <c r="X141" i="20"/>
  <c r="W141" i="20"/>
  <c r="V141" i="20"/>
  <c r="U141" i="20"/>
  <c r="T141" i="20"/>
  <c r="S141" i="20"/>
  <c r="Q141" i="20"/>
  <c r="R141" i="20" s="1"/>
  <c r="P141" i="20"/>
  <c r="O141" i="20"/>
  <c r="X140" i="20"/>
  <c r="W140" i="20"/>
  <c r="V140" i="20"/>
  <c r="U140" i="20"/>
  <c r="T140" i="20"/>
  <c r="S140" i="20"/>
  <c r="R140" i="20"/>
  <c r="Q140" i="20"/>
  <c r="P140" i="20"/>
  <c r="O140" i="20"/>
  <c r="AB139" i="20"/>
  <c r="AA139" i="20"/>
  <c r="X139" i="20"/>
  <c r="W139" i="20"/>
  <c r="V139" i="20"/>
  <c r="U139" i="20"/>
  <c r="T139" i="20"/>
  <c r="S139" i="20"/>
  <c r="R139" i="20"/>
  <c r="Q139" i="20"/>
  <c r="P139" i="20"/>
  <c r="O139" i="20"/>
  <c r="AB138" i="20"/>
  <c r="AA138" i="20"/>
  <c r="X138" i="20"/>
  <c r="W138" i="20"/>
  <c r="X136" i="20"/>
  <c r="W136" i="20"/>
  <c r="V136" i="20"/>
  <c r="U136" i="20"/>
  <c r="T136" i="20"/>
  <c r="S136" i="20"/>
  <c r="Q136" i="20"/>
  <c r="R136" i="20" s="1"/>
  <c r="P136" i="20"/>
  <c r="O136" i="20"/>
  <c r="X135" i="20"/>
  <c r="W135" i="20"/>
  <c r="V135" i="20"/>
  <c r="U135" i="20"/>
  <c r="T135" i="20"/>
  <c r="S135" i="20"/>
  <c r="R135" i="20"/>
  <c r="Q135" i="20"/>
  <c r="P135" i="20"/>
  <c r="O135" i="20"/>
  <c r="X134" i="20"/>
  <c r="W134" i="20"/>
  <c r="V134" i="20"/>
  <c r="U134" i="20"/>
  <c r="T134" i="20"/>
  <c r="S134" i="20"/>
  <c r="Q134" i="20"/>
  <c r="R134" i="20" s="1"/>
  <c r="P134" i="20"/>
  <c r="O134" i="20"/>
  <c r="X133" i="20"/>
  <c r="W133" i="20"/>
  <c r="V133" i="20"/>
  <c r="U133" i="20"/>
  <c r="T133" i="20"/>
  <c r="S133" i="20"/>
  <c r="R133" i="20"/>
  <c r="Q133" i="20"/>
  <c r="P133" i="20"/>
  <c r="O133" i="20"/>
  <c r="X132" i="20"/>
  <c r="W132" i="20"/>
  <c r="V132" i="20"/>
  <c r="U132" i="20"/>
  <c r="T132" i="20"/>
  <c r="S132" i="20"/>
  <c r="Q132" i="20"/>
  <c r="R132" i="20" s="1"/>
  <c r="P132" i="20"/>
  <c r="O132" i="20"/>
  <c r="X131" i="20"/>
  <c r="W131" i="20"/>
  <c r="V131" i="20"/>
  <c r="U131" i="20"/>
  <c r="T131" i="20"/>
  <c r="S131" i="20"/>
  <c r="R131" i="20"/>
  <c r="Q131" i="20"/>
  <c r="P131" i="20"/>
  <c r="O131" i="20"/>
  <c r="X130" i="20"/>
  <c r="W130" i="20"/>
  <c r="V130" i="20"/>
  <c r="U130" i="20"/>
  <c r="T130" i="20"/>
  <c r="S130" i="20"/>
  <c r="Q130" i="20"/>
  <c r="R130" i="20" s="1"/>
  <c r="P130" i="20"/>
  <c r="O130" i="20"/>
  <c r="X129" i="20"/>
  <c r="W129" i="20"/>
  <c r="V129" i="20"/>
  <c r="U129" i="20"/>
  <c r="T129" i="20"/>
  <c r="S129" i="20"/>
  <c r="R129" i="20"/>
  <c r="Q129" i="20"/>
  <c r="P129" i="20"/>
  <c r="O129" i="20"/>
  <c r="X128" i="20"/>
  <c r="W128" i="20"/>
  <c r="V128" i="20"/>
  <c r="U128" i="20"/>
  <c r="T128" i="20"/>
  <c r="S128" i="20"/>
  <c r="Q128" i="20"/>
  <c r="R128" i="20" s="1"/>
  <c r="P128" i="20"/>
  <c r="O128" i="20"/>
  <c r="X127" i="20"/>
  <c r="W127" i="20"/>
  <c r="V127" i="20"/>
  <c r="U127" i="20"/>
  <c r="T127" i="20"/>
  <c r="S127" i="20"/>
  <c r="R127" i="20"/>
  <c r="Q127" i="20"/>
  <c r="P127" i="20"/>
  <c r="O127" i="20"/>
  <c r="X126" i="20"/>
  <c r="W126" i="20"/>
  <c r="V126" i="20"/>
  <c r="S126" i="20"/>
  <c r="O126" i="20"/>
  <c r="X125" i="20"/>
  <c r="W125" i="20"/>
  <c r="V125" i="20"/>
  <c r="S125" i="20"/>
  <c r="O125" i="20"/>
  <c r="X124" i="20"/>
  <c r="W124" i="20"/>
  <c r="V124" i="20"/>
  <c r="S124" i="20"/>
  <c r="O124" i="20"/>
  <c r="X123" i="20"/>
  <c r="W123" i="20"/>
  <c r="V123" i="20"/>
  <c r="S123" i="20"/>
  <c r="O123" i="20"/>
  <c r="AA122" i="20"/>
  <c r="AB122" i="20" s="1"/>
  <c r="X122" i="20"/>
  <c r="W122" i="20"/>
  <c r="V122" i="20"/>
  <c r="S122" i="20"/>
  <c r="O122" i="20"/>
  <c r="AA121" i="20"/>
  <c r="AB121" i="20" s="1"/>
  <c r="X121" i="20"/>
  <c r="W121" i="20"/>
  <c r="X119" i="20"/>
  <c r="W119" i="20"/>
  <c r="V119" i="20"/>
  <c r="U119" i="20"/>
  <c r="T119" i="20"/>
  <c r="S119" i="20"/>
  <c r="Q119" i="20"/>
  <c r="R119" i="20" s="1"/>
  <c r="P119" i="20"/>
  <c r="O119" i="20"/>
  <c r="X118" i="20"/>
  <c r="W118" i="20"/>
  <c r="V118" i="20"/>
  <c r="U118" i="20"/>
  <c r="T118" i="20"/>
  <c r="S118" i="20"/>
  <c r="R118" i="20"/>
  <c r="Q118" i="20"/>
  <c r="P118" i="20"/>
  <c r="O118" i="20"/>
  <c r="X117" i="20"/>
  <c r="W117" i="20"/>
  <c r="V117" i="20"/>
  <c r="U117" i="20"/>
  <c r="T117" i="20"/>
  <c r="S117" i="20"/>
  <c r="Q117" i="20"/>
  <c r="R117" i="20" s="1"/>
  <c r="P117" i="20"/>
  <c r="O117" i="20"/>
  <c r="X116" i="20"/>
  <c r="W116" i="20"/>
  <c r="V116" i="20"/>
  <c r="U116" i="20"/>
  <c r="T116" i="20"/>
  <c r="S116" i="20"/>
  <c r="R116" i="20"/>
  <c r="Q116" i="20"/>
  <c r="P116" i="20"/>
  <c r="O116" i="20"/>
  <c r="X115" i="20"/>
  <c r="W115" i="20"/>
  <c r="V115" i="20"/>
  <c r="U115" i="20"/>
  <c r="T115" i="20"/>
  <c r="S115" i="20"/>
  <c r="Q115" i="20"/>
  <c r="R115" i="20" s="1"/>
  <c r="P115" i="20"/>
  <c r="O115" i="20"/>
  <c r="X114" i="20"/>
  <c r="W114" i="20"/>
  <c r="V114" i="20"/>
  <c r="U114" i="20"/>
  <c r="T114" i="20"/>
  <c r="S114" i="20"/>
  <c r="R114" i="20"/>
  <c r="Q114" i="20"/>
  <c r="P114" i="20"/>
  <c r="O114" i="20"/>
  <c r="X113" i="20"/>
  <c r="W113" i="20"/>
  <c r="V113" i="20"/>
  <c r="U113" i="20"/>
  <c r="T113" i="20"/>
  <c r="S113" i="20"/>
  <c r="Q113" i="20"/>
  <c r="R113" i="20" s="1"/>
  <c r="P113" i="20"/>
  <c r="O113" i="20"/>
  <c r="X112" i="20"/>
  <c r="W112" i="20"/>
  <c r="V112" i="20"/>
  <c r="U112" i="20"/>
  <c r="T112" i="20"/>
  <c r="S112" i="20"/>
  <c r="R112" i="20"/>
  <c r="Q112" i="20"/>
  <c r="P112" i="20"/>
  <c r="O112" i="20"/>
  <c r="X111" i="20"/>
  <c r="W111" i="20"/>
  <c r="V111" i="20"/>
  <c r="U111" i="20"/>
  <c r="T111" i="20"/>
  <c r="S111" i="20"/>
  <c r="Q111" i="20"/>
  <c r="R111" i="20" s="1"/>
  <c r="P111" i="20"/>
  <c r="O111" i="20"/>
  <c r="X110" i="20"/>
  <c r="W110" i="20"/>
  <c r="V110" i="20"/>
  <c r="U110" i="20"/>
  <c r="T110" i="20"/>
  <c r="S110" i="20"/>
  <c r="R110" i="20"/>
  <c r="Q110" i="20"/>
  <c r="P110" i="20"/>
  <c r="O110" i="20"/>
  <c r="X109" i="20"/>
  <c r="W109" i="20"/>
  <c r="V109" i="20"/>
  <c r="U109" i="20"/>
  <c r="T109" i="20"/>
  <c r="S109" i="20"/>
  <c r="Q109" i="20"/>
  <c r="R109" i="20" s="1"/>
  <c r="P109" i="20"/>
  <c r="O109" i="20"/>
  <c r="X108" i="20"/>
  <c r="W108" i="20"/>
  <c r="V108" i="20"/>
  <c r="U108" i="20"/>
  <c r="T108" i="20"/>
  <c r="S108" i="20"/>
  <c r="R108" i="20"/>
  <c r="Q108" i="20"/>
  <c r="P108" i="20"/>
  <c r="O108" i="20"/>
  <c r="X107" i="20"/>
  <c r="W107" i="20"/>
  <c r="V107" i="20"/>
  <c r="U107" i="20"/>
  <c r="T107" i="20"/>
  <c r="S107" i="20"/>
  <c r="Q107" i="20"/>
  <c r="R107" i="20" s="1"/>
  <c r="P107" i="20"/>
  <c r="O107" i="20"/>
  <c r="X106" i="20"/>
  <c r="W106" i="20"/>
  <c r="V106" i="20"/>
  <c r="U106" i="20"/>
  <c r="T106" i="20"/>
  <c r="S106" i="20"/>
  <c r="R106" i="20"/>
  <c r="Q106" i="20"/>
  <c r="P106" i="20"/>
  <c r="O106" i="20"/>
  <c r="AB105" i="20"/>
  <c r="P105" i="20" s="1"/>
  <c r="AA105" i="20"/>
  <c r="X105" i="20"/>
  <c r="W105" i="20"/>
  <c r="V105" i="20"/>
  <c r="S105" i="20"/>
  <c r="U105" i="20" s="1"/>
  <c r="O105" i="20"/>
  <c r="Q105" i="20" s="1"/>
  <c r="R105" i="20" s="1"/>
  <c r="AB104" i="20"/>
  <c r="T105" i="20" s="1"/>
  <c r="AA104" i="20"/>
  <c r="X104" i="20"/>
  <c r="W104" i="20"/>
  <c r="X102" i="20"/>
  <c r="W102" i="20"/>
  <c r="V102" i="20"/>
  <c r="U102" i="20"/>
  <c r="T102" i="20"/>
  <c r="S102" i="20"/>
  <c r="Q102" i="20"/>
  <c r="R102" i="20" s="1"/>
  <c r="P102" i="20"/>
  <c r="O102" i="20"/>
  <c r="X101" i="20"/>
  <c r="W101" i="20"/>
  <c r="V101" i="20"/>
  <c r="U101" i="20"/>
  <c r="T101" i="20"/>
  <c r="S101" i="20"/>
  <c r="Q101" i="20"/>
  <c r="R101" i="20" s="1"/>
  <c r="P101" i="20"/>
  <c r="O101" i="20"/>
  <c r="X100" i="20"/>
  <c r="W100" i="20"/>
  <c r="V100" i="20"/>
  <c r="U100" i="20"/>
  <c r="T100" i="20"/>
  <c r="S100" i="20"/>
  <c r="Q100" i="20"/>
  <c r="R100" i="20" s="1"/>
  <c r="P100" i="20"/>
  <c r="O100" i="20"/>
  <c r="X99" i="20"/>
  <c r="W99" i="20"/>
  <c r="V99" i="20"/>
  <c r="U99" i="20"/>
  <c r="T99" i="20"/>
  <c r="S99" i="20"/>
  <c r="Q99" i="20"/>
  <c r="R99" i="20" s="1"/>
  <c r="P99" i="20"/>
  <c r="O99" i="20"/>
  <c r="X98" i="20"/>
  <c r="W98" i="20"/>
  <c r="V98" i="20"/>
  <c r="U98" i="20"/>
  <c r="T98" i="20"/>
  <c r="S98" i="20"/>
  <c r="Q98" i="20"/>
  <c r="R98" i="20" s="1"/>
  <c r="P98" i="20"/>
  <c r="O98" i="20"/>
  <c r="X97" i="20"/>
  <c r="W97" i="20"/>
  <c r="V97" i="20"/>
  <c r="U97" i="20"/>
  <c r="T97" i="20"/>
  <c r="S97" i="20"/>
  <c r="Q97" i="20"/>
  <c r="R97" i="20" s="1"/>
  <c r="P97" i="20"/>
  <c r="O97" i="20"/>
  <c r="X96" i="20"/>
  <c r="W96" i="20"/>
  <c r="V96" i="20"/>
  <c r="U96" i="20"/>
  <c r="T96" i="20"/>
  <c r="S96" i="20"/>
  <c r="Q96" i="20"/>
  <c r="R96" i="20" s="1"/>
  <c r="P96" i="20"/>
  <c r="O96" i="20"/>
  <c r="X95" i="20"/>
  <c r="W95" i="20"/>
  <c r="V95" i="20"/>
  <c r="U95" i="20"/>
  <c r="T95" i="20"/>
  <c r="S95" i="20"/>
  <c r="Q95" i="20"/>
  <c r="R95" i="20" s="1"/>
  <c r="P95" i="20"/>
  <c r="O95" i="20"/>
  <c r="X94" i="20"/>
  <c r="W94" i="20"/>
  <c r="V94" i="20"/>
  <c r="U94" i="20"/>
  <c r="T94" i="20"/>
  <c r="S94" i="20"/>
  <c r="Q94" i="20"/>
  <c r="R94" i="20" s="1"/>
  <c r="P94" i="20"/>
  <c r="O94" i="20"/>
  <c r="X93" i="20"/>
  <c r="W93" i="20"/>
  <c r="V93" i="20"/>
  <c r="U93" i="20"/>
  <c r="T93" i="20"/>
  <c r="S93" i="20"/>
  <c r="Q93" i="20"/>
  <c r="R93" i="20" s="1"/>
  <c r="P93" i="20"/>
  <c r="O93" i="20"/>
  <c r="X92" i="20"/>
  <c r="W92" i="20"/>
  <c r="V92" i="20"/>
  <c r="U92" i="20"/>
  <c r="T92" i="20"/>
  <c r="S92" i="20"/>
  <c r="Q92" i="20"/>
  <c r="R92" i="20" s="1"/>
  <c r="P92" i="20"/>
  <c r="O92" i="20"/>
  <c r="X91" i="20"/>
  <c r="W91" i="20"/>
  <c r="V91" i="20"/>
  <c r="U91" i="20"/>
  <c r="T91" i="20"/>
  <c r="S91" i="20"/>
  <c r="Q91" i="20"/>
  <c r="R91" i="20" s="1"/>
  <c r="P91" i="20"/>
  <c r="O91" i="20"/>
  <c r="X90" i="20"/>
  <c r="W90" i="20"/>
  <c r="V90" i="20"/>
  <c r="U90" i="20"/>
  <c r="T90" i="20"/>
  <c r="S90" i="20"/>
  <c r="Q90" i="20"/>
  <c r="R90" i="20" s="1"/>
  <c r="P90" i="20"/>
  <c r="O90" i="20"/>
  <c r="X89" i="20"/>
  <c r="W89" i="20"/>
  <c r="V89" i="20"/>
  <c r="S89" i="20"/>
  <c r="O89" i="20"/>
  <c r="AA88" i="20"/>
  <c r="AB88" i="20" s="1"/>
  <c r="X88" i="20"/>
  <c r="W88" i="20"/>
  <c r="V88" i="20"/>
  <c r="S88" i="20"/>
  <c r="O88" i="20"/>
  <c r="AA87" i="20"/>
  <c r="AB87" i="20" s="1"/>
  <c r="X87" i="20"/>
  <c r="W87" i="20"/>
  <c r="X85" i="20"/>
  <c r="W85" i="20"/>
  <c r="V85" i="20"/>
  <c r="U85" i="20"/>
  <c r="T85" i="20"/>
  <c r="S85" i="20"/>
  <c r="Q85" i="20"/>
  <c r="R85" i="20" s="1"/>
  <c r="P85" i="20"/>
  <c r="O85" i="20"/>
  <c r="X84" i="20"/>
  <c r="W84" i="20"/>
  <c r="V84" i="20"/>
  <c r="U84" i="20"/>
  <c r="T84" i="20"/>
  <c r="S84" i="20"/>
  <c r="Q84" i="20"/>
  <c r="R84" i="20" s="1"/>
  <c r="P84" i="20"/>
  <c r="O84" i="20"/>
  <c r="X83" i="20"/>
  <c r="W83" i="20"/>
  <c r="V83" i="20"/>
  <c r="U83" i="20"/>
  <c r="T83" i="20"/>
  <c r="S83" i="20"/>
  <c r="Q83" i="20"/>
  <c r="R83" i="20" s="1"/>
  <c r="P83" i="20"/>
  <c r="O83" i="20"/>
  <c r="X82" i="20"/>
  <c r="W82" i="20"/>
  <c r="V82" i="20"/>
  <c r="U82" i="20"/>
  <c r="T82" i="20"/>
  <c r="S82" i="20"/>
  <c r="Q82" i="20"/>
  <c r="R82" i="20" s="1"/>
  <c r="P82" i="20"/>
  <c r="O82" i="20"/>
  <c r="X81" i="20"/>
  <c r="W81" i="20"/>
  <c r="V81" i="20"/>
  <c r="U81" i="20"/>
  <c r="T81" i="20"/>
  <c r="S81" i="20"/>
  <c r="Q81" i="20"/>
  <c r="R81" i="20" s="1"/>
  <c r="P81" i="20"/>
  <c r="O81" i="20"/>
  <c r="X80" i="20"/>
  <c r="W80" i="20"/>
  <c r="V80" i="20"/>
  <c r="U80" i="20"/>
  <c r="T80" i="20"/>
  <c r="S80" i="20"/>
  <c r="Q80" i="20"/>
  <c r="R80" i="20" s="1"/>
  <c r="P80" i="20"/>
  <c r="O80" i="20"/>
  <c r="X79" i="20"/>
  <c r="W79" i="20"/>
  <c r="V79" i="20"/>
  <c r="U79" i="20"/>
  <c r="T79" i="20"/>
  <c r="S79" i="20"/>
  <c r="Q79" i="20"/>
  <c r="R79" i="20" s="1"/>
  <c r="P79" i="20"/>
  <c r="O79" i="20"/>
  <c r="X78" i="20"/>
  <c r="W78" i="20"/>
  <c r="V78" i="20"/>
  <c r="U78" i="20"/>
  <c r="T78" i="20"/>
  <c r="S78" i="20"/>
  <c r="Q78" i="20"/>
  <c r="R78" i="20" s="1"/>
  <c r="P78" i="20"/>
  <c r="O78" i="20"/>
  <c r="X77" i="20"/>
  <c r="W77" i="20"/>
  <c r="V77" i="20"/>
  <c r="U77" i="20"/>
  <c r="T77" i="20"/>
  <c r="S77" i="20"/>
  <c r="Q77" i="20"/>
  <c r="R77" i="20" s="1"/>
  <c r="P77" i="20"/>
  <c r="O77" i="20"/>
  <c r="X76" i="20"/>
  <c r="W76" i="20"/>
  <c r="V76" i="20"/>
  <c r="U76" i="20"/>
  <c r="T76" i="20"/>
  <c r="S76" i="20"/>
  <c r="Q76" i="20"/>
  <c r="R76" i="20" s="1"/>
  <c r="P76" i="20"/>
  <c r="O76" i="20"/>
  <c r="X75" i="20"/>
  <c r="W75" i="20"/>
  <c r="V75" i="20"/>
  <c r="S75" i="20"/>
  <c r="O75" i="20"/>
  <c r="X74" i="20"/>
  <c r="W74" i="20"/>
  <c r="V74" i="20"/>
  <c r="S74" i="20"/>
  <c r="O74" i="20"/>
  <c r="X73" i="20"/>
  <c r="W73" i="20"/>
  <c r="V73" i="20"/>
  <c r="S73" i="20"/>
  <c r="O73" i="20"/>
  <c r="X72" i="20"/>
  <c r="W72" i="20"/>
  <c r="V72" i="20"/>
  <c r="S72" i="20"/>
  <c r="O72" i="20"/>
  <c r="AA71" i="20"/>
  <c r="AB71" i="20" s="1"/>
  <c r="X71" i="20"/>
  <c r="W71" i="20"/>
  <c r="V71" i="20"/>
  <c r="S71" i="20"/>
  <c r="O71" i="20"/>
  <c r="AA70" i="20"/>
  <c r="AB70" i="20" s="1"/>
  <c r="X70" i="20"/>
  <c r="W70" i="20"/>
  <c r="X68" i="20"/>
  <c r="W68" i="20"/>
  <c r="V68" i="20"/>
  <c r="U68" i="20"/>
  <c r="T68" i="20"/>
  <c r="S68" i="20"/>
  <c r="Q68" i="20"/>
  <c r="R68" i="20" s="1"/>
  <c r="P68" i="20"/>
  <c r="O68" i="20"/>
  <c r="X67" i="20"/>
  <c r="W67" i="20"/>
  <c r="V67" i="20"/>
  <c r="U67" i="20"/>
  <c r="T67" i="20"/>
  <c r="S67" i="20"/>
  <c r="Q67" i="20"/>
  <c r="R67" i="20" s="1"/>
  <c r="P67" i="20"/>
  <c r="O67" i="20"/>
  <c r="X66" i="20"/>
  <c r="W66" i="20"/>
  <c r="V66" i="20"/>
  <c r="U66" i="20"/>
  <c r="T66" i="20"/>
  <c r="S66" i="20"/>
  <c r="Q66" i="20"/>
  <c r="R66" i="20" s="1"/>
  <c r="P66" i="20"/>
  <c r="O66" i="20"/>
  <c r="X65" i="20"/>
  <c r="W65" i="20"/>
  <c r="V65" i="20"/>
  <c r="U65" i="20"/>
  <c r="T65" i="20"/>
  <c r="S65" i="20"/>
  <c r="Q65" i="20"/>
  <c r="R65" i="20" s="1"/>
  <c r="P65" i="20"/>
  <c r="O65" i="20"/>
  <c r="X64" i="20"/>
  <c r="W64" i="20"/>
  <c r="V64" i="20"/>
  <c r="U64" i="20"/>
  <c r="T64" i="20"/>
  <c r="S64" i="20"/>
  <c r="Q64" i="20"/>
  <c r="R64" i="20" s="1"/>
  <c r="P64" i="20"/>
  <c r="O64" i="20"/>
  <c r="X63" i="20"/>
  <c r="W63" i="20"/>
  <c r="V63" i="20"/>
  <c r="U63" i="20"/>
  <c r="T63" i="20"/>
  <c r="S63" i="20"/>
  <c r="Q63" i="20"/>
  <c r="R63" i="20" s="1"/>
  <c r="P63" i="20"/>
  <c r="O63" i="20"/>
  <c r="X62" i="20"/>
  <c r="W62" i="20"/>
  <c r="V62" i="20"/>
  <c r="U62" i="20"/>
  <c r="T62" i="20"/>
  <c r="S62" i="20"/>
  <c r="Q62" i="20"/>
  <c r="R62" i="20" s="1"/>
  <c r="P62" i="20"/>
  <c r="O62" i="20"/>
  <c r="X61" i="20"/>
  <c r="W61" i="20"/>
  <c r="V61" i="20"/>
  <c r="U61" i="20"/>
  <c r="T61" i="20"/>
  <c r="S61" i="20"/>
  <c r="Q61" i="20"/>
  <c r="R61" i="20" s="1"/>
  <c r="P61" i="20"/>
  <c r="O61" i="20"/>
  <c r="X60" i="20"/>
  <c r="W60" i="20"/>
  <c r="V60" i="20"/>
  <c r="U60" i="20"/>
  <c r="T60" i="20"/>
  <c r="S60" i="20"/>
  <c r="Q60" i="20"/>
  <c r="R60" i="20" s="1"/>
  <c r="P60" i="20"/>
  <c r="O60" i="20"/>
  <c r="X59" i="20"/>
  <c r="W59" i="20"/>
  <c r="V59" i="20"/>
  <c r="U59" i="20"/>
  <c r="T59" i="20"/>
  <c r="S59" i="20"/>
  <c r="Q59" i="20"/>
  <c r="R59" i="20" s="1"/>
  <c r="P59" i="20"/>
  <c r="O59" i="20"/>
  <c r="X58" i="20"/>
  <c r="W58" i="20"/>
  <c r="V58" i="20"/>
  <c r="S58" i="20"/>
  <c r="O58" i="20"/>
  <c r="X57" i="20"/>
  <c r="W57" i="20"/>
  <c r="V57" i="20"/>
  <c r="S57" i="20"/>
  <c r="O57" i="20"/>
  <c r="X56" i="20"/>
  <c r="W56" i="20"/>
  <c r="V56" i="20"/>
  <c r="S56" i="20"/>
  <c r="O56" i="20"/>
  <c r="X55" i="20"/>
  <c r="W55" i="20"/>
  <c r="V55" i="20"/>
  <c r="S55" i="20"/>
  <c r="O55" i="20"/>
  <c r="AA54" i="20"/>
  <c r="AB54" i="20" s="1"/>
  <c r="X54" i="20"/>
  <c r="W54" i="20"/>
  <c r="V54" i="20"/>
  <c r="S54" i="20"/>
  <c r="O54" i="20"/>
  <c r="AA53" i="20"/>
  <c r="AB53" i="20" s="1"/>
  <c r="X53" i="20"/>
  <c r="W53" i="20"/>
  <c r="X51" i="20"/>
  <c r="W51" i="20"/>
  <c r="V51" i="20"/>
  <c r="U51" i="20"/>
  <c r="T51" i="20"/>
  <c r="S51" i="20"/>
  <c r="Q51" i="20"/>
  <c r="R51" i="20" s="1"/>
  <c r="P51" i="20"/>
  <c r="O51" i="20"/>
  <c r="X50" i="20"/>
  <c r="W50" i="20"/>
  <c r="V50" i="20"/>
  <c r="U50" i="20"/>
  <c r="T50" i="20"/>
  <c r="S50" i="20"/>
  <c r="R50" i="20"/>
  <c r="Q50" i="20"/>
  <c r="P50" i="20"/>
  <c r="O50" i="20"/>
  <c r="X49" i="20"/>
  <c r="W49" i="20"/>
  <c r="V49" i="20"/>
  <c r="U49" i="20"/>
  <c r="T49" i="20"/>
  <c r="S49" i="20"/>
  <c r="Q49" i="20"/>
  <c r="R49" i="20" s="1"/>
  <c r="P49" i="20"/>
  <c r="O49" i="20"/>
  <c r="X48" i="20"/>
  <c r="W48" i="20"/>
  <c r="V48" i="20"/>
  <c r="U48" i="20"/>
  <c r="T48" i="20"/>
  <c r="S48" i="20"/>
  <c r="R48" i="20"/>
  <c r="Q48" i="20"/>
  <c r="P48" i="20"/>
  <c r="O48" i="20"/>
  <c r="X47" i="20"/>
  <c r="W47" i="20"/>
  <c r="V47" i="20"/>
  <c r="U47" i="20"/>
  <c r="T47" i="20"/>
  <c r="S47" i="20"/>
  <c r="Q47" i="20"/>
  <c r="R47" i="20" s="1"/>
  <c r="P47" i="20"/>
  <c r="O47" i="20"/>
  <c r="X46" i="20"/>
  <c r="W46" i="20"/>
  <c r="V46" i="20"/>
  <c r="U46" i="20"/>
  <c r="T46" i="20"/>
  <c r="S46" i="20"/>
  <c r="R46" i="20"/>
  <c r="Q46" i="20"/>
  <c r="P46" i="20"/>
  <c r="O46" i="20"/>
  <c r="X45" i="20"/>
  <c r="W45" i="20"/>
  <c r="V45" i="20"/>
  <c r="U45" i="20"/>
  <c r="T45" i="20"/>
  <c r="S45" i="20"/>
  <c r="Q45" i="20"/>
  <c r="R45" i="20" s="1"/>
  <c r="P45" i="20"/>
  <c r="O45" i="20"/>
  <c r="X44" i="20"/>
  <c r="W44" i="20"/>
  <c r="V44" i="20"/>
  <c r="U44" i="20"/>
  <c r="T44" i="20"/>
  <c r="S44" i="20"/>
  <c r="R44" i="20"/>
  <c r="Q44" i="20"/>
  <c r="P44" i="20"/>
  <c r="O44" i="20"/>
  <c r="X43" i="20"/>
  <c r="W43" i="20"/>
  <c r="V43" i="20"/>
  <c r="U43" i="20"/>
  <c r="T43" i="20"/>
  <c r="S43" i="20"/>
  <c r="Q43" i="20"/>
  <c r="R43" i="20" s="1"/>
  <c r="P43" i="20"/>
  <c r="O43" i="20"/>
  <c r="X42" i="20"/>
  <c r="W42" i="20"/>
  <c r="V42" i="20"/>
  <c r="U42" i="20"/>
  <c r="T42" i="20"/>
  <c r="S42" i="20"/>
  <c r="R42" i="20"/>
  <c r="Q42" i="20"/>
  <c r="P42" i="20"/>
  <c r="O42" i="20"/>
  <c r="X41" i="20"/>
  <c r="W41" i="20"/>
  <c r="V41" i="20"/>
  <c r="S41" i="20"/>
  <c r="O41" i="20"/>
  <c r="X40" i="20"/>
  <c r="W40" i="20"/>
  <c r="V40" i="20"/>
  <c r="S40" i="20"/>
  <c r="O40" i="20"/>
  <c r="X39" i="20"/>
  <c r="W39" i="20"/>
  <c r="V39" i="20"/>
  <c r="S39" i="20"/>
  <c r="O39" i="20"/>
  <c r="X38" i="20"/>
  <c r="W38" i="20"/>
  <c r="V38" i="20"/>
  <c r="S38" i="20"/>
  <c r="O38" i="20"/>
  <c r="AA37" i="20"/>
  <c r="AB37" i="20" s="1"/>
  <c r="X37" i="20"/>
  <c r="W37" i="20"/>
  <c r="V37" i="20"/>
  <c r="S37" i="20"/>
  <c r="O37" i="20"/>
  <c r="AA36" i="20"/>
  <c r="AB36" i="20" s="1"/>
  <c r="X36" i="20"/>
  <c r="W36" i="20"/>
  <c r="X34" i="20"/>
  <c r="W34" i="20"/>
  <c r="V34" i="20"/>
  <c r="U34" i="20"/>
  <c r="T34" i="20"/>
  <c r="S34" i="20"/>
  <c r="Q34" i="20"/>
  <c r="R34" i="20" s="1"/>
  <c r="P34" i="20"/>
  <c r="O34" i="20"/>
  <c r="X33" i="20"/>
  <c r="W33" i="20"/>
  <c r="V33" i="20"/>
  <c r="U33" i="20"/>
  <c r="T33" i="20"/>
  <c r="S33" i="20"/>
  <c r="R33" i="20"/>
  <c r="Q33" i="20"/>
  <c r="P33" i="20"/>
  <c r="O33" i="20"/>
  <c r="X32" i="20"/>
  <c r="W32" i="20"/>
  <c r="V32" i="20"/>
  <c r="U32" i="20"/>
  <c r="T32" i="20"/>
  <c r="S32" i="20"/>
  <c r="Q32" i="20"/>
  <c r="R32" i="20" s="1"/>
  <c r="P32" i="20"/>
  <c r="O32" i="20"/>
  <c r="X31" i="20"/>
  <c r="W31" i="20"/>
  <c r="V31" i="20"/>
  <c r="U31" i="20"/>
  <c r="T31" i="20"/>
  <c r="S31" i="20"/>
  <c r="R31" i="20"/>
  <c r="Q31" i="20"/>
  <c r="P31" i="20"/>
  <c r="O31" i="20"/>
  <c r="X30" i="20"/>
  <c r="W30" i="20"/>
  <c r="V30" i="20"/>
  <c r="U30" i="20"/>
  <c r="T30" i="20"/>
  <c r="S30" i="20"/>
  <c r="Q30" i="20"/>
  <c r="R30" i="20" s="1"/>
  <c r="P30" i="20"/>
  <c r="O30" i="20"/>
  <c r="X29" i="20"/>
  <c r="W29" i="20"/>
  <c r="V29" i="20"/>
  <c r="U29" i="20"/>
  <c r="T29" i="20"/>
  <c r="S29" i="20"/>
  <c r="R29" i="20"/>
  <c r="Q29" i="20"/>
  <c r="P29" i="20"/>
  <c r="O29" i="20"/>
  <c r="X28" i="20"/>
  <c r="W28" i="20"/>
  <c r="V28" i="20"/>
  <c r="U28" i="20"/>
  <c r="T28" i="20"/>
  <c r="S28" i="20"/>
  <c r="Q28" i="20"/>
  <c r="R28" i="20" s="1"/>
  <c r="P28" i="20"/>
  <c r="O28" i="20"/>
  <c r="X27" i="20"/>
  <c r="W27" i="20"/>
  <c r="V27" i="20"/>
  <c r="U27" i="20"/>
  <c r="T27" i="20"/>
  <c r="S27" i="20"/>
  <c r="R27" i="20"/>
  <c r="Q27" i="20"/>
  <c r="P27" i="20"/>
  <c r="O27" i="20"/>
  <c r="X26" i="20"/>
  <c r="W26" i="20"/>
  <c r="V26" i="20"/>
  <c r="U26" i="20"/>
  <c r="T26" i="20"/>
  <c r="S26" i="20"/>
  <c r="Q26" i="20"/>
  <c r="R26" i="20" s="1"/>
  <c r="P26" i="20"/>
  <c r="O26" i="20"/>
  <c r="X25" i="20"/>
  <c r="W25" i="20"/>
  <c r="V25" i="20"/>
  <c r="U25" i="20"/>
  <c r="T25" i="20"/>
  <c r="S25" i="20"/>
  <c r="R25" i="20"/>
  <c r="Q25" i="20"/>
  <c r="P25" i="20"/>
  <c r="O25" i="20"/>
  <c r="X24" i="20"/>
  <c r="W24" i="20"/>
  <c r="V24" i="20"/>
  <c r="S24" i="20"/>
  <c r="O24" i="20"/>
  <c r="X23" i="20"/>
  <c r="W23" i="20"/>
  <c r="V23" i="20"/>
  <c r="S23" i="20"/>
  <c r="O23" i="20"/>
  <c r="X22" i="20"/>
  <c r="W22" i="20"/>
  <c r="V22" i="20"/>
  <c r="S22" i="20"/>
  <c r="O22" i="20"/>
  <c r="X21" i="20"/>
  <c r="W21" i="20"/>
  <c r="V21" i="20"/>
  <c r="S21" i="20"/>
  <c r="O21" i="20"/>
  <c r="AA20" i="20"/>
  <c r="AB20" i="20" s="1"/>
  <c r="X20" i="20"/>
  <c r="W20" i="20"/>
  <c r="V20" i="20"/>
  <c r="S20" i="20"/>
  <c r="O20" i="20"/>
  <c r="AA19" i="20"/>
  <c r="AB19" i="20" s="1"/>
  <c r="X19" i="20"/>
  <c r="W19" i="20"/>
  <c r="AA3" i="20"/>
  <c r="AB3" i="20" s="1"/>
  <c r="AA2" i="20"/>
  <c r="AB2" i="20" s="1"/>
  <c r="X17" i="20"/>
  <c r="W17" i="20"/>
  <c r="V17" i="20"/>
  <c r="U17" i="20"/>
  <c r="T17" i="20"/>
  <c r="S17" i="20"/>
  <c r="Q17" i="20"/>
  <c r="R17" i="20" s="1"/>
  <c r="P17" i="20"/>
  <c r="O17" i="20"/>
  <c r="X16" i="20"/>
  <c r="W16" i="20"/>
  <c r="V16" i="20"/>
  <c r="U16" i="20"/>
  <c r="T16" i="20"/>
  <c r="S16" i="20"/>
  <c r="Q16" i="20"/>
  <c r="R16" i="20" s="1"/>
  <c r="P16" i="20"/>
  <c r="O16" i="20"/>
  <c r="X15" i="20"/>
  <c r="W15" i="20"/>
  <c r="V15" i="20"/>
  <c r="U15" i="20"/>
  <c r="T15" i="20"/>
  <c r="S15" i="20"/>
  <c r="Q15" i="20"/>
  <c r="R15" i="20" s="1"/>
  <c r="P15" i="20"/>
  <c r="O15" i="20"/>
  <c r="X14" i="20"/>
  <c r="W14" i="20"/>
  <c r="V14" i="20"/>
  <c r="U14" i="20"/>
  <c r="T14" i="20"/>
  <c r="S14" i="20"/>
  <c r="Q14" i="20"/>
  <c r="R14" i="20" s="1"/>
  <c r="P14" i="20"/>
  <c r="O14" i="20"/>
  <c r="X13" i="20"/>
  <c r="W13" i="20"/>
  <c r="V13" i="20"/>
  <c r="U13" i="20"/>
  <c r="T13" i="20"/>
  <c r="S13" i="20"/>
  <c r="Q13" i="20"/>
  <c r="R13" i="20" s="1"/>
  <c r="P13" i="20"/>
  <c r="O13" i="20"/>
  <c r="X12" i="20"/>
  <c r="W12" i="20"/>
  <c r="V12" i="20"/>
  <c r="U12" i="20"/>
  <c r="T12" i="20"/>
  <c r="S12" i="20"/>
  <c r="Q12" i="20"/>
  <c r="R12" i="20" s="1"/>
  <c r="P12" i="20"/>
  <c r="O12" i="20"/>
  <c r="X11" i="20"/>
  <c r="W11" i="20"/>
  <c r="V11" i="20"/>
  <c r="U11" i="20"/>
  <c r="T11" i="20"/>
  <c r="S11" i="20"/>
  <c r="Q11" i="20"/>
  <c r="R11" i="20" s="1"/>
  <c r="P11" i="20"/>
  <c r="O11" i="20"/>
  <c r="X10" i="20"/>
  <c r="W10" i="20"/>
  <c r="V10" i="20"/>
  <c r="U10" i="20"/>
  <c r="T10" i="20"/>
  <c r="S10" i="20"/>
  <c r="Q10" i="20"/>
  <c r="R10" i="20" s="1"/>
  <c r="P10" i="20"/>
  <c r="O10" i="20"/>
  <c r="X9" i="20"/>
  <c r="W9" i="20"/>
  <c r="V9" i="20"/>
  <c r="U9" i="20"/>
  <c r="T9" i="20"/>
  <c r="S9" i="20"/>
  <c r="Q9" i="20"/>
  <c r="R9" i="20" s="1"/>
  <c r="P9" i="20"/>
  <c r="O9" i="20"/>
  <c r="X8" i="20"/>
  <c r="W8" i="20"/>
  <c r="V8" i="20"/>
  <c r="U8" i="20"/>
  <c r="T8" i="20"/>
  <c r="S8" i="20"/>
  <c r="Q8" i="20"/>
  <c r="R8" i="20" s="1"/>
  <c r="P8" i="20"/>
  <c r="O8" i="20"/>
  <c r="X7" i="20"/>
  <c r="W7" i="20"/>
  <c r="V7" i="20"/>
  <c r="S7" i="20"/>
  <c r="O7" i="20"/>
  <c r="X6" i="20"/>
  <c r="W6" i="20"/>
  <c r="V6" i="20"/>
  <c r="S6" i="20"/>
  <c r="O6" i="20"/>
  <c r="X5" i="20"/>
  <c r="W5" i="20"/>
  <c r="V5" i="20"/>
  <c r="S5" i="20"/>
  <c r="O5" i="20"/>
  <c r="X4" i="20"/>
  <c r="W4" i="20"/>
  <c r="V4" i="20"/>
  <c r="S4" i="20"/>
  <c r="O4" i="20"/>
  <c r="X3" i="20"/>
  <c r="W3" i="20"/>
  <c r="V3" i="20"/>
  <c r="S3" i="20"/>
  <c r="O3" i="20"/>
  <c r="X2" i="20"/>
  <c r="W2" i="20"/>
  <c r="P126" i="20" l="1"/>
  <c r="Q126" i="20" s="1"/>
  <c r="R126" i="20" s="1"/>
  <c r="P124" i="20"/>
  <c r="Q124" i="20" s="1"/>
  <c r="R124" i="20" s="1"/>
  <c r="P125" i="20"/>
  <c r="P123" i="20"/>
  <c r="Q123" i="20" s="1"/>
  <c r="R123" i="20" s="1"/>
  <c r="P122" i="20"/>
  <c r="T126" i="20"/>
  <c r="U126" i="20" s="1"/>
  <c r="T124" i="20"/>
  <c r="U124" i="20" s="1"/>
  <c r="T125" i="20"/>
  <c r="U125" i="20" s="1"/>
  <c r="T123" i="20"/>
  <c r="U123" i="20" s="1"/>
  <c r="T122" i="20"/>
  <c r="U122" i="20" s="1"/>
  <c r="Q122" i="20"/>
  <c r="R122" i="20" s="1"/>
  <c r="Q125" i="20"/>
  <c r="R125" i="20" s="1"/>
  <c r="P89" i="20"/>
  <c r="P88" i="20"/>
  <c r="Q89" i="20"/>
  <c r="R89" i="20" s="1"/>
  <c r="Q88" i="20"/>
  <c r="R88" i="20" s="1"/>
  <c r="T89" i="20"/>
  <c r="T88" i="20"/>
  <c r="U88" i="20" s="1"/>
  <c r="U89" i="20"/>
  <c r="Q74" i="20"/>
  <c r="R74" i="20" s="1"/>
  <c r="P75" i="20"/>
  <c r="Q75" i="20" s="1"/>
  <c r="R75" i="20" s="1"/>
  <c r="P73" i="20"/>
  <c r="Q73" i="20" s="1"/>
  <c r="R73" i="20" s="1"/>
  <c r="P74" i="20"/>
  <c r="P72" i="20"/>
  <c r="Q72" i="20" s="1"/>
  <c r="R72" i="20" s="1"/>
  <c r="P71" i="20"/>
  <c r="Q71" i="20" s="1"/>
  <c r="R71" i="20" s="1"/>
  <c r="T75" i="20"/>
  <c r="U75" i="20" s="1"/>
  <c r="T73" i="20"/>
  <c r="U73" i="20" s="1"/>
  <c r="T74" i="20"/>
  <c r="U74" i="20" s="1"/>
  <c r="T72" i="20"/>
  <c r="T71" i="20"/>
  <c r="U71" i="20" s="1"/>
  <c r="U72" i="20"/>
  <c r="P58" i="20"/>
  <c r="Q58" i="20" s="1"/>
  <c r="R58" i="20" s="1"/>
  <c r="P56" i="20"/>
  <c r="Q56" i="20" s="1"/>
  <c r="R56" i="20" s="1"/>
  <c r="P57" i="20"/>
  <c r="Q57" i="20" s="1"/>
  <c r="R57" i="20" s="1"/>
  <c r="P55" i="20"/>
  <c r="P54" i="20"/>
  <c r="Q54" i="20" s="1"/>
  <c r="R54" i="20" s="1"/>
  <c r="U57" i="20"/>
  <c r="Q55" i="20"/>
  <c r="R55" i="20" s="1"/>
  <c r="T58" i="20"/>
  <c r="U58" i="20" s="1"/>
  <c r="T56" i="20"/>
  <c r="U56" i="20" s="1"/>
  <c r="T57" i="20"/>
  <c r="T55" i="20"/>
  <c r="T54" i="20"/>
  <c r="U54" i="20" s="1"/>
  <c r="U55" i="20"/>
  <c r="U37" i="20"/>
  <c r="T41" i="20"/>
  <c r="U41" i="20" s="1"/>
  <c r="T39" i="20"/>
  <c r="U39" i="20" s="1"/>
  <c r="T40" i="20"/>
  <c r="T38" i="20"/>
  <c r="U38" i="20" s="1"/>
  <c r="T37" i="20"/>
  <c r="P41" i="20"/>
  <c r="Q41" i="20" s="1"/>
  <c r="R41" i="20" s="1"/>
  <c r="P39" i="20"/>
  <c r="Q39" i="20" s="1"/>
  <c r="R39" i="20" s="1"/>
  <c r="P40" i="20"/>
  <c r="P38" i="20"/>
  <c r="Q38" i="20" s="1"/>
  <c r="R38" i="20" s="1"/>
  <c r="P37" i="20"/>
  <c r="Q37" i="20" s="1"/>
  <c r="R37" i="20" s="1"/>
  <c r="U40" i="20"/>
  <c r="Q40" i="20"/>
  <c r="R40" i="20" s="1"/>
  <c r="P24" i="20"/>
  <c r="Q24" i="20" s="1"/>
  <c r="R24" i="20" s="1"/>
  <c r="P22" i="20"/>
  <c r="Q22" i="20" s="1"/>
  <c r="R22" i="20" s="1"/>
  <c r="P23" i="20"/>
  <c r="P21" i="20"/>
  <c r="Q21" i="20" s="1"/>
  <c r="R21" i="20" s="1"/>
  <c r="P20" i="20"/>
  <c r="T24" i="20"/>
  <c r="U24" i="20" s="1"/>
  <c r="T22" i="20"/>
  <c r="U22" i="20" s="1"/>
  <c r="T23" i="20"/>
  <c r="T21" i="20"/>
  <c r="T20" i="20"/>
  <c r="U20" i="20" s="1"/>
  <c r="U21" i="20"/>
  <c r="U23" i="20"/>
  <c r="Q20" i="20"/>
  <c r="R20" i="20" s="1"/>
  <c r="Q23" i="20"/>
  <c r="R23" i="20" s="1"/>
  <c r="T4" i="20"/>
  <c r="U4" i="20" s="1"/>
  <c r="T5" i="20"/>
  <c r="U5" i="20" s="1"/>
  <c r="T6" i="20"/>
  <c r="U6" i="20" s="1"/>
  <c r="T7" i="20"/>
  <c r="T3" i="20"/>
  <c r="U3" i="20" s="1"/>
  <c r="P6" i="20"/>
  <c r="Q6" i="20" s="1"/>
  <c r="R6" i="20" s="1"/>
  <c r="P7" i="20"/>
  <c r="Q7" i="20" s="1"/>
  <c r="R7" i="20" s="1"/>
  <c r="P3" i="20"/>
  <c r="Q3" i="20" s="1"/>
  <c r="R3" i="20" s="1"/>
  <c r="P4" i="20"/>
  <c r="Q4" i="20" s="1"/>
  <c r="R4" i="20" s="1"/>
  <c r="P5" i="20"/>
  <c r="Q5" i="20" s="1"/>
  <c r="R5" i="20" s="1"/>
  <c r="U7" i="20"/>
  <c r="Z11" i="17"/>
  <c r="Z10" i="17"/>
  <c r="Z9" i="17"/>
  <c r="Z8" i="17"/>
  <c r="Z7" i="17"/>
  <c r="Z6" i="17"/>
  <c r="Z5" i="17"/>
  <c r="Z4" i="17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B5" i="14"/>
  <c r="B4" i="14"/>
  <c r="B3" i="14"/>
  <c r="B2" i="14"/>
  <c r="B1" i="14"/>
  <c r="B7" i="18" l="1"/>
</calcChain>
</file>

<file path=xl/sharedStrings.xml><?xml version="1.0" encoding="utf-8"?>
<sst xmlns="http://schemas.openxmlformats.org/spreadsheetml/2006/main" count="1589" uniqueCount="206">
  <si>
    <t>https://www.geny.com/reunions-courses-pmu?date=</t>
  </si>
  <si>
    <t>https://www.geny.com/</t>
  </si>
  <si>
    <t>urlRedirection</t>
  </si>
  <si>
    <t>login</t>
  </si>
  <si>
    <t>password</t>
  </si>
  <si>
    <t>submit</t>
  </si>
  <si>
    <t>Ok</t>
  </si>
  <si>
    <t>memoriser</t>
  </si>
  <si>
    <t>true</t>
  </si>
  <si>
    <t>chaîne d'identification</t>
  </si>
  <si>
    <t>RENSEIGNER LES CASES SURLIGNEES EN JAUNE</t>
  </si>
  <si>
    <t>Partants</t>
  </si>
  <si>
    <t>N°</t>
  </si>
  <si>
    <t>Cheval</t>
  </si>
  <si>
    <t>SA</t>
  </si>
  <si>
    <t>Poids</t>
  </si>
  <si>
    <t>Jockey</t>
  </si>
  <si>
    <t>Entraîneur</t>
  </si>
  <si>
    <t>Musique</t>
  </si>
  <si>
    <t>Cotes références</t>
  </si>
  <si>
    <t>Dernières cotes</t>
  </si>
  <si>
    <t>C</t>
  </si>
  <si>
    <t>Déch.</t>
  </si>
  <si>
    <t>Valeur</t>
  </si>
  <si>
    <t>-</t>
  </si>
  <si>
    <t>Date</t>
  </si>
  <si>
    <t>Hippodrome</t>
  </si>
  <si>
    <t>Dist.</t>
  </si>
  <si>
    <t>Par.</t>
  </si>
  <si>
    <t>Corde</t>
  </si>
  <si>
    <t>Spé.</t>
  </si>
  <si>
    <t>Terrain</t>
  </si>
  <si>
    <t>Course</t>
  </si>
  <si>
    <t>Q+</t>
  </si>
  <si>
    <t>Alloc.</t>
  </si>
  <si>
    <t>Rang</t>
  </si>
  <si>
    <t>Oeil.</t>
  </si>
  <si>
    <t>G</t>
  </si>
  <si>
    <t>Plat</t>
  </si>
  <si>
    <t>PSF</t>
  </si>
  <si>
    <t>Cond.</t>
  </si>
  <si>
    <t>Deauville</t>
  </si>
  <si>
    <t>D</t>
  </si>
  <si>
    <t>24 000€</t>
  </si>
  <si>
    <t>35.5</t>
  </si>
  <si>
    <t>Fontainebleau</t>
  </si>
  <si>
    <t>Bon souple</t>
  </si>
  <si>
    <t>25 000€</t>
  </si>
  <si>
    <t>Chantilly</t>
  </si>
  <si>
    <t>A Réc.</t>
  </si>
  <si>
    <t>12 000€</t>
  </si>
  <si>
    <t>Hand.</t>
  </si>
  <si>
    <t>15 000€</t>
  </si>
  <si>
    <t>23 000€</t>
  </si>
  <si>
    <t>Très souple</t>
  </si>
  <si>
    <t>Collant</t>
  </si>
  <si>
    <t>14 000€</t>
  </si>
  <si>
    <t>Cholet</t>
  </si>
  <si>
    <t>Très lourd</t>
  </si>
  <si>
    <t>Lyon-La Soie</t>
  </si>
  <si>
    <t>16 000€</t>
  </si>
  <si>
    <t>Milan</t>
  </si>
  <si>
    <t>20 000€</t>
  </si>
  <si>
    <t>CHEVAL</t>
  </si>
  <si>
    <t>M3</t>
  </si>
  <si>
    <t>A. Hamelin</t>
  </si>
  <si>
    <t>F. Vermeulen</t>
  </si>
  <si>
    <t>(19)5p5p0p</t>
  </si>
  <si>
    <t>Ma Boy Harris</t>
  </si>
  <si>
    <t>H3</t>
  </si>
  <si>
    <t>Mlle C. Pacaut</t>
  </si>
  <si>
    <t>P. &amp; F. Monfort</t>
  </si>
  <si>
    <t>3p(19)8p3p</t>
  </si>
  <si>
    <t>Mehanydream</t>
  </si>
  <si>
    <t>A. Pouchin</t>
  </si>
  <si>
    <t>C. Boutin</t>
  </si>
  <si>
    <t>(19)4p3p1p</t>
  </si>
  <si>
    <t>T. Bachelot</t>
  </si>
  <si>
    <t>Y. Barberot</t>
  </si>
  <si>
    <t>(19)0p5p4p</t>
  </si>
  <si>
    <t>C. Demuro</t>
  </si>
  <si>
    <t>A. Peraino</t>
  </si>
  <si>
    <t>6p(19)1p1p</t>
  </si>
  <si>
    <t>Delhi Chope</t>
  </si>
  <si>
    <t>F3</t>
  </si>
  <si>
    <t>H. Mouesan</t>
  </si>
  <si>
    <t>9p(19)0p</t>
  </si>
  <si>
    <t>Easypolishadiamond</t>
  </si>
  <si>
    <t>E. Hardouin</t>
  </si>
  <si>
    <t>A. Hollinshead</t>
  </si>
  <si>
    <t>(19)8p</t>
  </si>
  <si>
    <t>Mlle A. Molins</t>
  </si>
  <si>
    <t>Mlle C. Fey</t>
  </si>
  <si>
    <t>(19)0p7p0p</t>
  </si>
  <si>
    <t>34 000€</t>
  </si>
  <si>
    <t>https://www.geny.com/partants-pmu/2020-01-20-cagnes-sur-mer-pmu-prix-des-citronniers_c1123017</t>
  </si>
  <si>
    <t>https://www.geny.com/partants-pmu/2020-01-20-cagnes-sur-mer-pmu-prix-du-languedoc_c1123018</t>
  </si>
  <si>
    <t>https://www.geny.com/partants-pmu/2020-01-20-cagnes-sur-mer-pmu-prix-des-orangers_c1123019</t>
  </si>
  <si>
    <t>https://www.geny.com/partants-pmu/2020-01-20-cagnes-sur-mer-pmu-prix-du-docteur-gazagnaire_c1123020</t>
  </si>
  <si>
    <t>https://www.geny.com/partants-pmu/2020-01-20-cagnes-sur-mer-pmu-prix-des-romarins_c1123021</t>
  </si>
  <si>
    <t>https://www.geny.com/partants-pmu/2020-01-20-cagnes-sur-mer-pmu-prix-de-saint-jeannet_c1123022</t>
  </si>
  <si>
    <t>https://www.geny.com/partants-pmu/2020-01-20-cagnes-sur-mer-pmu-prix-de-la-gaude_c1123023</t>
  </si>
  <si>
    <t>https://www.geny.com/partants-pmu/2020-01-20-cagnes-sur-mer-pmu-prix-du-roussillon_c1123024</t>
  </si>
  <si>
    <t>https://www.geny.com/partants-pmu/2020-01-20-flamingo-park-pmu-maiden-plate-1-000-m_c1123167</t>
  </si>
  <si>
    <t>https://www.geny.com/partants-pmu/2020-01-20-flamingo-park-pmu-mr-80-handicap_c1123171</t>
  </si>
  <si>
    <t>https://www.geny.com/partants-pmu/2020-01-20-flamingo-park-pmu-maiden-plate-1-400-m_c1123168</t>
  </si>
  <si>
    <t>https://www.geny.com/partants-pmu/2020-01-20-flamingo-park-pmu-maiden-plate-f-m-internet_c1123173</t>
  </si>
  <si>
    <t>https://www.geny.com/partants-pmu/2020-01-20-flamingo-park-pmu-fm-76-handicap-f-m-internet_c1123169</t>
  </si>
  <si>
    <t>https://www.geny.com/partants-pmu/2020-01-20-flamingo-park-pmu-pinnacle-stakes-internet_c1123172</t>
  </si>
  <si>
    <t>https://www.geny.com/partants-pmu/2020-01-20-flamingo-park-pmu-mr-58-handicap-internet_c1123174</t>
  </si>
  <si>
    <t>https://www.geny.com/partants-pmu/2020-01-20-flamingo-park-pmu-fm-58-handicap-internet_c1123170</t>
  </si>
  <si>
    <t>https://www.geny.com/partants-pmu/2020-01-20-vincennes-pmu-prix-de-bayonne_c1123091</t>
  </si>
  <si>
    <t>https://www.geny.com/partants-pmu/2020-01-20-vincennes-pmu-prix-noville_c1123094</t>
  </si>
  <si>
    <t>https://www.geny.com/partants-pmu/2020-01-20-vincennes-pmu-prix-de-pontrieux_c1123088</t>
  </si>
  <si>
    <t>https://www.geny.com/partants-pmu/2020-01-20-vincennes-pmu-prix-de-la-beauce_c1123087</t>
  </si>
  <si>
    <t>https://www.geny.com/partants-pmu/2020-01-20-vincennes-pmu-prix-d-orleans_c1123092</t>
  </si>
  <si>
    <t>https://www.geny.com/partants-pmu/2020-01-20-vincennes-pmu-prix-de-saint-omer_c1123093</t>
  </si>
  <si>
    <t>https://www.geny.com/partants-pmu/2020-01-20-vincennes-pmu-prix-d-evran_c1123090</t>
  </si>
  <si>
    <t>https://www.geny.com/partants-pmu/2020-01-20-vincennes-pmu-prix-de-cavaillon_c1123089</t>
  </si>
  <si>
    <t>https://www.geny.com/partants-pmu/2020-01-20-marseille-vivaux-pmu-prix-du-chateau-d-if_c1123058</t>
  </si>
  <si>
    <t>https://www.geny.com/partants-pmu/2020-01-20-marseille-vivaux-pmu-prix-d-angers_c1123061</t>
  </si>
  <si>
    <t>https://www.geny.com/partants-pmu/2020-01-20-marseille-vivaux-pmu-prix-d-allauch_c1123060</t>
  </si>
  <si>
    <t>https://www.geny.com/partants-pmu/2020-01-20-marseille-vivaux-pmu-prix-de-cazan-prix-des-vans-barbot_c1123062</t>
  </si>
  <si>
    <t>https://www.geny.com/partants-pmu/2020-01-20-marseille-vivaux-pmu-prix-du-castelet_c1123056</t>
  </si>
  <si>
    <t>https://www.geny.com/partants-pmu/2020-01-20-marseille-vivaux-pmu-prix-de-courchevel_c1123059</t>
  </si>
  <si>
    <t>https://www.geny.com/partants-pmu/2020-01-20-marseille-vivaux-pmu-prix-masina_c1123055</t>
  </si>
  <si>
    <t>https://www.geny.com/partants-pmu/2020-01-20-marseille-vivaux-pmu-prix-de-pomegues_c1123057</t>
  </si>
  <si>
    <t>https://www.geny.com/partants-pmu/2020-01-20-santiago-pmu-premio-sirena-azul_c1123153</t>
  </si>
  <si>
    <t>https://www.geny.com/partants-pmu/2020-01-20-santiago-pmu-premio-sareta_c1123151</t>
  </si>
  <si>
    <t>https://www.geny.com/partants-pmu/2020-01-20-santiago-pmu-premio-stoker_c1123150</t>
  </si>
  <si>
    <t>https://www.geny.com/partants-pmu/2020-01-20-santiago-pmu-premio-spring-foal_c1123154</t>
  </si>
  <si>
    <t>https://www.geny.com/partants-pmu/2020-01-20-santiago-pmu-premio-soul-cafe_c1123147</t>
  </si>
  <si>
    <t>https://www.geny.com/partants-pmu/2020-01-20-santiago-pmu-premio-sobresaliente-internet_c1123149</t>
  </si>
  <si>
    <t>https://www.geny.com/partants-pmu/2020-01-20-santiago-pmu-premio-seul-internet_c1123148</t>
  </si>
  <si>
    <t>https://www.geny.com/partants-pmu/2020-01-20-santiago-pmu-premio-seul-internet_c1123152</t>
  </si>
  <si>
    <t>x</t>
  </si>
  <si>
    <t>2020-01-20-cagnes-sur-mer-pmu-prix-des-citronniers</t>
  </si>
  <si>
    <t>Ask Me Not  </t>
  </si>
  <si>
    <t>Galloon  </t>
  </si>
  <si>
    <t>Galador  </t>
  </si>
  <si>
    <t>Samuraj  </t>
  </si>
  <si>
    <t>https://www.geny.com/cheval/ask-me-not_c1123017_h2588298</t>
  </si>
  <si>
    <t>https://www.geny.com/cheval/ma-boy-harris_c1123017_h2603075</t>
  </si>
  <si>
    <t>https://www.geny.com/cheval/mehanydream_c1123017_h2589590</t>
  </si>
  <si>
    <t>https://www.geny.com/cheval/galloon_c1123017_h2588573</t>
  </si>
  <si>
    <t>https://www.geny.com/cheval/galador_c1123017_h2594554</t>
  </si>
  <si>
    <t>https://www.geny.com/cheval/delhi-chope_c1123017_h2621546</t>
  </si>
  <si>
    <t>https://www.geny.com/cheval/easypolishadiamond_c1123017_h2592614</t>
  </si>
  <si>
    <t>https://www.geny.com/cheval/samuraj_c1123017_h2611291</t>
  </si>
  <si>
    <t>ask-me-not</t>
  </si>
  <si>
    <t>Vichy</t>
  </si>
  <si>
    <t>LD</t>
  </si>
  <si>
    <t>60 000€</t>
  </si>
  <si>
    <t>Angers</t>
  </si>
  <si>
    <t>27 000€</t>
  </si>
  <si>
    <t>Maisons-Laffitte</t>
  </si>
  <si>
    <t>ma-boy-harris</t>
  </si>
  <si>
    <t>19 000€</t>
  </si>
  <si>
    <t>Thirsk</t>
  </si>
  <si>
    <t>Bon Léger</t>
  </si>
  <si>
    <t>7 859 €</t>
  </si>
  <si>
    <t>Wolverhampton</t>
  </si>
  <si>
    <t>6 691 €</t>
  </si>
  <si>
    <t>6 215 €</t>
  </si>
  <si>
    <t>mehanydream</t>
  </si>
  <si>
    <t>Le Croisé-Laroche</t>
  </si>
  <si>
    <t>Lourd</t>
  </si>
  <si>
    <t>Toulouse</t>
  </si>
  <si>
    <t>Amiens</t>
  </si>
  <si>
    <t>galloon</t>
  </si>
  <si>
    <t>31.5</t>
  </si>
  <si>
    <t>Souple</t>
  </si>
  <si>
    <t>galador</t>
  </si>
  <si>
    <t>Rome - Capannelle</t>
  </si>
  <si>
    <t>13 200€</t>
  </si>
  <si>
    <t>Naples</t>
  </si>
  <si>
    <t>5 500€</t>
  </si>
  <si>
    <t>14 300€</t>
  </si>
  <si>
    <t>Non renseigné</t>
  </si>
  <si>
    <t>27 500€</t>
  </si>
  <si>
    <t>delhi-chope</t>
  </si>
  <si>
    <t>Marseille-Vivaux</t>
  </si>
  <si>
    <t>easypolishadiamond</t>
  </si>
  <si>
    <t>samuraj</t>
  </si>
  <si>
    <t>ParisLongchamp</t>
  </si>
  <si>
    <t>NP</t>
  </si>
  <si>
    <t>Dist.1</t>
  </si>
  <si>
    <t>Dist.C</t>
  </si>
  <si>
    <t>1</t>
  </si>
  <si>
    <t>Alloc.1</t>
  </si>
  <si>
    <t>Alloc.C</t>
  </si>
  <si>
    <t>Place</t>
  </si>
  <si>
    <t>2400 m</t>
  </si>
  <si>
    <t>12 partants</t>
  </si>
  <si>
    <t>Cagnes-sur-Mer</t>
  </si>
  <si>
    <t>Gagnant</t>
  </si>
  <si>
    <t>Placé</t>
  </si>
  <si>
    <t>Rapport</t>
  </si>
  <si>
    <t>Nb mises gagnantes</t>
  </si>
  <si>
    <t>Type du terrain</t>
  </si>
  <si>
    <t>allocation</t>
  </si>
  <si>
    <t>resultats de la courese avec les rapports</t>
  </si>
  <si>
    <t xml:space="preserve">distance de la course </t>
  </si>
  <si>
    <t xml:space="preserve">ici on voit que le </t>
  </si>
  <si>
    <t>hippodrome</t>
  </si>
  <si>
    <t>https://www.pmu.fr/turf/R1/C1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</si>
</sst>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164" formatCode="[$-40C]d\-mmm\-yy;@"/>
    <numFmt numFmtId="165" formatCode="0.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1" applyFill="1" applyAlignment="1"/>
    <xf numFmtId="0" fontId="0" fillId="2" borderId="0" xfId="0" applyFill="1"/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1" fillId="2" borderId="0" xfId="1" applyFill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/>
    <xf numFmtId="14" fontId="1" fillId="0" borderId="0" xfId="1" applyNumberFormat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14" fontId="0" fillId="0" borderId="16" xfId="0" applyNumberFormat="1" applyBorder="1" applyAlignment="1">
      <alignment horizontal="left"/>
    </xf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/>
    <xf numFmtId="49" fontId="0" fillId="0" borderId="19" xfId="0" applyNumberForma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0" fillId="0" borderId="19" xfId="0" applyBorder="1"/>
    <xf numFmtId="49" fontId="0" fillId="0" borderId="20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21" xfId="0" applyNumberFormat="1" applyBorder="1"/>
    <xf numFmtId="0" fontId="0" fillId="0" borderId="22" xfId="0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22" xfId="0" applyNumberFormat="1" applyBorder="1"/>
    <xf numFmtId="0" fontId="0" fillId="0" borderId="23" xfId="0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23" xfId="0" applyNumberFormat="1" applyBorder="1"/>
    <xf numFmtId="0" fontId="0" fillId="4" borderId="19" xfId="0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/>
    <xf numFmtId="0" fontId="0" fillId="5" borderId="24" xfId="0" applyFill="1" applyBorder="1"/>
    <xf numFmtId="0" fontId="0" fillId="0" borderId="15" xfId="0" applyBorder="1"/>
    <xf numFmtId="0" fontId="6" fillId="0" borderId="15" xfId="0" applyFont="1" applyBorder="1"/>
    <xf numFmtId="0" fontId="0" fillId="0" borderId="5" xfId="0" applyBorder="1"/>
    <xf numFmtId="6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/>
    <xf numFmtId="0" fontId="0" fillId="0" borderId="25" xfId="0" applyBorder="1"/>
    <xf numFmtId="0" fontId="0" fillId="0" borderId="26" xfId="0" applyBorder="1"/>
    <xf numFmtId="0" fontId="0" fillId="0" borderId="24" xfId="0" applyBorder="1"/>
    <xf numFmtId="0" fontId="0" fillId="0" borderId="25" xfId="0" applyBorder="1" applyAlignment="1">
      <alignment horizontal="left" vertical="center"/>
    </xf>
    <xf numFmtId="8" fontId="0" fillId="0" borderId="27" xfId="0" applyNumberFormat="1" applyBorder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8" fontId="0" fillId="0" borderId="28" xfId="0" applyNumberForma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8" fontId="0" fillId="0" borderId="30" xfId="0" applyNumberFormat="1" applyBorder="1" applyAlignment="1">
      <alignment horizontal="left" vertical="center"/>
    </xf>
    <xf numFmtId="0" fontId="0" fillId="0" borderId="31" xfId="0" applyBorder="1"/>
    <xf numFmtId="0" fontId="0" fillId="0" borderId="29" xfId="0" applyBorder="1"/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8" fontId="0" fillId="0" borderId="34" xfId="0" applyNumberFormat="1" applyBorder="1" applyAlignment="1">
      <alignment horizontal="left" vertical="center"/>
    </xf>
    <xf numFmtId="0" fontId="7" fillId="0" borderId="0" xfId="0" applyFont="1"/>
    <xf numFmtId="0" fontId="8" fillId="6" borderId="25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2">
    <cellStyle name="Lien hypertexte" xfId="1" builtinId="8"/>
    <cellStyle name="Normal" xfId="0" builtinId="0"/>
  </cellStyles>
  <dxfs count="1344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476250</xdr:colOff>
      <xdr:row>8</xdr:row>
      <xdr:rowOff>171450</xdr:rowOff>
    </xdr:from>
    <xdr:ext cx="1215846" cy="264560"/>
    <xdr:sp macro="[0]!reuni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99100" y="1644650"/>
          <a:ext cx="1215846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Liste des réunions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603250</xdr:colOff>
      <xdr:row>10</xdr:row>
      <xdr:rowOff>148166</xdr:rowOff>
    </xdr:from>
    <xdr:ext cx="3830600" cy="264560"/>
    <xdr:sp macro="[0]!histo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392833" y="2053166"/>
          <a:ext cx="383060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Historique des partants des réunion sélectionnées en colonne C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183</xdr:row>
      <xdr:rowOff>0</xdr:rowOff>
    </xdr:from>
    <xdr:to>
      <xdr:col>2</xdr:col>
      <xdr:colOff>88900</xdr:colOff>
      <xdr:row>183</xdr:row>
      <xdr:rowOff>107950</xdr:rowOff>
    </xdr:to>
    <xdr:pic>
      <xdr:nvPicPr>
        <xdr:cNvPr id="2049" name="Picture 1" descr="Logo oeilleres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6333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185</xdr:row>
      <xdr:rowOff>0</xdr:rowOff>
    </xdr:from>
    <xdr:to>
      <xdr:col>2</xdr:col>
      <xdr:colOff>88900</xdr:colOff>
      <xdr:row>185</xdr:row>
      <xdr:rowOff>107950</xdr:rowOff>
    </xdr:to>
    <xdr:pic>
      <xdr:nvPicPr>
        <xdr:cNvPr id="2050" name="Picture 2" descr="Logo oeilleres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64071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202</xdr:row>
      <xdr:rowOff>0</xdr:rowOff>
    </xdr:from>
    <xdr:to>
      <xdr:col>2</xdr:col>
      <xdr:colOff>88900</xdr:colOff>
      <xdr:row>202</xdr:row>
      <xdr:rowOff>107950</xdr:rowOff>
    </xdr:to>
    <xdr:pic>
      <xdr:nvPicPr>
        <xdr:cNvPr id="2051" name="Picture 3" descr="Logo oeilleres">
          <a:extLs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68453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203</xdr:row>
      <xdr:rowOff>0</xdr:rowOff>
    </xdr:from>
    <xdr:to>
      <xdr:col>2</xdr:col>
      <xdr:colOff>88900</xdr:colOff>
      <xdr:row>203</xdr:row>
      <xdr:rowOff>107950</xdr:rowOff>
    </xdr:to>
    <xdr:pic>
      <xdr:nvPicPr>
        <xdr:cNvPr id="2052" name="Picture 4" descr="Logo oeilleres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68821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88900</xdr:colOff>
      <xdr:row>251</xdr:row>
      <xdr:rowOff>107950</xdr:rowOff>
    </xdr:to>
    <xdr:pic>
      <xdr:nvPicPr>
        <xdr:cNvPr id="2053" name="Picture 5" descr="Logo oeilleres">
          <a:extLst>
            <a:ext uri="{FF2B5EF4-FFF2-40B4-BE49-F238E27FC236}">
              <a16:creationId xmlns:a16="http://schemas.microsoft.com/office/drawing/2014/main" id="{00000000-0008-0000-0200-00000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84029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264</xdr:row>
      <xdr:rowOff>0</xdr:rowOff>
    </xdr:from>
    <xdr:to>
      <xdr:col>2</xdr:col>
      <xdr:colOff>88900</xdr:colOff>
      <xdr:row>264</xdr:row>
      <xdr:rowOff>107950</xdr:rowOff>
    </xdr:to>
    <xdr:pic>
      <xdr:nvPicPr>
        <xdr:cNvPr id="2054" name="Picture 6" descr="Logo oeilleres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88042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303</xdr:row>
      <xdr:rowOff>0</xdr:rowOff>
    </xdr:from>
    <xdr:to>
      <xdr:col>2</xdr:col>
      <xdr:colOff>88900</xdr:colOff>
      <xdr:row>303</xdr:row>
      <xdr:rowOff>107950</xdr:rowOff>
    </xdr:to>
    <xdr:pic>
      <xdr:nvPicPr>
        <xdr:cNvPr id="2055" name="Picture 7" descr="Logo oeilleres australiennes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97726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308</xdr:row>
      <xdr:rowOff>0</xdr:rowOff>
    </xdr:from>
    <xdr:to>
      <xdr:col>2</xdr:col>
      <xdr:colOff>88900</xdr:colOff>
      <xdr:row>308</xdr:row>
      <xdr:rowOff>107950</xdr:rowOff>
    </xdr:to>
    <xdr:pic>
      <xdr:nvPicPr>
        <xdr:cNvPr id="2056" name="Picture 8" descr="Logo oeilleres australiennes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99568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322</xdr:row>
      <xdr:rowOff>0</xdr:rowOff>
    </xdr:from>
    <xdr:to>
      <xdr:col>2</xdr:col>
      <xdr:colOff>88900</xdr:colOff>
      <xdr:row>322</xdr:row>
      <xdr:rowOff>107950</xdr:rowOff>
    </xdr:to>
    <xdr:pic>
      <xdr:nvPicPr>
        <xdr:cNvPr id="2057" name="Picture 9" descr="Logo oeilleres">
          <a:extLst>
            <a:ext uri="{FF2B5EF4-FFF2-40B4-BE49-F238E27FC236}">
              <a16:creationId xmlns:a16="http://schemas.microsoft.com/office/drawing/2014/main" id="{00000000-0008-0000-02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2476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2</xdr:col>
      <xdr:colOff>88900</xdr:colOff>
      <xdr:row>324</xdr:row>
      <xdr:rowOff>107950</xdr:rowOff>
    </xdr:to>
    <xdr:pic>
      <xdr:nvPicPr>
        <xdr:cNvPr id="2058" name="Picture 10" descr="Logo oeilleres">
          <a:extLst>
            <a:ext uri="{FF2B5EF4-FFF2-40B4-BE49-F238E27FC236}">
              <a16:creationId xmlns:a16="http://schemas.microsoft.com/office/drawing/2014/main" id="{00000000-0008-0000-0200-00000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3028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325</xdr:row>
      <xdr:rowOff>0</xdr:rowOff>
    </xdr:from>
    <xdr:to>
      <xdr:col>2</xdr:col>
      <xdr:colOff>88900</xdr:colOff>
      <xdr:row>325</xdr:row>
      <xdr:rowOff>107950</xdr:rowOff>
    </xdr:to>
    <xdr:pic>
      <xdr:nvPicPr>
        <xdr:cNvPr id="2059" name="Picture 11" descr="Logo oeilleres">
          <a:extLst>
            <a:ext uri="{FF2B5EF4-FFF2-40B4-BE49-F238E27FC236}">
              <a16:creationId xmlns:a16="http://schemas.microsoft.com/office/drawing/2014/main" id="{00000000-0008-0000-0200-00000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3212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326</xdr:row>
      <xdr:rowOff>0</xdr:rowOff>
    </xdr:from>
    <xdr:to>
      <xdr:col>2</xdr:col>
      <xdr:colOff>88900</xdr:colOff>
      <xdr:row>326</xdr:row>
      <xdr:rowOff>107950</xdr:rowOff>
    </xdr:to>
    <xdr:pic>
      <xdr:nvPicPr>
        <xdr:cNvPr id="2060" name="Picture 12" descr="Logo oeilleres australiennes">
          <a:extLst>
            <a:ext uri="{FF2B5EF4-FFF2-40B4-BE49-F238E27FC236}">
              <a16:creationId xmlns:a16="http://schemas.microsoft.com/office/drawing/2014/main" id="{00000000-0008-0000-0200-00000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3397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327</xdr:row>
      <xdr:rowOff>0</xdr:rowOff>
    </xdr:from>
    <xdr:to>
      <xdr:col>2</xdr:col>
      <xdr:colOff>88900</xdr:colOff>
      <xdr:row>327</xdr:row>
      <xdr:rowOff>107950</xdr:rowOff>
    </xdr:to>
    <xdr:pic>
      <xdr:nvPicPr>
        <xdr:cNvPr id="2061" name="Picture 13" descr="Logo oeilleres australiennes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3727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328</xdr:row>
      <xdr:rowOff>0</xdr:rowOff>
    </xdr:from>
    <xdr:to>
      <xdr:col>2</xdr:col>
      <xdr:colOff>88900</xdr:colOff>
      <xdr:row>328</xdr:row>
      <xdr:rowOff>107950</xdr:rowOff>
    </xdr:to>
    <xdr:pic>
      <xdr:nvPicPr>
        <xdr:cNvPr id="2062" name="Picture 14" descr="Logo oeilleres australiennes">
          <a:extLst>
            <a:ext uri="{FF2B5EF4-FFF2-40B4-BE49-F238E27FC236}">
              <a16:creationId xmlns:a16="http://schemas.microsoft.com/office/drawing/2014/main" id="{00000000-0008-0000-0200-00000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4057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346</xdr:row>
      <xdr:rowOff>0</xdr:rowOff>
    </xdr:from>
    <xdr:to>
      <xdr:col>2</xdr:col>
      <xdr:colOff>88900</xdr:colOff>
      <xdr:row>346</xdr:row>
      <xdr:rowOff>107950</xdr:rowOff>
    </xdr:to>
    <xdr:pic>
      <xdr:nvPicPr>
        <xdr:cNvPr id="2063" name="Picture 15" descr="Logo oeilleres">
          <a:extLst>
            <a:ext uri="{FF2B5EF4-FFF2-40B4-BE49-F238E27FC236}">
              <a16:creationId xmlns:a16="http://schemas.microsoft.com/office/drawing/2014/main" id="{00000000-0008-0000-0200-00000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8400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347</xdr:row>
      <xdr:rowOff>0</xdr:rowOff>
    </xdr:from>
    <xdr:to>
      <xdr:col>2</xdr:col>
      <xdr:colOff>88900</xdr:colOff>
      <xdr:row>347</xdr:row>
      <xdr:rowOff>107950</xdr:rowOff>
    </xdr:to>
    <xdr:pic>
      <xdr:nvPicPr>
        <xdr:cNvPr id="2064" name="Picture 16" descr="Logo oeilleres australiennes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8769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348</xdr:row>
      <xdr:rowOff>0</xdr:rowOff>
    </xdr:from>
    <xdr:to>
      <xdr:col>2</xdr:col>
      <xdr:colOff>88900</xdr:colOff>
      <xdr:row>348</xdr:row>
      <xdr:rowOff>107950</xdr:rowOff>
    </xdr:to>
    <xdr:pic>
      <xdr:nvPicPr>
        <xdr:cNvPr id="2065" name="Picture 17" descr="Logo oeilleres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9137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349</xdr:row>
      <xdr:rowOff>0</xdr:rowOff>
    </xdr:from>
    <xdr:to>
      <xdr:col>2</xdr:col>
      <xdr:colOff>88900</xdr:colOff>
      <xdr:row>349</xdr:row>
      <xdr:rowOff>107950</xdr:rowOff>
    </xdr:to>
    <xdr:pic>
      <xdr:nvPicPr>
        <xdr:cNvPr id="2066" name="Picture 18" descr="Logo oeilleres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09505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363</xdr:row>
      <xdr:rowOff>0</xdr:rowOff>
    </xdr:from>
    <xdr:to>
      <xdr:col>2</xdr:col>
      <xdr:colOff>88900</xdr:colOff>
      <xdr:row>363</xdr:row>
      <xdr:rowOff>107950</xdr:rowOff>
    </xdr:to>
    <xdr:pic>
      <xdr:nvPicPr>
        <xdr:cNvPr id="2067" name="Picture 19" descr="Logo oeilleres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12598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366</xdr:row>
      <xdr:rowOff>0</xdr:rowOff>
    </xdr:from>
    <xdr:to>
      <xdr:col>2</xdr:col>
      <xdr:colOff>88900</xdr:colOff>
      <xdr:row>366</xdr:row>
      <xdr:rowOff>107950</xdr:rowOff>
    </xdr:to>
    <xdr:pic>
      <xdr:nvPicPr>
        <xdr:cNvPr id="2068" name="Picture 20" descr="Logo oeilleres australiennes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13150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385</xdr:row>
      <xdr:rowOff>0</xdr:rowOff>
    </xdr:from>
    <xdr:to>
      <xdr:col>2</xdr:col>
      <xdr:colOff>88900</xdr:colOff>
      <xdr:row>385</xdr:row>
      <xdr:rowOff>107950</xdr:rowOff>
    </xdr:to>
    <xdr:pic>
      <xdr:nvPicPr>
        <xdr:cNvPr id="2069" name="Picture 21" descr="Logo oeilleres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17348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423</xdr:row>
      <xdr:rowOff>0</xdr:rowOff>
    </xdr:from>
    <xdr:to>
      <xdr:col>2</xdr:col>
      <xdr:colOff>88900</xdr:colOff>
      <xdr:row>423</xdr:row>
      <xdr:rowOff>107950</xdr:rowOff>
    </xdr:to>
    <xdr:pic>
      <xdr:nvPicPr>
        <xdr:cNvPr id="2070" name="Picture 22" descr="Logo oeilleres">
          <a:extLst>
            <a:ext uri="{FF2B5EF4-FFF2-40B4-BE49-F238E27FC236}">
              <a16:creationId xmlns:a16="http://schemas.microsoft.com/office/drawing/2014/main" id="{00000000-0008-0000-02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6295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424</xdr:row>
      <xdr:rowOff>0</xdr:rowOff>
    </xdr:from>
    <xdr:to>
      <xdr:col>2</xdr:col>
      <xdr:colOff>88900</xdr:colOff>
      <xdr:row>424</xdr:row>
      <xdr:rowOff>107950</xdr:rowOff>
    </xdr:to>
    <xdr:pic>
      <xdr:nvPicPr>
        <xdr:cNvPr id="2071" name="Picture 23" descr="Logo oeilleres">
          <a:extLst>
            <a:ext uri="{FF2B5EF4-FFF2-40B4-BE49-F238E27FC236}">
              <a16:creationId xmlns:a16="http://schemas.microsoft.com/office/drawing/2014/main" id="{00000000-0008-0000-0200-00001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6663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425</xdr:row>
      <xdr:rowOff>0</xdr:rowOff>
    </xdr:from>
    <xdr:to>
      <xdr:col>2</xdr:col>
      <xdr:colOff>88900</xdr:colOff>
      <xdr:row>425</xdr:row>
      <xdr:rowOff>107950</xdr:rowOff>
    </xdr:to>
    <xdr:pic>
      <xdr:nvPicPr>
        <xdr:cNvPr id="2072" name="Picture 24" descr="Logo oeilleres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7031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428</xdr:row>
      <xdr:rowOff>0</xdr:rowOff>
    </xdr:from>
    <xdr:to>
      <xdr:col>2</xdr:col>
      <xdr:colOff>88900</xdr:colOff>
      <xdr:row>428</xdr:row>
      <xdr:rowOff>107950</xdr:rowOff>
    </xdr:to>
    <xdr:pic>
      <xdr:nvPicPr>
        <xdr:cNvPr id="2073" name="Picture 25" descr="Logo oeilleres australiennes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7952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430</xdr:row>
      <xdr:rowOff>0</xdr:rowOff>
    </xdr:from>
    <xdr:to>
      <xdr:col>2</xdr:col>
      <xdr:colOff>88900</xdr:colOff>
      <xdr:row>430</xdr:row>
      <xdr:rowOff>107950</xdr:rowOff>
    </xdr:to>
    <xdr:pic>
      <xdr:nvPicPr>
        <xdr:cNvPr id="2074" name="Picture 26" descr="Logo oeilleres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8689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431</xdr:row>
      <xdr:rowOff>0</xdr:rowOff>
    </xdr:from>
    <xdr:to>
      <xdr:col>2</xdr:col>
      <xdr:colOff>88900</xdr:colOff>
      <xdr:row>431</xdr:row>
      <xdr:rowOff>107950</xdr:rowOff>
    </xdr:to>
    <xdr:pic>
      <xdr:nvPicPr>
        <xdr:cNvPr id="2075" name="Picture 27" descr="Logo oeilleres australiennes">
          <a:extLst>
            <a:ext uri="{FF2B5EF4-FFF2-40B4-BE49-F238E27FC236}">
              <a16:creationId xmlns:a16="http://schemas.microsoft.com/office/drawing/2014/main" id="{00000000-0008-0000-0200-00001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9057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433</xdr:row>
      <xdr:rowOff>0</xdr:rowOff>
    </xdr:from>
    <xdr:to>
      <xdr:col>2</xdr:col>
      <xdr:colOff>88900</xdr:colOff>
      <xdr:row>433</xdr:row>
      <xdr:rowOff>107950</xdr:rowOff>
    </xdr:to>
    <xdr:pic>
      <xdr:nvPicPr>
        <xdr:cNvPr id="2076" name="Picture 28" descr="Logo oeilleres australiennes">
          <a:extLst>
            <a:ext uri="{FF2B5EF4-FFF2-40B4-BE49-F238E27FC236}">
              <a16:creationId xmlns:a16="http://schemas.microsoft.com/office/drawing/2014/main" id="{00000000-0008-0000-0200-00001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29794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436</xdr:row>
      <xdr:rowOff>0</xdr:rowOff>
    </xdr:from>
    <xdr:to>
      <xdr:col>2</xdr:col>
      <xdr:colOff>88900</xdr:colOff>
      <xdr:row>436</xdr:row>
      <xdr:rowOff>107950</xdr:rowOff>
    </xdr:to>
    <xdr:pic>
      <xdr:nvPicPr>
        <xdr:cNvPr id="2077" name="Picture 29" descr="Logo oeilleres">
          <a:extLst>
            <a:ext uri="{FF2B5EF4-FFF2-40B4-BE49-F238E27FC236}">
              <a16:creationId xmlns:a16="http://schemas.microsoft.com/office/drawing/2014/main" id="{00000000-0008-0000-0200-00001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1083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445</xdr:row>
      <xdr:rowOff>0</xdr:rowOff>
    </xdr:from>
    <xdr:to>
      <xdr:col>2</xdr:col>
      <xdr:colOff>88900</xdr:colOff>
      <xdr:row>445</xdr:row>
      <xdr:rowOff>107950</xdr:rowOff>
    </xdr:to>
    <xdr:pic>
      <xdr:nvPicPr>
        <xdr:cNvPr id="2078" name="Picture 30" descr="Logo oeilleres australiennes">
          <a:extLst>
            <a:ext uri="{FF2B5EF4-FFF2-40B4-BE49-F238E27FC236}">
              <a16:creationId xmlns:a16="http://schemas.microsoft.com/office/drawing/2014/main" id="{00000000-0008-0000-0200-00001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3991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450</xdr:row>
      <xdr:rowOff>0</xdr:rowOff>
    </xdr:from>
    <xdr:to>
      <xdr:col>2</xdr:col>
      <xdr:colOff>88900</xdr:colOff>
      <xdr:row>450</xdr:row>
      <xdr:rowOff>107950</xdr:rowOff>
    </xdr:to>
    <xdr:pic>
      <xdr:nvPicPr>
        <xdr:cNvPr id="2079" name="Picture 31" descr="Logo oeilleres">
          <a:extLst>
            <a:ext uri="{FF2B5EF4-FFF2-40B4-BE49-F238E27FC236}">
              <a16:creationId xmlns:a16="http://schemas.microsoft.com/office/drawing/2014/main" id="{00000000-0008-0000-0200-00001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5832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462</xdr:row>
      <xdr:rowOff>0</xdr:rowOff>
    </xdr:from>
    <xdr:to>
      <xdr:col>2</xdr:col>
      <xdr:colOff>88900</xdr:colOff>
      <xdr:row>462</xdr:row>
      <xdr:rowOff>107950</xdr:rowOff>
    </xdr:to>
    <xdr:pic>
      <xdr:nvPicPr>
        <xdr:cNvPr id="2080" name="Picture 32" descr="Logo oeilleres">
          <a:extLst>
            <a:ext uri="{FF2B5EF4-FFF2-40B4-BE49-F238E27FC236}">
              <a16:creationId xmlns:a16="http://schemas.microsoft.com/office/drawing/2014/main" id="{00000000-0008-0000-0200-00002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9661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463</xdr:row>
      <xdr:rowOff>0</xdr:rowOff>
    </xdr:from>
    <xdr:to>
      <xdr:col>2</xdr:col>
      <xdr:colOff>88900</xdr:colOff>
      <xdr:row>463</xdr:row>
      <xdr:rowOff>107950</xdr:rowOff>
    </xdr:to>
    <xdr:pic>
      <xdr:nvPicPr>
        <xdr:cNvPr id="2081" name="Picture 33" descr="Logo oeilleres">
          <a:extLst>
            <a:ext uri="{FF2B5EF4-FFF2-40B4-BE49-F238E27FC236}">
              <a16:creationId xmlns:a16="http://schemas.microsoft.com/office/drawing/2014/main" id="{00000000-0008-0000-0200-00002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9846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464</xdr:row>
      <xdr:rowOff>0</xdr:rowOff>
    </xdr:from>
    <xdr:to>
      <xdr:col>2</xdr:col>
      <xdr:colOff>88900</xdr:colOff>
      <xdr:row>464</xdr:row>
      <xdr:rowOff>107950</xdr:rowOff>
    </xdr:to>
    <xdr:pic>
      <xdr:nvPicPr>
        <xdr:cNvPr id="2082" name="Picture 34" descr="Logo oeilleres">
          <a:extLst>
            <a:ext uri="{FF2B5EF4-FFF2-40B4-BE49-F238E27FC236}">
              <a16:creationId xmlns:a16="http://schemas.microsoft.com/office/drawing/2014/main" id="{00000000-0008-0000-0200-00002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0030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466</xdr:row>
      <xdr:rowOff>0</xdr:rowOff>
    </xdr:from>
    <xdr:to>
      <xdr:col>2</xdr:col>
      <xdr:colOff>88900</xdr:colOff>
      <xdr:row>466</xdr:row>
      <xdr:rowOff>107950</xdr:rowOff>
    </xdr:to>
    <xdr:pic>
      <xdr:nvPicPr>
        <xdr:cNvPr id="2083" name="Picture 35" descr="Logo oeilleres australiennes">
          <a:extLst>
            <a:ext uri="{FF2B5EF4-FFF2-40B4-BE49-F238E27FC236}">
              <a16:creationId xmlns:a16="http://schemas.microsoft.com/office/drawing/2014/main" id="{00000000-0008-0000-02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0398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468</xdr:row>
      <xdr:rowOff>0</xdr:rowOff>
    </xdr:from>
    <xdr:to>
      <xdr:col>2</xdr:col>
      <xdr:colOff>88900</xdr:colOff>
      <xdr:row>468</xdr:row>
      <xdr:rowOff>107950</xdr:rowOff>
    </xdr:to>
    <xdr:pic>
      <xdr:nvPicPr>
        <xdr:cNvPr id="2084" name="Picture 36" descr="Logo oeilleres australiennes">
          <a:extLst>
            <a:ext uri="{FF2B5EF4-FFF2-40B4-BE49-F238E27FC236}">
              <a16:creationId xmlns:a16="http://schemas.microsoft.com/office/drawing/2014/main" id="{00000000-0008-0000-02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0766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469</xdr:row>
      <xdr:rowOff>0</xdr:rowOff>
    </xdr:from>
    <xdr:to>
      <xdr:col>2</xdr:col>
      <xdr:colOff>88900</xdr:colOff>
      <xdr:row>469</xdr:row>
      <xdr:rowOff>107950</xdr:rowOff>
    </xdr:to>
    <xdr:pic>
      <xdr:nvPicPr>
        <xdr:cNvPr id="2085" name="Picture 37" descr="Logo oeilleres">
          <a:extLst>
            <a:ext uri="{FF2B5EF4-FFF2-40B4-BE49-F238E27FC236}">
              <a16:creationId xmlns:a16="http://schemas.microsoft.com/office/drawing/2014/main" id="{00000000-0008-0000-0200-00002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1097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471</xdr:row>
      <xdr:rowOff>0</xdr:rowOff>
    </xdr:from>
    <xdr:to>
      <xdr:col>2</xdr:col>
      <xdr:colOff>88900</xdr:colOff>
      <xdr:row>471</xdr:row>
      <xdr:rowOff>107950</xdr:rowOff>
    </xdr:to>
    <xdr:pic>
      <xdr:nvPicPr>
        <xdr:cNvPr id="2086" name="Picture 38" descr="Logo oeilleres australiennes">
          <a:extLst>
            <a:ext uri="{FF2B5EF4-FFF2-40B4-BE49-F238E27FC236}">
              <a16:creationId xmlns:a16="http://schemas.microsoft.com/office/drawing/2014/main" id="{00000000-0008-0000-0200-00002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1465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487</xdr:row>
      <xdr:rowOff>0</xdr:rowOff>
    </xdr:from>
    <xdr:to>
      <xdr:col>2</xdr:col>
      <xdr:colOff>88900</xdr:colOff>
      <xdr:row>487</xdr:row>
      <xdr:rowOff>107950</xdr:rowOff>
    </xdr:to>
    <xdr:pic>
      <xdr:nvPicPr>
        <xdr:cNvPr id="2087" name="Picture 39" descr="Logo oeilleres australiennes">
          <a:extLst>
            <a:ext uri="{FF2B5EF4-FFF2-40B4-BE49-F238E27FC236}">
              <a16:creationId xmlns:a16="http://schemas.microsoft.com/office/drawing/2014/main" id="{00000000-0008-0000-0200-00002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5072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502</xdr:row>
      <xdr:rowOff>0</xdr:rowOff>
    </xdr:from>
    <xdr:to>
      <xdr:col>2</xdr:col>
      <xdr:colOff>88900</xdr:colOff>
      <xdr:row>502</xdr:row>
      <xdr:rowOff>107950</xdr:rowOff>
    </xdr:to>
    <xdr:pic>
      <xdr:nvPicPr>
        <xdr:cNvPr id="2088" name="Picture 40" descr="Logo oeilleres australiennes">
          <a:extLst>
            <a:ext uri="{FF2B5EF4-FFF2-40B4-BE49-F238E27FC236}">
              <a16:creationId xmlns:a16="http://schemas.microsoft.com/office/drawing/2014/main" id="{00000000-0008-0000-0200-00002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48901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505</xdr:row>
      <xdr:rowOff>0</xdr:rowOff>
    </xdr:from>
    <xdr:to>
      <xdr:col>2</xdr:col>
      <xdr:colOff>88900</xdr:colOff>
      <xdr:row>505</xdr:row>
      <xdr:rowOff>107950</xdr:rowOff>
    </xdr:to>
    <xdr:pic>
      <xdr:nvPicPr>
        <xdr:cNvPr id="2089" name="Picture 41" descr="Logo oeilleres">
          <a:extLst>
            <a:ext uri="{FF2B5EF4-FFF2-40B4-BE49-F238E27FC236}">
              <a16:creationId xmlns:a16="http://schemas.microsoft.com/office/drawing/2014/main" id="{00000000-0008-0000-0200-00002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0006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508</xdr:row>
      <xdr:rowOff>0</xdr:rowOff>
    </xdr:from>
    <xdr:to>
      <xdr:col>2</xdr:col>
      <xdr:colOff>88900</xdr:colOff>
      <xdr:row>508</xdr:row>
      <xdr:rowOff>107950</xdr:rowOff>
    </xdr:to>
    <xdr:pic>
      <xdr:nvPicPr>
        <xdr:cNvPr id="2090" name="Picture 42" descr="Logo oeilleres australiennes">
          <a:extLst>
            <a:ext uri="{FF2B5EF4-FFF2-40B4-BE49-F238E27FC236}">
              <a16:creationId xmlns:a16="http://schemas.microsoft.com/office/drawing/2014/main" id="{00000000-0008-0000-0200-00002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1110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88900</xdr:colOff>
      <xdr:row>515</xdr:row>
      <xdr:rowOff>107950</xdr:rowOff>
    </xdr:to>
    <xdr:pic>
      <xdr:nvPicPr>
        <xdr:cNvPr id="2091" name="Picture 43" descr="Logo oeilleres">
          <a:extLst>
            <a:ext uri="{FF2B5EF4-FFF2-40B4-BE49-F238E27FC236}">
              <a16:creationId xmlns:a16="http://schemas.microsoft.com/office/drawing/2014/main" id="{00000000-0008-0000-0200-00002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3689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88900</xdr:colOff>
      <xdr:row>516</xdr:row>
      <xdr:rowOff>107950</xdr:rowOff>
    </xdr:to>
    <xdr:pic>
      <xdr:nvPicPr>
        <xdr:cNvPr id="2092" name="Picture 44" descr="Logo oeilleres australiennes">
          <a:extLst>
            <a:ext uri="{FF2B5EF4-FFF2-40B4-BE49-F238E27FC236}">
              <a16:creationId xmlns:a16="http://schemas.microsoft.com/office/drawing/2014/main" id="{00000000-0008-0000-0200-00002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4057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88900</xdr:colOff>
      <xdr:row>524</xdr:row>
      <xdr:rowOff>107950</xdr:rowOff>
    </xdr:to>
    <xdr:pic>
      <xdr:nvPicPr>
        <xdr:cNvPr id="2093" name="Picture 45" descr="Logo oeilleres australiennes">
          <a:extLst>
            <a:ext uri="{FF2B5EF4-FFF2-40B4-BE49-F238E27FC236}">
              <a16:creationId xmlns:a16="http://schemas.microsoft.com/office/drawing/2014/main" id="{00000000-0008-0000-0200-00002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6413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88900</xdr:colOff>
      <xdr:row>525</xdr:row>
      <xdr:rowOff>107950</xdr:rowOff>
    </xdr:to>
    <xdr:pic>
      <xdr:nvPicPr>
        <xdr:cNvPr id="2094" name="Picture 46" descr="Logo oeilleres australiennes">
          <a:extLst>
            <a:ext uri="{FF2B5EF4-FFF2-40B4-BE49-F238E27FC236}">
              <a16:creationId xmlns:a16="http://schemas.microsoft.com/office/drawing/2014/main" id="{00000000-0008-0000-0200-00002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6781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531</xdr:row>
      <xdr:rowOff>0</xdr:rowOff>
    </xdr:from>
    <xdr:to>
      <xdr:col>2</xdr:col>
      <xdr:colOff>88900</xdr:colOff>
      <xdr:row>531</xdr:row>
      <xdr:rowOff>107950</xdr:rowOff>
    </xdr:to>
    <xdr:pic>
      <xdr:nvPicPr>
        <xdr:cNvPr id="2095" name="Picture 47" descr="Logo oeilleres australiennes">
          <a:extLst>
            <a:ext uri="{FF2B5EF4-FFF2-40B4-BE49-F238E27FC236}">
              <a16:creationId xmlns:a16="http://schemas.microsoft.com/office/drawing/2014/main" id="{00000000-0008-0000-0200-00002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59175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542</xdr:row>
      <xdr:rowOff>0</xdr:rowOff>
    </xdr:from>
    <xdr:to>
      <xdr:col>2</xdr:col>
      <xdr:colOff>88900</xdr:colOff>
      <xdr:row>542</xdr:row>
      <xdr:rowOff>107950</xdr:rowOff>
    </xdr:to>
    <xdr:pic>
      <xdr:nvPicPr>
        <xdr:cNvPr id="2096" name="Picture 48" descr="Logo oeilleres australiennes">
          <a:extLst>
            <a:ext uri="{FF2B5EF4-FFF2-40B4-BE49-F238E27FC236}">
              <a16:creationId xmlns:a16="http://schemas.microsoft.com/office/drawing/2014/main" id="{00000000-0008-0000-0200-00003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208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545</xdr:row>
      <xdr:rowOff>0</xdr:rowOff>
    </xdr:from>
    <xdr:to>
      <xdr:col>2</xdr:col>
      <xdr:colOff>88900</xdr:colOff>
      <xdr:row>545</xdr:row>
      <xdr:rowOff>107950</xdr:rowOff>
    </xdr:to>
    <xdr:pic>
      <xdr:nvPicPr>
        <xdr:cNvPr id="2097" name="Picture 49" descr="Logo oeilleres australiennes">
          <a:extLst>
            <a:ext uri="{FF2B5EF4-FFF2-40B4-BE49-F238E27FC236}">
              <a16:creationId xmlns:a16="http://schemas.microsoft.com/office/drawing/2014/main" id="{00000000-0008-0000-0200-00003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3188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547</xdr:row>
      <xdr:rowOff>0</xdr:rowOff>
    </xdr:from>
    <xdr:to>
      <xdr:col>2</xdr:col>
      <xdr:colOff>88900</xdr:colOff>
      <xdr:row>547</xdr:row>
      <xdr:rowOff>107950</xdr:rowOff>
    </xdr:to>
    <xdr:pic>
      <xdr:nvPicPr>
        <xdr:cNvPr id="2098" name="Picture 50" descr="Logo oeilleres australiennes">
          <a:extLst>
            <a:ext uri="{FF2B5EF4-FFF2-40B4-BE49-F238E27FC236}">
              <a16:creationId xmlns:a16="http://schemas.microsoft.com/office/drawing/2014/main" id="{00000000-0008-0000-0200-00003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3925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548</xdr:row>
      <xdr:rowOff>0</xdr:rowOff>
    </xdr:from>
    <xdr:to>
      <xdr:col>2</xdr:col>
      <xdr:colOff>88900</xdr:colOff>
      <xdr:row>548</xdr:row>
      <xdr:rowOff>107950</xdr:rowOff>
    </xdr:to>
    <xdr:pic>
      <xdr:nvPicPr>
        <xdr:cNvPr id="2099" name="Picture 51" descr="Logo oeilleres">
          <a:extLst>
            <a:ext uri="{FF2B5EF4-FFF2-40B4-BE49-F238E27FC236}">
              <a16:creationId xmlns:a16="http://schemas.microsoft.com/office/drawing/2014/main" id="{00000000-0008-0000-0200-00003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4293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550</xdr:row>
      <xdr:rowOff>0</xdr:rowOff>
    </xdr:from>
    <xdr:to>
      <xdr:col>2</xdr:col>
      <xdr:colOff>88900</xdr:colOff>
      <xdr:row>550</xdr:row>
      <xdr:rowOff>107950</xdr:rowOff>
    </xdr:to>
    <xdr:pic>
      <xdr:nvPicPr>
        <xdr:cNvPr id="2100" name="Picture 52" descr="Logo oeilleres australiennes">
          <a:extLst>
            <a:ext uri="{FF2B5EF4-FFF2-40B4-BE49-F238E27FC236}">
              <a16:creationId xmlns:a16="http://schemas.microsoft.com/office/drawing/2014/main" id="{00000000-0008-0000-0200-00003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5030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551</xdr:row>
      <xdr:rowOff>0</xdr:rowOff>
    </xdr:from>
    <xdr:to>
      <xdr:col>2</xdr:col>
      <xdr:colOff>88900</xdr:colOff>
      <xdr:row>551</xdr:row>
      <xdr:rowOff>107950</xdr:rowOff>
    </xdr:to>
    <xdr:pic>
      <xdr:nvPicPr>
        <xdr:cNvPr id="2101" name="Picture 53" descr="Logo oeilleres australiennes">
          <a:extLst>
            <a:ext uri="{FF2B5EF4-FFF2-40B4-BE49-F238E27FC236}">
              <a16:creationId xmlns:a16="http://schemas.microsoft.com/office/drawing/2014/main" id="{00000000-0008-0000-0200-00003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5398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553</xdr:row>
      <xdr:rowOff>0</xdr:rowOff>
    </xdr:from>
    <xdr:to>
      <xdr:col>2</xdr:col>
      <xdr:colOff>88900</xdr:colOff>
      <xdr:row>553</xdr:row>
      <xdr:rowOff>107950</xdr:rowOff>
    </xdr:to>
    <xdr:pic>
      <xdr:nvPicPr>
        <xdr:cNvPr id="2102" name="Picture 54" descr="Logo oeilleres australiennes">
          <a:extLst>
            <a:ext uri="{FF2B5EF4-FFF2-40B4-BE49-F238E27FC236}">
              <a16:creationId xmlns:a16="http://schemas.microsoft.com/office/drawing/2014/main" id="{00000000-0008-0000-0200-00003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6135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562</xdr:row>
      <xdr:rowOff>0</xdr:rowOff>
    </xdr:from>
    <xdr:to>
      <xdr:col>2</xdr:col>
      <xdr:colOff>88900</xdr:colOff>
      <xdr:row>562</xdr:row>
      <xdr:rowOff>107950</xdr:rowOff>
    </xdr:to>
    <xdr:pic>
      <xdr:nvPicPr>
        <xdr:cNvPr id="2103" name="Picture 55" descr="Logo oeilleres australiennes">
          <a:extLst>
            <a:ext uri="{FF2B5EF4-FFF2-40B4-BE49-F238E27FC236}">
              <a16:creationId xmlns:a16="http://schemas.microsoft.com/office/drawing/2014/main" id="{00000000-0008-0000-0200-00003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8122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563</xdr:row>
      <xdr:rowOff>0</xdr:rowOff>
    </xdr:from>
    <xdr:to>
      <xdr:col>2</xdr:col>
      <xdr:colOff>88900</xdr:colOff>
      <xdr:row>563</xdr:row>
      <xdr:rowOff>107950</xdr:rowOff>
    </xdr:to>
    <xdr:pic>
      <xdr:nvPicPr>
        <xdr:cNvPr id="2104" name="Picture 56" descr="Logo oeilleres australiennes">
          <a:extLst>
            <a:ext uri="{FF2B5EF4-FFF2-40B4-BE49-F238E27FC236}">
              <a16:creationId xmlns:a16="http://schemas.microsoft.com/office/drawing/2014/main" id="{00000000-0008-0000-0200-00003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8490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565</xdr:row>
      <xdr:rowOff>0</xdr:rowOff>
    </xdr:from>
    <xdr:to>
      <xdr:col>2</xdr:col>
      <xdr:colOff>88900</xdr:colOff>
      <xdr:row>565</xdr:row>
      <xdr:rowOff>107950</xdr:rowOff>
    </xdr:to>
    <xdr:pic>
      <xdr:nvPicPr>
        <xdr:cNvPr id="2105" name="Picture 57" descr="Logo oeilleres australiennes">
          <a:extLst>
            <a:ext uri="{FF2B5EF4-FFF2-40B4-BE49-F238E27FC236}">
              <a16:creationId xmlns:a16="http://schemas.microsoft.com/office/drawing/2014/main" id="{00000000-0008-0000-0200-00003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69227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569</xdr:row>
      <xdr:rowOff>0</xdr:rowOff>
    </xdr:from>
    <xdr:to>
      <xdr:col>2</xdr:col>
      <xdr:colOff>88900</xdr:colOff>
      <xdr:row>569</xdr:row>
      <xdr:rowOff>107950</xdr:rowOff>
    </xdr:to>
    <xdr:pic>
      <xdr:nvPicPr>
        <xdr:cNvPr id="2106" name="Picture 58" descr="Logo oeilleres">
          <a:extLst>
            <a:ext uri="{FF2B5EF4-FFF2-40B4-BE49-F238E27FC236}">
              <a16:creationId xmlns:a16="http://schemas.microsoft.com/office/drawing/2014/main" id="{00000000-0008-0000-0200-00003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70884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586</xdr:row>
      <xdr:rowOff>0</xdr:rowOff>
    </xdr:from>
    <xdr:to>
      <xdr:col>2</xdr:col>
      <xdr:colOff>88900</xdr:colOff>
      <xdr:row>586</xdr:row>
      <xdr:rowOff>107950</xdr:rowOff>
    </xdr:to>
    <xdr:pic>
      <xdr:nvPicPr>
        <xdr:cNvPr id="2107" name="Picture 59" descr="Logo oeilleres australiennes">
          <a:extLst>
            <a:ext uri="{FF2B5EF4-FFF2-40B4-BE49-F238E27FC236}">
              <a16:creationId xmlns:a16="http://schemas.microsoft.com/office/drawing/2014/main" id="{00000000-0008-0000-0200-00003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75450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603</xdr:row>
      <xdr:rowOff>0</xdr:rowOff>
    </xdr:from>
    <xdr:to>
      <xdr:col>2</xdr:col>
      <xdr:colOff>88900</xdr:colOff>
      <xdr:row>603</xdr:row>
      <xdr:rowOff>107950</xdr:rowOff>
    </xdr:to>
    <xdr:pic>
      <xdr:nvPicPr>
        <xdr:cNvPr id="2108" name="Picture 60" descr="Logo oeilleres">
          <a:extLst>
            <a:ext uri="{FF2B5EF4-FFF2-40B4-BE49-F238E27FC236}">
              <a16:creationId xmlns:a16="http://schemas.microsoft.com/office/drawing/2014/main" id="{00000000-0008-0000-0200-00003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79647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183</xdr:row>
      <xdr:rowOff>0</xdr:rowOff>
    </xdr:from>
    <xdr:to>
      <xdr:col>2</xdr:col>
      <xdr:colOff>88900</xdr:colOff>
      <xdr:row>183</xdr:row>
      <xdr:rowOff>107950</xdr:rowOff>
    </xdr:to>
    <xdr:pic>
      <xdr:nvPicPr>
        <xdr:cNvPr id="2" name="Picture 1" descr="Logo oeilleres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33883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185</xdr:row>
      <xdr:rowOff>0</xdr:rowOff>
    </xdr:from>
    <xdr:to>
      <xdr:col>2</xdr:col>
      <xdr:colOff>88900</xdr:colOff>
      <xdr:row>185</xdr:row>
      <xdr:rowOff>107950</xdr:rowOff>
    </xdr:to>
    <xdr:pic>
      <xdr:nvPicPr>
        <xdr:cNvPr id="3" name="Picture 2" descr="Logo oeilleres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34251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202</xdr:row>
      <xdr:rowOff>0</xdr:rowOff>
    </xdr:from>
    <xdr:to>
      <xdr:col>2</xdr:col>
      <xdr:colOff>88900</xdr:colOff>
      <xdr:row>202</xdr:row>
      <xdr:rowOff>107950</xdr:rowOff>
    </xdr:to>
    <xdr:pic>
      <xdr:nvPicPr>
        <xdr:cNvPr id="4" name="Picture 3" descr="Logo oeilleres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37382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203</xdr:row>
      <xdr:rowOff>0</xdr:rowOff>
    </xdr:from>
    <xdr:to>
      <xdr:col>2</xdr:col>
      <xdr:colOff>88900</xdr:colOff>
      <xdr:row>203</xdr:row>
      <xdr:rowOff>107950</xdr:rowOff>
    </xdr:to>
    <xdr:pic>
      <xdr:nvPicPr>
        <xdr:cNvPr id="5" name="Picture 4" descr="Logo oeilleres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37566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251</xdr:row>
      <xdr:rowOff>0</xdr:rowOff>
    </xdr:from>
    <xdr:to>
      <xdr:col>2</xdr:col>
      <xdr:colOff>88900</xdr:colOff>
      <xdr:row>251</xdr:row>
      <xdr:rowOff>107950</xdr:rowOff>
    </xdr:to>
    <xdr:pic>
      <xdr:nvPicPr>
        <xdr:cNvPr id="6" name="Picture 5" descr="Logo oeilleres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46405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264</xdr:row>
      <xdr:rowOff>0</xdr:rowOff>
    </xdr:from>
    <xdr:to>
      <xdr:col>2</xdr:col>
      <xdr:colOff>88900</xdr:colOff>
      <xdr:row>264</xdr:row>
      <xdr:rowOff>107950</xdr:rowOff>
    </xdr:to>
    <xdr:pic>
      <xdr:nvPicPr>
        <xdr:cNvPr id="7" name="Picture 6" descr="Logo oeilleres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48799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303</xdr:row>
      <xdr:rowOff>0</xdr:rowOff>
    </xdr:from>
    <xdr:to>
      <xdr:col>2</xdr:col>
      <xdr:colOff>88900</xdr:colOff>
      <xdr:row>303</xdr:row>
      <xdr:rowOff>107950</xdr:rowOff>
    </xdr:to>
    <xdr:pic>
      <xdr:nvPicPr>
        <xdr:cNvPr id="8" name="Picture 7" descr="Logo oeilleres australiennes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5981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308</xdr:row>
      <xdr:rowOff>0</xdr:rowOff>
    </xdr:from>
    <xdr:to>
      <xdr:col>2</xdr:col>
      <xdr:colOff>88900</xdr:colOff>
      <xdr:row>308</xdr:row>
      <xdr:rowOff>107950</xdr:rowOff>
    </xdr:to>
    <xdr:pic>
      <xdr:nvPicPr>
        <xdr:cNvPr id="9" name="Picture 8" descr="Logo oeilleres australiennes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6902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322</xdr:row>
      <xdr:rowOff>0</xdr:rowOff>
    </xdr:from>
    <xdr:to>
      <xdr:col>2</xdr:col>
      <xdr:colOff>88900</xdr:colOff>
      <xdr:row>322</xdr:row>
      <xdr:rowOff>107950</xdr:rowOff>
    </xdr:to>
    <xdr:pic>
      <xdr:nvPicPr>
        <xdr:cNvPr id="10" name="Picture 9" descr="Logo oeilleres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9480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2</xdr:col>
      <xdr:colOff>88900</xdr:colOff>
      <xdr:row>324</xdr:row>
      <xdr:rowOff>107950</xdr:rowOff>
    </xdr:to>
    <xdr:pic>
      <xdr:nvPicPr>
        <xdr:cNvPr id="11" name="Picture 10" descr="Logo oeilleres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9848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325</xdr:row>
      <xdr:rowOff>0</xdr:rowOff>
    </xdr:from>
    <xdr:to>
      <xdr:col>2</xdr:col>
      <xdr:colOff>88900</xdr:colOff>
      <xdr:row>325</xdr:row>
      <xdr:rowOff>107950</xdr:rowOff>
    </xdr:to>
    <xdr:pic>
      <xdr:nvPicPr>
        <xdr:cNvPr id="12" name="Picture 11" descr="Logo oeilleres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0032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326</xdr:row>
      <xdr:rowOff>0</xdr:rowOff>
    </xdr:from>
    <xdr:to>
      <xdr:col>2</xdr:col>
      <xdr:colOff>88900</xdr:colOff>
      <xdr:row>326</xdr:row>
      <xdr:rowOff>107950</xdr:rowOff>
    </xdr:to>
    <xdr:pic>
      <xdr:nvPicPr>
        <xdr:cNvPr id="13" name="Picture 12" descr="Logo oeilleres australiennes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0217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327</xdr:row>
      <xdr:rowOff>0</xdr:rowOff>
    </xdr:from>
    <xdr:to>
      <xdr:col>2</xdr:col>
      <xdr:colOff>88900</xdr:colOff>
      <xdr:row>327</xdr:row>
      <xdr:rowOff>107950</xdr:rowOff>
    </xdr:to>
    <xdr:pic>
      <xdr:nvPicPr>
        <xdr:cNvPr id="14" name="Picture 13" descr="Logo oeilleres australiennes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0401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328</xdr:row>
      <xdr:rowOff>0</xdr:rowOff>
    </xdr:from>
    <xdr:to>
      <xdr:col>2</xdr:col>
      <xdr:colOff>88900</xdr:colOff>
      <xdr:row>328</xdr:row>
      <xdr:rowOff>107950</xdr:rowOff>
    </xdr:to>
    <xdr:pic>
      <xdr:nvPicPr>
        <xdr:cNvPr id="15" name="Picture 14" descr="Logo oeilleres australiennes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0585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346</xdr:row>
      <xdr:rowOff>0</xdr:rowOff>
    </xdr:from>
    <xdr:to>
      <xdr:col>2</xdr:col>
      <xdr:colOff>88900</xdr:colOff>
      <xdr:row>346</xdr:row>
      <xdr:rowOff>107950</xdr:rowOff>
    </xdr:to>
    <xdr:pic>
      <xdr:nvPicPr>
        <xdr:cNvPr id="16" name="Picture 15" descr="Logo oeilleres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3900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347</xdr:row>
      <xdr:rowOff>0</xdr:rowOff>
    </xdr:from>
    <xdr:to>
      <xdr:col>2</xdr:col>
      <xdr:colOff>88900</xdr:colOff>
      <xdr:row>347</xdr:row>
      <xdr:rowOff>107950</xdr:rowOff>
    </xdr:to>
    <xdr:pic>
      <xdr:nvPicPr>
        <xdr:cNvPr id="17" name="Picture 16" descr="Logo oeilleres australiennes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4084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348</xdr:row>
      <xdr:rowOff>0</xdr:rowOff>
    </xdr:from>
    <xdr:to>
      <xdr:col>2</xdr:col>
      <xdr:colOff>88900</xdr:colOff>
      <xdr:row>348</xdr:row>
      <xdr:rowOff>107950</xdr:rowOff>
    </xdr:to>
    <xdr:pic>
      <xdr:nvPicPr>
        <xdr:cNvPr id="18" name="Picture 17" descr="Logo oeilleres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4268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349</xdr:row>
      <xdr:rowOff>0</xdr:rowOff>
    </xdr:from>
    <xdr:to>
      <xdr:col>2</xdr:col>
      <xdr:colOff>88900</xdr:colOff>
      <xdr:row>349</xdr:row>
      <xdr:rowOff>107950</xdr:rowOff>
    </xdr:to>
    <xdr:pic>
      <xdr:nvPicPr>
        <xdr:cNvPr id="19" name="Picture 18" descr="Logo oeilleres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4452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363</xdr:row>
      <xdr:rowOff>0</xdr:rowOff>
    </xdr:from>
    <xdr:to>
      <xdr:col>2</xdr:col>
      <xdr:colOff>88900</xdr:colOff>
      <xdr:row>363</xdr:row>
      <xdr:rowOff>107950</xdr:rowOff>
    </xdr:to>
    <xdr:pic>
      <xdr:nvPicPr>
        <xdr:cNvPr id="20" name="Picture 19" descr="Logo oeilleres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7030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366</xdr:row>
      <xdr:rowOff>0</xdr:rowOff>
    </xdr:from>
    <xdr:to>
      <xdr:col>2</xdr:col>
      <xdr:colOff>88900</xdr:colOff>
      <xdr:row>366</xdr:row>
      <xdr:rowOff>107950</xdr:rowOff>
    </xdr:to>
    <xdr:pic>
      <xdr:nvPicPr>
        <xdr:cNvPr id="21" name="Picture 20" descr="Logo oeilleres australiennes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7583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385</xdr:row>
      <xdr:rowOff>0</xdr:rowOff>
    </xdr:from>
    <xdr:to>
      <xdr:col>2</xdr:col>
      <xdr:colOff>88900</xdr:colOff>
      <xdr:row>385</xdr:row>
      <xdr:rowOff>107950</xdr:rowOff>
    </xdr:to>
    <xdr:pic>
      <xdr:nvPicPr>
        <xdr:cNvPr id="22" name="Picture 21" descr="Logo oeilleres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1081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423</xdr:row>
      <xdr:rowOff>0</xdr:rowOff>
    </xdr:from>
    <xdr:to>
      <xdr:col>2</xdr:col>
      <xdr:colOff>88900</xdr:colOff>
      <xdr:row>423</xdr:row>
      <xdr:rowOff>107950</xdr:rowOff>
    </xdr:to>
    <xdr:pic>
      <xdr:nvPicPr>
        <xdr:cNvPr id="23" name="Picture 22" descr="Logo oeilleres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807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424</xdr:row>
      <xdr:rowOff>0</xdr:rowOff>
    </xdr:from>
    <xdr:to>
      <xdr:col>2</xdr:col>
      <xdr:colOff>88900</xdr:colOff>
      <xdr:row>424</xdr:row>
      <xdr:rowOff>107950</xdr:rowOff>
    </xdr:to>
    <xdr:pic>
      <xdr:nvPicPr>
        <xdr:cNvPr id="24" name="Picture 23" descr="Logo oeilleres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826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425</xdr:row>
      <xdr:rowOff>0</xdr:rowOff>
    </xdr:from>
    <xdr:to>
      <xdr:col>2</xdr:col>
      <xdr:colOff>88900</xdr:colOff>
      <xdr:row>425</xdr:row>
      <xdr:rowOff>107950</xdr:rowOff>
    </xdr:to>
    <xdr:pic>
      <xdr:nvPicPr>
        <xdr:cNvPr id="25" name="Picture 24" descr="Logo oeilleres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844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428</xdr:row>
      <xdr:rowOff>0</xdr:rowOff>
    </xdr:from>
    <xdr:to>
      <xdr:col>2</xdr:col>
      <xdr:colOff>88900</xdr:colOff>
      <xdr:row>428</xdr:row>
      <xdr:rowOff>107950</xdr:rowOff>
    </xdr:to>
    <xdr:pic>
      <xdr:nvPicPr>
        <xdr:cNvPr id="26" name="Picture 25" descr="Logo oeilleres australiennes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9000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430</xdr:row>
      <xdr:rowOff>0</xdr:rowOff>
    </xdr:from>
    <xdr:to>
      <xdr:col>2</xdr:col>
      <xdr:colOff>88900</xdr:colOff>
      <xdr:row>430</xdr:row>
      <xdr:rowOff>107950</xdr:rowOff>
    </xdr:to>
    <xdr:pic>
      <xdr:nvPicPr>
        <xdr:cNvPr id="27" name="Picture 26" descr="Logo oeilleres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9368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431</xdr:row>
      <xdr:rowOff>0</xdr:rowOff>
    </xdr:from>
    <xdr:to>
      <xdr:col>2</xdr:col>
      <xdr:colOff>88900</xdr:colOff>
      <xdr:row>431</xdr:row>
      <xdr:rowOff>107950</xdr:rowOff>
    </xdr:to>
    <xdr:pic>
      <xdr:nvPicPr>
        <xdr:cNvPr id="28" name="Picture 27" descr="Logo oeilleres australiennes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9552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433</xdr:row>
      <xdr:rowOff>0</xdr:rowOff>
    </xdr:from>
    <xdr:to>
      <xdr:col>2</xdr:col>
      <xdr:colOff>88900</xdr:colOff>
      <xdr:row>433</xdr:row>
      <xdr:rowOff>107950</xdr:rowOff>
    </xdr:to>
    <xdr:pic>
      <xdr:nvPicPr>
        <xdr:cNvPr id="29" name="Picture 28" descr="Logo oeilleres australiennes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9921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436</xdr:row>
      <xdr:rowOff>0</xdr:rowOff>
    </xdr:from>
    <xdr:to>
      <xdr:col>2</xdr:col>
      <xdr:colOff>88900</xdr:colOff>
      <xdr:row>436</xdr:row>
      <xdr:rowOff>107950</xdr:rowOff>
    </xdr:to>
    <xdr:pic>
      <xdr:nvPicPr>
        <xdr:cNvPr id="30" name="Picture 29" descr="Logo oeilleres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0473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445</xdr:row>
      <xdr:rowOff>0</xdr:rowOff>
    </xdr:from>
    <xdr:to>
      <xdr:col>2</xdr:col>
      <xdr:colOff>88900</xdr:colOff>
      <xdr:row>445</xdr:row>
      <xdr:rowOff>107950</xdr:rowOff>
    </xdr:to>
    <xdr:pic>
      <xdr:nvPicPr>
        <xdr:cNvPr id="31" name="Picture 30" descr="Logo oeilleres australiennes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2130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450</xdr:row>
      <xdr:rowOff>0</xdr:rowOff>
    </xdr:from>
    <xdr:to>
      <xdr:col>2</xdr:col>
      <xdr:colOff>88900</xdr:colOff>
      <xdr:row>450</xdr:row>
      <xdr:rowOff>107950</xdr:rowOff>
    </xdr:to>
    <xdr:pic>
      <xdr:nvPicPr>
        <xdr:cNvPr id="2048" name="Picture 31" descr="Logo oeilleres">
          <a:extLst>
            <a:ext uri="{FF2B5EF4-FFF2-40B4-BE49-F238E27FC236}">
              <a16:creationId xmlns:a16="http://schemas.microsoft.com/office/drawing/2014/main" id="{00000000-0008-0000-0200-00000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3051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462</xdr:row>
      <xdr:rowOff>0</xdr:rowOff>
    </xdr:from>
    <xdr:to>
      <xdr:col>2</xdr:col>
      <xdr:colOff>88900</xdr:colOff>
      <xdr:row>462</xdr:row>
      <xdr:rowOff>107950</xdr:rowOff>
    </xdr:to>
    <xdr:pic>
      <xdr:nvPicPr>
        <xdr:cNvPr id="2109" name="Picture 32" descr="Logo oeilleres">
          <a:extLst>
            <a:ext uri="{FF2B5EF4-FFF2-40B4-BE49-F238E27FC236}">
              <a16:creationId xmlns:a16="http://schemas.microsoft.com/office/drawing/2014/main" id="{00000000-0008-0000-0200-00003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5261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463</xdr:row>
      <xdr:rowOff>0</xdr:rowOff>
    </xdr:from>
    <xdr:to>
      <xdr:col>2</xdr:col>
      <xdr:colOff>88900</xdr:colOff>
      <xdr:row>463</xdr:row>
      <xdr:rowOff>107950</xdr:rowOff>
    </xdr:to>
    <xdr:pic>
      <xdr:nvPicPr>
        <xdr:cNvPr id="2110" name="Picture 33" descr="Logo oeilleres">
          <a:extLst>
            <a:ext uri="{FF2B5EF4-FFF2-40B4-BE49-F238E27FC236}">
              <a16:creationId xmlns:a16="http://schemas.microsoft.com/office/drawing/2014/main" id="{00000000-0008-0000-0200-00003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5445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464</xdr:row>
      <xdr:rowOff>0</xdr:rowOff>
    </xdr:from>
    <xdr:to>
      <xdr:col>2</xdr:col>
      <xdr:colOff>88900</xdr:colOff>
      <xdr:row>464</xdr:row>
      <xdr:rowOff>107950</xdr:rowOff>
    </xdr:to>
    <xdr:pic>
      <xdr:nvPicPr>
        <xdr:cNvPr id="2111" name="Picture 34" descr="Logo oeilleres">
          <a:extLst>
            <a:ext uri="{FF2B5EF4-FFF2-40B4-BE49-F238E27FC236}">
              <a16:creationId xmlns:a16="http://schemas.microsoft.com/office/drawing/2014/main" id="{00000000-0008-0000-0200-00003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5629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466</xdr:row>
      <xdr:rowOff>0</xdr:rowOff>
    </xdr:from>
    <xdr:to>
      <xdr:col>2</xdr:col>
      <xdr:colOff>88900</xdr:colOff>
      <xdr:row>466</xdr:row>
      <xdr:rowOff>107950</xdr:rowOff>
    </xdr:to>
    <xdr:pic>
      <xdr:nvPicPr>
        <xdr:cNvPr id="2112" name="Picture 35" descr="Logo oeilleres australiennes">
          <a:extLst>
            <a:ext uri="{FF2B5EF4-FFF2-40B4-BE49-F238E27FC236}">
              <a16:creationId xmlns:a16="http://schemas.microsoft.com/office/drawing/2014/main" id="{00000000-0008-0000-0200-00004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5998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468</xdr:row>
      <xdr:rowOff>0</xdr:rowOff>
    </xdr:from>
    <xdr:to>
      <xdr:col>2</xdr:col>
      <xdr:colOff>88900</xdr:colOff>
      <xdr:row>468</xdr:row>
      <xdr:rowOff>107950</xdr:rowOff>
    </xdr:to>
    <xdr:pic>
      <xdr:nvPicPr>
        <xdr:cNvPr id="2113" name="Picture 36" descr="Logo oeilleres australiennes">
          <a:extLst>
            <a:ext uri="{FF2B5EF4-FFF2-40B4-BE49-F238E27FC236}">
              <a16:creationId xmlns:a16="http://schemas.microsoft.com/office/drawing/2014/main" id="{00000000-0008-0000-0200-00004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6366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469</xdr:row>
      <xdr:rowOff>0</xdr:rowOff>
    </xdr:from>
    <xdr:to>
      <xdr:col>2</xdr:col>
      <xdr:colOff>88900</xdr:colOff>
      <xdr:row>469</xdr:row>
      <xdr:rowOff>107950</xdr:rowOff>
    </xdr:to>
    <xdr:pic>
      <xdr:nvPicPr>
        <xdr:cNvPr id="2114" name="Picture 37" descr="Logo oeilleres">
          <a:extLst>
            <a:ext uri="{FF2B5EF4-FFF2-40B4-BE49-F238E27FC236}">
              <a16:creationId xmlns:a16="http://schemas.microsoft.com/office/drawing/2014/main" id="{00000000-0008-0000-0200-00004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6550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471</xdr:row>
      <xdr:rowOff>0</xdr:rowOff>
    </xdr:from>
    <xdr:to>
      <xdr:col>2</xdr:col>
      <xdr:colOff>88900</xdr:colOff>
      <xdr:row>471</xdr:row>
      <xdr:rowOff>107950</xdr:rowOff>
    </xdr:to>
    <xdr:pic>
      <xdr:nvPicPr>
        <xdr:cNvPr id="2115" name="Picture 38" descr="Logo oeilleres australiennes"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6918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487</xdr:row>
      <xdr:rowOff>0</xdr:rowOff>
    </xdr:from>
    <xdr:to>
      <xdr:col>2</xdr:col>
      <xdr:colOff>88900</xdr:colOff>
      <xdr:row>487</xdr:row>
      <xdr:rowOff>107950</xdr:rowOff>
    </xdr:to>
    <xdr:pic>
      <xdr:nvPicPr>
        <xdr:cNvPr id="2116" name="Picture 39" descr="Logo oeilleres australiennes">
          <a:extLst>
            <a:ext uri="{FF2B5EF4-FFF2-40B4-BE49-F238E27FC236}">
              <a16:creationId xmlns:a16="http://schemas.microsoft.com/office/drawing/2014/main" id="{00000000-0008-0000-0200-00004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9865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502</xdr:row>
      <xdr:rowOff>0</xdr:rowOff>
    </xdr:from>
    <xdr:to>
      <xdr:col>2</xdr:col>
      <xdr:colOff>88900</xdr:colOff>
      <xdr:row>502</xdr:row>
      <xdr:rowOff>107950</xdr:rowOff>
    </xdr:to>
    <xdr:pic>
      <xdr:nvPicPr>
        <xdr:cNvPr id="2117" name="Picture 40" descr="Logo oeilleres australiennes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2627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505</xdr:row>
      <xdr:rowOff>0</xdr:rowOff>
    </xdr:from>
    <xdr:to>
      <xdr:col>2</xdr:col>
      <xdr:colOff>88900</xdr:colOff>
      <xdr:row>505</xdr:row>
      <xdr:rowOff>107950</xdr:rowOff>
    </xdr:to>
    <xdr:pic>
      <xdr:nvPicPr>
        <xdr:cNvPr id="2118" name="Picture 41" descr="Logo oeilleres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3179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508</xdr:row>
      <xdr:rowOff>0</xdr:rowOff>
    </xdr:from>
    <xdr:to>
      <xdr:col>2</xdr:col>
      <xdr:colOff>88900</xdr:colOff>
      <xdr:row>508</xdr:row>
      <xdr:rowOff>107950</xdr:rowOff>
    </xdr:to>
    <xdr:pic>
      <xdr:nvPicPr>
        <xdr:cNvPr id="2119" name="Picture 42" descr="Logo oeilleres australiennes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3732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88900</xdr:colOff>
      <xdr:row>515</xdr:row>
      <xdr:rowOff>107950</xdr:rowOff>
    </xdr:to>
    <xdr:pic>
      <xdr:nvPicPr>
        <xdr:cNvPr id="2120" name="Picture 43" descr="Logo oeilleres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5021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88900</xdr:colOff>
      <xdr:row>516</xdr:row>
      <xdr:rowOff>107950</xdr:rowOff>
    </xdr:to>
    <xdr:pic>
      <xdr:nvPicPr>
        <xdr:cNvPr id="2121" name="Picture 44" descr="Logo oeilleres australiennes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5205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88900</xdr:colOff>
      <xdr:row>524</xdr:row>
      <xdr:rowOff>107950</xdr:rowOff>
    </xdr:to>
    <xdr:pic>
      <xdr:nvPicPr>
        <xdr:cNvPr id="2122" name="Picture 45" descr="Logo oeilleres australiennes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6678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88900</xdr:colOff>
      <xdr:row>525</xdr:row>
      <xdr:rowOff>107950</xdr:rowOff>
    </xdr:to>
    <xdr:pic>
      <xdr:nvPicPr>
        <xdr:cNvPr id="2123" name="Picture 46" descr="Logo oeilleres australiennes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6862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531</xdr:row>
      <xdr:rowOff>0</xdr:rowOff>
    </xdr:from>
    <xdr:to>
      <xdr:col>2</xdr:col>
      <xdr:colOff>88900</xdr:colOff>
      <xdr:row>531</xdr:row>
      <xdr:rowOff>107950</xdr:rowOff>
    </xdr:to>
    <xdr:pic>
      <xdr:nvPicPr>
        <xdr:cNvPr id="2124" name="Picture 47" descr="Logo oeilleres australiennes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7967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542</xdr:row>
      <xdr:rowOff>0</xdr:rowOff>
    </xdr:from>
    <xdr:to>
      <xdr:col>2</xdr:col>
      <xdr:colOff>88900</xdr:colOff>
      <xdr:row>542</xdr:row>
      <xdr:rowOff>107950</xdr:rowOff>
    </xdr:to>
    <xdr:pic>
      <xdr:nvPicPr>
        <xdr:cNvPr id="2125" name="Picture 48" descr="Logo oeilleres australiennes">
          <a:extLst>
            <a:ext uri="{FF2B5EF4-FFF2-40B4-BE49-F238E27FC236}">
              <a16:creationId xmlns:a16="http://schemas.microsoft.com/office/drawing/2014/main" id="{00000000-0008-0000-0200-00004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99993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545</xdr:row>
      <xdr:rowOff>0</xdr:rowOff>
    </xdr:from>
    <xdr:to>
      <xdr:col>2</xdr:col>
      <xdr:colOff>88900</xdr:colOff>
      <xdr:row>545</xdr:row>
      <xdr:rowOff>107950</xdr:rowOff>
    </xdr:to>
    <xdr:pic>
      <xdr:nvPicPr>
        <xdr:cNvPr id="2126" name="Picture 49" descr="Logo oeilleres australiennes">
          <a:extLst>
            <a:ext uri="{FF2B5EF4-FFF2-40B4-BE49-F238E27FC236}">
              <a16:creationId xmlns:a16="http://schemas.microsoft.com/office/drawing/2014/main" id="{00000000-0008-0000-0200-00004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0545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547</xdr:row>
      <xdr:rowOff>0</xdr:rowOff>
    </xdr:from>
    <xdr:to>
      <xdr:col>2</xdr:col>
      <xdr:colOff>88900</xdr:colOff>
      <xdr:row>547</xdr:row>
      <xdr:rowOff>107950</xdr:rowOff>
    </xdr:to>
    <xdr:pic>
      <xdr:nvPicPr>
        <xdr:cNvPr id="2127" name="Picture 50" descr="Logo oeilleres australiennes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0914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548</xdr:row>
      <xdr:rowOff>0</xdr:rowOff>
    </xdr:from>
    <xdr:to>
      <xdr:col>2</xdr:col>
      <xdr:colOff>88900</xdr:colOff>
      <xdr:row>548</xdr:row>
      <xdr:rowOff>107950</xdr:rowOff>
    </xdr:to>
    <xdr:pic>
      <xdr:nvPicPr>
        <xdr:cNvPr id="2128" name="Picture 51" descr="Logo oeilleres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1098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550</xdr:row>
      <xdr:rowOff>0</xdr:rowOff>
    </xdr:from>
    <xdr:to>
      <xdr:col>2</xdr:col>
      <xdr:colOff>88900</xdr:colOff>
      <xdr:row>550</xdr:row>
      <xdr:rowOff>107950</xdr:rowOff>
    </xdr:to>
    <xdr:pic>
      <xdr:nvPicPr>
        <xdr:cNvPr id="2129" name="Picture 52" descr="Logo oeilleres australiennes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1466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551</xdr:row>
      <xdr:rowOff>0</xdr:rowOff>
    </xdr:from>
    <xdr:to>
      <xdr:col>2</xdr:col>
      <xdr:colOff>88900</xdr:colOff>
      <xdr:row>551</xdr:row>
      <xdr:rowOff>107950</xdr:rowOff>
    </xdr:to>
    <xdr:pic>
      <xdr:nvPicPr>
        <xdr:cNvPr id="2130" name="Picture 53" descr="Logo oeilleres australiennes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1650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553</xdr:row>
      <xdr:rowOff>0</xdr:rowOff>
    </xdr:from>
    <xdr:to>
      <xdr:col>2</xdr:col>
      <xdr:colOff>88900</xdr:colOff>
      <xdr:row>553</xdr:row>
      <xdr:rowOff>107950</xdr:rowOff>
    </xdr:to>
    <xdr:pic>
      <xdr:nvPicPr>
        <xdr:cNvPr id="2131" name="Picture 54" descr="Logo oeilleres australiennes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2019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562</xdr:row>
      <xdr:rowOff>0</xdr:rowOff>
    </xdr:from>
    <xdr:to>
      <xdr:col>2</xdr:col>
      <xdr:colOff>88900</xdr:colOff>
      <xdr:row>562</xdr:row>
      <xdr:rowOff>107950</xdr:rowOff>
    </xdr:to>
    <xdr:pic>
      <xdr:nvPicPr>
        <xdr:cNvPr id="2132" name="Picture 55" descr="Logo oeilleres australiennes">
          <a:extLst>
            <a:ext uri="{FF2B5EF4-FFF2-40B4-BE49-F238E27FC236}">
              <a16:creationId xmlns:a16="http://schemas.microsoft.com/office/drawing/2014/main" id="{00000000-0008-0000-0200-00005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3676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563</xdr:row>
      <xdr:rowOff>0</xdr:rowOff>
    </xdr:from>
    <xdr:to>
      <xdr:col>2</xdr:col>
      <xdr:colOff>88900</xdr:colOff>
      <xdr:row>563</xdr:row>
      <xdr:rowOff>107950</xdr:rowOff>
    </xdr:to>
    <xdr:pic>
      <xdr:nvPicPr>
        <xdr:cNvPr id="2133" name="Picture 56" descr="Logo oeilleres australiennes">
          <a:extLst>
            <a:ext uri="{FF2B5EF4-FFF2-40B4-BE49-F238E27FC236}">
              <a16:creationId xmlns:a16="http://schemas.microsoft.com/office/drawing/2014/main" id="{00000000-0008-0000-0200-00005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3860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565</xdr:row>
      <xdr:rowOff>0</xdr:rowOff>
    </xdr:from>
    <xdr:to>
      <xdr:col>2</xdr:col>
      <xdr:colOff>88900</xdr:colOff>
      <xdr:row>565</xdr:row>
      <xdr:rowOff>107950</xdr:rowOff>
    </xdr:to>
    <xdr:pic>
      <xdr:nvPicPr>
        <xdr:cNvPr id="2134" name="Picture 57" descr="Logo oeilleres australiennes">
          <a:extLst>
            <a:ext uri="{FF2B5EF4-FFF2-40B4-BE49-F238E27FC236}">
              <a16:creationId xmlns:a16="http://schemas.microsoft.com/office/drawing/2014/main" id="{00000000-0008-0000-0200-00005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4228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569</xdr:row>
      <xdr:rowOff>0</xdr:rowOff>
    </xdr:from>
    <xdr:to>
      <xdr:col>2</xdr:col>
      <xdr:colOff>88900</xdr:colOff>
      <xdr:row>569</xdr:row>
      <xdr:rowOff>107950</xdr:rowOff>
    </xdr:to>
    <xdr:pic>
      <xdr:nvPicPr>
        <xdr:cNvPr id="2135" name="Picture 58" descr="Logo oeilleres">
          <a:extLst>
            <a:ext uri="{FF2B5EF4-FFF2-40B4-BE49-F238E27FC236}">
              <a16:creationId xmlns:a16="http://schemas.microsoft.com/office/drawing/2014/main" id="{00000000-0008-0000-0200-00005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4965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586</xdr:row>
      <xdr:rowOff>0</xdr:rowOff>
    </xdr:from>
    <xdr:to>
      <xdr:col>2</xdr:col>
      <xdr:colOff>88900</xdr:colOff>
      <xdr:row>586</xdr:row>
      <xdr:rowOff>107950</xdr:rowOff>
    </xdr:to>
    <xdr:pic>
      <xdr:nvPicPr>
        <xdr:cNvPr id="2136" name="Picture 59" descr="Logo oeilleres australiennes">
          <a:extLst>
            <a:ext uri="{FF2B5EF4-FFF2-40B4-BE49-F238E27FC236}">
              <a16:creationId xmlns:a16="http://schemas.microsoft.com/office/drawing/2014/main" id="{00000000-0008-0000-0200-00005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8096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603</xdr:row>
      <xdr:rowOff>0</xdr:rowOff>
    </xdr:from>
    <xdr:to>
      <xdr:col>2</xdr:col>
      <xdr:colOff>88900</xdr:colOff>
      <xdr:row>603</xdr:row>
      <xdr:rowOff>107950</xdr:rowOff>
    </xdr:to>
    <xdr:pic>
      <xdr:nvPicPr>
        <xdr:cNvPr id="2137" name="Picture 60" descr="Logo oeilleres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11226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268</xdr:row>
      <xdr:rowOff>0</xdr:rowOff>
    </xdr:from>
    <xdr:to>
      <xdr:col>2</xdr:col>
      <xdr:colOff>88900</xdr:colOff>
      <xdr:row>268</xdr:row>
      <xdr:rowOff>107950</xdr:rowOff>
    </xdr:to>
    <xdr:pic>
      <xdr:nvPicPr>
        <xdr:cNvPr id="2138" name="Picture 1" descr="Logo oeilleres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49352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277</xdr:row>
      <xdr:rowOff>0</xdr:rowOff>
    </xdr:from>
    <xdr:to>
      <xdr:col>2</xdr:col>
      <xdr:colOff>88900</xdr:colOff>
      <xdr:row>277</xdr:row>
      <xdr:rowOff>107950</xdr:rowOff>
    </xdr:to>
    <xdr:pic>
      <xdr:nvPicPr>
        <xdr:cNvPr id="2139" name="Picture 2" descr="Logo oeilleres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1009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279</xdr:row>
      <xdr:rowOff>0</xdr:rowOff>
    </xdr:from>
    <xdr:to>
      <xdr:col>2</xdr:col>
      <xdr:colOff>88900</xdr:colOff>
      <xdr:row>279</xdr:row>
      <xdr:rowOff>107950</xdr:rowOff>
    </xdr:to>
    <xdr:pic>
      <xdr:nvPicPr>
        <xdr:cNvPr id="2140" name="Picture 3" descr="Logo oeilleres australiennes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1377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285</xdr:row>
      <xdr:rowOff>0</xdr:rowOff>
    </xdr:from>
    <xdr:to>
      <xdr:col>2</xdr:col>
      <xdr:colOff>88900</xdr:colOff>
      <xdr:row>285</xdr:row>
      <xdr:rowOff>107950</xdr:rowOff>
    </xdr:to>
    <xdr:pic>
      <xdr:nvPicPr>
        <xdr:cNvPr id="2141" name="Picture 4" descr="Logo oeilleres australiennes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2482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286</xdr:row>
      <xdr:rowOff>0</xdr:rowOff>
    </xdr:from>
    <xdr:to>
      <xdr:col>2</xdr:col>
      <xdr:colOff>88900</xdr:colOff>
      <xdr:row>286</xdr:row>
      <xdr:rowOff>107950</xdr:rowOff>
    </xdr:to>
    <xdr:pic>
      <xdr:nvPicPr>
        <xdr:cNvPr id="2142" name="Picture 5" descr="Logo oeilleres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2666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287</xdr:row>
      <xdr:rowOff>0</xdr:rowOff>
    </xdr:from>
    <xdr:to>
      <xdr:col>2</xdr:col>
      <xdr:colOff>88900</xdr:colOff>
      <xdr:row>287</xdr:row>
      <xdr:rowOff>107950</xdr:rowOff>
    </xdr:to>
    <xdr:pic>
      <xdr:nvPicPr>
        <xdr:cNvPr id="2143" name="Picture 6" descr="Logo oeilleres australiennes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2851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290</xdr:row>
      <xdr:rowOff>0</xdr:rowOff>
    </xdr:from>
    <xdr:to>
      <xdr:col>2</xdr:col>
      <xdr:colOff>88900</xdr:colOff>
      <xdr:row>290</xdr:row>
      <xdr:rowOff>107950</xdr:rowOff>
    </xdr:to>
    <xdr:pic>
      <xdr:nvPicPr>
        <xdr:cNvPr id="2144" name="Picture 7" descr="Logo oeilleres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3403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292</xdr:row>
      <xdr:rowOff>0</xdr:rowOff>
    </xdr:from>
    <xdr:to>
      <xdr:col>2</xdr:col>
      <xdr:colOff>88900</xdr:colOff>
      <xdr:row>292</xdr:row>
      <xdr:rowOff>107950</xdr:rowOff>
    </xdr:to>
    <xdr:pic>
      <xdr:nvPicPr>
        <xdr:cNvPr id="2145" name="Picture 8" descr="Logo oeilleres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3771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88900</xdr:colOff>
      <xdr:row>293</xdr:row>
      <xdr:rowOff>107950</xdr:rowOff>
    </xdr:to>
    <xdr:pic>
      <xdr:nvPicPr>
        <xdr:cNvPr id="2146" name="Picture 9" descr="Logo oeilleres australiennes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3955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299</xdr:row>
      <xdr:rowOff>0</xdr:rowOff>
    </xdr:from>
    <xdr:to>
      <xdr:col>2</xdr:col>
      <xdr:colOff>88900</xdr:colOff>
      <xdr:row>299</xdr:row>
      <xdr:rowOff>107950</xdr:rowOff>
    </xdr:to>
    <xdr:pic>
      <xdr:nvPicPr>
        <xdr:cNvPr id="2147" name="Picture 10" descr="Logo oeilleres australiennes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5060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304</xdr:row>
      <xdr:rowOff>0</xdr:rowOff>
    </xdr:from>
    <xdr:to>
      <xdr:col>2</xdr:col>
      <xdr:colOff>88900</xdr:colOff>
      <xdr:row>304</xdr:row>
      <xdr:rowOff>107950</xdr:rowOff>
    </xdr:to>
    <xdr:pic>
      <xdr:nvPicPr>
        <xdr:cNvPr id="2148" name="Picture 11" descr="Logo oeilleres australiennes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5981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307</xdr:row>
      <xdr:rowOff>0</xdr:rowOff>
    </xdr:from>
    <xdr:to>
      <xdr:col>2</xdr:col>
      <xdr:colOff>88900</xdr:colOff>
      <xdr:row>307</xdr:row>
      <xdr:rowOff>107950</xdr:rowOff>
    </xdr:to>
    <xdr:pic>
      <xdr:nvPicPr>
        <xdr:cNvPr id="2149" name="Picture 12" descr="Logo oeilleres australiennes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6534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311</xdr:row>
      <xdr:rowOff>0</xdr:rowOff>
    </xdr:from>
    <xdr:to>
      <xdr:col>2</xdr:col>
      <xdr:colOff>88900</xdr:colOff>
      <xdr:row>311</xdr:row>
      <xdr:rowOff>107950</xdr:rowOff>
    </xdr:to>
    <xdr:pic>
      <xdr:nvPicPr>
        <xdr:cNvPr id="2150" name="Picture 13" descr="Logo oeilleres australiennes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7270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312</xdr:row>
      <xdr:rowOff>0</xdr:rowOff>
    </xdr:from>
    <xdr:to>
      <xdr:col>2</xdr:col>
      <xdr:colOff>88900</xdr:colOff>
      <xdr:row>312</xdr:row>
      <xdr:rowOff>107950</xdr:rowOff>
    </xdr:to>
    <xdr:pic>
      <xdr:nvPicPr>
        <xdr:cNvPr id="2151" name="Picture 14" descr="Logo oeilleres australiennes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7454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313</xdr:row>
      <xdr:rowOff>0</xdr:rowOff>
    </xdr:from>
    <xdr:to>
      <xdr:col>2</xdr:col>
      <xdr:colOff>88900</xdr:colOff>
      <xdr:row>313</xdr:row>
      <xdr:rowOff>107950</xdr:rowOff>
    </xdr:to>
    <xdr:pic>
      <xdr:nvPicPr>
        <xdr:cNvPr id="2152" name="Picture 15" descr="Logo oeilleres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7638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314</xdr:row>
      <xdr:rowOff>0</xdr:rowOff>
    </xdr:from>
    <xdr:to>
      <xdr:col>2</xdr:col>
      <xdr:colOff>88900</xdr:colOff>
      <xdr:row>314</xdr:row>
      <xdr:rowOff>107950</xdr:rowOff>
    </xdr:to>
    <xdr:pic>
      <xdr:nvPicPr>
        <xdr:cNvPr id="2153" name="Picture 16" descr="Logo oeilleres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7823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2</xdr:col>
      <xdr:colOff>88900</xdr:colOff>
      <xdr:row>324</xdr:row>
      <xdr:rowOff>107950</xdr:rowOff>
    </xdr:to>
    <xdr:pic>
      <xdr:nvPicPr>
        <xdr:cNvPr id="2154" name="Picture 17" descr="Logo oeilleres australiennes">
          <a:extLst>
            <a:ext uri="{FF2B5EF4-FFF2-40B4-BE49-F238E27FC236}">
              <a16:creationId xmlns:a16="http://schemas.microsoft.com/office/drawing/2014/main" id="{00000000-0008-0000-0200-00006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59664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330</xdr:row>
      <xdr:rowOff>0</xdr:rowOff>
    </xdr:from>
    <xdr:to>
      <xdr:col>2</xdr:col>
      <xdr:colOff>88900</xdr:colOff>
      <xdr:row>330</xdr:row>
      <xdr:rowOff>107950</xdr:rowOff>
    </xdr:to>
    <xdr:pic>
      <xdr:nvPicPr>
        <xdr:cNvPr id="2155" name="Picture 18" descr="Logo oeilleres">
          <a:extLst>
            <a:ext uri="{FF2B5EF4-FFF2-40B4-BE49-F238E27FC236}">
              <a16:creationId xmlns:a16="http://schemas.microsoft.com/office/drawing/2014/main" id="{00000000-0008-0000-0200-00006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0769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331</xdr:row>
      <xdr:rowOff>0</xdr:rowOff>
    </xdr:from>
    <xdr:to>
      <xdr:col>2</xdr:col>
      <xdr:colOff>88900</xdr:colOff>
      <xdr:row>331</xdr:row>
      <xdr:rowOff>107950</xdr:rowOff>
    </xdr:to>
    <xdr:pic>
      <xdr:nvPicPr>
        <xdr:cNvPr id="2156" name="Picture 19" descr="Logo oeilleres australiennes">
          <a:extLst>
            <a:ext uri="{FF2B5EF4-FFF2-40B4-BE49-F238E27FC236}">
              <a16:creationId xmlns:a16="http://schemas.microsoft.com/office/drawing/2014/main" id="{00000000-0008-0000-0200-00006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0953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334</xdr:row>
      <xdr:rowOff>0</xdr:rowOff>
    </xdr:from>
    <xdr:to>
      <xdr:col>2</xdr:col>
      <xdr:colOff>88900</xdr:colOff>
      <xdr:row>334</xdr:row>
      <xdr:rowOff>107950</xdr:rowOff>
    </xdr:to>
    <xdr:pic>
      <xdr:nvPicPr>
        <xdr:cNvPr id="2157" name="Picture 20" descr="Logo oeilleres">
          <a:extLst>
            <a:ext uri="{FF2B5EF4-FFF2-40B4-BE49-F238E27FC236}">
              <a16:creationId xmlns:a16="http://schemas.microsoft.com/office/drawing/2014/main" id="{00000000-0008-0000-0200-00006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1506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335</xdr:row>
      <xdr:rowOff>0</xdr:rowOff>
    </xdr:from>
    <xdr:to>
      <xdr:col>2</xdr:col>
      <xdr:colOff>88900</xdr:colOff>
      <xdr:row>335</xdr:row>
      <xdr:rowOff>107950</xdr:rowOff>
    </xdr:to>
    <xdr:pic>
      <xdr:nvPicPr>
        <xdr:cNvPr id="2158" name="Picture 21" descr="Logo oeilleres australiennes">
          <a:extLst>
            <a:ext uri="{FF2B5EF4-FFF2-40B4-BE49-F238E27FC236}">
              <a16:creationId xmlns:a16="http://schemas.microsoft.com/office/drawing/2014/main" id="{00000000-0008-0000-0200-00006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1690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336</xdr:row>
      <xdr:rowOff>0</xdr:rowOff>
    </xdr:from>
    <xdr:to>
      <xdr:col>2</xdr:col>
      <xdr:colOff>88900</xdr:colOff>
      <xdr:row>336</xdr:row>
      <xdr:rowOff>107950</xdr:rowOff>
    </xdr:to>
    <xdr:pic>
      <xdr:nvPicPr>
        <xdr:cNvPr id="2159" name="Picture 22" descr="Logo oeilleres">
          <a:extLst>
            <a:ext uri="{FF2B5EF4-FFF2-40B4-BE49-F238E27FC236}">
              <a16:creationId xmlns:a16="http://schemas.microsoft.com/office/drawing/2014/main" id="{00000000-0008-0000-0200-00006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1874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88900</xdr:colOff>
      <xdr:row>341</xdr:row>
      <xdr:rowOff>107950</xdr:rowOff>
    </xdr:to>
    <xdr:pic>
      <xdr:nvPicPr>
        <xdr:cNvPr id="2160" name="Picture 23" descr="Logo oeilleres australiennes">
          <a:extLst>
            <a:ext uri="{FF2B5EF4-FFF2-40B4-BE49-F238E27FC236}">
              <a16:creationId xmlns:a16="http://schemas.microsoft.com/office/drawing/2014/main" id="{00000000-0008-0000-0200-00007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2795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343</xdr:row>
      <xdr:rowOff>0</xdr:rowOff>
    </xdr:from>
    <xdr:to>
      <xdr:col>2</xdr:col>
      <xdr:colOff>88900</xdr:colOff>
      <xdr:row>343</xdr:row>
      <xdr:rowOff>107950</xdr:rowOff>
    </xdr:to>
    <xdr:pic>
      <xdr:nvPicPr>
        <xdr:cNvPr id="2161" name="Picture 24" descr="Logo oeilleres australiennes">
          <a:extLst>
            <a:ext uri="{FF2B5EF4-FFF2-40B4-BE49-F238E27FC236}">
              <a16:creationId xmlns:a16="http://schemas.microsoft.com/office/drawing/2014/main" id="{00000000-0008-0000-0200-00007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3163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344</xdr:row>
      <xdr:rowOff>0</xdr:rowOff>
    </xdr:from>
    <xdr:to>
      <xdr:col>2</xdr:col>
      <xdr:colOff>88900</xdr:colOff>
      <xdr:row>344</xdr:row>
      <xdr:rowOff>107950</xdr:rowOff>
    </xdr:to>
    <xdr:pic>
      <xdr:nvPicPr>
        <xdr:cNvPr id="2162" name="Picture 25" descr="Logo oeilleres australiennes">
          <a:extLst>
            <a:ext uri="{FF2B5EF4-FFF2-40B4-BE49-F238E27FC236}">
              <a16:creationId xmlns:a16="http://schemas.microsoft.com/office/drawing/2014/main" id="{00000000-0008-0000-0200-00007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3347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350</xdr:row>
      <xdr:rowOff>0</xdr:rowOff>
    </xdr:from>
    <xdr:to>
      <xdr:col>2</xdr:col>
      <xdr:colOff>88900</xdr:colOff>
      <xdr:row>350</xdr:row>
      <xdr:rowOff>107950</xdr:rowOff>
    </xdr:to>
    <xdr:pic>
      <xdr:nvPicPr>
        <xdr:cNvPr id="2163" name="Picture 26" descr="Logo oeilleres australiennes">
          <a:extLst>
            <a:ext uri="{FF2B5EF4-FFF2-40B4-BE49-F238E27FC236}">
              <a16:creationId xmlns:a16="http://schemas.microsoft.com/office/drawing/2014/main" id="{00000000-0008-0000-0200-00007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4452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2</xdr:col>
      <xdr:colOff>88900</xdr:colOff>
      <xdr:row>352</xdr:row>
      <xdr:rowOff>107950</xdr:rowOff>
    </xdr:to>
    <xdr:pic>
      <xdr:nvPicPr>
        <xdr:cNvPr id="2164" name="Picture 27" descr="Logo oeilleres">
          <a:extLst>
            <a:ext uri="{FF2B5EF4-FFF2-40B4-BE49-F238E27FC236}">
              <a16:creationId xmlns:a16="http://schemas.microsoft.com/office/drawing/2014/main" id="{00000000-0008-0000-0200-00007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4820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355</xdr:row>
      <xdr:rowOff>0</xdr:rowOff>
    </xdr:from>
    <xdr:to>
      <xdr:col>2</xdr:col>
      <xdr:colOff>88900</xdr:colOff>
      <xdr:row>355</xdr:row>
      <xdr:rowOff>107950</xdr:rowOff>
    </xdr:to>
    <xdr:pic>
      <xdr:nvPicPr>
        <xdr:cNvPr id="2165" name="Picture 28" descr="Logo oeilleres">
          <a:extLst>
            <a:ext uri="{FF2B5EF4-FFF2-40B4-BE49-F238E27FC236}">
              <a16:creationId xmlns:a16="http://schemas.microsoft.com/office/drawing/2014/main" id="{00000000-0008-0000-0200-00007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5373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360</xdr:row>
      <xdr:rowOff>0</xdr:rowOff>
    </xdr:from>
    <xdr:to>
      <xdr:col>2</xdr:col>
      <xdr:colOff>88900</xdr:colOff>
      <xdr:row>360</xdr:row>
      <xdr:rowOff>107950</xdr:rowOff>
    </xdr:to>
    <xdr:pic>
      <xdr:nvPicPr>
        <xdr:cNvPr id="2166" name="Picture 29" descr="Logo oeilleres australiennes">
          <a:extLst>
            <a:ext uri="{FF2B5EF4-FFF2-40B4-BE49-F238E27FC236}">
              <a16:creationId xmlns:a16="http://schemas.microsoft.com/office/drawing/2014/main" id="{00000000-0008-0000-0200-00007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6294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364</xdr:row>
      <xdr:rowOff>0</xdr:rowOff>
    </xdr:from>
    <xdr:to>
      <xdr:col>2</xdr:col>
      <xdr:colOff>88900</xdr:colOff>
      <xdr:row>364</xdr:row>
      <xdr:rowOff>107950</xdr:rowOff>
    </xdr:to>
    <xdr:pic>
      <xdr:nvPicPr>
        <xdr:cNvPr id="2167" name="Picture 30" descr="Logo oeilleres australiennes">
          <a:extLst>
            <a:ext uri="{FF2B5EF4-FFF2-40B4-BE49-F238E27FC236}">
              <a16:creationId xmlns:a16="http://schemas.microsoft.com/office/drawing/2014/main" id="{00000000-0008-0000-0200-00007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7030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377</xdr:row>
      <xdr:rowOff>0</xdr:rowOff>
    </xdr:from>
    <xdr:to>
      <xdr:col>2</xdr:col>
      <xdr:colOff>88900</xdr:colOff>
      <xdr:row>377</xdr:row>
      <xdr:rowOff>107950</xdr:rowOff>
    </xdr:to>
    <xdr:pic>
      <xdr:nvPicPr>
        <xdr:cNvPr id="2168" name="Picture 31" descr="Logo oeilleres australiennes">
          <a:extLst>
            <a:ext uri="{FF2B5EF4-FFF2-40B4-BE49-F238E27FC236}">
              <a16:creationId xmlns:a16="http://schemas.microsoft.com/office/drawing/2014/main" id="{00000000-0008-0000-02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69424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388</xdr:row>
      <xdr:rowOff>0</xdr:rowOff>
    </xdr:from>
    <xdr:to>
      <xdr:col>2</xdr:col>
      <xdr:colOff>88900</xdr:colOff>
      <xdr:row>388</xdr:row>
      <xdr:rowOff>107950</xdr:rowOff>
    </xdr:to>
    <xdr:pic>
      <xdr:nvPicPr>
        <xdr:cNvPr id="2169" name="Picture 32" descr="Logo oeilleres australiennes">
          <a:extLst>
            <a:ext uri="{FF2B5EF4-FFF2-40B4-BE49-F238E27FC236}">
              <a16:creationId xmlns:a16="http://schemas.microsoft.com/office/drawing/2014/main" id="{00000000-0008-0000-02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1450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391</xdr:row>
      <xdr:rowOff>0</xdr:rowOff>
    </xdr:from>
    <xdr:to>
      <xdr:col>2</xdr:col>
      <xdr:colOff>88900</xdr:colOff>
      <xdr:row>391</xdr:row>
      <xdr:rowOff>107950</xdr:rowOff>
    </xdr:to>
    <xdr:pic>
      <xdr:nvPicPr>
        <xdr:cNvPr id="2170" name="Picture 33" descr="Logo oeilleres">
          <a:extLst>
            <a:ext uri="{FF2B5EF4-FFF2-40B4-BE49-F238E27FC236}">
              <a16:creationId xmlns:a16="http://schemas.microsoft.com/office/drawing/2014/main" id="{00000000-0008-0000-02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2002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396</xdr:row>
      <xdr:rowOff>0</xdr:rowOff>
    </xdr:from>
    <xdr:to>
      <xdr:col>2</xdr:col>
      <xdr:colOff>88900</xdr:colOff>
      <xdr:row>396</xdr:row>
      <xdr:rowOff>107950</xdr:rowOff>
    </xdr:to>
    <xdr:pic>
      <xdr:nvPicPr>
        <xdr:cNvPr id="2171" name="Picture 34" descr="Logo oeilleres australiennes">
          <a:extLst>
            <a:ext uri="{FF2B5EF4-FFF2-40B4-BE49-F238E27FC236}">
              <a16:creationId xmlns:a16="http://schemas.microsoft.com/office/drawing/2014/main" id="{00000000-0008-0000-02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2923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397</xdr:row>
      <xdr:rowOff>0</xdr:rowOff>
    </xdr:from>
    <xdr:to>
      <xdr:col>2</xdr:col>
      <xdr:colOff>88900</xdr:colOff>
      <xdr:row>397</xdr:row>
      <xdr:rowOff>107950</xdr:rowOff>
    </xdr:to>
    <xdr:pic>
      <xdr:nvPicPr>
        <xdr:cNvPr id="2172" name="Picture 35" descr="Logo oeilleres">
          <a:extLst>
            <a:ext uri="{FF2B5EF4-FFF2-40B4-BE49-F238E27FC236}">
              <a16:creationId xmlns:a16="http://schemas.microsoft.com/office/drawing/2014/main" id="{00000000-0008-0000-02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310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88900</xdr:colOff>
      <xdr:row>401</xdr:row>
      <xdr:rowOff>107950</xdr:rowOff>
    </xdr:to>
    <xdr:pic>
      <xdr:nvPicPr>
        <xdr:cNvPr id="2173" name="Picture 36" descr="Logo oeilleres australiennes">
          <a:extLst>
            <a:ext uri="{FF2B5EF4-FFF2-40B4-BE49-F238E27FC236}">
              <a16:creationId xmlns:a16="http://schemas.microsoft.com/office/drawing/2014/main" id="{00000000-0008-0000-02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3844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413</xdr:row>
      <xdr:rowOff>0</xdr:rowOff>
    </xdr:from>
    <xdr:to>
      <xdr:col>2</xdr:col>
      <xdr:colOff>88900</xdr:colOff>
      <xdr:row>413</xdr:row>
      <xdr:rowOff>107950</xdr:rowOff>
    </xdr:to>
    <xdr:pic>
      <xdr:nvPicPr>
        <xdr:cNvPr id="2174" name="Picture 37" descr="Logo oeilleres">
          <a:extLst>
            <a:ext uri="{FF2B5EF4-FFF2-40B4-BE49-F238E27FC236}">
              <a16:creationId xmlns:a16="http://schemas.microsoft.com/office/drawing/2014/main" id="{00000000-0008-0000-02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6053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88900</xdr:colOff>
      <xdr:row>419</xdr:row>
      <xdr:rowOff>107950</xdr:rowOff>
    </xdr:to>
    <xdr:pic>
      <xdr:nvPicPr>
        <xdr:cNvPr id="2175" name="Picture 38" descr="Logo oeilleres australiennes">
          <a:extLst>
            <a:ext uri="{FF2B5EF4-FFF2-40B4-BE49-F238E27FC236}">
              <a16:creationId xmlns:a16="http://schemas.microsoft.com/office/drawing/2014/main" id="{00000000-0008-0000-0200-00007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715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425</xdr:row>
      <xdr:rowOff>0</xdr:rowOff>
    </xdr:from>
    <xdr:to>
      <xdr:col>2</xdr:col>
      <xdr:colOff>88900</xdr:colOff>
      <xdr:row>425</xdr:row>
      <xdr:rowOff>107950</xdr:rowOff>
    </xdr:to>
    <xdr:pic>
      <xdr:nvPicPr>
        <xdr:cNvPr id="2176" name="Picture 39" descr="Logo oeilleres australiennes">
          <a:extLst>
            <a:ext uri="{FF2B5EF4-FFF2-40B4-BE49-F238E27FC236}">
              <a16:creationId xmlns:a16="http://schemas.microsoft.com/office/drawing/2014/main" id="{00000000-0008-0000-0200-00008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8263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427</xdr:row>
      <xdr:rowOff>0</xdr:rowOff>
    </xdr:from>
    <xdr:to>
      <xdr:col>2</xdr:col>
      <xdr:colOff>88900</xdr:colOff>
      <xdr:row>427</xdr:row>
      <xdr:rowOff>107950</xdr:rowOff>
    </xdr:to>
    <xdr:pic>
      <xdr:nvPicPr>
        <xdr:cNvPr id="2177" name="Picture 40" descr="Logo oeilleres australiennes">
          <a:extLst>
            <a:ext uri="{FF2B5EF4-FFF2-40B4-BE49-F238E27FC236}">
              <a16:creationId xmlns:a16="http://schemas.microsoft.com/office/drawing/2014/main" id="{00000000-0008-0000-0200-00008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7863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438</xdr:row>
      <xdr:rowOff>0</xdr:rowOff>
    </xdr:from>
    <xdr:to>
      <xdr:col>2</xdr:col>
      <xdr:colOff>88900</xdr:colOff>
      <xdr:row>438</xdr:row>
      <xdr:rowOff>107950</xdr:rowOff>
    </xdr:to>
    <xdr:pic>
      <xdr:nvPicPr>
        <xdr:cNvPr id="2178" name="Picture 41" descr="Logo oeilleres">
          <a:extLst>
            <a:ext uri="{FF2B5EF4-FFF2-40B4-BE49-F238E27FC236}">
              <a16:creationId xmlns:a16="http://schemas.microsoft.com/office/drawing/2014/main" id="{00000000-0008-0000-0200-00008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0657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439</xdr:row>
      <xdr:rowOff>0</xdr:rowOff>
    </xdr:from>
    <xdr:to>
      <xdr:col>2</xdr:col>
      <xdr:colOff>88900</xdr:colOff>
      <xdr:row>439</xdr:row>
      <xdr:rowOff>107950</xdr:rowOff>
    </xdr:to>
    <xdr:pic>
      <xdr:nvPicPr>
        <xdr:cNvPr id="2179" name="Picture 42" descr="Logo oeilleres australiennes">
          <a:extLst>
            <a:ext uri="{FF2B5EF4-FFF2-40B4-BE49-F238E27FC236}">
              <a16:creationId xmlns:a16="http://schemas.microsoft.com/office/drawing/2014/main" id="{00000000-0008-0000-0200-00008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0841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440</xdr:row>
      <xdr:rowOff>0</xdr:rowOff>
    </xdr:from>
    <xdr:to>
      <xdr:col>2</xdr:col>
      <xdr:colOff>88900</xdr:colOff>
      <xdr:row>440</xdr:row>
      <xdr:rowOff>107950</xdr:rowOff>
    </xdr:to>
    <xdr:pic>
      <xdr:nvPicPr>
        <xdr:cNvPr id="2180" name="Picture 43" descr="Logo oeilleres australiennes">
          <a:extLst>
            <a:ext uri="{FF2B5EF4-FFF2-40B4-BE49-F238E27FC236}">
              <a16:creationId xmlns:a16="http://schemas.microsoft.com/office/drawing/2014/main" id="{00000000-0008-0000-0200-00008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1026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441</xdr:row>
      <xdr:rowOff>0</xdr:rowOff>
    </xdr:from>
    <xdr:to>
      <xdr:col>2</xdr:col>
      <xdr:colOff>88900</xdr:colOff>
      <xdr:row>441</xdr:row>
      <xdr:rowOff>107950</xdr:rowOff>
    </xdr:to>
    <xdr:pic>
      <xdr:nvPicPr>
        <xdr:cNvPr id="2181" name="Picture 44" descr="Logo oeilleres australiennes">
          <a:extLst>
            <a:ext uri="{FF2B5EF4-FFF2-40B4-BE49-F238E27FC236}">
              <a16:creationId xmlns:a16="http://schemas.microsoft.com/office/drawing/2014/main" id="{00000000-0008-0000-0200-00008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1210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444</xdr:row>
      <xdr:rowOff>0</xdr:rowOff>
    </xdr:from>
    <xdr:to>
      <xdr:col>2</xdr:col>
      <xdr:colOff>88900</xdr:colOff>
      <xdr:row>444</xdr:row>
      <xdr:rowOff>107950</xdr:rowOff>
    </xdr:to>
    <xdr:pic>
      <xdr:nvPicPr>
        <xdr:cNvPr id="2182" name="Picture 45" descr="Logo oeilleres">
          <a:extLst>
            <a:ext uri="{FF2B5EF4-FFF2-40B4-BE49-F238E27FC236}">
              <a16:creationId xmlns:a16="http://schemas.microsoft.com/office/drawing/2014/main" id="{00000000-0008-0000-0200-00008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1762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447</xdr:row>
      <xdr:rowOff>0</xdr:rowOff>
    </xdr:from>
    <xdr:to>
      <xdr:col>2</xdr:col>
      <xdr:colOff>88900</xdr:colOff>
      <xdr:row>447</xdr:row>
      <xdr:rowOff>107950</xdr:rowOff>
    </xdr:to>
    <xdr:pic>
      <xdr:nvPicPr>
        <xdr:cNvPr id="2183" name="Picture 46" descr="Logo oeilleres australiennes">
          <a:extLst>
            <a:ext uri="{FF2B5EF4-FFF2-40B4-BE49-F238E27FC236}">
              <a16:creationId xmlns:a16="http://schemas.microsoft.com/office/drawing/2014/main" id="{00000000-0008-0000-0200-00008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2315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448</xdr:row>
      <xdr:rowOff>0</xdr:rowOff>
    </xdr:from>
    <xdr:to>
      <xdr:col>2</xdr:col>
      <xdr:colOff>88900</xdr:colOff>
      <xdr:row>448</xdr:row>
      <xdr:rowOff>107950</xdr:rowOff>
    </xdr:to>
    <xdr:pic>
      <xdr:nvPicPr>
        <xdr:cNvPr id="2184" name="Picture 47" descr="Logo oeilleres">
          <a:extLst>
            <a:ext uri="{FF2B5EF4-FFF2-40B4-BE49-F238E27FC236}">
              <a16:creationId xmlns:a16="http://schemas.microsoft.com/office/drawing/2014/main" id="{00000000-0008-0000-0200-00008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2499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450</xdr:row>
      <xdr:rowOff>0</xdr:rowOff>
    </xdr:from>
    <xdr:to>
      <xdr:col>2</xdr:col>
      <xdr:colOff>88900</xdr:colOff>
      <xdr:row>450</xdr:row>
      <xdr:rowOff>107950</xdr:rowOff>
    </xdr:to>
    <xdr:pic>
      <xdr:nvPicPr>
        <xdr:cNvPr id="2185" name="Picture 48" descr="Logo oeilleres australiennes">
          <a:extLst>
            <a:ext uri="{FF2B5EF4-FFF2-40B4-BE49-F238E27FC236}">
              <a16:creationId xmlns:a16="http://schemas.microsoft.com/office/drawing/2014/main" id="{00000000-0008-0000-0200-00008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2867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456</xdr:row>
      <xdr:rowOff>0</xdr:rowOff>
    </xdr:from>
    <xdr:to>
      <xdr:col>2</xdr:col>
      <xdr:colOff>88900</xdr:colOff>
      <xdr:row>456</xdr:row>
      <xdr:rowOff>107950</xdr:rowOff>
    </xdr:to>
    <xdr:pic>
      <xdr:nvPicPr>
        <xdr:cNvPr id="2186" name="Picture 49" descr="Logo oeilleres">
          <a:extLst>
            <a:ext uri="{FF2B5EF4-FFF2-40B4-BE49-F238E27FC236}">
              <a16:creationId xmlns:a16="http://schemas.microsoft.com/office/drawing/2014/main" id="{00000000-0008-0000-0200-00008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3972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458</xdr:row>
      <xdr:rowOff>0</xdr:rowOff>
    </xdr:from>
    <xdr:to>
      <xdr:col>2</xdr:col>
      <xdr:colOff>88900</xdr:colOff>
      <xdr:row>458</xdr:row>
      <xdr:rowOff>107950</xdr:rowOff>
    </xdr:to>
    <xdr:pic>
      <xdr:nvPicPr>
        <xdr:cNvPr id="2187" name="Picture 50" descr="Logo oeilleres">
          <a:extLst>
            <a:ext uri="{FF2B5EF4-FFF2-40B4-BE49-F238E27FC236}">
              <a16:creationId xmlns:a16="http://schemas.microsoft.com/office/drawing/2014/main" id="{00000000-0008-0000-0200-00008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4340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459</xdr:row>
      <xdr:rowOff>0</xdr:rowOff>
    </xdr:from>
    <xdr:to>
      <xdr:col>2</xdr:col>
      <xdr:colOff>88900</xdr:colOff>
      <xdr:row>459</xdr:row>
      <xdr:rowOff>107950</xdr:rowOff>
    </xdr:to>
    <xdr:pic>
      <xdr:nvPicPr>
        <xdr:cNvPr id="2188" name="Picture 51" descr="Logo oeilleres australiennes">
          <a:extLst>
            <a:ext uri="{FF2B5EF4-FFF2-40B4-BE49-F238E27FC236}">
              <a16:creationId xmlns:a16="http://schemas.microsoft.com/office/drawing/2014/main" id="{00000000-0008-0000-0200-00008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4524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460</xdr:row>
      <xdr:rowOff>0</xdr:rowOff>
    </xdr:from>
    <xdr:to>
      <xdr:col>2</xdr:col>
      <xdr:colOff>88900</xdr:colOff>
      <xdr:row>460</xdr:row>
      <xdr:rowOff>107950</xdr:rowOff>
    </xdr:to>
    <xdr:pic>
      <xdr:nvPicPr>
        <xdr:cNvPr id="2189" name="Picture 52" descr="Logo oeilleres australiennes">
          <a:extLst>
            <a:ext uri="{FF2B5EF4-FFF2-40B4-BE49-F238E27FC236}">
              <a16:creationId xmlns:a16="http://schemas.microsoft.com/office/drawing/2014/main" id="{00000000-0008-0000-0200-00008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84709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584</xdr:row>
      <xdr:rowOff>0</xdr:rowOff>
    </xdr:from>
    <xdr:to>
      <xdr:col>2</xdr:col>
      <xdr:colOff>88900</xdr:colOff>
      <xdr:row>584</xdr:row>
      <xdr:rowOff>107950</xdr:rowOff>
    </xdr:to>
    <xdr:pic>
      <xdr:nvPicPr>
        <xdr:cNvPr id="2190" name="Picture 53" descr="Logo oeilleres australiennes">
          <a:extLst>
            <a:ext uri="{FF2B5EF4-FFF2-40B4-BE49-F238E27FC236}">
              <a16:creationId xmlns:a16="http://schemas.microsoft.com/office/drawing/2014/main" id="{00000000-0008-0000-0200-00008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8096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594</xdr:row>
      <xdr:rowOff>0</xdr:rowOff>
    </xdr:from>
    <xdr:to>
      <xdr:col>2</xdr:col>
      <xdr:colOff>88900</xdr:colOff>
      <xdr:row>594</xdr:row>
      <xdr:rowOff>107950</xdr:rowOff>
    </xdr:to>
    <xdr:pic>
      <xdr:nvPicPr>
        <xdr:cNvPr id="2191" name="Picture 54" descr="Logo oeilleres australiennes">
          <a:extLst>
            <a:ext uri="{FF2B5EF4-FFF2-40B4-BE49-F238E27FC236}">
              <a16:creationId xmlns:a16="http://schemas.microsoft.com/office/drawing/2014/main" id="{00000000-0008-0000-0200-00008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0993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595</xdr:row>
      <xdr:rowOff>0</xdr:rowOff>
    </xdr:from>
    <xdr:to>
      <xdr:col>2</xdr:col>
      <xdr:colOff>88900</xdr:colOff>
      <xdr:row>595</xdr:row>
      <xdr:rowOff>107950</xdr:rowOff>
    </xdr:to>
    <xdr:pic>
      <xdr:nvPicPr>
        <xdr:cNvPr id="2192" name="Picture 55" descr="Logo oeilleres australiennes">
          <a:extLst>
            <a:ext uri="{FF2B5EF4-FFF2-40B4-BE49-F238E27FC236}">
              <a16:creationId xmlns:a16="http://schemas.microsoft.com/office/drawing/2014/main" id="{00000000-0008-0000-0200-00009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10121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598</xdr:row>
      <xdr:rowOff>0</xdr:rowOff>
    </xdr:from>
    <xdr:to>
      <xdr:col>2</xdr:col>
      <xdr:colOff>88900</xdr:colOff>
      <xdr:row>598</xdr:row>
      <xdr:rowOff>107950</xdr:rowOff>
    </xdr:to>
    <xdr:pic>
      <xdr:nvPicPr>
        <xdr:cNvPr id="2193" name="Picture 56" descr="Logo oeilleres australiennes">
          <a:extLst>
            <a:ext uri="{FF2B5EF4-FFF2-40B4-BE49-F238E27FC236}">
              <a16:creationId xmlns:a16="http://schemas.microsoft.com/office/drawing/2014/main" id="{00000000-0008-0000-0200-00009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4850" y="110674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268</xdr:row>
      <xdr:rowOff>0</xdr:rowOff>
    </xdr:from>
    <xdr:to>
      <xdr:col>2</xdr:col>
      <xdr:colOff>88900</xdr:colOff>
      <xdr:row>268</xdr:row>
      <xdr:rowOff>107950</xdr:rowOff>
    </xdr:to>
    <xdr:pic>
      <xdr:nvPicPr>
        <xdr:cNvPr id="2194" name="Picture 1" descr="Logo oeilleres">
          <a:extLst>
            <a:ext uri="{FF2B5EF4-FFF2-40B4-BE49-F238E27FC236}">
              <a16:creationId xmlns:a16="http://schemas.microsoft.com/office/drawing/2014/main" id="{00000000-0008-0000-0200-00009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49536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277</xdr:row>
      <xdr:rowOff>0</xdr:rowOff>
    </xdr:from>
    <xdr:to>
      <xdr:col>2</xdr:col>
      <xdr:colOff>88900</xdr:colOff>
      <xdr:row>277</xdr:row>
      <xdr:rowOff>107950</xdr:rowOff>
    </xdr:to>
    <xdr:pic>
      <xdr:nvPicPr>
        <xdr:cNvPr id="2195" name="Picture 2" descr="Logo oeilleres">
          <a:extLst>
            <a:ext uri="{FF2B5EF4-FFF2-40B4-BE49-F238E27FC236}">
              <a16:creationId xmlns:a16="http://schemas.microsoft.com/office/drawing/2014/main" id="{00000000-0008-0000-0200-00009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193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279</xdr:row>
      <xdr:rowOff>0</xdr:rowOff>
    </xdr:from>
    <xdr:to>
      <xdr:col>2</xdr:col>
      <xdr:colOff>88900</xdr:colOff>
      <xdr:row>279</xdr:row>
      <xdr:rowOff>107950</xdr:rowOff>
    </xdr:to>
    <xdr:pic>
      <xdr:nvPicPr>
        <xdr:cNvPr id="2196" name="Picture 3" descr="Logo oeilleres australiennes">
          <a:extLst>
            <a:ext uri="{FF2B5EF4-FFF2-40B4-BE49-F238E27FC236}">
              <a16:creationId xmlns:a16="http://schemas.microsoft.com/office/drawing/2014/main" id="{00000000-0008-0000-0200-00009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1562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285</xdr:row>
      <xdr:rowOff>0</xdr:rowOff>
    </xdr:from>
    <xdr:to>
      <xdr:col>2</xdr:col>
      <xdr:colOff>88900</xdr:colOff>
      <xdr:row>285</xdr:row>
      <xdr:rowOff>107950</xdr:rowOff>
    </xdr:to>
    <xdr:pic>
      <xdr:nvPicPr>
        <xdr:cNvPr id="2197" name="Picture 4" descr="Logo oeilleres australiennes">
          <a:extLst>
            <a:ext uri="{FF2B5EF4-FFF2-40B4-BE49-F238E27FC236}">
              <a16:creationId xmlns:a16="http://schemas.microsoft.com/office/drawing/2014/main" id="{00000000-0008-0000-0200-00009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2666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286</xdr:row>
      <xdr:rowOff>0</xdr:rowOff>
    </xdr:from>
    <xdr:to>
      <xdr:col>2</xdr:col>
      <xdr:colOff>88900</xdr:colOff>
      <xdr:row>286</xdr:row>
      <xdr:rowOff>107950</xdr:rowOff>
    </xdr:to>
    <xdr:pic>
      <xdr:nvPicPr>
        <xdr:cNvPr id="2198" name="Picture 5" descr="Logo oeilleres">
          <a:extLst>
            <a:ext uri="{FF2B5EF4-FFF2-40B4-BE49-F238E27FC236}">
              <a16:creationId xmlns:a16="http://schemas.microsoft.com/office/drawing/2014/main" id="{00000000-0008-0000-0200-00009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2851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287</xdr:row>
      <xdr:rowOff>0</xdr:rowOff>
    </xdr:from>
    <xdr:to>
      <xdr:col>2</xdr:col>
      <xdr:colOff>88900</xdr:colOff>
      <xdr:row>287</xdr:row>
      <xdr:rowOff>107950</xdr:rowOff>
    </xdr:to>
    <xdr:pic>
      <xdr:nvPicPr>
        <xdr:cNvPr id="2199" name="Picture 6" descr="Logo oeilleres australiennes">
          <a:extLst>
            <a:ext uri="{FF2B5EF4-FFF2-40B4-BE49-F238E27FC236}">
              <a16:creationId xmlns:a16="http://schemas.microsoft.com/office/drawing/2014/main" id="{00000000-0008-0000-0200-00009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035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290</xdr:row>
      <xdr:rowOff>0</xdr:rowOff>
    </xdr:from>
    <xdr:to>
      <xdr:col>2</xdr:col>
      <xdr:colOff>88900</xdr:colOff>
      <xdr:row>290</xdr:row>
      <xdr:rowOff>107950</xdr:rowOff>
    </xdr:to>
    <xdr:pic>
      <xdr:nvPicPr>
        <xdr:cNvPr id="2200" name="Picture 7" descr="Logo oeilleres">
          <a:extLst>
            <a:ext uri="{FF2B5EF4-FFF2-40B4-BE49-F238E27FC236}">
              <a16:creationId xmlns:a16="http://schemas.microsoft.com/office/drawing/2014/main" id="{00000000-0008-0000-0200-00009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587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292</xdr:row>
      <xdr:rowOff>0</xdr:rowOff>
    </xdr:from>
    <xdr:to>
      <xdr:col>2</xdr:col>
      <xdr:colOff>88900</xdr:colOff>
      <xdr:row>292</xdr:row>
      <xdr:rowOff>107950</xdr:rowOff>
    </xdr:to>
    <xdr:pic>
      <xdr:nvPicPr>
        <xdr:cNvPr id="2201" name="Picture 8" descr="Logo oeilleres">
          <a:extLst>
            <a:ext uri="{FF2B5EF4-FFF2-40B4-BE49-F238E27FC236}">
              <a16:creationId xmlns:a16="http://schemas.microsoft.com/office/drawing/2014/main" id="{00000000-0008-0000-0200-00009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3955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88900</xdr:colOff>
      <xdr:row>293</xdr:row>
      <xdr:rowOff>107950</xdr:rowOff>
    </xdr:to>
    <xdr:pic>
      <xdr:nvPicPr>
        <xdr:cNvPr id="2202" name="Picture 9" descr="Logo oeilleres australiennes">
          <a:extLst>
            <a:ext uri="{FF2B5EF4-FFF2-40B4-BE49-F238E27FC236}">
              <a16:creationId xmlns:a16="http://schemas.microsoft.com/office/drawing/2014/main" id="{00000000-0008-0000-0200-00009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4140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299</xdr:row>
      <xdr:rowOff>0</xdr:rowOff>
    </xdr:from>
    <xdr:to>
      <xdr:col>2</xdr:col>
      <xdr:colOff>88900</xdr:colOff>
      <xdr:row>299</xdr:row>
      <xdr:rowOff>107950</xdr:rowOff>
    </xdr:to>
    <xdr:pic>
      <xdr:nvPicPr>
        <xdr:cNvPr id="2203" name="Picture 10" descr="Logo oeilleres australiennes">
          <a:extLst>
            <a:ext uri="{FF2B5EF4-FFF2-40B4-BE49-F238E27FC236}">
              <a16:creationId xmlns:a16="http://schemas.microsoft.com/office/drawing/2014/main" id="{00000000-0008-0000-0200-00009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5245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304</xdr:row>
      <xdr:rowOff>0</xdr:rowOff>
    </xdr:from>
    <xdr:to>
      <xdr:col>2</xdr:col>
      <xdr:colOff>88900</xdr:colOff>
      <xdr:row>304</xdr:row>
      <xdr:rowOff>107950</xdr:rowOff>
    </xdr:to>
    <xdr:pic>
      <xdr:nvPicPr>
        <xdr:cNvPr id="2204" name="Picture 11" descr="Logo oeilleres australiennes">
          <a:extLst>
            <a:ext uri="{FF2B5EF4-FFF2-40B4-BE49-F238E27FC236}">
              <a16:creationId xmlns:a16="http://schemas.microsoft.com/office/drawing/2014/main" id="{00000000-0008-0000-0200-00009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6165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307</xdr:row>
      <xdr:rowOff>0</xdr:rowOff>
    </xdr:from>
    <xdr:to>
      <xdr:col>2</xdr:col>
      <xdr:colOff>88900</xdr:colOff>
      <xdr:row>307</xdr:row>
      <xdr:rowOff>107950</xdr:rowOff>
    </xdr:to>
    <xdr:pic>
      <xdr:nvPicPr>
        <xdr:cNvPr id="2205" name="Picture 12" descr="Logo oeilleres australiennes">
          <a:extLst>
            <a:ext uri="{FF2B5EF4-FFF2-40B4-BE49-F238E27FC236}">
              <a16:creationId xmlns:a16="http://schemas.microsoft.com/office/drawing/2014/main" id="{00000000-0008-0000-0200-00009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6718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311</xdr:row>
      <xdr:rowOff>0</xdr:rowOff>
    </xdr:from>
    <xdr:to>
      <xdr:col>2</xdr:col>
      <xdr:colOff>88900</xdr:colOff>
      <xdr:row>311</xdr:row>
      <xdr:rowOff>107950</xdr:rowOff>
    </xdr:to>
    <xdr:pic>
      <xdr:nvPicPr>
        <xdr:cNvPr id="2206" name="Picture 13" descr="Logo oeilleres australiennes">
          <a:extLst>
            <a:ext uri="{FF2B5EF4-FFF2-40B4-BE49-F238E27FC236}">
              <a16:creationId xmlns:a16="http://schemas.microsoft.com/office/drawing/2014/main" id="{00000000-0008-0000-0200-00009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454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312</xdr:row>
      <xdr:rowOff>0</xdr:rowOff>
    </xdr:from>
    <xdr:to>
      <xdr:col>2</xdr:col>
      <xdr:colOff>88900</xdr:colOff>
      <xdr:row>312</xdr:row>
      <xdr:rowOff>107950</xdr:rowOff>
    </xdr:to>
    <xdr:pic>
      <xdr:nvPicPr>
        <xdr:cNvPr id="2207" name="Picture 14" descr="Logo oeilleres australiennes">
          <a:extLst>
            <a:ext uri="{FF2B5EF4-FFF2-40B4-BE49-F238E27FC236}">
              <a16:creationId xmlns:a16="http://schemas.microsoft.com/office/drawing/2014/main" id="{00000000-0008-0000-0200-00009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638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313</xdr:row>
      <xdr:rowOff>0</xdr:rowOff>
    </xdr:from>
    <xdr:to>
      <xdr:col>2</xdr:col>
      <xdr:colOff>88900</xdr:colOff>
      <xdr:row>313</xdr:row>
      <xdr:rowOff>107950</xdr:rowOff>
    </xdr:to>
    <xdr:pic>
      <xdr:nvPicPr>
        <xdr:cNvPr id="2208" name="Picture 15" descr="Logo oeilleres">
          <a:extLst>
            <a:ext uri="{FF2B5EF4-FFF2-40B4-BE49-F238E27FC236}">
              <a16:creationId xmlns:a16="http://schemas.microsoft.com/office/drawing/2014/main" id="{00000000-0008-0000-0200-0000A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823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314</xdr:row>
      <xdr:rowOff>0</xdr:rowOff>
    </xdr:from>
    <xdr:to>
      <xdr:col>2</xdr:col>
      <xdr:colOff>88900</xdr:colOff>
      <xdr:row>314</xdr:row>
      <xdr:rowOff>107950</xdr:rowOff>
    </xdr:to>
    <xdr:pic>
      <xdr:nvPicPr>
        <xdr:cNvPr id="2209" name="Picture 16" descr="Logo oeilleres">
          <a:extLst>
            <a:ext uri="{FF2B5EF4-FFF2-40B4-BE49-F238E27FC236}">
              <a16:creationId xmlns:a16="http://schemas.microsoft.com/office/drawing/2014/main" id="{00000000-0008-0000-0200-0000A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8007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324</xdr:row>
      <xdr:rowOff>0</xdr:rowOff>
    </xdr:from>
    <xdr:to>
      <xdr:col>2</xdr:col>
      <xdr:colOff>88900</xdr:colOff>
      <xdr:row>324</xdr:row>
      <xdr:rowOff>107950</xdr:rowOff>
    </xdr:to>
    <xdr:pic>
      <xdr:nvPicPr>
        <xdr:cNvPr id="2210" name="Picture 17" descr="Logo oeilleres australiennes">
          <a:extLst>
            <a:ext uri="{FF2B5EF4-FFF2-40B4-BE49-F238E27FC236}">
              <a16:creationId xmlns:a16="http://schemas.microsoft.com/office/drawing/2014/main" id="{00000000-0008-0000-0200-0000A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9848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330</xdr:row>
      <xdr:rowOff>0</xdr:rowOff>
    </xdr:from>
    <xdr:to>
      <xdr:col>2</xdr:col>
      <xdr:colOff>88900</xdr:colOff>
      <xdr:row>330</xdr:row>
      <xdr:rowOff>107950</xdr:rowOff>
    </xdr:to>
    <xdr:pic>
      <xdr:nvPicPr>
        <xdr:cNvPr id="2211" name="Picture 18" descr="Logo oeilleres">
          <a:extLst>
            <a:ext uri="{FF2B5EF4-FFF2-40B4-BE49-F238E27FC236}">
              <a16:creationId xmlns:a16="http://schemas.microsoft.com/office/drawing/2014/main" id="{00000000-0008-0000-0200-0000A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0953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331</xdr:row>
      <xdr:rowOff>0</xdr:rowOff>
    </xdr:from>
    <xdr:to>
      <xdr:col>2</xdr:col>
      <xdr:colOff>88900</xdr:colOff>
      <xdr:row>331</xdr:row>
      <xdr:rowOff>107950</xdr:rowOff>
    </xdr:to>
    <xdr:pic>
      <xdr:nvPicPr>
        <xdr:cNvPr id="2212" name="Picture 19" descr="Logo oeilleres australiennes">
          <a:extLst>
            <a:ext uri="{FF2B5EF4-FFF2-40B4-BE49-F238E27FC236}">
              <a16:creationId xmlns:a16="http://schemas.microsoft.com/office/drawing/2014/main" id="{00000000-0008-0000-0200-0000A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137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334</xdr:row>
      <xdr:rowOff>0</xdr:rowOff>
    </xdr:from>
    <xdr:to>
      <xdr:col>2</xdr:col>
      <xdr:colOff>88900</xdr:colOff>
      <xdr:row>334</xdr:row>
      <xdr:rowOff>107950</xdr:rowOff>
    </xdr:to>
    <xdr:pic>
      <xdr:nvPicPr>
        <xdr:cNvPr id="2213" name="Picture 20" descr="Logo oeilleres">
          <a:extLst>
            <a:ext uri="{FF2B5EF4-FFF2-40B4-BE49-F238E27FC236}">
              <a16:creationId xmlns:a16="http://schemas.microsoft.com/office/drawing/2014/main" id="{00000000-0008-0000-0200-0000A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690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335</xdr:row>
      <xdr:rowOff>0</xdr:rowOff>
    </xdr:from>
    <xdr:to>
      <xdr:col>2</xdr:col>
      <xdr:colOff>88900</xdr:colOff>
      <xdr:row>335</xdr:row>
      <xdr:rowOff>107950</xdr:rowOff>
    </xdr:to>
    <xdr:pic>
      <xdr:nvPicPr>
        <xdr:cNvPr id="2214" name="Picture 21" descr="Logo oeilleres australiennes">
          <a:extLst>
            <a:ext uri="{FF2B5EF4-FFF2-40B4-BE49-F238E27FC236}">
              <a16:creationId xmlns:a16="http://schemas.microsoft.com/office/drawing/2014/main" id="{00000000-0008-0000-0200-0000A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1874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336</xdr:row>
      <xdr:rowOff>0</xdr:rowOff>
    </xdr:from>
    <xdr:to>
      <xdr:col>2</xdr:col>
      <xdr:colOff>88900</xdr:colOff>
      <xdr:row>336</xdr:row>
      <xdr:rowOff>107950</xdr:rowOff>
    </xdr:to>
    <xdr:pic>
      <xdr:nvPicPr>
        <xdr:cNvPr id="2215" name="Picture 22" descr="Logo oeilleres">
          <a:extLst>
            <a:ext uri="{FF2B5EF4-FFF2-40B4-BE49-F238E27FC236}">
              <a16:creationId xmlns:a16="http://schemas.microsoft.com/office/drawing/2014/main" id="{00000000-0008-0000-0200-0000A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2058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88900</xdr:colOff>
      <xdr:row>341</xdr:row>
      <xdr:rowOff>107950</xdr:rowOff>
    </xdr:to>
    <xdr:pic>
      <xdr:nvPicPr>
        <xdr:cNvPr id="2216" name="Picture 23" descr="Logo oeilleres australiennes">
          <a:extLst>
            <a:ext uri="{FF2B5EF4-FFF2-40B4-BE49-F238E27FC236}">
              <a16:creationId xmlns:a16="http://schemas.microsoft.com/office/drawing/2014/main" id="{00000000-0008-0000-0200-0000A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2979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343</xdr:row>
      <xdr:rowOff>0</xdr:rowOff>
    </xdr:from>
    <xdr:to>
      <xdr:col>2</xdr:col>
      <xdr:colOff>88900</xdr:colOff>
      <xdr:row>343</xdr:row>
      <xdr:rowOff>107950</xdr:rowOff>
    </xdr:to>
    <xdr:pic>
      <xdr:nvPicPr>
        <xdr:cNvPr id="2217" name="Picture 24" descr="Logo oeilleres australiennes">
          <a:extLst>
            <a:ext uri="{FF2B5EF4-FFF2-40B4-BE49-F238E27FC236}">
              <a16:creationId xmlns:a16="http://schemas.microsoft.com/office/drawing/2014/main" id="{00000000-0008-0000-0200-0000A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3347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344</xdr:row>
      <xdr:rowOff>0</xdr:rowOff>
    </xdr:from>
    <xdr:to>
      <xdr:col>2</xdr:col>
      <xdr:colOff>88900</xdr:colOff>
      <xdr:row>344</xdr:row>
      <xdr:rowOff>107950</xdr:rowOff>
    </xdr:to>
    <xdr:pic>
      <xdr:nvPicPr>
        <xdr:cNvPr id="2218" name="Picture 25" descr="Logo oeilleres australiennes">
          <a:extLst>
            <a:ext uri="{FF2B5EF4-FFF2-40B4-BE49-F238E27FC236}">
              <a16:creationId xmlns:a16="http://schemas.microsoft.com/office/drawing/2014/main" id="{00000000-0008-0000-0200-0000A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3531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350</xdr:row>
      <xdr:rowOff>0</xdr:rowOff>
    </xdr:from>
    <xdr:to>
      <xdr:col>2</xdr:col>
      <xdr:colOff>88900</xdr:colOff>
      <xdr:row>350</xdr:row>
      <xdr:rowOff>107950</xdr:rowOff>
    </xdr:to>
    <xdr:pic>
      <xdr:nvPicPr>
        <xdr:cNvPr id="2219" name="Picture 26" descr="Logo oeilleres australiennes">
          <a:extLst>
            <a:ext uri="{FF2B5EF4-FFF2-40B4-BE49-F238E27FC236}">
              <a16:creationId xmlns:a16="http://schemas.microsoft.com/office/drawing/2014/main" id="{00000000-0008-0000-0200-0000A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4636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2</xdr:col>
      <xdr:colOff>88900</xdr:colOff>
      <xdr:row>352</xdr:row>
      <xdr:rowOff>107950</xdr:rowOff>
    </xdr:to>
    <xdr:pic>
      <xdr:nvPicPr>
        <xdr:cNvPr id="2220" name="Picture 27" descr="Logo oeilleres">
          <a:extLst>
            <a:ext uri="{FF2B5EF4-FFF2-40B4-BE49-F238E27FC236}">
              <a16:creationId xmlns:a16="http://schemas.microsoft.com/office/drawing/2014/main" id="{00000000-0008-0000-0200-0000A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5004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355</xdr:row>
      <xdr:rowOff>0</xdr:rowOff>
    </xdr:from>
    <xdr:to>
      <xdr:col>2</xdr:col>
      <xdr:colOff>88900</xdr:colOff>
      <xdr:row>355</xdr:row>
      <xdr:rowOff>107950</xdr:rowOff>
    </xdr:to>
    <xdr:pic>
      <xdr:nvPicPr>
        <xdr:cNvPr id="2221" name="Picture 28" descr="Logo oeilleres">
          <a:extLst>
            <a:ext uri="{FF2B5EF4-FFF2-40B4-BE49-F238E27FC236}">
              <a16:creationId xmlns:a16="http://schemas.microsoft.com/office/drawing/2014/main" id="{00000000-0008-0000-0200-0000A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5557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360</xdr:row>
      <xdr:rowOff>0</xdr:rowOff>
    </xdr:from>
    <xdr:to>
      <xdr:col>2</xdr:col>
      <xdr:colOff>88900</xdr:colOff>
      <xdr:row>360</xdr:row>
      <xdr:rowOff>107950</xdr:rowOff>
    </xdr:to>
    <xdr:pic>
      <xdr:nvPicPr>
        <xdr:cNvPr id="2222" name="Picture 29" descr="Logo oeilleres australiennes">
          <a:extLst>
            <a:ext uri="{FF2B5EF4-FFF2-40B4-BE49-F238E27FC236}">
              <a16:creationId xmlns:a16="http://schemas.microsoft.com/office/drawing/2014/main" id="{00000000-0008-0000-0200-0000A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6478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364</xdr:row>
      <xdr:rowOff>0</xdr:rowOff>
    </xdr:from>
    <xdr:to>
      <xdr:col>2</xdr:col>
      <xdr:colOff>88900</xdr:colOff>
      <xdr:row>364</xdr:row>
      <xdr:rowOff>107950</xdr:rowOff>
    </xdr:to>
    <xdr:pic>
      <xdr:nvPicPr>
        <xdr:cNvPr id="2223" name="Picture 30" descr="Logo oeilleres australiennes">
          <a:extLst>
            <a:ext uri="{FF2B5EF4-FFF2-40B4-BE49-F238E27FC236}">
              <a16:creationId xmlns:a16="http://schemas.microsoft.com/office/drawing/2014/main" id="{00000000-0008-0000-0200-0000A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7214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377</xdr:row>
      <xdr:rowOff>0</xdr:rowOff>
    </xdr:from>
    <xdr:to>
      <xdr:col>2</xdr:col>
      <xdr:colOff>88900</xdr:colOff>
      <xdr:row>377</xdr:row>
      <xdr:rowOff>107950</xdr:rowOff>
    </xdr:to>
    <xdr:pic>
      <xdr:nvPicPr>
        <xdr:cNvPr id="2224" name="Picture 31" descr="Logo oeilleres australiennes">
          <a:extLst>
            <a:ext uri="{FF2B5EF4-FFF2-40B4-BE49-F238E27FC236}">
              <a16:creationId xmlns:a16="http://schemas.microsoft.com/office/drawing/2014/main" id="{00000000-0008-0000-0200-0000B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9608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388</xdr:row>
      <xdr:rowOff>0</xdr:rowOff>
    </xdr:from>
    <xdr:to>
      <xdr:col>2</xdr:col>
      <xdr:colOff>88900</xdr:colOff>
      <xdr:row>388</xdr:row>
      <xdr:rowOff>107950</xdr:rowOff>
    </xdr:to>
    <xdr:pic>
      <xdr:nvPicPr>
        <xdr:cNvPr id="2225" name="Picture 32" descr="Logo oeilleres australiennes">
          <a:extLst>
            <a:ext uri="{FF2B5EF4-FFF2-40B4-BE49-F238E27FC236}">
              <a16:creationId xmlns:a16="http://schemas.microsoft.com/office/drawing/2014/main" id="{00000000-0008-0000-0200-0000B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1634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391</xdr:row>
      <xdr:rowOff>0</xdr:rowOff>
    </xdr:from>
    <xdr:to>
      <xdr:col>2</xdr:col>
      <xdr:colOff>88900</xdr:colOff>
      <xdr:row>391</xdr:row>
      <xdr:rowOff>107950</xdr:rowOff>
    </xdr:to>
    <xdr:pic>
      <xdr:nvPicPr>
        <xdr:cNvPr id="2226" name="Picture 33" descr="Logo oeilleres">
          <a:extLst>
            <a:ext uri="{FF2B5EF4-FFF2-40B4-BE49-F238E27FC236}">
              <a16:creationId xmlns:a16="http://schemas.microsoft.com/office/drawing/2014/main" id="{00000000-0008-0000-0200-0000B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2186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396</xdr:row>
      <xdr:rowOff>0</xdr:rowOff>
    </xdr:from>
    <xdr:to>
      <xdr:col>2</xdr:col>
      <xdr:colOff>88900</xdr:colOff>
      <xdr:row>396</xdr:row>
      <xdr:rowOff>107950</xdr:rowOff>
    </xdr:to>
    <xdr:pic>
      <xdr:nvPicPr>
        <xdr:cNvPr id="2227" name="Picture 34" descr="Logo oeilleres australiennes">
          <a:extLst>
            <a:ext uri="{FF2B5EF4-FFF2-40B4-BE49-F238E27FC236}">
              <a16:creationId xmlns:a16="http://schemas.microsoft.com/office/drawing/2014/main" id="{00000000-0008-0000-0200-0000B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3107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397</xdr:row>
      <xdr:rowOff>0</xdr:rowOff>
    </xdr:from>
    <xdr:to>
      <xdr:col>2</xdr:col>
      <xdr:colOff>88900</xdr:colOff>
      <xdr:row>397</xdr:row>
      <xdr:rowOff>107950</xdr:rowOff>
    </xdr:to>
    <xdr:pic>
      <xdr:nvPicPr>
        <xdr:cNvPr id="2228" name="Picture 35" descr="Logo oeilleres">
          <a:extLst>
            <a:ext uri="{FF2B5EF4-FFF2-40B4-BE49-F238E27FC236}">
              <a16:creationId xmlns:a16="http://schemas.microsoft.com/office/drawing/2014/main" id="{00000000-0008-0000-0200-0000B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3291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401</xdr:row>
      <xdr:rowOff>0</xdr:rowOff>
    </xdr:from>
    <xdr:to>
      <xdr:col>2</xdr:col>
      <xdr:colOff>88900</xdr:colOff>
      <xdr:row>401</xdr:row>
      <xdr:rowOff>107950</xdr:rowOff>
    </xdr:to>
    <xdr:pic>
      <xdr:nvPicPr>
        <xdr:cNvPr id="2229" name="Picture 36" descr="Logo oeilleres australiennes">
          <a:extLst>
            <a:ext uri="{FF2B5EF4-FFF2-40B4-BE49-F238E27FC236}">
              <a16:creationId xmlns:a16="http://schemas.microsoft.com/office/drawing/2014/main" id="{00000000-0008-0000-0200-0000B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4028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413</xdr:row>
      <xdr:rowOff>0</xdr:rowOff>
    </xdr:from>
    <xdr:to>
      <xdr:col>2</xdr:col>
      <xdr:colOff>88900</xdr:colOff>
      <xdr:row>413</xdr:row>
      <xdr:rowOff>107950</xdr:rowOff>
    </xdr:to>
    <xdr:pic>
      <xdr:nvPicPr>
        <xdr:cNvPr id="2230" name="Picture 37" descr="Logo oeilleres">
          <a:extLst>
            <a:ext uri="{FF2B5EF4-FFF2-40B4-BE49-F238E27FC236}">
              <a16:creationId xmlns:a16="http://schemas.microsoft.com/office/drawing/2014/main" id="{00000000-0008-0000-0200-0000B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623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419</xdr:row>
      <xdr:rowOff>0</xdr:rowOff>
    </xdr:from>
    <xdr:to>
      <xdr:col>2</xdr:col>
      <xdr:colOff>88900</xdr:colOff>
      <xdr:row>419</xdr:row>
      <xdr:rowOff>107950</xdr:rowOff>
    </xdr:to>
    <xdr:pic>
      <xdr:nvPicPr>
        <xdr:cNvPr id="2231" name="Picture 38" descr="Logo oeilleres australiennes">
          <a:extLst>
            <a:ext uri="{FF2B5EF4-FFF2-40B4-BE49-F238E27FC236}">
              <a16:creationId xmlns:a16="http://schemas.microsoft.com/office/drawing/2014/main" id="{00000000-0008-0000-02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7343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425</xdr:row>
      <xdr:rowOff>0</xdr:rowOff>
    </xdr:from>
    <xdr:to>
      <xdr:col>2</xdr:col>
      <xdr:colOff>88900</xdr:colOff>
      <xdr:row>425</xdr:row>
      <xdr:rowOff>107950</xdr:rowOff>
    </xdr:to>
    <xdr:pic>
      <xdr:nvPicPr>
        <xdr:cNvPr id="2232" name="Picture 39" descr="Logo oeilleres australiennes">
          <a:extLst>
            <a:ext uri="{FF2B5EF4-FFF2-40B4-BE49-F238E27FC236}">
              <a16:creationId xmlns:a16="http://schemas.microsoft.com/office/drawing/2014/main" id="{00000000-0008-0000-0200-0000B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8447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427</xdr:row>
      <xdr:rowOff>0</xdr:rowOff>
    </xdr:from>
    <xdr:to>
      <xdr:col>2</xdr:col>
      <xdr:colOff>88900</xdr:colOff>
      <xdr:row>427</xdr:row>
      <xdr:rowOff>107950</xdr:rowOff>
    </xdr:to>
    <xdr:pic>
      <xdr:nvPicPr>
        <xdr:cNvPr id="2233" name="Picture 40" descr="Logo oeilleres australiennes">
          <a:extLst>
            <a:ext uri="{FF2B5EF4-FFF2-40B4-BE49-F238E27FC236}">
              <a16:creationId xmlns:a16="http://schemas.microsoft.com/office/drawing/2014/main" id="{00000000-0008-0000-0200-0000B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8816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438</xdr:row>
      <xdr:rowOff>0</xdr:rowOff>
    </xdr:from>
    <xdr:to>
      <xdr:col>2</xdr:col>
      <xdr:colOff>88900</xdr:colOff>
      <xdr:row>438</xdr:row>
      <xdr:rowOff>107950</xdr:rowOff>
    </xdr:to>
    <xdr:pic>
      <xdr:nvPicPr>
        <xdr:cNvPr id="2234" name="Picture 41" descr="Logo oeilleres">
          <a:extLst>
            <a:ext uri="{FF2B5EF4-FFF2-40B4-BE49-F238E27FC236}">
              <a16:creationId xmlns:a16="http://schemas.microsoft.com/office/drawing/2014/main" id="{00000000-0008-0000-0200-0000B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0841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439</xdr:row>
      <xdr:rowOff>0</xdr:rowOff>
    </xdr:from>
    <xdr:to>
      <xdr:col>2</xdr:col>
      <xdr:colOff>88900</xdr:colOff>
      <xdr:row>439</xdr:row>
      <xdr:rowOff>107950</xdr:rowOff>
    </xdr:to>
    <xdr:pic>
      <xdr:nvPicPr>
        <xdr:cNvPr id="2235" name="Picture 42" descr="Logo oeilleres australiennes">
          <a:extLst>
            <a:ext uri="{FF2B5EF4-FFF2-40B4-BE49-F238E27FC236}">
              <a16:creationId xmlns:a16="http://schemas.microsoft.com/office/drawing/2014/main" id="{00000000-0008-0000-0200-0000B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026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440</xdr:row>
      <xdr:rowOff>0</xdr:rowOff>
    </xdr:from>
    <xdr:to>
      <xdr:col>2</xdr:col>
      <xdr:colOff>88900</xdr:colOff>
      <xdr:row>440</xdr:row>
      <xdr:rowOff>107950</xdr:rowOff>
    </xdr:to>
    <xdr:pic>
      <xdr:nvPicPr>
        <xdr:cNvPr id="2236" name="Picture 43" descr="Logo oeilleres australiennes">
          <a:extLst>
            <a:ext uri="{FF2B5EF4-FFF2-40B4-BE49-F238E27FC236}">
              <a16:creationId xmlns:a16="http://schemas.microsoft.com/office/drawing/2014/main" id="{00000000-0008-0000-0200-0000B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210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441</xdr:row>
      <xdr:rowOff>0</xdr:rowOff>
    </xdr:from>
    <xdr:to>
      <xdr:col>2</xdr:col>
      <xdr:colOff>88900</xdr:colOff>
      <xdr:row>441</xdr:row>
      <xdr:rowOff>107950</xdr:rowOff>
    </xdr:to>
    <xdr:pic>
      <xdr:nvPicPr>
        <xdr:cNvPr id="2237" name="Picture 44" descr="Logo oeilleres australiennes">
          <a:extLst>
            <a:ext uri="{FF2B5EF4-FFF2-40B4-BE49-F238E27FC236}">
              <a16:creationId xmlns:a16="http://schemas.microsoft.com/office/drawing/2014/main" id="{00000000-0008-0000-0200-0000B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394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444</xdr:row>
      <xdr:rowOff>0</xdr:rowOff>
    </xdr:from>
    <xdr:to>
      <xdr:col>2</xdr:col>
      <xdr:colOff>88900</xdr:colOff>
      <xdr:row>444</xdr:row>
      <xdr:rowOff>107950</xdr:rowOff>
    </xdr:to>
    <xdr:pic>
      <xdr:nvPicPr>
        <xdr:cNvPr id="2238" name="Picture 45" descr="Logo oeilleres">
          <a:extLst>
            <a:ext uri="{FF2B5EF4-FFF2-40B4-BE49-F238E27FC236}">
              <a16:creationId xmlns:a16="http://schemas.microsoft.com/office/drawing/2014/main" id="{00000000-0008-0000-0200-0000B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946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447</xdr:row>
      <xdr:rowOff>0</xdr:rowOff>
    </xdr:from>
    <xdr:to>
      <xdr:col>2</xdr:col>
      <xdr:colOff>88900</xdr:colOff>
      <xdr:row>447</xdr:row>
      <xdr:rowOff>107950</xdr:rowOff>
    </xdr:to>
    <xdr:pic>
      <xdr:nvPicPr>
        <xdr:cNvPr id="2239" name="Picture 46" descr="Logo oeilleres australiennes">
          <a:extLst>
            <a:ext uri="{FF2B5EF4-FFF2-40B4-BE49-F238E27FC236}">
              <a16:creationId xmlns:a16="http://schemas.microsoft.com/office/drawing/2014/main" id="{00000000-0008-0000-0200-0000B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2499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448</xdr:row>
      <xdr:rowOff>0</xdr:rowOff>
    </xdr:from>
    <xdr:to>
      <xdr:col>2</xdr:col>
      <xdr:colOff>88900</xdr:colOff>
      <xdr:row>448</xdr:row>
      <xdr:rowOff>107950</xdr:rowOff>
    </xdr:to>
    <xdr:pic>
      <xdr:nvPicPr>
        <xdr:cNvPr id="2240" name="Picture 47" descr="Logo oeilleres">
          <a:extLst>
            <a:ext uri="{FF2B5EF4-FFF2-40B4-BE49-F238E27FC236}">
              <a16:creationId xmlns:a16="http://schemas.microsoft.com/office/drawing/2014/main" id="{00000000-0008-0000-0200-0000C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2683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450</xdr:row>
      <xdr:rowOff>0</xdr:rowOff>
    </xdr:from>
    <xdr:to>
      <xdr:col>2</xdr:col>
      <xdr:colOff>88900</xdr:colOff>
      <xdr:row>450</xdr:row>
      <xdr:rowOff>107950</xdr:rowOff>
    </xdr:to>
    <xdr:pic>
      <xdr:nvPicPr>
        <xdr:cNvPr id="2241" name="Picture 48" descr="Logo oeilleres australiennes">
          <a:extLst>
            <a:ext uri="{FF2B5EF4-FFF2-40B4-BE49-F238E27FC236}">
              <a16:creationId xmlns:a16="http://schemas.microsoft.com/office/drawing/2014/main" id="{00000000-0008-0000-0200-0000C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3051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456</xdr:row>
      <xdr:rowOff>0</xdr:rowOff>
    </xdr:from>
    <xdr:to>
      <xdr:col>2</xdr:col>
      <xdr:colOff>88900</xdr:colOff>
      <xdr:row>456</xdr:row>
      <xdr:rowOff>107950</xdr:rowOff>
    </xdr:to>
    <xdr:pic>
      <xdr:nvPicPr>
        <xdr:cNvPr id="2242" name="Picture 49" descr="Logo oeilleres">
          <a:extLst>
            <a:ext uri="{FF2B5EF4-FFF2-40B4-BE49-F238E27FC236}">
              <a16:creationId xmlns:a16="http://schemas.microsoft.com/office/drawing/2014/main" id="{00000000-0008-0000-0200-0000C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156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458</xdr:row>
      <xdr:rowOff>0</xdr:rowOff>
    </xdr:from>
    <xdr:to>
      <xdr:col>2</xdr:col>
      <xdr:colOff>88900</xdr:colOff>
      <xdr:row>458</xdr:row>
      <xdr:rowOff>107950</xdr:rowOff>
    </xdr:to>
    <xdr:pic>
      <xdr:nvPicPr>
        <xdr:cNvPr id="2243" name="Picture 50" descr="Logo oeilleres">
          <a:extLst>
            <a:ext uri="{FF2B5EF4-FFF2-40B4-BE49-F238E27FC236}">
              <a16:creationId xmlns:a16="http://schemas.microsoft.com/office/drawing/2014/main" id="{00000000-0008-0000-0200-0000C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524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459</xdr:row>
      <xdr:rowOff>0</xdr:rowOff>
    </xdr:from>
    <xdr:to>
      <xdr:col>2</xdr:col>
      <xdr:colOff>88900</xdr:colOff>
      <xdr:row>459</xdr:row>
      <xdr:rowOff>107950</xdr:rowOff>
    </xdr:to>
    <xdr:pic>
      <xdr:nvPicPr>
        <xdr:cNvPr id="2244" name="Picture 51" descr="Logo oeilleres australiennes">
          <a:extLst>
            <a:ext uri="{FF2B5EF4-FFF2-40B4-BE49-F238E27FC236}">
              <a16:creationId xmlns:a16="http://schemas.microsoft.com/office/drawing/2014/main" id="{00000000-0008-0000-0200-0000C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709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460</xdr:row>
      <xdr:rowOff>0</xdr:rowOff>
    </xdr:from>
    <xdr:to>
      <xdr:col>2</xdr:col>
      <xdr:colOff>88900</xdr:colOff>
      <xdr:row>460</xdr:row>
      <xdr:rowOff>107950</xdr:rowOff>
    </xdr:to>
    <xdr:pic>
      <xdr:nvPicPr>
        <xdr:cNvPr id="2245" name="Picture 52" descr="Logo oeilleres australiennes">
          <a:extLst>
            <a:ext uri="{FF2B5EF4-FFF2-40B4-BE49-F238E27FC236}">
              <a16:creationId xmlns:a16="http://schemas.microsoft.com/office/drawing/2014/main" id="{00000000-0008-0000-0200-0000C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4893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584</xdr:row>
      <xdr:rowOff>0</xdr:rowOff>
    </xdr:from>
    <xdr:to>
      <xdr:col>2</xdr:col>
      <xdr:colOff>88900</xdr:colOff>
      <xdr:row>584</xdr:row>
      <xdr:rowOff>107950</xdr:rowOff>
    </xdr:to>
    <xdr:pic>
      <xdr:nvPicPr>
        <xdr:cNvPr id="2246" name="Picture 53" descr="Logo oeilleres australiennes">
          <a:extLst>
            <a:ext uri="{FF2B5EF4-FFF2-40B4-BE49-F238E27FC236}">
              <a16:creationId xmlns:a16="http://schemas.microsoft.com/office/drawing/2014/main" id="{00000000-0008-0000-0200-0000C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7727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594</xdr:row>
      <xdr:rowOff>0</xdr:rowOff>
    </xdr:from>
    <xdr:to>
      <xdr:col>2</xdr:col>
      <xdr:colOff>88900</xdr:colOff>
      <xdr:row>594</xdr:row>
      <xdr:rowOff>107950</xdr:rowOff>
    </xdr:to>
    <xdr:pic>
      <xdr:nvPicPr>
        <xdr:cNvPr id="2247" name="Picture 54" descr="Logo oeilleres australiennes">
          <a:extLst>
            <a:ext uri="{FF2B5EF4-FFF2-40B4-BE49-F238E27FC236}">
              <a16:creationId xmlns:a16="http://schemas.microsoft.com/office/drawing/2014/main" id="{00000000-0008-0000-0200-0000C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9569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595</xdr:row>
      <xdr:rowOff>0</xdr:rowOff>
    </xdr:from>
    <xdr:to>
      <xdr:col>2</xdr:col>
      <xdr:colOff>88900</xdr:colOff>
      <xdr:row>595</xdr:row>
      <xdr:rowOff>107950</xdr:rowOff>
    </xdr:to>
    <xdr:pic>
      <xdr:nvPicPr>
        <xdr:cNvPr id="2248" name="Picture 55" descr="Logo oeilleres australiennes">
          <a:extLst>
            <a:ext uri="{FF2B5EF4-FFF2-40B4-BE49-F238E27FC236}">
              <a16:creationId xmlns:a16="http://schemas.microsoft.com/office/drawing/2014/main" id="{00000000-0008-0000-0200-0000C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9753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598</xdr:row>
      <xdr:rowOff>0</xdr:rowOff>
    </xdr:from>
    <xdr:to>
      <xdr:col>2</xdr:col>
      <xdr:colOff>88900</xdr:colOff>
      <xdr:row>598</xdr:row>
      <xdr:rowOff>107950</xdr:rowOff>
    </xdr:to>
    <xdr:pic>
      <xdr:nvPicPr>
        <xdr:cNvPr id="2249" name="Picture 56" descr="Logo oeilleres australiennes">
          <a:extLst>
            <a:ext uri="{FF2B5EF4-FFF2-40B4-BE49-F238E27FC236}">
              <a16:creationId xmlns:a16="http://schemas.microsoft.com/office/drawing/2014/main" id="{00000000-0008-0000-0200-0000C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305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623</xdr:row>
      <xdr:rowOff>0</xdr:rowOff>
    </xdr:from>
    <xdr:to>
      <xdr:col>2</xdr:col>
      <xdr:colOff>88900</xdr:colOff>
      <xdr:row>623</xdr:row>
      <xdr:rowOff>107950</xdr:rowOff>
    </xdr:to>
    <xdr:pic>
      <xdr:nvPicPr>
        <xdr:cNvPr id="2250" name="Picture 57" descr="Logo oeilleres australiennes">
          <a:extLst>
            <a:ext uri="{FF2B5EF4-FFF2-40B4-BE49-F238E27FC236}">
              <a16:creationId xmlns:a16="http://schemas.microsoft.com/office/drawing/2014/main" id="{00000000-0008-0000-0200-0000C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490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626</xdr:row>
      <xdr:rowOff>0</xdr:rowOff>
    </xdr:from>
    <xdr:to>
      <xdr:col>2</xdr:col>
      <xdr:colOff>88900</xdr:colOff>
      <xdr:row>626</xdr:row>
      <xdr:rowOff>107950</xdr:rowOff>
    </xdr:to>
    <xdr:pic>
      <xdr:nvPicPr>
        <xdr:cNvPr id="2251" name="Picture 58" descr="Logo oeilleres">
          <a:extLst>
            <a:ext uri="{FF2B5EF4-FFF2-40B4-BE49-F238E27FC236}">
              <a16:creationId xmlns:a16="http://schemas.microsoft.com/office/drawing/2014/main" id="{00000000-0008-0000-0200-0000C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546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631</xdr:row>
      <xdr:rowOff>0</xdr:rowOff>
    </xdr:from>
    <xdr:to>
      <xdr:col>2</xdr:col>
      <xdr:colOff>88900</xdr:colOff>
      <xdr:row>631</xdr:row>
      <xdr:rowOff>107950</xdr:rowOff>
    </xdr:to>
    <xdr:pic>
      <xdr:nvPicPr>
        <xdr:cNvPr id="2252" name="Picture 59" descr="Logo oeilleres australiennes">
          <a:extLst>
            <a:ext uri="{FF2B5EF4-FFF2-40B4-BE49-F238E27FC236}">
              <a16:creationId xmlns:a16="http://schemas.microsoft.com/office/drawing/2014/main" id="{00000000-0008-0000-0200-0000C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6382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632</xdr:row>
      <xdr:rowOff>0</xdr:rowOff>
    </xdr:from>
    <xdr:to>
      <xdr:col>2</xdr:col>
      <xdr:colOff>88900</xdr:colOff>
      <xdr:row>632</xdr:row>
      <xdr:rowOff>107950</xdr:rowOff>
    </xdr:to>
    <xdr:pic>
      <xdr:nvPicPr>
        <xdr:cNvPr id="2253" name="Picture 60" descr="Logo oeilleres">
          <a:extLst>
            <a:ext uri="{FF2B5EF4-FFF2-40B4-BE49-F238E27FC236}">
              <a16:creationId xmlns:a16="http://schemas.microsoft.com/office/drawing/2014/main" id="{00000000-0008-0000-0200-0000C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6566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636</xdr:row>
      <xdr:rowOff>0</xdr:rowOff>
    </xdr:from>
    <xdr:to>
      <xdr:col>2</xdr:col>
      <xdr:colOff>88900</xdr:colOff>
      <xdr:row>636</xdr:row>
      <xdr:rowOff>107950</xdr:rowOff>
    </xdr:to>
    <xdr:pic>
      <xdr:nvPicPr>
        <xdr:cNvPr id="2254" name="Picture 61" descr="Logo oeilleres australiennes">
          <a:extLst>
            <a:ext uri="{FF2B5EF4-FFF2-40B4-BE49-F238E27FC236}">
              <a16:creationId xmlns:a16="http://schemas.microsoft.com/office/drawing/2014/main" id="{00000000-0008-0000-0200-0000C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7303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648</xdr:row>
      <xdr:rowOff>0</xdr:rowOff>
    </xdr:from>
    <xdr:to>
      <xdr:col>2</xdr:col>
      <xdr:colOff>88900</xdr:colOff>
      <xdr:row>648</xdr:row>
      <xdr:rowOff>107950</xdr:rowOff>
    </xdr:to>
    <xdr:pic>
      <xdr:nvPicPr>
        <xdr:cNvPr id="2255" name="Picture 62" descr="Logo oeilleres">
          <a:extLst>
            <a:ext uri="{FF2B5EF4-FFF2-40B4-BE49-F238E27FC236}">
              <a16:creationId xmlns:a16="http://schemas.microsoft.com/office/drawing/2014/main" id="{00000000-0008-0000-0200-0000C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9513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654</xdr:row>
      <xdr:rowOff>0</xdr:rowOff>
    </xdr:from>
    <xdr:to>
      <xdr:col>2</xdr:col>
      <xdr:colOff>88900</xdr:colOff>
      <xdr:row>654</xdr:row>
      <xdr:rowOff>107950</xdr:rowOff>
    </xdr:to>
    <xdr:pic>
      <xdr:nvPicPr>
        <xdr:cNvPr id="2256" name="Picture 63" descr="Logo oeilleres australiennes">
          <a:extLst>
            <a:ext uri="{FF2B5EF4-FFF2-40B4-BE49-F238E27FC236}">
              <a16:creationId xmlns:a16="http://schemas.microsoft.com/office/drawing/2014/main" id="{00000000-0008-0000-0200-0000D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0618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660</xdr:row>
      <xdr:rowOff>0</xdr:rowOff>
    </xdr:from>
    <xdr:to>
      <xdr:col>2</xdr:col>
      <xdr:colOff>88900</xdr:colOff>
      <xdr:row>660</xdr:row>
      <xdr:rowOff>107950</xdr:rowOff>
    </xdr:to>
    <xdr:pic>
      <xdr:nvPicPr>
        <xdr:cNvPr id="2257" name="Picture 64" descr="Logo oeilleres australiennes">
          <a:extLst>
            <a:ext uri="{FF2B5EF4-FFF2-40B4-BE49-F238E27FC236}">
              <a16:creationId xmlns:a16="http://schemas.microsoft.com/office/drawing/2014/main" id="{00000000-0008-0000-0200-0000D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1723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662</xdr:row>
      <xdr:rowOff>0</xdr:rowOff>
    </xdr:from>
    <xdr:to>
      <xdr:col>2</xdr:col>
      <xdr:colOff>88900</xdr:colOff>
      <xdr:row>662</xdr:row>
      <xdr:rowOff>107950</xdr:rowOff>
    </xdr:to>
    <xdr:pic>
      <xdr:nvPicPr>
        <xdr:cNvPr id="2258" name="Picture 65" descr="Logo oeilleres australiennes">
          <a:extLst>
            <a:ext uri="{FF2B5EF4-FFF2-40B4-BE49-F238E27FC236}">
              <a16:creationId xmlns:a16="http://schemas.microsoft.com/office/drawing/2014/main" id="{00000000-0008-0000-0200-0000D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2091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673</xdr:row>
      <xdr:rowOff>0</xdr:rowOff>
    </xdr:from>
    <xdr:to>
      <xdr:col>2</xdr:col>
      <xdr:colOff>88900</xdr:colOff>
      <xdr:row>673</xdr:row>
      <xdr:rowOff>107950</xdr:rowOff>
    </xdr:to>
    <xdr:pic>
      <xdr:nvPicPr>
        <xdr:cNvPr id="2259" name="Picture 66" descr="Logo oeilleres">
          <a:extLst>
            <a:ext uri="{FF2B5EF4-FFF2-40B4-BE49-F238E27FC236}">
              <a16:creationId xmlns:a16="http://schemas.microsoft.com/office/drawing/2014/main" id="{00000000-0008-0000-0200-0000D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4117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674</xdr:row>
      <xdr:rowOff>0</xdr:rowOff>
    </xdr:from>
    <xdr:to>
      <xdr:col>2</xdr:col>
      <xdr:colOff>88900</xdr:colOff>
      <xdr:row>674</xdr:row>
      <xdr:rowOff>107950</xdr:rowOff>
    </xdr:to>
    <xdr:pic>
      <xdr:nvPicPr>
        <xdr:cNvPr id="2260" name="Picture 67" descr="Logo oeilleres australiennes">
          <a:extLst>
            <a:ext uri="{FF2B5EF4-FFF2-40B4-BE49-F238E27FC236}">
              <a16:creationId xmlns:a16="http://schemas.microsoft.com/office/drawing/2014/main" id="{00000000-0008-0000-0200-0000D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4301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675</xdr:row>
      <xdr:rowOff>0</xdr:rowOff>
    </xdr:from>
    <xdr:to>
      <xdr:col>2</xdr:col>
      <xdr:colOff>88900</xdr:colOff>
      <xdr:row>675</xdr:row>
      <xdr:rowOff>107950</xdr:rowOff>
    </xdr:to>
    <xdr:pic>
      <xdr:nvPicPr>
        <xdr:cNvPr id="2261" name="Picture 68" descr="Logo oeilleres australiennes">
          <a:extLst>
            <a:ext uri="{FF2B5EF4-FFF2-40B4-BE49-F238E27FC236}">
              <a16:creationId xmlns:a16="http://schemas.microsoft.com/office/drawing/2014/main" id="{00000000-0008-0000-0200-0000D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4485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676</xdr:row>
      <xdr:rowOff>0</xdr:rowOff>
    </xdr:from>
    <xdr:to>
      <xdr:col>2</xdr:col>
      <xdr:colOff>88900</xdr:colOff>
      <xdr:row>676</xdr:row>
      <xdr:rowOff>107950</xdr:rowOff>
    </xdr:to>
    <xdr:pic>
      <xdr:nvPicPr>
        <xdr:cNvPr id="2262" name="Picture 69" descr="Logo oeilleres australiennes">
          <a:extLst>
            <a:ext uri="{FF2B5EF4-FFF2-40B4-BE49-F238E27FC236}">
              <a16:creationId xmlns:a16="http://schemas.microsoft.com/office/drawing/2014/main" id="{00000000-0008-0000-0200-0000D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24669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88900</xdr:colOff>
      <xdr:row>5</xdr:row>
      <xdr:rowOff>107950</xdr:rowOff>
    </xdr:to>
    <xdr:pic>
      <xdr:nvPicPr>
        <xdr:cNvPr id="2264" name="Picture 71" descr="Logo oeilleres australiennes">
          <a:extLst>
            <a:ext uri="{FF2B5EF4-FFF2-40B4-BE49-F238E27FC236}">
              <a16:creationId xmlns:a16="http://schemas.microsoft.com/office/drawing/2014/main" id="{00000000-0008-0000-0200-0000D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920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88900</xdr:colOff>
      <xdr:row>8</xdr:row>
      <xdr:rowOff>107950</xdr:rowOff>
    </xdr:to>
    <xdr:pic>
      <xdr:nvPicPr>
        <xdr:cNvPr id="2265" name="Picture 72" descr="Logo oeilleres">
          <a:extLst>
            <a:ext uri="{FF2B5EF4-FFF2-40B4-BE49-F238E27FC236}">
              <a16:creationId xmlns:a16="http://schemas.microsoft.com/office/drawing/2014/main" id="{00000000-0008-0000-0200-0000D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473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88900</xdr:colOff>
      <xdr:row>13</xdr:row>
      <xdr:rowOff>107950</xdr:rowOff>
    </xdr:to>
    <xdr:pic>
      <xdr:nvPicPr>
        <xdr:cNvPr id="2266" name="Picture 73" descr="Logo oeilleres australiennes">
          <a:extLst>
            <a:ext uri="{FF2B5EF4-FFF2-40B4-BE49-F238E27FC236}">
              <a16:creationId xmlns:a16="http://schemas.microsoft.com/office/drawing/2014/main" id="{00000000-0008-0000-0200-0000D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393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2267" name="Picture 74" descr="Logo oeilleres">
          <a:extLst>
            <a:ext uri="{FF2B5EF4-FFF2-40B4-BE49-F238E27FC236}">
              <a16:creationId xmlns:a16="http://schemas.microsoft.com/office/drawing/2014/main" id="{00000000-0008-0000-0200-0000D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88900</xdr:colOff>
      <xdr:row>18</xdr:row>
      <xdr:rowOff>107950</xdr:rowOff>
    </xdr:to>
    <xdr:pic>
      <xdr:nvPicPr>
        <xdr:cNvPr id="2268" name="Picture 75" descr="Logo oeilleres australiennes">
          <a:extLst>
            <a:ext uri="{FF2B5EF4-FFF2-40B4-BE49-F238E27FC236}">
              <a16:creationId xmlns:a16="http://schemas.microsoft.com/office/drawing/2014/main" id="{00000000-0008-0000-0200-0000D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3314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88900</xdr:colOff>
      <xdr:row>30</xdr:row>
      <xdr:rowOff>107950</xdr:rowOff>
    </xdr:to>
    <xdr:pic>
      <xdr:nvPicPr>
        <xdr:cNvPr id="2269" name="Picture 76" descr="Logo oeilleres">
          <a:extLst>
            <a:ext uri="{FF2B5EF4-FFF2-40B4-BE49-F238E27FC236}">
              <a16:creationId xmlns:a16="http://schemas.microsoft.com/office/drawing/2014/main" id="{00000000-0008-0000-0200-0000D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524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88900</xdr:colOff>
      <xdr:row>36</xdr:row>
      <xdr:rowOff>107950</xdr:rowOff>
    </xdr:to>
    <xdr:pic>
      <xdr:nvPicPr>
        <xdr:cNvPr id="2270" name="Picture 77" descr="Logo oeilleres australiennes">
          <a:extLst>
            <a:ext uri="{FF2B5EF4-FFF2-40B4-BE49-F238E27FC236}">
              <a16:creationId xmlns:a16="http://schemas.microsoft.com/office/drawing/2014/main" id="{00000000-0008-0000-0200-0000D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6629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88900</xdr:colOff>
      <xdr:row>42</xdr:row>
      <xdr:rowOff>107950</xdr:rowOff>
    </xdr:to>
    <xdr:pic>
      <xdr:nvPicPr>
        <xdr:cNvPr id="2271" name="Picture 78" descr="Logo oeilleres australiennes">
          <a:extLst>
            <a:ext uri="{FF2B5EF4-FFF2-40B4-BE49-F238E27FC236}">
              <a16:creationId xmlns:a16="http://schemas.microsoft.com/office/drawing/2014/main" id="{00000000-0008-0000-0200-0000D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7734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88900</xdr:colOff>
      <xdr:row>44</xdr:row>
      <xdr:rowOff>107950</xdr:rowOff>
    </xdr:to>
    <xdr:pic>
      <xdr:nvPicPr>
        <xdr:cNvPr id="2272" name="Picture 79" descr="Logo oeilleres australiennes">
          <a:extLst>
            <a:ext uri="{FF2B5EF4-FFF2-40B4-BE49-F238E27FC236}">
              <a16:creationId xmlns:a16="http://schemas.microsoft.com/office/drawing/2014/main" id="{00000000-0008-0000-0200-0000E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8102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88900</xdr:colOff>
      <xdr:row>55</xdr:row>
      <xdr:rowOff>107950</xdr:rowOff>
    </xdr:to>
    <xdr:pic>
      <xdr:nvPicPr>
        <xdr:cNvPr id="2273" name="Picture 80" descr="Logo oeilleres">
          <a:extLst>
            <a:ext uri="{FF2B5EF4-FFF2-40B4-BE49-F238E27FC236}">
              <a16:creationId xmlns:a16="http://schemas.microsoft.com/office/drawing/2014/main" id="{00000000-0008-0000-0200-0000E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1282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88900</xdr:colOff>
      <xdr:row>56</xdr:row>
      <xdr:rowOff>107950</xdr:rowOff>
    </xdr:to>
    <xdr:pic>
      <xdr:nvPicPr>
        <xdr:cNvPr id="2274" name="Picture 81" descr="Logo oeilleres australiennes">
          <a:extLst>
            <a:ext uri="{FF2B5EF4-FFF2-40B4-BE49-F238E27FC236}">
              <a16:creationId xmlns:a16="http://schemas.microsoft.com/office/drawing/2014/main" id="{00000000-0008-0000-0200-0000E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312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88900</xdr:colOff>
      <xdr:row>57</xdr:row>
      <xdr:rowOff>107950</xdr:rowOff>
    </xdr:to>
    <xdr:pic>
      <xdr:nvPicPr>
        <xdr:cNvPr id="2275" name="Picture 82" descr="Logo oeilleres australiennes">
          <a:extLst>
            <a:ext uri="{FF2B5EF4-FFF2-40B4-BE49-F238E27FC236}">
              <a16:creationId xmlns:a16="http://schemas.microsoft.com/office/drawing/2014/main" id="{00000000-0008-0000-0200-0000E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496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88900</xdr:colOff>
      <xdr:row>58</xdr:row>
      <xdr:rowOff>107950</xdr:rowOff>
    </xdr:to>
    <xdr:pic>
      <xdr:nvPicPr>
        <xdr:cNvPr id="2276" name="Picture 83" descr="Logo oeilleres australiennes">
          <a:extLst>
            <a:ext uri="{FF2B5EF4-FFF2-40B4-BE49-F238E27FC236}">
              <a16:creationId xmlns:a16="http://schemas.microsoft.com/office/drawing/2014/main" id="{00000000-0008-0000-0200-0000E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0680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3" name="Picture 1" descr="Logo oeilleres australiennes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74" name="Picture 2" descr="Logo oeilleres australiennes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75" name="Picture 3" descr="Logo oeilleres australiennes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6" name="Picture 4" descr="Logo oeilleres australiennes">
          <a:extLst>
            <a:ext uri="{FF2B5EF4-FFF2-40B4-BE49-F238E27FC236}">
              <a16:creationId xmlns:a16="http://schemas.microsoft.com/office/drawing/2014/main" id="{00000000-0008-0000-02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77" name="Picture 5" descr="Logo oeilleres australiennes">
          <a:extLst>
            <a:ext uri="{FF2B5EF4-FFF2-40B4-BE49-F238E27FC236}">
              <a16:creationId xmlns:a16="http://schemas.microsoft.com/office/drawing/2014/main" id="{00000000-0008-0000-02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78" name="Picture 6" descr="Logo oeilleres australiennes">
          <a:extLst>
            <a:ext uri="{FF2B5EF4-FFF2-40B4-BE49-F238E27FC236}">
              <a16:creationId xmlns:a16="http://schemas.microsoft.com/office/drawing/2014/main" id="{00000000-0008-0000-02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79" name="Picture 7" descr="Logo oeilleres australiennes">
          <a:extLst>
            <a:ext uri="{FF2B5EF4-FFF2-40B4-BE49-F238E27FC236}">
              <a16:creationId xmlns:a16="http://schemas.microsoft.com/office/drawing/2014/main" id="{00000000-0008-0000-0200-00000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0" name="Picture 8" descr="Logo oeilleres australiennes">
          <a:extLst>
            <a:ext uri="{FF2B5EF4-FFF2-40B4-BE49-F238E27FC236}">
              <a16:creationId xmlns:a16="http://schemas.microsoft.com/office/drawing/2014/main" id="{00000000-0008-0000-0200-00000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1" name="Picture 9" descr="Logo oeilleres australiennes">
          <a:extLst>
            <a:ext uri="{FF2B5EF4-FFF2-40B4-BE49-F238E27FC236}">
              <a16:creationId xmlns:a16="http://schemas.microsoft.com/office/drawing/2014/main" id="{00000000-0008-0000-0200-00000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82" name="Picture 10" descr="Logo oeilleres australiennes">
          <a:extLst>
            <a:ext uri="{FF2B5EF4-FFF2-40B4-BE49-F238E27FC236}">
              <a16:creationId xmlns:a16="http://schemas.microsoft.com/office/drawing/2014/main" id="{00000000-0008-0000-0200-00000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3" name="Picture 11" descr="Logo oeilleres australiennes">
          <a:extLst>
            <a:ext uri="{FF2B5EF4-FFF2-40B4-BE49-F238E27FC236}">
              <a16:creationId xmlns:a16="http://schemas.microsoft.com/office/drawing/2014/main" id="{00000000-0008-0000-0200-00000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4" name="Picture 12" descr="Logo oeilleres australiennes">
          <a:extLst>
            <a:ext uri="{FF2B5EF4-FFF2-40B4-BE49-F238E27FC236}">
              <a16:creationId xmlns:a16="http://schemas.microsoft.com/office/drawing/2014/main" id="{00000000-0008-0000-02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88900</xdr:colOff>
      <xdr:row>6</xdr:row>
      <xdr:rowOff>107950</xdr:rowOff>
    </xdr:to>
    <xdr:pic>
      <xdr:nvPicPr>
        <xdr:cNvPr id="3085" name="Picture 13" descr="Logo oeilleres australiennes">
          <a:extLst>
            <a:ext uri="{FF2B5EF4-FFF2-40B4-BE49-F238E27FC236}">
              <a16:creationId xmlns:a16="http://schemas.microsoft.com/office/drawing/2014/main" id="{00000000-0008-0000-0200-00000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1049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88900</xdr:colOff>
      <xdr:row>12</xdr:row>
      <xdr:rowOff>107950</xdr:rowOff>
    </xdr:to>
    <xdr:pic>
      <xdr:nvPicPr>
        <xdr:cNvPr id="3086" name="Picture 14" descr="Logo oeilleres australiennes">
          <a:extLst>
            <a:ext uri="{FF2B5EF4-FFF2-40B4-BE49-F238E27FC236}">
              <a16:creationId xmlns:a16="http://schemas.microsoft.com/office/drawing/2014/main" id="{00000000-0008-0000-0200-00000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20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88900</xdr:colOff>
      <xdr:row>14</xdr:row>
      <xdr:rowOff>107950</xdr:rowOff>
    </xdr:to>
    <xdr:pic>
      <xdr:nvPicPr>
        <xdr:cNvPr id="3087" name="Picture 15" descr="Logo oeilleres australiennes">
          <a:extLst>
            <a:ext uri="{FF2B5EF4-FFF2-40B4-BE49-F238E27FC236}">
              <a16:creationId xmlns:a16="http://schemas.microsoft.com/office/drawing/2014/main" id="{00000000-0008-0000-0200-00000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578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85725</xdr:colOff>
      <xdr:row>3</xdr:row>
      <xdr:rowOff>104775</xdr:rowOff>
    </xdr:to>
    <xdr:pic>
      <xdr:nvPicPr>
        <xdr:cNvPr id="32" name="Picture 1" descr="Logo oeilleres">
          <a:extLst>
            <a:ext uri="{FF2B5EF4-FFF2-40B4-BE49-F238E27FC236}">
              <a16:creationId xmlns:a16="http://schemas.microsoft.com/office/drawing/2014/main" id="{6EF7E500-94D4-49A1-812B-C39C90541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7048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85725</xdr:colOff>
      <xdr:row>6</xdr:row>
      <xdr:rowOff>104775</xdr:rowOff>
    </xdr:to>
    <xdr:pic>
      <xdr:nvPicPr>
        <xdr:cNvPr id="33" name="Picture 2" descr="Logo oeilleres australiennes">
          <a:extLst>
            <a:ext uri="{FF2B5EF4-FFF2-40B4-BE49-F238E27FC236}">
              <a16:creationId xmlns:a16="http://schemas.microsoft.com/office/drawing/2014/main" id="{617C3C1D-64AE-4FB0-8168-202450F04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12763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85725</xdr:colOff>
      <xdr:row>7</xdr:row>
      <xdr:rowOff>104775</xdr:rowOff>
    </xdr:to>
    <xdr:pic>
      <xdr:nvPicPr>
        <xdr:cNvPr id="34" name="Picture 3" descr="Logo oeilleres">
          <a:extLst>
            <a:ext uri="{FF2B5EF4-FFF2-40B4-BE49-F238E27FC236}">
              <a16:creationId xmlns:a16="http://schemas.microsoft.com/office/drawing/2014/main" id="{C4742152-6EE7-49DC-89BF-17CFB9A43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14668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85725</xdr:colOff>
      <xdr:row>10</xdr:row>
      <xdr:rowOff>104775</xdr:rowOff>
    </xdr:to>
    <xdr:pic>
      <xdr:nvPicPr>
        <xdr:cNvPr id="35" name="Picture 4" descr="Logo oeilleres">
          <a:extLst>
            <a:ext uri="{FF2B5EF4-FFF2-40B4-BE49-F238E27FC236}">
              <a16:creationId xmlns:a16="http://schemas.microsoft.com/office/drawing/2014/main" id="{E369755B-0590-4614-84FF-C611BAC4B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0383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</xdr:row>
      <xdr:rowOff>0</xdr:rowOff>
    </xdr:from>
    <xdr:to>
      <xdr:col>13</xdr:col>
      <xdr:colOff>88900</xdr:colOff>
      <xdr:row>3</xdr:row>
      <xdr:rowOff>107950</xdr:rowOff>
    </xdr:to>
    <xdr:pic>
      <xdr:nvPicPr>
        <xdr:cNvPr id="4097" name="Picture 1" descr="Logo oeilleres australiennes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698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88900</xdr:colOff>
      <xdr:row>4</xdr:row>
      <xdr:rowOff>107950</xdr:rowOff>
    </xdr:to>
    <xdr:pic>
      <xdr:nvPicPr>
        <xdr:cNvPr id="4098" name="Picture 2" descr="Logo oeilleres australiennes"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82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099" name="Picture 3" descr="Logo oeilleres australiennes">
          <a:extLst>
            <a:ext uri="{FF2B5EF4-FFF2-40B4-BE49-F238E27FC236}">
              <a16:creationId xmlns:a16="http://schemas.microsoft.com/office/drawing/2014/main" id="{00000000-0008-0000-0300-00000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559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0" name="Picture 4" descr="Logo oeilleres australiennes">
          <a:extLst>
            <a:ext uri="{FF2B5EF4-FFF2-40B4-BE49-F238E27FC236}">
              <a16:creationId xmlns:a16="http://schemas.microsoft.com/office/drawing/2014/main" id="{00000000-0008-0000-0300-00000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623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1" name="Picture 5" descr="Logo oeilleres australiennes">
          <a:extLst>
            <a:ext uri="{FF2B5EF4-FFF2-40B4-BE49-F238E27FC236}">
              <a16:creationId xmlns:a16="http://schemas.microsoft.com/office/drawing/2014/main" id="{00000000-0008-0000-0300-00000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2719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2" name="Picture 6" descr="Logo oeilleres australiennes">
          <a:extLst>
            <a:ext uri="{FF2B5EF4-FFF2-40B4-BE49-F238E27FC236}">
              <a16:creationId xmlns:a16="http://schemas.microsoft.com/office/drawing/2014/main" id="{00000000-0008-0000-0300-00000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33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3" name="Picture 7" descr="Logo oeilleres australiennes">
          <a:extLst>
            <a:ext uri="{FF2B5EF4-FFF2-40B4-BE49-F238E27FC236}">
              <a16:creationId xmlns:a16="http://schemas.microsoft.com/office/drawing/2014/main" id="{00000000-0008-0000-0300-00000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417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4" name="Picture 8" descr="Logo oeilleres australiennes">
          <a:extLst>
            <a:ext uri="{FF2B5EF4-FFF2-40B4-BE49-F238E27FC236}">
              <a16:creationId xmlns:a16="http://schemas.microsoft.com/office/drawing/2014/main" id="{00000000-0008-0000-0300-00000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4363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5" name="Picture 9" descr="Logo oeilleres australiennes">
          <a:extLst>
            <a:ext uri="{FF2B5EF4-FFF2-40B4-BE49-F238E27FC236}">
              <a16:creationId xmlns:a16="http://schemas.microsoft.com/office/drawing/2014/main" id="{00000000-0008-0000-0300-00000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967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6" name="Picture 10" descr="Logo oeilleres australiennes">
          <a:extLst>
            <a:ext uri="{FF2B5EF4-FFF2-40B4-BE49-F238E27FC236}">
              <a16:creationId xmlns:a16="http://schemas.microsoft.com/office/drawing/2014/main" id="{00000000-0008-0000-0300-00000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624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7" name="Picture 11" descr="Logo oeilleres australiennes">
          <a:extLst>
            <a:ext uri="{FF2B5EF4-FFF2-40B4-BE49-F238E27FC236}">
              <a16:creationId xmlns:a16="http://schemas.microsoft.com/office/drawing/2014/main" id="{00000000-0008-0000-0300-00000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841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08" name="Picture 12" descr="Logo oeilleres australiennes">
          <a:extLst>
            <a:ext uri="{FF2B5EF4-FFF2-40B4-BE49-F238E27FC236}">
              <a16:creationId xmlns:a16="http://schemas.microsoft.com/office/drawing/2014/main" id="{00000000-0008-0000-0300-00000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256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13</xdr:row>
      <xdr:rowOff>0</xdr:rowOff>
    </xdr:from>
    <xdr:to>
      <xdr:col>13</xdr:col>
      <xdr:colOff>88900</xdr:colOff>
      <xdr:row>13</xdr:row>
      <xdr:rowOff>107950</xdr:rowOff>
    </xdr:to>
    <xdr:pic>
      <xdr:nvPicPr>
        <xdr:cNvPr id="4109" name="Picture 13" descr="Logo oeilleres australiennes">
          <a:extLst>
            <a:ext uri="{FF2B5EF4-FFF2-40B4-BE49-F238E27FC236}">
              <a16:creationId xmlns:a16="http://schemas.microsoft.com/office/drawing/2014/main" id="{00000000-0008-0000-0300-00000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49720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34</xdr:row>
      <xdr:rowOff>0</xdr:rowOff>
    </xdr:from>
    <xdr:to>
      <xdr:col>13</xdr:col>
      <xdr:colOff>88900</xdr:colOff>
      <xdr:row>34</xdr:row>
      <xdr:rowOff>107950</xdr:rowOff>
    </xdr:to>
    <xdr:pic>
      <xdr:nvPicPr>
        <xdr:cNvPr id="4110" name="Picture 14" descr="Logo oeilleres australiennes">
          <a:extLst>
            <a:ext uri="{FF2B5EF4-FFF2-40B4-BE49-F238E27FC236}">
              <a16:creationId xmlns:a16="http://schemas.microsoft.com/office/drawing/2014/main" id="{00000000-0008-0000-03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575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52</xdr:row>
      <xdr:rowOff>0</xdr:rowOff>
    </xdr:from>
    <xdr:to>
      <xdr:col>13</xdr:col>
      <xdr:colOff>88900</xdr:colOff>
      <xdr:row>52</xdr:row>
      <xdr:rowOff>107950</xdr:rowOff>
    </xdr:to>
    <xdr:pic>
      <xdr:nvPicPr>
        <xdr:cNvPr id="4111" name="Picture 15" descr="Logo oeilleres australiennes">
          <a:extLst>
            <a:ext uri="{FF2B5EF4-FFF2-40B4-BE49-F238E27FC236}">
              <a16:creationId xmlns:a16="http://schemas.microsoft.com/office/drawing/2014/main" id="{00000000-0008-0000-0300-00000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12331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12" name="Picture 16" descr="Logo oeilleres australiennes">
          <a:extLst>
            <a:ext uri="{FF2B5EF4-FFF2-40B4-BE49-F238E27FC236}">
              <a16:creationId xmlns:a16="http://schemas.microsoft.com/office/drawing/2014/main" id="{00000000-0008-0000-0300-00001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5222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13" name="Picture 17" descr="Logo oeilleres australiennes">
          <a:extLst>
            <a:ext uri="{FF2B5EF4-FFF2-40B4-BE49-F238E27FC236}">
              <a16:creationId xmlns:a16="http://schemas.microsoft.com/office/drawing/2014/main" id="{00000000-0008-0000-0300-00001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27063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14" name="Picture 18" descr="Logo oeilleres australiennes">
          <a:extLst>
            <a:ext uri="{FF2B5EF4-FFF2-40B4-BE49-F238E27FC236}">
              <a16:creationId xmlns:a16="http://schemas.microsoft.com/office/drawing/2014/main" id="{00000000-0008-0000-0300-00001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5652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15" name="Picture 19" descr="Logo oeilleres australiennes">
          <a:extLst>
            <a:ext uri="{FF2B5EF4-FFF2-40B4-BE49-F238E27FC236}">
              <a16:creationId xmlns:a16="http://schemas.microsoft.com/office/drawing/2014/main" id="{00000000-0008-0000-0300-00001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2565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88900</xdr:colOff>
      <xdr:row>40</xdr:row>
      <xdr:rowOff>107950</xdr:rowOff>
    </xdr:to>
    <xdr:pic>
      <xdr:nvPicPr>
        <xdr:cNvPr id="4116" name="Picture 20" descr="Logo oeilleres australiennes">
          <a:extLst>
            <a:ext uri="{FF2B5EF4-FFF2-40B4-BE49-F238E27FC236}">
              <a16:creationId xmlns:a16="http://schemas.microsoft.com/office/drawing/2014/main" id="{00000000-0008-0000-0300-00001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1913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88900</xdr:colOff>
      <xdr:row>3</xdr:row>
      <xdr:rowOff>107950</xdr:rowOff>
    </xdr:to>
    <xdr:pic>
      <xdr:nvPicPr>
        <xdr:cNvPr id="4117" name="Picture 21" descr="Logo oeilleres australiennes">
          <a:extLst>
            <a:ext uri="{FF2B5EF4-FFF2-40B4-BE49-F238E27FC236}">
              <a16:creationId xmlns:a16="http://schemas.microsoft.com/office/drawing/2014/main" id="{00000000-0008-0000-0300-00001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552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88900</xdr:colOff>
      <xdr:row>4</xdr:row>
      <xdr:rowOff>107950</xdr:rowOff>
    </xdr:to>
    <xdr:pic>
      <xdr:nvPicPr>
        <xdr:cNvPr id="4118" name="Picture 22" descr="Logo oeilleres australiennes">
          <a:extLst>
            <a:ext uri="{FF2B5EF4-FFF2-40B4-BE49-F238E27FC236}">
              <a16:creationId xmlns:a16="http://schemas.microsoft.com/office/drawing/2014/main" id="{00000000-0008-0000-0300-00001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736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15</xdr:row>
      <xdr:rowOff>0</xdr:rowOff>
    </xdr:from>
    <xdr:to>
      <xdr:col>13</xdr:col>
      <xdr:colOff>88900</xdr:colOff>
      <xdr:row>15</xdr:row>
      <xdr:rowOff>107950</xdr:rowOff>
    </xdr:to>
    <xdr:pic>
      <xdr:nvPicPr>
        <xdr:cNvPr id="4119" name="Picture 23" descr="Logo oeilleres australiennes">
          <a:extLst>
            <a:ext uri="{FF2B5EF4-FFF2-40B4-BE49-F238E27FC236}">
              <a16:creationId xmlns:a16="http://schemas.microsoft.com/office/drawing/2014/main" id="{00000000-0008-0000-0300-00001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36830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88900</xdr:colOff>
      <xdr:row>37</xdr:row>
      <xdr:rowOff>107950</xdr:rowOff>
    </xdr:to>
    <xdr:pic>
      <xdr:nvPicPr>
        <xdr:cNvPr id="4120" name="Picture 24" descr="Logo oeilleres australiennes">
          <a:extLst>
            <a:ext uri="{FF2B5EF4-FFF2-40B4-BE49-F238E27FC236}">
              <a16:creationId xmlns:a16="http://schemas.microsoft.com/office/drawing/2014/main" id="{00000000-0008-0000-0300-00001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82867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44</xdr:row>
      <xdr:rowOff>0</xdr:rowOff>
    </xdr:from>
    <xdr:to>
      <xdr:col>13</xdr:col>
      <xdr:colOff>88900</xdr:colOff>
      <xdr:row>44</xdr:row>
      <xdr:rowOff>107950</xdr:rowOff>
    </xdr:to>
    <xdr:pic>
      <xdr:nvPicPr>
        <xdr:cNvPr id="4121" name="Picture 25" descr="Logo oeilleres australiennes">
          <a:extLst>
            <a:ext uri="{FF2B5EF4-FFF2-40B4-BE49-F238E27FC236}">
              <a16:creationId xmlns:a16="http://schemas.microsoft.com/office/drawing/2014/main" id="{00000000-0008-0000-0300-00001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99441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85725</xdr:colOff>
      <xdr:row>4</xdr:row>
      <xdr:rowOff>104775</xdr:rowOff>
    </xdr:to>
    <xdr:pic>
      <xdr:nvPicPr>
        <xdr:cNvPr id="2" name="Picture 1" descr="Logo oeilleres australiennes">
          <a:extLst>
            <a:ext uri="{FF2B5EF4-FFF2-40B4-BE49-F238E27FC236}">
              <a16:creationId xmlns:a16="http://schemas.microsoft.com/office/drawing/2014/main" id="{386B8597-2865-4A0F-AD8E-47E63AC56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11620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</xdr:row>
      <xdr:rowOff>0</xdr:rowOff>
    </xdr:from>
    <xdr:to>
      <xdr:col>13</xdr:col>
      <xdr:colOff>85725</xdr:colOff>
      <xdr:row>8</xdr:row>
      <xdr:rowOff>104775</xdr:rowOff>
    </xdr:to>
    <xdr:pic>
      <xdr:nvPicPr>
        <xdr:cNvPr id="3" name="Picture 2" descr="Logo oeilleres australiennes">
          <a:extLst>
            <a:ext uri="{FF2B5EF4-FFF2-40B4-BE49-F238E27FC236}">
              <a16:creationId xmlns:a16="http://schemas.microsoft.com/office/drawing/2014/main" id="{0FAEBBA8-B4C2-42AA-B126-029A4A4C3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27813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</xdr:row>
      <xdr:rowOff>0</xdr:rowOff>
    </xdr:from>
    <xdr:to>
      <xdr:col>13</xdr:col>
      <xdr:colOff>85725</xdr:colOff>
      <xdr:row>9</xdr:row>
      <xdr:rowOff>104775</xdr:rowOff>
    </xdr:to>
    <xdr:pic>
      <xdr:nvPicPr>
        <xdr:cNvPr id="4" name="Picture 3" descr="Logo oeilleres australiennes">
          <a:extLst>
            <a:ext uri="{FF2B5EF4-FFF2-40B4-BE49-F238E27FC236}">
              <a16:creationId xmlns:a16="http://schemas.microsoft.com/office/drawing/2014/main" id="{A600D46B-E36A-4FB8-AFC1-A3CBC1B8D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3105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17</xdr:row>
      <xdr:rowOff>0</xdr:rowOff>
    </xdr:from>
    <xdr:to>
      <xdr:col>13</xdr:col>
      <xdr:colOff>85725</xdr:colOff>
      <xdr:row>17</xdr:row>
      <xdr:rowOff>104775</xdr:rowOff>
    </xdr:to>
    <xdr:pic>
      <xdr:nvPicPr>
        <xdr:cNvPr id="5" name="Picture 4" descr="Logo oeilleres australiennes">
          <a:extLst>
            <a:ext uri="{FF2B5EF4-FFF2-40B4-BE49-F238E27FC236}">
              <a16:creationId xmlns:a16="http://schemas.microsoft.com/office/drawing/2014/main" id="{E4BB587B-99F1-44D6-B577-88A1FC681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63436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18</xdr:row>
      <xdr:rowOff>0</xdr:rowOff>
    </xdr:from>
    <xdr:to>
      <xdr:col>13</xdr:col>
      <xdr:colOff>85725</xdr:colOff>
      <xdr:row>18</xdr:row>
      <xdr:rowOff>104775</xdr:rowOff>
    </xdr:to>
    <xdr:pic>
      <xdr:nvPicPr>
        <xdr:cNvPr id="6" name="Picture 5" descr="Logo oeilleres australiennes">
          <a:extLst>
            <a:ext uri="{FF2B5EF4-FFF2-40B4-BE49-F238E27FC236}">
              <a16:creationId xmlns:a16="http://schemas.microsoft.com/office/drawing/2014/main" id="{228E8374-5582-48BA-879F-EBBA03990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66675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13</xdr:col>
      <xdr:colOff>85725</xdr:colOff>
      <xdr:row>19</xdr:row>
      <xdr:rowOff>104775</xdr:rowOff>
    </xdr:to>
    <xdr:pic>
      <xdr:nvPicPr>
        <xdr:cNvPr id="7" name="Picture 6" descr="Logo oeilleres australiennes">
          <a:extLst>
            <a:ext uri="{FF2B5EF4-FFF2-40B4-BE49-F238E27FC236}">
              <a16:creationId xmlns:a16="http://schemas.microsoft.com/office/drawing/2014/main" id="{A58E37A3-764B-483B-9711-D22647939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69913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22</xdr:row>
      <xdr:rowOff>0</xdr:rowOff>
    </xdr:from>
    <xdr:to>
      <xdr:col>13</xdr:col>
      <xdr:colOff>85725</xdr:colOff>
      <xdr:row>22</xdr:row>
      <xdr:rowOff>104775</xdr:rowOff>
    </xdr:to>
    <xdr:pic>
      <xdr:nvPicPr>
        <xdr:cNvPr id="8" name="Picture 7" descr="Logo oeilleres">
          <a:extLst>
            <a:ext uri="{FF2B5EF4-FFF2-40B4-BE49-F238E27FC236}">
              <a16:creationId xmlns:a16="http://schemas.microsoft.com/office/drawing/2014/main" id="{1598E582-5C6E-4633-ACBA-FDC6B5C1E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82867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23</xdr:row>
      <xdr:rowOff>0</xdr:rowOff>
    </xdr:from>
    <xdr:to>
      <xdr:col>13</xdr:col>
      <xdr:colOff>85725</xdr:colOff>
      <xdr:row>23</xdr:row>
      <xdr:rowOff>104775</xdr:rowOff>
    </xdr:to>
    <xdr:pic>
      <xdr:nvPicPr>
        <xdr:cNvPr id="9" name="Picture 8" descr="Logo oeilleres">
          <a:extLst>
            <a:ext uri="{FF2B5EF4-FFF2-40B4-BE49-F238E27FC236}">
              <a16:creationId xmlns:a16="http://schemas.microsoft.com/office/drawing/2014/main" id="{E69326CE-F1BA-45AE-909B-E9C5BC7D0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86106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24</xdr:row>
      <xdr:rowOff>0</xdr:rowOff>
    </xdr:from>
    <xdr:to>
      <xdr:col>13</xdr:col>
      <xdr:colOff>85725</xdr:colOff>
      <xdr:row>24</xdr:row>
      <xdr:rowOff>104775</xdr:rowOff>
    </xdr:to>
    <xdr:pic>
      <xdr:nvPicPr>
        <xdr:cNvPr id="10" name="Picture 9" descr="Logo oeilleres">
          <a:extLst>
            <a:ext uri="{FF2B5EF4-FFF2-40B4-BE49-F238E27FC236}">
              <a16:creationId xmlns:a16="http://schemas.microsoft.com/office/drawing/2014/main" id="{5524DC3A-ACD5-490E-A218-731296FCC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89344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13</xdr:col>
      <xdr:colOff>85725</xdr:colOff>
      <xdr:row>25</xdr:row>
      <xdr:rowOff>104775</xdr:rowOff>
    </xdr:to>
    <xdr:pic>
      <xdr:nvPicPr>
        <xdr:cNvPr id="11" name="Picture 10" descr="Logo oeilleres">
          <a:extLst>
            <a:ext uri="{FF2B5EF4-FFF2-40B4-BE49-F238E27FC236}">
              <a16:creationId xmlns:a16="http://schemas.microsoft.com/office/drawing/2014/main" id="{9DF4E695-00C7-4148-8710-AE85C97FB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91249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37</xdr:row>
      <xdr:rowOff>0</xdr:rowOff>
    </xdr:from>
    <xdr:to>
      <xdr:col>13</xdr:col>
      <xdr:colOff>85725</xdr:colOff>
      <xdr:row>37</xdr:row>
      <xdr:rowOff>104775</xdr:rowOff>
    </xdr:to>
    <xdr:pic>
      <xdr:nvPicPr>
        <xdr:cNvPr id="12" name="Picture 11" descr="Logo oeilleres">
          <a:extLst>
            <a:ext uri="{FF2B5EF4-FFF2-40B4-BE49-F238E27FC236}">
              <a16:creationId xmlns:a16="http://schemas.microsoft.com/office/drawing/2014/main" id="{11137ECB-D3C5-40E2-8844-5ADD9235E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117157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13</xdr:col>
      <xdr:colOff>85725</xdr:colOff>
      <xdr:row>38</xdr:row>
      <xdr:rowOff>104775</xdr:rowOff>
    </xdr:to>
    <xdr:pic>
      <xdr:nvPicPr>
        <xdr:cNvPr id="13" name="Picture 12" descr="Logo oeilleres">
          <a:extLst>
            <a:ext uri="{FF2B5EF4-FFF2-40B4-BE49-F238E27FC236}">
              <a16:creationId xmlns:a16="http://schemas.microsoft.com/office/drawing/2014/main" id="{E95D0B90-4C13-4BB5-9EB3-5F9D46017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120396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200025</xdr:colOff>
      <xdr:row>18</xdr:row>
      <xdr:rowOff>19050</xdr:rowOff>
    </xdr:from>
    <xdr:to>
      <xdr:col>23</xdr:col>
      <xdr:colOff>285750</xdr:colOff>
      <xdr:row>21</xdr:row>
      <xdr:rowOff>0</xdr:rowOff>
    </xdr:to>
    <xdr:sp macro="" textlink="">
      <xdr:nvSpPr>
        <xdr:cNvPr id="8" name="Cadre 7">
          <a:extLst>
            <a:ext uri="{FF2B5EF4-FFF2-40B4-BE49-F238E27FC236}">
              <a16:creationId xmlns:a16="http://schemas.microsoft.com/office/drawing/2014/main" id="{28B608CE-BDF6-4A02-9144-4BFB79122114}"/>
            </a:ext>
          </a:extLst>
        </xdr:cNvPr>
        <xdr:cNvSpPr/>
      </xdr:nvSpPr>
      <xdr:spPr>
        <a:xfrm>
          <a:off x="11296650" y="3695700"/>
          <a:ext cx="2409825" cy="628650"/>
        </a:xfrm>
        <a:prstGeom prst="fram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419100</xdr:colOff>
      <xdr:row>3</xdr:row>
      <xdr:rowOff>85725</xdr:rowOff>
    </xdr:from>
    <xdr:to>
      <xdr:col>23</xdr:col>
      <xdr:colOff>981075</xdr:colOff>
      <xdr:row>16</xdr:row>
      <xdr:rowOff>19050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82860D87-1860-4E04-A9D1-6AA2CD519BBA}"/>
            </a:ext>
          </a:extLst>
        </xdr:cNvPr>
        <xdr:cNvCxnSpPr/>
      </xdr:nvCxnSpPr>
      <xdr:spPr>
        <a:xfrm flipV="1">
          <a:off x="12677775" y="742950"/>
          <a:ext cx="1724025" cy="2533650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390525</xdr:colOff>
      <xdr:row>9</xdr:row>
      <xdr:rowOff>180975</xdr:rowOff>
    </xdr:from>
    <xdr:to>
      <xdr:col>24</xdr:col>
      <xdr:colOff>85725</xdr:colOff>
      <xdr:row>19</xdr:row>
      <xdr:rowOff>104775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301BC86-9299-45F3-9A38-23654C991A41}"/>
            </a:ext>
          </a:extLst>
        </xdr:cNvPr>
        <xdr:cNvCxnSpPr/>
      </xdr:nvCxnSpPr>
      <xdr:spPr>
        <a:xfrm flipV="1">
          <a:off x="12649200" y="2076450"/>
          <a:ext cx="2047875" cy="1924050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16</xdr:row>
      <xdr:rowOff>19050</xdr:rowOff>
    </xdr:from>
    <xdr:to>
      <xdr:col>1</xdr:col>
      <xdr:colOff>57150</xdr:colOff>
      <xdr:row>19</xdr:row>
      <xdr:rowOff>9525</xdr:rowOff>
    </xdr:to>
    <xdr:sp macro="" textlink="">
      <xdr:nvSpPr>
        <xdr:cNvPr id="5" name="Cadre 4">
          <a:extLst>
            <a:ext uri="{FF2B5EF4-FFF2-40B4-BE49-F238E27FC236}">
              <a16:creationId xmlns:a16="http://schemas.microsoft.com/office/drawing/2014/main" id="{FFBA18BE-2E5B-406B-B48C-578583B3479A}"/>
            </a:ext>
          </a:extLst>
        </xdr:cNvPr>
        <xdr:cNvSpPr/>
      </xdr:nvSpPr>
      <xdr:spPr>
        <a:xfrm>
          <a:off x="0" y="3276600"/>
          <a:ext cx="1533525" cy="628650"/>
        </a:xfrm>
        <a:prstGeom prst="fram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geny.com/reunions-courses-pmu?dat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/cheval/galloon_c1123017_h2588573" TargetMode="External"/><Relationship Id="rId18" Type="http://schemas.openxmlformats.org/officeDocument/2006/relationships/hyperlink" Target="/jockey/cristian-demuro_j1036762" TargetMode="External"/><Relationship Id="rId26" Type="http://schemas.openxmlformats.org/officeDocument/2006/relationships/hyperlink" Target="/jockey/eddy-hardouin_j1021958" TargetMode="External"/><Relationship Id="rId3" Type="http://schemas.openxmlformats.org/officeDocument/2006/relationships/hyperlink" Target="/entraineur/fabrice-vermeulen_e1011809" TargetMode="External"/><Relationship Id="rId21" Type="http://schemas.openxmlformats.org/officeDocument/2006/relationships/hyperlink" Target="/cheval/delhi-chope_c1123017_h2621546" TargetMode="External"/><Relationship Id="rId34" Type="http://schemas.openxmlformats.org/officeDocument/2006/relationships/drawing" Target="../drawings/drawing3.xml"/><Relationship Id="rId7" Type="http://schemas.openxmlformats.org/officeDocument/2006/relationships/hyperlink" Target="/entraineur/patrick-et-francois-monfort_e1120785" TargetMode="External"/><Relationship Id="rId12" Type="http://schemas.openxmlformats.org/officeDocument/2006/relationships/hyperlink" Target="/cheval/mehanydream_c1123017_h2589590" TargetMode="External"/><Relationship Id="rId17" Type="http://schemas.openxmlformats.org/officeDocument/2006/relationships/hyperlink" Target="/cheval/galador_c1123017_h2594554" TargetMode="External"/><Relationship Id="rId25" Type="http://schemas.openxmlformats.org/officeDocument/2006/relationships/hyperlink" Target="/cheval/easypolishadiamond_c1123017_h2592614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/jockey/antoine-hamelin_j1022842" TargetMode="External"/><Relationship Id="rId16" Type="http://schemas.openxmlformats.org/officeDocument/2006/relationships/hyperlink" Target="/cheval/galloon_c1123017_h2588573" TargetMode="External"/><Relationship Id="rId20" Type="http://schemas.openxmlformats.org/officeDocument/2006/relationships/hyperlink" Target="/cheval/galador_c1123017_h2594554" TargetMode="External"/><Relationship Id="rId29" Type="http://schemas.openxmlformats.org/officeDocument/2006/relationships/hyperlink" Target="/cheval/samuraj_c1123017_h2611291" TargetMode="External"/><Relationship Id="rId1" Type="http://schemas.openxmlformats.org/officeDocument/2006/relationships/hyperlink" Target="/cheval/ask-me-not_c1123017_h2588298" TargetMode="External"/><Relationship Id="rId6" Type="http://schemas.openxmlformats.org/officeDocument/2006/relationships/hyperlink" Target="/jockey/coralie-pacaut_j1107132" TargetMode="External"/><Relationship Id="rId11" Type="http://schemas.openxmlformats.org/officeDocument/2006/relationships/hyperlink" Target="/entraineur/cedric-boutin_e1001390" TargetMode="External"/><Relationship Id="rId24" Type="http://schemas.openxmlformats.org/officeDocument/2006/relationships/hyperlink" Target="/cheval/delhi-chope_c1123017_h2621546" TargetMode="External"/><Relationship Id="rId32" Type="http://schemas.openxmlformats.org/officeDocument/2006/relationships/hyperlink" Target="/cheval/samuraj_c1123017_h2611291" TargetMode="External"/><Relationship Id="rId5" Type="http://schemas.openxmlformats.org/officeDocument/2006/relationships/hyperlink" Target="/cheval/ma-boy-harris_c1123017_h2603075" TargetMode="External"/><Relationship Id="rId15" Type="http://schemas.openxmlformats.org/officeDocument/2006/relationships/hyperlink" Target="/entraineur/yann-barberot_e1000456" TargetMode="External"/><Relationship Id="rId23" Type="http://schemas.openxmlformats.org/officeDocument/2006/relationships/hyperlink" Target="/entraineur/cedric-boutin_e1001390" TargetMode="External"/><Relationship Id="rId28" Type="http://schemas.openxmlformats.org/officeDocument/2006/relationships/hyperlink" Target="/cheval/easypolishadiamond_c1123017_h2592614" TargetMode="External"/><Relationship Id="rId10" Type="http://schemas.openxmlformats.org/officeDocument/2006/relationships/hyperlink" Target="/jockey/alexis-pouchin_j1118228" TargetMode="External"/><Relationship Id="rId19" Type="http://schemas.openxmlformats.org/officeDocument/2006/relationships/hyperlink" Target="/entraineur/antonio-peraino_e1027979" TargetMode="External"/><Relationship Id="rId31" Type="http://schemas.openxmlformats.org/officeDocument/2006/relationships/hyperlink" Target="/entraineur/carina-fey_e1019110" TargetMode="External"/><Relationship Id="rId4" Type="http://schemas.openxmlformats.org/officeDocument/2006/relationships/hyperlink" Target="/cheval/ask-me-not_c1123017_h2588298" TargetMode="External"/><Relationship Id="rId9" Type="http://schemas.openxmlformats.org/officeDocument/2006/relationships/hyperlink" Target="/cheval/mehanydream_c1123017_h2589590" TargetMode="External"/><Relationship Id="rId14" Type="http://schemas.openxmlformats.org/officeDocument/2006/relationships/hyperlink" Target="/jockey/theo-bachelot_j1038906" TargetMode="External"/><Relationship Id="rId22" Type="http://schemas.openxmlformats.org/officeDocument/2006/relationships/hyperlink" Target="/jockey/hugo-mouesan_j1129023" TargetMode="External"/><Relationship Id="rId27" Type="http://schemas.openxmlformats.org/officeDocument/2006/relationships/hyperlink" Target="/entraineur/andrew-hollinshead_e1087458" TargetMode="External"/><Relationship Id="rId30" Type="http://schemas.openxmlformats.org/officeDocument/2006/relationships/hyperlink" Target="/jockey/ambre-molins_j1125357" TargetMode="External"/><Relationship Id="rId8" Type="http://schemas.openxmlformats.org/officeDocument/2006/relationships/hyperlink" Target="/cheval/ma-boy-harris_c1123017_h2603075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/cheval/mehanydream-performance-2019-11-23-cholet-vs-2020-01-20-cagnes-sur-mer_c1111501_f1123017_h2589590" TargetMode="External"/><Relationship Id="rId18" Type="http://schemas.openxmlformats.org/officeDocument/2006/relationships/hyperlink" Target="/cheval/galloon-performance-2019-11-12-chantilly-vs-2020-01-20-cagnes-sur-mer_c1108840_f1123017_h2588573" TargetMode="External"/><Relationship Id="rId26" Type="http://schemas.openxmlformats.org/officeDocument/2006/relationships/hyperlink" Target="/cheval/delhi-chope-performance-2020-01-04-marseille-vivaux-vs-2020-01-20-cagnes-sur-mer_c1120029_f1123017_h2621546" TargetMode="External"/><Relationship Id="rId3" Type="http://schemas.openxmlformats.org/officeDocument/2006/relationships/hyperlink" Target="/cheval/ask-me-not-performance-2019-07-18-vichy-vs-2020-01-20-cagnes-sur-mer_c1076745_f1123017_h2588298" TargetMode="External"/><Relationship Id="rId21" Type="http://schemas.openxmlformats.org/officeDocument/2006/relationships/hyperlink" Target="/cheval/galador-performance-2020-01-10-rome-capannelle-vs-2020-01-20-cagnes-sur-mer_c1121994_f1123017_h2594554" TargetMode="External"/><Relationship Id="rId34" Type="http://schemas.openxmlformats.org/officeDocument/2006/relationships/drawing" Target="../drawings/drawing4.xml"/><Relationship Id="rId7" Type="http://schemas.openxmlformats.org/officeDocument/2006/relationships/hyperlink" Target="/cheval/ma-boy-harris-performance-2019-10-18-maisons-laffitte-vs-2020-01-20-cagnes-sur-mer_c1102701_f1123017_h2603075" TargetMode="External"/><Relationship Id="rId12" Type="http://schemas.openxmlformats.org/officeDocument/2006/relationships/hyperlink" Target="/cheval/mehanydream-performance-2019-12-08-toulouse-vs-2020-01-20-cagnes-sur-mer_c1114932_f1123017_h2589590" TargetMode="External"/><Relationship Id="rId17" Type="http://schemas.openxmlformats.org/officeDocument/2006/relationships/hyperlink" Target="/cheval/galloon-performance-2019-12-02-deauville-vs-2020-01-20-cagnes-sur-mer_c1113431_f1123017_h2588573" TargetMode="External"/><Relationship Id="rId25" Type="http://schemas.openxmlformats.org/officeDocument/2006/relationships/hyperlink" Target="/cheval/galador-performance-2019-11-09-milan-vs-2020-01-20-cagnes-sur-mer_c1109366_f1123017_h2594554" TargetMode="External"/><Relationship Id="rId33" Type="http://schemas.openxmlformats.org/officeDocument/2006/relationships/hyperlink" Target="/cheval/samuraj-performance-2019-10-02-fontainebleau-vs-2020-01-20-cagnes-sur-mer_c1098305_f1123017_h2611291" TargetMode="External"/><Relationship Id="rId2" Type="http://schemas.openxmlformats.org/officeDocument/2006/relationships/hyperlink" Target="/cheval/ask-me-not-performance-2019-12-13-deauville-vs-2020-01-20-cagnes-sur-mer_c1115984_f1123017_h2588298" TargetMode="External"/><Relationship Id="rId16" Type="http://schemas.openxmlformats.org/officeDocument/2006/relationships/hyperlink" Target="/cheval/galloon-performance-2019-12-23-chantilly-vs-2020-01-20-cagnes-sur-mer_c1117960_f1123017_h2588573" TargetMode="External"/><Relationship Id="rId20" Type="http://schemas.openxmlformats.org/officeDocument/2006/relationships/hyperlink" Target="/cheval/galloon-performance-2019-09-30-chantilly-vs-2020-01-20-cagnes-sur-mer_c1097516_f1123017_h2588573" TargetMode="External"/><Relationship Id="rId29" Type="http://schemas.openxmlformats.org/officeDocument/2006/relationships/hyperlink" Target="/cheval/samuraj-performance-2019-12-16-lyon-la-soie-vs-2020-01-20-cagnes-sur-mer_c1116483_f1123017_h2611291" TargetMode="External"/><Relationship Id="rId1" Type="http://schemas.openxmlformats.org/officeDocument/2006/relationships/hyperlink" Target="/cheval/ask-me-not-performance-2019-12-22-deauville-vs-2020-01-20-cagnes-sur-mer_c1117943_f1123017_h2588298" TargetMode="External"/><Relationship Id="rId6" Type="http://schemas.openxmlformats.org/officeDocument/2006/relationships/hyperlink" Target="/cheval/ma-boy-harris-performance-2020-01-11-deauville-vs-2020-01-20-cagnes-sur-mer_c1121379_f1123017_h2603075" TargetMode="External"/><Relationship Id="rId11" Type="http://schemas.openxmlformats.org/officeDocument/2006/relationships/hyperlink" Target="/cheval/mehanydream-performance-2019-12-18-le-croise-laroche-vs-2020-01-20-cagnes-sur-mer_c1117126_f1123017_h2589590" TargetMode="External"/><Relationship Id="rId24" Type="http://schemas.openxmlformats.org/officeDocument/2006/relationships/hyperlink" Target="/cheval/galador-performance-2019-11-24-rome-capannelle-vs-2020-01-20-cagnes-sur-mer_c1112690_f1123017_h2594554" TargetMode="External"/><Relationship Id="rId32" Type="http://schemas.openxmlformats.org/officeDocument/2006/relationships/hyperlink" Target="/cheval/samuraj-performance-2019-10-20-parislongchamp-vs-2020-01-20-cagnes-sur-mer_c1103206_f1123017_h2611291" TargetMode="External"/><Relationship Id="rId5" Type="http://schemas.openxmlformats.org/officeDocument/2006/relationships/hyperlink" Target="/cheval/ask-me-not-performance-2019-04-10-maisons-laffitte-vs-2020-01-20-cagnes-sur-mer_c1049417_f1123017_h2588298" TargetMode="External"/><Relationship Id="rId15" Type="http://schemas.openxmlformats.org/officeDocument/2006/relationships/hyperlink" Target="/cheval/mehanydream-performance-2019-11-01-amiens-vs-2020-01-20-cagnes-sur-mer_c1106260_f1123017_h2589590" TargetMode="External"/><Relationship Id="rId23" Type="http://schemas.openxmlformats.org/officeDocument/2006/relationships/hyperlink" Target="/cheval/galador-performance-2019-12-03-naples-vs-2020-01-20-cagnes-sur-mer_c1114690_f1123017_h2594554" TargetMode="External"/><Relationship Id="rId28" Type="http://schemas.openxmlformats.org/officeDocument/2006/relationships/hyperlink" Target="/cheval/easypolishadiamond-performance-2019-04-26-maisons-laffitte-vs-2020-01-20-cagnes-sur-mer_c1053340_f1123017_h2592614" TargetMode="External"/><Relationship Id="rId10" Type="http://schemas.openxmlformats.org/officeDocument/2006/relationships/hyperlink" Target="/cheval/ma-boy-harris-performance-2019-08-16-wolverhampton-vs-2020-01-20-cagnes-sur-mer_c1086547_f1123017_h2603075" TargetMode="External"/><Relationship Id="rId19" Type="http://schemas.openxmlformats.org/officeDocument/2006/relationships/hyperlink" Target="/cheval/galloon-performance-2019-10-22-deauville-vs-2020-01-20-cagnes-sur-mer_c1103422_f1123017_h2588573" TargetMode="External"/><Relationship Id="rId31" Type="http://schemas.openxmlformats.org/officeDocument/2006/relationships/hyperlink" Target="/cheval/samuraj-performance-2019-11-07-chantilly-vs-2020-01-20-cagnes-sur-mer_c1107655_f1123017_h2611291" TargetMode="External"/><Relationship Id="rId4" Type="http://schemas.openxmlformats.org/officeDocument/2006/relationships/hyperlink" Target="/cheval/ask-me-not-performance-2019-05-19-angers-vs-2020-01-20-cagnes-sur-mer_c1059919_f1123017_h2588298" TargetMode="External"/><Relationship Id="rId9" Type="http://schemas.openxmlformats.org/officeDocument/2006/relationships/hyperlink" Target="/cheval/ma-boy-harris-performance-2019-08-30-wolverhampton-vs-2020-01-20-cagnes-sur-mer_c1090322_f1123017_h2603075" TargetMode="External"/><Relationship Id="rId14" Type="http://schemas.openxmlformats.org/officeDocument/2006/relationships/hyperlink" Target="/cheval/mehanydream-performance-2019-11-12-chantilly-vs-2020-01-20-cagnes-sur-mer_c1108840_f1123017_h2589590" TargetMode="External"/><Relationship Id="rId22" Type="http://schemas.openxmlformats.org/officeDocument/2006/relationships/hyperlink" Target="/cheval/galador-performance-2019-12-13-rome-capannelle-vs-2020-01-20-cagnes-sur-mer_c1116964_f1123017_h2594554" TargetMode="External"/><Relationship Id="rId27" Type="http://schemas.openxmlformats.org/officeDocument/2006/relationships/hyperlink" Target="/cheval/delhi-chope-performance-2019-12-12-chantilly-vs-2020-01-20-cagnes-sur-mer_c1115822_f1123017_h2621546" TargetMode="External"/><Relationship Id="rId30" Type="http://schemas.openxmlformats.org/officeDocument/2006/relationships/hyperlink" Target="/cheval/samuraj-performance-2019-11-18-marseille-vivaux-vs-2020-01-20-cagnes-sur-mer_c1110319_f1123017_h2611291" TargetMode="External"/><Relationship Id="rId8" Type="http://schemas.openxmlformats.org/officeDocument/2006/relationships/hyperlink" Target="/cheval/ma-boy-harris-performance-2019-09-16-thirsk-vs-2020-01-20-cagnes-sur-mer_c1094695_f1123017_h2603075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9"/>
  <sheetViews>
    <sheetView zoomScaleNormal="100" workbookViewId="0">
      <selection activeCell="B23" sqref="B23"/>
    </sheetView>
  </sheetViews>
  <sheetFormatPr baseColWidth="10" defaultRowHeight="15" x14ac:dyDescent="0.25"/>
  <cols>
    <col min="1" max="1" width="45.140625" bestFit="1" customWidth="1"/>
    <col min="2" max="2" width="26.7109375" customWidth="1"/>
    <col min="4" max="4" width="14.42578125" customWidth="1"/>
  </cols>
  <sheetData>
    <row r="1" spans="1:2" s="5" customFormat="1" x14ac:dyDescent="0.25">
      <c r="A1" s="7" t="s">
        <v>10</v>
      </c>
      <c r="B1" s="6"/>
    </row>
    <row r="2" spans="1:2" x14ac:dyDescent="0.25">
      <c r="A2" s="4" t="s">
        <v>2</v>
      </c>
      <c r="B2" s="4" t="s">
        <v>1</v>
      </c>
    </row>
    <row r="3" spans="1:2" x14ac:dyDescent="0.25">
      <c r="A3" s="4" t="s">
        <v>3</v>
      </c>
      <c r="B3" s="8"/>
    </row>
    <row r="4" spans="1:2" x14ac:dyDescent="0.25">
      <c r="A4" s="4" t="s">
        <v>4</v>
      </c>
      <c r="B4" s="2"/>
    </row>
    <row r="5" spans="1:2" x14ac:dyDescent="0.25">
      <c r="A5" s="4" t="s">
        <v>5</v>
      </c>
      <c r="B5" s="4" t="s">
        <v>6</v>
      </c>
    </row>
    <row r="6" spans="1:2" x14ac:dyDescent="0.25">
      <c r="A6" s="4" t="s">
        <v>7</v>
      </c>
      <c r="B6" s="4" t="s">
        <v>8</v>
      </c>
    </row>
    <row r="7" spans="1:2" s="5" customFormat="1" x14ac:dyDescent="0.25">
      <c r="A7" s="6" t="s">
        <v>9</v>
      </c>
      <c r="B7" s="6" t="str">
        <f>"&amp;"&amp;A2&amp;"="&amp;B2&amp;"&amp;"&amp;A3&amp;"="&amp;B3&amp;"&amp;"&amp;A4&amp;"="&amp;B4&amp;"&amp;"&amp;A5&amp;"="&amp;B5&amp;"&amp;"&amp;A6&amp;"="&amp;B6</f>
        <v>&amp;urlRedirection=https://www.geny.com/&amp;login=&amp;password=&amp;submit=Ok&amp;memoriser=true</v>
      </c>
    </row>
    <row r="8" spans="1:2" s="5" customFormat="1" x14ac:dyDescent="0.25"/>
    <row r="9" spans="1:2" x14ac:dyDescent="0.25">
      <c r="A9" s="1" t="s">
        <v>0</v>
      </c>
      <c r="B9" s="3">
        <v>43850</v>
      </c>
    </row>
  </sheetData>
  <conditionalFormatting sqref="B9">
    <cfRule type="cellIs" dxfId="1343" priority="3" operator="between">
      <formula>9</formula>
      <formula>20</formula>
    </cfRule>
    <cfRule type="cellIs" dxfId="1342" priority="4" operator="between">
      <formula>1</formula>
      <formula>8</formula>
    </cfRule>
  </conditionalFormatting>
  <conditionalFormatting sqref="B9">
    <cfRule type="cellIs" dxfId="1341" priority="1" operator="between">
      <formula>9</formula>
      <formula>20</formula>
    </cfRule>
    <cfRule type="cellIs" dxfId="1340" priority="2" operator="between">
      <formula>1</formula>
      <formula>8</formula>
    </cfRule>
  </conditionalFormatting>
  <hyperlinks>
    <hyperlink ref="A9" r:id="rId1" xr:uid="{00000000-0004-0000-0000-00000000000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C40"/>
  <sheetViews>
    <sheetView zoomScale="90" zoomScaleNormal="90" workbookViewId="0">
      <selection activeCell="D9" sqref="D9"/>
    </sheetView>
  </sheetViews>
  <sheetFormatPr baseColWidth="10" defaultRowHeight="15" x14ac:dyDescent="0.25"/>
  <cols>
    <col min="1" max="1" width="51.5703125" customWidth="1"/>
    <col min="2" max="2" width="61" customWidth="1"/>
  </cols>
  <sheetData>
    <row r="1" spans="1:3" x14ac:dyDescent="0.25">
      <c r="A1" t="s">
        <v>95</v>
      </c>
      <c r="B1" t="str">
        <f t="shared" ref="B1:B40" si="0">MID(A1,SEARCH("pmu",A1)+4,SEARCH("_",A1)-SEARCH("pmu",A1)-4)</f>
        <v>2020-01-20-cagnes-sur-mer-pmu-prix-des-citronniers</v>
      </c>
      <c r="C1" t="s">
        <v>135</v>
      </c>
    </row>
    <row r="2" spans="1:3" x14ac:dyDescent="0.25">
      <c r="A2" t="s">
        <v>96</v>
      </c>
      <c r="B2" t="str">
        <f t="shared" si="0"/>
        <v>2020-01-20-cagnes-sur-mer-pmu-prix-du-languedoc</v>
      </c>
    </row>
    <row r="3" spans="1:3" x14ac:dyDescent="0.25">
      <c r="A3" t="s">
        <v>97</v>
      </c>
      <c r="B3" t="str">
        <f t="shared" si="0"/>
        <v>2020-01-20-cagnes-sur-mer-pmu-prix-des-orangers</v>
      </c>
    </row>
    <row r="4" spans="1:3" x14ac:dyDescent="0.25">
      <c r="A4" t="s">
        <v>98</v>
      </c>
      <c r="B4" t="str">
        <f t="shared" si="0"/>
        <v>2020-01-20-cagnes-sur-mer-pmu-prix-du-docteur-gazagnaire</v>
      </c>
    </row>
    <row r="5" spans="1:3" x14ac:dyDescent="0.25">
      <c r="A5" t="s">
        <v>99</v>
      </c>
      <c r="B5" t="str">
        <f t="shared" si="0"/>
        <v>2020-01-20-cagnes-sur-mer-pmu-prix-des-romarins</v>
      </c>
    </row>
    <row r="6" spans="1:3" x14ac:dyDescent="0.25">
      <c r="A6" t="s">
        <v>100</v>
      </c>
      <c r="B6" t="str">
        <f t="shared" si="0"/>
        <v>2020-01-20-cagnes-sur-mer-pmu-prix-de-saint-jeannet</v>
      </c>
    </row>
    <row r="7" spans="1:3" x14ac:dyDescent="0.25">
      <c r="A7" t="s">
        <v>101</v>
      </c>
      <c r="B7" t="str">
        <f t="shared" si="0"/>
        <v>2020-01-20-cagnes-sur-mer-pmu-prix-de-la-gaude</v>
      </c>
    </row>
    <row r="8" spans="1:3" x14ac:dyDescent="0.25">
      <c r="A8" t="s">
        <v>102</v>
      </c>
      <c r="B8" t="str">
        <f t="shared" si="0"/>
        <v>2020-01-20-cagnes-sur-mer-pmu-prix-du-roussillon</v>
      </c>
    </row>
    <row r="9" spans="1:3" x14ac:dyDescent="0.25">
      <c r="A9" t="s">
        <v>103</v>
      </c>
      <c r="B9" t="str">
        <f t="shared" si="0"/>
        <v>2020-01-20-flamingo-park-pmu-maiden-plate-1-000-m</v>
      </c>
    </row>
    <row r="10" spans="1:3" x14ac:dyDescent="0.25">
      <c r="A10" t="s">
        <v>104</v>
      </c>
      <c r="B10" t="str">
        <f t="shared" si="0"/>
        <v>2020-01-20-flamingo-park-pmu-mr-80-handicap</v>
      </c>
    </row>
    <row r="11" spans="1:3" x14ac:dyDescent="0.25">
      <c r="A11" t="s">
        <v>105</v>
      </c>
      <c r="B11" t="str">
        <f t="shared" si="0"/>
        <v>2020-01-20-flamingo-park-pmu-maiden-plate-1-400-m</v>
      </c>
    </row>
    <row r="12" spans="1:3" x14ac:dyDescent="0.25">
      <c r="A12" t="s">
        <v>106</v>
      </c>
      <c r="B12" t="str">
        <f t="shared" si="0"/>
        <v>2020-01-20-flamingo-park-pmu-maiden-plate-f-m-internet</v>
      </c>
    </row>
    <row r="13" spans="1:3" x14ac:dyDescent="0.25">
      <c r="A13" t="s">
        <v>107</v>
      </c>
      <c r="B13" t="str">
        <f t="shared" si="0"/>
        <v>2020-01-20-flamingo-park-pmu-fm-76-handicap-f-m-internet</v>
      </c>
    </row>
    <row r="14" spans="1:3" x14ac:dyDescent="0.25">
      <c r="A14" t="s">
        <v>108</v>
      </c>
      <c r="B14" t="str">
        <f t="shared" si="0"/>
        <v>2020-01-20-flamingo-park-pmu-pinnacle-stakes-internet</v>
      </c>
    </row>
    <row r="15" spans="1:3" x14ac:dyDescent="0.25">
      <c r="A15" t="s">
        <v>109</v>
      </c>
      <c r="B15" t="str">
        <f t="shared" si="0"/>
        <v>2020-01-20-flamingo-park-pmu-mr-58-handicap-internet</v>
      </c>
    </row>
    <row r="16" spans="1:3" x14ac:dyDescent="0.25">
      <c r="A16" t="s">
        <v>110</v>
      </c>
      <c r="B16" t="str">
        <f t="shared" si="0"/>
        <v>2020-01-20-flamingo-park-pmu-fm-58-handicap-internet</v>
      </c>
    </row>
    <row r="17" spans="1:2" x14ac:dyDescent="0.25">
      <c r="A17" t="s">
        <v>111</v>
      </c>
      <c r="B17" t="str">
        <f t="shared" si="0"/>
        <v>2020-01-20-vincennes-pmu-prix-de-bayonne</v>
      </c>
    </row>
    <row r="18" spans="1:2" x14ac:dyDescent="0.25">
      <c r="A18" t="s">
        <v>112</v>
      </c>
      <c r="B18" t="str">
        <f t="shared" si="0"/>
        <v>2020-01-20-vincennes-pmu-prix-noville</v>
      </c>
    </row>
    <row r="19" spans="1:2" x14ac:dyDescent="0.25">
      <c r="A19" t="s">
        <v>113</v>
      </c>
      <c r="B19" t="str">
        <f t="shared" si="0"/>
        <v>2020-01-20-vincennes-pmu-prix-de-pontrieux</v>
      </c>
    </row>
    <row r="20" spans="1:2" x14ac:dyDescent="0.25">
      <c r="A20" t="s">
        <v>114</v>
      </c>
      <c r="B20" t="str">
        <f t="shared" si="0"/>
        <v>2020-01-20-vincennes-pmu-prix-de-la-beauce</v>
      </c>
    </row>
    <row r="21" spans="1:2" x14ac:dyDescent="0.25">
      <c r="A21" t="s">
        <v>115</v>
      </c>
      <c r="B21" t="str">
        <f t="shared" si="0"/>
        <v>2020-01-20-vincennes-pmu-prix-d-orleans</v>
      </c>
    </row>
    <row r="22" spans="1:2" x14ac:dyDescent="0.25">
      <c r="A22" t="s">
        <v>116</v>
      </c>
      <c r="B22" t="str">
        <f t="shared" si="0"/>
        <v>2020-01-20-vincennes-pmu-prix-de-saint-omer</v>
      </c>
    </row>
    <row r="23" spans="1:2" x14ac:dyDescent="0.25">
      <c r="A23" t="s">
        <v>117</v>
      </c>
      <c r="B23" t="str">
        <f t="shared" si="0"/>
        <v>2020-01-20-vincennes-pmu-prix-d-evran</v>
      </c>
    </row>
    <row r="24" spans="1:2" x14ac:dyDescent="0.25">
      <c r="A24" t="s">
        <v>118</v>
      </c>
      <c r="B24" t="str">
        <f t="shared" si="0"/>
        <v>2020-01-20-vincennes-pmu-prix-de-cavaillon</v>
      </c>
    </row>
    <row r="25" spans="1:2" x14ac:dyDescent="0.25">
      <c r="A25" t="s">
        <v>119</v>
      </c>
      <c r="B25" t="str">
        <f t="shared" si="0"/>
        <v>2020-01-20-marseille-vivaux-pmu-prix-du-chateau-d-if</v>
      </c>
    </row>
    <row r="26" spans="1:2" x14ac:dyDescent="0.25">
      <c r="A26" t="s">
        <v>120</v>
      </c>
      <c r="B26" t="str">
        <f t="shared" si="0"/>
        <v>2020-01-20-marseille-vivaux-pmu-prix-d-angers</v>
      </c>
    </row>
    <row r="27" spans="1:2" x14ac:dyDescent="0.25">
      <c r="A27" t="s">
        <v>121</v>
      </c>
      <c r="B27" t="str">
        <f t="shared" si="0"/>
        <v>2020-01-20-marseille-vivaux-pmu-prix-d-allauch</v>
      </c>
    </row>
    <row r="28" spans="1:2" x14ac:dyDescent="0.25">
      <c r="A28" t="s">
        <v>122</v>
      </c>
      <c r="B28" t="str">
        <f t="shared" si="0"/>
        <v>2020-01-20-marseille-vivaux-pmu-prix-de-cazan-prix-des-vans-barbot</v>
      </c>
    </row>
    <row r="29" spans="1:2" x14ac:dyDescent="0.25">
      <c r="A29" t="s">
        <v>123</v>
      </c>
      <c r="B29" t="str">
        <f t="shared" si="0"/>
        <v>2020-01-20-marseille-vivaux-pmu-prix-du-castelet</v>
      </c>
    </row>
    <row r="30" spans="1:2" x14ac:dyDescent="0.25">
      <c r="A30" t="s">
        <v>124</v>
      </c>
      <c r="B30" t="str">
        <f t="shared" si="0"/>
        <v>2020-01-20-marseille-vivaux-pmu-prix-de-courchevel</v>
      </c>
    </row>
    <row r="31" spans="1:2" x14ac:dyDescent="0.25">
      <c r="A31" t="s">
        <v>125</v>
      </c>
      <c r="B31" t="str">
        <f t="shared" si="0"/>
        <v>2020-01-20-marseille-vivaux-pmu-prix-masina</v>
      </c>
    </row>
    <row r="32" spans="1:2" x14ac:dyDescent="0.25">
      <c r="A32" t="s">
        <v>126</v>
      </c>
      <c r="B32" t="str">
        <f t="shared" si="0"/>
        <v>2020-01-20-marseille-vivaux-pmu-prix-de-pomegues</v>
      </c>
    </row>
    <row r="33" spans="1:2" x14ac:dyDescent="0.25">
      <c r="A33" t="s">
        <v>127</v>
      </c>
      <c r="B33" t="str">
        <f t="shared" si="0"/>
        <v>2020-01-20-santiago-pmu-premio-sirena-azul</v>
      </c>
    </row>
    <row r="34" spans="1:2" x14ac:dyDescent="0.25">
      <c r="A34" t="s">
        <v>128</v>
      </c>
      <c r="B34" t="str">
        <f t="shared" si="0"/>
        <v>2020-01-20-santiago-pmu-premio-sareta</v>
      </c>
    </row>
    <row r="35" spans="1:2" x14ac:dyDescent="0.25">
      <c r="A35" t="s">
        <v>129</v>
      </c>
      <c r="B35" t="str">
        <f t="shared" si="0"/>
        <v>2020-01-20-santiago-pmu-premio-stoker</v>
      </c>
    </row>
    <row r="36" spans="1:2" x14ac:dyDescent="0.25">
      <c r="A36" t="s">
        <v>130</v>
      </c>
      <c r="B36" t="str">
        <f t="shared" si="0"/>
        <v>2020-01-20-santiago-pmu-premio-spring-foal</v>
      </c>
    </row>
    <row r="37" spans="1:2" x14ac:dyDescent="0.25">
      <c r="A37" t="s">
        <v>131</v>
      </c>
      <c r="B37" t="str">
        <f t="shared" si="0"/>
        <v>2020-01-20-santiago-pmu-premio-soul-cafe</v>
      </c>
    </row>
    <row r="38" spans="1:2" x14ac:dyDescent="0.25">
      <c r="A38" t="s">
        <v>132</v>
      </c>
      <c r="B38" t="str">
        <f t="shared" si="0"/>
        <v>2020-01-20-santiago-pmu-premio-sobresaliente-internet</v>
      </c>
    </row>
    <row r="39" spans="1:2" x14ac:dyDescent="0.25">
      <c r="A39" t="s">
        <v>133</v>
      </c>
      <c r="B39" t="str">
        <f t="shared" si="0"/>
        <v>2020-01-20-santiago-pmu-premio-seul-internet</v>
      </c>
    </row>
    <row r="40" spans="1:2" x14ac:dyDescent="0.25">
      <c r="A40" t="s">
        <v>134</v>
      </c>
      <c r="B40" t="str">
        <f t="shared" si="0"/>
        <v>2020-01-20-santiago-pmu-premio-seul-internet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2:Z11"/>
  <sheetViews>
    <sheetView zoomScale="80" zoomScaleNormal="80" workbookViewId="0">
      <selection activeCell="C21" sqref="C21"/>
    </sheetView>
  </sheetViews>
  <sheetFormatPr baseColWidth="10" defaultColWidth="40.5703125" defaultRowHeight="15" x14ac:dyDescent="0.25"/>
  <cols>
    <col min="1" max="1" width="71.85546875" bestFit="1" customWidth="1"/>
    <col min="2" max="2" width="21.28515625" style="16" customWidth="1"/>
    <col min="3" max="3" width="23.85546875" bestFit="1" customWidth="1"/>
    <col min="4" max="4" width="4.140625" bestFit="1" customWidth="1"/>
    <col min="5" max="5" width="4.42578125" bestFit="1" customWidth="1"/>
    <col min="6" max="6" width="17.42578125" bestFit="1" customWidth="1"/>
    <col min="7" max="7" width="16.5703125" bestFit="1" customWidth="1"/>
    <col min="8" max="8" width="25.140625" bestFit="1" customWidth="1"/>
    <col min="9" max="9" width="24.140625" bestFit="1" customWidth="1"/>
    <col min="10" max="12" width="13.5703125" bestFit="1" customWidth="1"/>
    <col min="13" max="13" width="12.7109375" bestFit="1" customWidth="1"/>
    <col min="14" max="14" width="17.85546875" bestFit="1" customWidth="1"/>
  </cols>
  <sheetData>
    <row r="2" spans="1:26" x14ac:dyDescent="0.25">
      <c r="A2" t="s">
        <v>136</v>
      </c>
      <c r="B2" s="93" t="s">
        <v>11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1:26" ht="25.5" x14ac:dyDescent="0.25">
      <c r="B3" s="9" t="s">
        <v>12</v>
      </c>
      <c r="C3" s="9" t="s">
        <v>13</v>
      </c>
      <c r="D3" s="9" t="s">
        <v>21</v>
      </c>
      <c r="E3" s="9" t="s">
        <v>14</v>
      </c>
      <c r="F3" s="9" t="s">
        <v>15</v>
      </c>
      <c r="G3" s="9" t="s">
        <v>22</v>
      </c>
      <c r="H3" s="9" t="s">
        <v>16</v>
      </c>
      <c r="I3" s="9" t="s">
        <v>17</v>
      </c>
      <c r="J3" s="9" t="s">
        <v>18</v>
      </c>
      <c r="K3" s="9" t="s">
        <v>23</v>
      </c>
      <c r="L3" s="9" t="s">
        <v>19</v>
      </c>
      <c r="M3" s="9" t="s">
        <v>20</v>
      </c>
    </row>
    <row r="4" spans="1:26" x14ac:dyDescent="0.25">
      <c r="B4" s="35">
        <v>1</v>
      </c>
      <c r="C4" s="11" t="s">
        <v>137</v>
      </c>
      <c r="D4" s="10">
        <v>3</v>
      </c>
      <c r="E4" s="10" t="s">
        <v>64</v>
      </c>
      <c r="F4" s="10">
        <v>59</v>
      </c>
      <c r="G4" s="10" t="s">
        <v>24</v>
      </c>
      <c r="H4" s="11" t="s">
        <v>65</v>
      </c>
      <c r="I4" s="11" t="s">
        <v>66</v>
      </c>
      <c r="J4" s="11" t="s">
        <v>67</v>
      </c>
      <c r="K4" s="10">
        <v>39</v>
      </c>
      <c r="L4" s="10">
        <v>1.8</v>
      </c>
      <c r="M4" s="10">
        <v>2.9</v>
      </c>
      <c r="Y4" t="s">
        <v>141</v>
      </c>
      <c r="Z4" t="str">
        <f t="shared" ref="Z4:Z11" si="0">MID(Y4,SEARCH("cheval",Y4)+7,SEARCH("_",Y4)-SEARCH("cheval",Y4)-7)</f>
        <v>ask-me-not</v>
      </c>
    </row>
    <row r="5" spans="1:26" x14ac:dyDescent="0.25">
      <c r="B5" s="35">
        <v>2</v>
      </c>
      <c r="C5" s="11" t="s">
        <v>68</v>
      </c>
      <c r="D5" s="10">
        <v>2</v>
      </c>
      <c r="E5" s="10" t="s">
        <v>69</v>
      </c>
      <c r="F5" s="10">
        <v>59</v>
      </c>
      <c r="G5" s="10">
        <v>57.5</v>
      </c>
      <c r="H5" s="11" t="s">
        <v>70</v>
      </c>
      <c r="I5" s="11" t="s">
        <v>71</v>
      </c>
      <c r="J5" s="11" t="s">
        <v>72</v>
      </c>
      <c r="K5" s="10" t="s">
        <v>24</v>
      </c>
      <c r="L5" s="10">
        <v>6</v>
      </c>
      <c r="M5" s="10">
        <v>6.5</v>
      </c>
      <c r="Y5" t="s">
        <v>142</v>
      </c>
      <c r="Z5" t="str">
        <f t="shared" si="0"/>
        <v>ma-boy-harris</v>
      </c>
    </row>
    <row r="6" spans="1:26" x14ac:dyDescent="0.25">
      <c r="B6" s="35">
        <v>3</v>
      </c>
      <c r="C6" s="11" t="s">
        <v>73</v>
      </c>
      <c r="D6" s="10">
        <v>4</v>
      </c>
      <c r="E6" s="10" t="s">
        <v>64</v>
      </c>
      <c r="F6" s="10">
        <v>57.5</v>
      </c>
      <c r="G6" s="10">
        <v>55</v>
      </c>
      <c r="H6" s="11" t="s">
        <v>74</v>
      </c>
      <c r="I6" s="11" t="s">
        <v>75</v>
      </c>
      <c r="J6" s="11" t="s">
        <v>76</v>
      </c>
      <c r="K6" s="10">
        <v>31</v>
      </c>
      <c r="L6" s="10">
        <v>10</v>
      </c>
      <c r="M6" s="10">
        <v>7.9</v>
      </c>
      <c r="Y6" t="s">
        <v>143</v>
      </c>
      <c r="Z6" t="str">
        <f t="shared" si="0"/>
        <v>mehanydream</v>
      </c>
    </row>
    <row r="7" spans="1:26" x14ac:dyDescent="0.25">
      <c r="B7" s="35">
        <v>4</v>
      </c>
      <c r="C7" s="11" t="s">
        <v>138</v>
      </c>
      <c r="D7" s="10">
        <v>1</v>
      </c>
      <c r="E7" s="10" t="s">
        <v>64</v>
      </c>
      <c r="F7" s="10">
        <v>57.5</v>
      </c>
      <c r="G7" s="10" t="s">
        <v>24</v>
      </c>
      <c r="H7" s="11" t="s">
        <v>77</v>
      </c>
      <c r="I7" s="11" t="s">
        <v>78</v>
      </c>
      <c r="J7" s="11" t="s">
        <v>79</v>
      </c>
      <c r="K7" s="10">
        <v>31.5</v>
      </c>
      <c r="L7" s="10">
        <v>8.1999999999999993</v>
      </c>
      <c r="M7" s="10">
        <v>6</v>
      </c>
      <c r="Y7" t="s">
        <v>144</v>
      </c>
      <c r="Z7" t="str">
        <f t="shared" si="0"/>
        <v>galloon</v>
      </c>
    </row>
    <row r="8" spans="1:26" x14ac:dyDescent="0.25">
      <c r="B8" s="35">
        <v>5</v>
      </c>
      <c r="C8" s="11" t="s">
        <v>139</v>
      </c>
      <c r="D8" s="10">
        <v>8</v>
      </c>
      <c r="E8" s="10" t="s">
        <v>64</v>
      </c>
      <c r="F8" s="10">
        <v>57.5</v>
      </c>
      <c r="G8" s="10" t="s">
        <v>24</v>
      </c>
      <c r="H8" s="11" t="s">
        <v>80</v>
      </c>
      <c r="I8" s="11" t="s">
        <v>81</v>
      </c>
      <c r="J8" s="11" t="s">
        <v>82</v>
      </c>
      <c r="K8" s="10" t="s">
        <v>24</v>
      </c>
      <c r="L8" s="10">
        <v>8.1</v>
      </c>
      <c r="M8" s="10">
        <v>5.7</v>
      </c>
      <c r="Y8" t="s">
        <v>145</v>
      </c>
      <c r="Z8" t="str">
        <f t="shared" si="0"/>
        <v>galador</v>
      </c>
    </row>
    <row r="9" spans="1:26" x14ac:dyDescent="0.25">
      <c r="B9" s="35">
        <v>6</v>
      </c>
      <c r="C9" s="11" t="s">
        <v>83</v>
      </c>
      <c r="D9" s="10">
        <v>7</v>
      </c>
      <c r="E9" s="10" t="s">
        <v>84</v>
      </c>
      <c r="F9" s="10">
        <v>56</v>
      </c>
      <c r="G9" s="10">
        <v>52.5</v>
      </c>
      <c r="H9" s="11" t="s">
        <v>85</v>
      </c>
      <c r="I9" s="11" t="s">
        <v>75</v>
      </c>
      <c r="J9" s="11" t="s">
        <v>86</v>
      </c>
      <c r="K9" s="10" t="s">
        <v>24</v>
      </c>
      <c r="L9" s="10">
        <v>32</v>
      </c>
      <c r="M9" s="10">
        <v>17.8</v>
      </c>
      <c r="Y9" t="s">
        <v>146</v>
      </c>
      <c r="Z9" t="str">
        <f t="shared" si="0"/>
        <v>delhi-chope</v>
      </c>
    </row>
    <row r="10" spans="1:26" x14ac:dyDescent="0.25">
      <c r="B10" s="35">
        <v>7</v>
      </c>
      <c r="C10" s="11" t="s">
        <v>87</v>
      </c>
      <c r="D10" s="10">
        <v>5</v>
      </c>
      <c r="E10" s="10" t="s">
        <v>84</v>
      </c>
      <c r="F10" s="10">
        <v>56</v>
      </c>
      <c r="G10" s="10" t="s">
        <v>24</v>
      </c>
      <c r="H10" s="11" t="s">
        <v>88</v>
      </c>
      <c r="I10" s="11" t="s">
        <v>89</v>
      </c>
      <c r="J10" s="11" t="s">
        <v>90</v>
      </c>
      <c r="K10" s="10" t="s">
        <v>24</v>
      </c>
      <c r="L10" s="10">
        <v>13</v>
      </c>
      <c r="M10" s="10">
        <v>15.1</v>
      </c>
      <c r="Y10" t="s">
        <v>147</v>
      </c>
      <c r="Z10" t="str">
        <f t="shared" si="0"/>
        <v>easypolishadiamond</v>
      </c>
    </row>
    <row r="11" spans="1:26" x14ac:dyDescent="0.25">
      <c r="B11" s="35">
        <v>8</v>
      </c>
      <c r="C11" s="11" t="s">
        <v>140</v>
      </c>
      <c r="D11" s="10">
        <v>6</v>
      </c>
      <c r="E11" s="10" t="s">
        <v>69</v>
      </c>
      <c r="F11" s="10">
        <v>56</v>
      </c>
      <c r="G11" s="10">
        <v>52</v>
      </c>
      <c r="H11" s="11" t="s">
        <v>91</v>
      </c>
      <c r="I11" s="11" t="s">
        <v>92</v>
      </c>
      <c r="J11" s="11" t="s">
        <v>93</v>
      </c>
      <c r="K11" s="10">
        <v>32</v>
      </c>
      <c r="L11" s="10">
        <v>22</v>
      </c>
      <c r="M11" s="10">
        <v>10.5</v>
      </c>
      <c r="Y11" t="s">
        <v>148</v>
      </c>
      <c r="Z11" t="str">
        <f t="shared" si="0"/>
        <v>samuraj</v>
      </c>
    </row>
  </sheetData>
  <mergeCells count="1">
    <mergeCell ref="B2:M2"/>
  </mergeCells>
  <hyperlinks>
    <hyperlink ref="C4" r:id="rId1" display="/cheval/ask-me-not_c1123017_h2588298" xr:uid="{31CD1423-D697-404B-975A-BA0164E4FD1A}"/>
    <hyperlink ref="H4" r:id="rId2" display="/jockey/antoine-hamelin_j1022842" xr:uid="{24706CD2-AB04-4147-B781-9FA76BFAE6E3}"/>
    <hyperlink ref="I4" r:id="rId3" display="/entraineur/fabrice-vermeulen_e1011809" xr:uid="{1D45C059-A165-4C75-91F8-39C67A1C37BF}"/>
    <hyperlink ref="J4" r:id="rId4" display="/cheval/ask-me-not_c1123017_h2588298" xr:uid="{C3BDDEE9-6621-44AE-9E90-3484681A755B}"/>
    <hyperlink ref="C5" r:id="rId5" display="/cheval/ma-boy-harris_c1123017_h2603075" xr:uid="{C4F32EF1-EA90-4C0A-BFCA-003FB67D694C}"/>
    <hyperlink ref="H5" r:id="rId6" display="/jockey/coralie-pacaut_j1107132" xr:uid="{CF0FC123-7632-41E7-B759-8D647EFFCE78}"/>
    <hyperlink ref="I5" r:id="rId7" display="/entraineur/patrick-et-francois-monfort_e1120785" xr:uid="{C43B9C14-A7A8-4478-A46C-13C2B869EC22}"/>
    <hyperlink ref="J5" r:id="rId8" display="/cheval/ma-boy-harris_c1123017_h2603075" xr:uid="{31C29FA3-F61B-4A02-A624-F4011FACA9DB}"/>
    <hyperlink ref="C6" r:id="rId9" display="/cheval/mehanydream_c1123017_h2589590" xr:uid="{D55C071D-B898-48D3-8855-33D6AD7C643A}"/>
    <hyperlink ref="H6" r:id="rId10" display="/jockey/alexis-pouchin_j1118228" xr:uid="{0499D714-CC2F-462F-BE64-3102087D2603}"/>
    <hyperlink ref="I6" r:id="rId11" display="/entraineur/cedric-boutin_e1001390" xr:uid="{9E1595B2-A564-4CF4-9BEA-0312F8CA2EC9}"/>
    <hyperlink ref="J6" r:id="rId12" display="/cheval/mehanydream_c1123017_h2589590" xr:uid="{811582A7-660C-4FED-9B0F-3F6A2B8F8376}"/>
    <hyperlink ref="C7" r:id="rId13" display="/cheval/galloon_c1123017_h2588573" xr:uid="{79F5317F-C415-4030-8430-C78571D2075A}"/>
    <hyperlink ref="H7" r:id="rId14" display="/jockey/theo-bachelot_j1038906" xr:uid="{F9476FAF-155B-4A43-9710-43011F0A13D8}"/>
    <hyperlink ref="I7" r:id="rId15" display="/entraineur/yann-barberot_e1000456" xr:uid="{3DB99C81-555D-49FD-8627-B1FFCCBA9385}"/>
    <hyperlink ref="J7" r:id="rId16" display="/cheval/galloon_c1123017_h2588573" xr:uid="{C3C6E711-B596-4BB5-A80C-8F5DD40153E5}"/>
    <hyperlink ref="C8" r:id="rId17" display="/cheval/galador_c1123017_h2594554" xr:uid="{8EFB152A-902D-4919-91FD-809A34BB17A1}"/>
    <hyperlink ref="H8" r:id="rId18" display="/jockey/cristian-demuro_j1036762" xr:uid="{3B7A8CC0-12F4-4394-AD85-0C32464322CD}"/>
    <hyperlink ref="I8" r:id="rId19" display="/entraineur/antonio-peraino_e1027979" xr:uid="{3CE549A8-4B23-4484-B9B4-93BE217881EF}"/>
    <hyperlink ref="J8" r:id="rId20" display="/cheval/galador_c1123017_h2594554" xr:uid="{47315B43-4999-49CE-B5E9-C3472F8B4FE1}"/>
    <hyperlink ref="C9" r:id="rId21" display="/cheval/delhi-chope_c1123017_h2621546" xr:uid="{C3E43C04-7035-42F7-AFBC-31D3B57ACEEE}"/>
    <hyperlink ref="H9" r:id="rId22" display="/jockey/hugo-mouesan_j1129023" xr:uid="{859E231D-ECA8-4DD3-8B27-6D0F1A7450EC}"/>
    <hyperlink ref="I9" r:id="rId23" display="/entraineur/cedric-boutin_e1001390" xr:uid="{EF65B9D9-F1E0-4E12-BFCA-DC9C14010185}"/>
    <hyperlink ref="J9" r:id="rId24" display="/cheval/delhi-chope_c1123017_h2621546" xr:uid="{CA9FA375-9C24-404D-8F4A-370109141E9B}"/>
    <hyperlink ref="C10" r:id="rId25" display="/cheval/easypolishadiamond_c1123017_h2592614" xr:uid="{FD34DC7D-7EF9-4E52-A5D2-1B0E3FDDD702}"/>
    <hyperlink ref="H10" r:id="rId26" display="/jockey/eddy-hardouin_j1021958" xr:uid="{3CCDD1F3-487B-4ED7-9592-D15AEC19BDB8}"/>
    <hyperlink ref="I10" r:id="rId27" display="/entraineur/andrew-hollinshead_e1087458" xr:uid="{73CA8489-549E-4258-8ADC-E98831DFE105}"/>
    <hyperlink ref="J10" r:id="rId28" display="/cheval/easypolishadiamond_c1123017_h2592614" xr:uid="{16ACA769-D71A-409A-BBEF-3E8794AEF7E0}"/>
    <hyperlink ref="C11" r:id="rId29" display="/cheval/samuraj_c1123017_h2611291" xr:uid="{F02D65A0-C1C0-4ADB-96F2-B2DDB91B7EFC}"/>
    <hyperlink ref="H11" r:id="rId30" display="/jockey/ambre-molins_j1125357" xr:uid="{3EAA12D6-7E50-4BEE-B693-3AFA7ADF9940}"/>
    <hyperlink ref="I11" r:id="rId31" display="/entraineur/carina-fey_e1019110" xr:uid="{E7780B8B-6494-4100-B399-886222C1A0B2}"/>
    <hyperlink ref="J11" r:id="rId32" display="/cheval/samuraj_c1123017_h2611291" xr:uid="{E3FF331E-2598-46D5-8055-FDB2FEC15AFB}"/>
  </hyperlinks>
  <pageMargins left="0.7" right="0.7" top="0.75" bottom="0.75" header="0.3" footer="0.3"/>
  <pageSetup paperSize="9" orientation="portrait" r:id="rId33"/>
  <drawing r:id="rId3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N42"/>
  <sheetViews>
    <sheetView workbookViewId="0">
      <selection activeCell="P10" sqref="P10"/>
    </sheetView>
  </sheetViews>
  <sheetFormatPr baseColWidth="10" defaultRowHeight="15" x14ac:dyDescent="0.25"/>
  <cols>
    <col min="1" max="1" width="16.5703125" bestFit="1" customWidth="1"/>
    <col min="2" max="2" width="10.42578125" bestFit="1" customWidth="1"/>
    <col min="3" max="3" width="19.28515625" bestFit="1" customWidth="1"/>
    <col min="4" max="4" width="4.42578125" bestFit="1" customWidth="1"/>
    <col min="5" max="5" width="3.85546875" bestFit="1" customWidth="1"/>
    <col min="6" max="6" width="5.42578125" bestFit="1" customWidth="1"/>
    <col min="7" max="7" width="4.85546875" bestFit="1" customWidth="1"/>
    <col min="8" max="8" width="9.5703125" bestFit="1" customWidth="1"/>
    <col min="9" max="9" width="6.140625" bestFit="1" customWidth="1"/>
    <col min="10" max="10" width="3" bestFit="1" customWidth="1"/>
    <col min="11" max="11" width="6.7109375" bestFit="1" customWidth="1"/>
    <col min="12" max="12" width="4.5703125" bestFit="1" customWidth="1"/>
    <col min="13" max="13" width="5.85546875" bestFit="1" customWidth="1"/>
    <col min="14" max="14" width="4.42578125" bestFit="1" customWidth="1"/>
  </cols>
  <sheetData>
    <row r="2" spans="1:14" ht="25.5" x14ac:dyDescent="0.25">
      <c r="A2" t="s">
        <v>13</v>
      </c>
      <c r="B2" s="9" t="s">
        <v>25</v>
      </c>
      <c r="C2" s="9" t="s">
        <v>26</v>
      </c>
      <c r="D2" s="9" t="s">
        <v>27</v>
      </c>
      <c r="E2" s="9" t="s">
        <v>28</v>
      </c>
      <c r="F2" s="9" t="s">
        <v>29</v>
      </c>
      <c r="G2" s="9" t="s">
        <v>30</v>
      </c>
      <c r="H2" s="9" t="s">
        <v>31</v>
      </c>
      <c r="I2" s="9" t="s">
        <v>32</v>
      </c>
      <c r="J2" s="9" t="s">
        <v>33</v>
      </c>
      <c r="K2" s="9" t="s">
        <v>34</v>
      </c>
      <c r="L2" s="9" t="s">
        <v>35</v>
      </c>
      <c r="M2" s="9" t="s">
        <v>23</v>
      </c>
      <c r="N2" s="9" t="s">
        <v>36</v>
      </c>
    </row>
    <row r="3" spans="1:14" ht="25.5" x14ac:dyDescent="0.25">
      <c r="A3" t="s">
        <v>149</v>
      </c>
      <c r="B3" s="13">
        <v>43821</v>
      </c>
      <c r="C3" s="10" t="s">
        <v>41</v>
      </c>
      <c r="D3" s="10">
        <v>1500</v>
      </c>
      <c r="E3" s="4"/>
      <c r="F3" s="10" t="s">
        <v>42</v>
      </c>
      <c r="G3" s="10" t="s">
        <v>38</v>
      </c>
      <c r="H3" s="10" t="s">
        <v>39</v>
      </c>
      <c r="I3" s="10" t="s">
        <v>40</v>
      </c>
      <c r="J3" s="4"/>
      <c r="K3" s="10" t="s">
        <v>94</v>
      </c>
      <c r="L3" s="10">
        <v>5</v>
      </c>
      <c r="M3" s="10">
        <v>41</v>
      </c>
      <c r="N3" s="4"/>
    </row>
    <row r="4" spans="1:14" ht="25.5" x14ac:dyDescent="0.25">
      <c r="A4" s="12" t="s">
        <v>149</v>
      </c>
      <c r="B4" s="13">
        <v>43812</v>
      </c>
      <c r="C4" s="10" t="s">
        <v>41</v>
      </c>
      <c r="D4" s="10">
        <v>1300</v>
      </c>
      <c r="E4" s="4"/>
      <c r="F4" s="10" t="s">
        <v>42</v>
      </c>
      <c r="G4" s="10" t="s">
        <v>38</v>
      </c>
      <c r="H4" s="10" t="s">
        <v>39</v>
      </c>
      <c r="I4" s="10" t="s">
        <v>40</v>
      </c>
      <c r="J4" s="4"/>
      <c r="K4" s="10" t="s">
        <v>94</v>
      </c>
      <c r="L4" s="10">
        <v>5</v>
      </c>
      <c r="M4" s="10">
        <v>42</v>
      </c>
      <c r="N4" s="4"/>
    </row>
    <row r="5" spans="1:14" ht="25.5" x14ac:dyDescent="0.25">
      <c r="A5" s="12" t="s">
        <v>149</v>
      </c>
      <c r="B5" s="13">
        <v>43664</v>
      </c>
      <c r="C5" s="10" t="s">
        <v>150</v>
      </c>
      <c r="D5" s="10">
        <v>1000</v>
      </c>
      <c r="E5" s="10" t="s">
        <v>151</v>
      </c>
      <c r="F5" s="10" t="s">
        <v>42</v>
      </c>
      <c r="G5" s="10" t="s">
        <v>38</v>
      </c>
      <c r="H5" s="10" t="s">
        <v>46</v>
      </c>
      <c r="I5" s="10" t="s">
        <v>40</v>
      </c>
      <c r="J5" s="4"/>
      <c r="K5" s="10" t="s">
        <v>152</v>
      </c>
      <c r="L5" s="10">
        <v>11</v>
      </c>
      <c r="M5" s="4"/>
      <c r="N5" s="4"/>
    </row>
    <row r="6" spans="1:14" ht="25.5" x14ac:dyDescent="0.25">
      <c r="A6" s="12" t="s">
        <v>149</v>
      </c>
      <c r="B6" s="13">
        <v>43604</v>
      </c>
      <c r="C6" s="10" t="s">
        <v>153</v>
      </c>
      <c r="D6" s="10">
        <v>1200</v>
      </c>
      <c r="E6" s="4"/>
      <c r="F6" s="10" t="s">
        <v>42</v>
      </c>
      <c r="G6" s="10" t="s">
        <v>38</v>
      </c>
      <c r="H6" s="10" t="s">
        <v>54</v>
      </c>
      <c r="I6" s="10" t="s">
        <v>40</v>
      </c>
      <c r="J6" s="4"/>
      <c r="K6" s="10" t="s">
        <v>154</v>
      </c>
      <c r="L6" s="10">
        <v>1</v>
      </c>
      <c r="M6" s="4"/>
      <c r="N6" s="4"/>
    </row>
    <row r="7" spans="1:14" ht="25.5" x14ac:dyDescent="0.25">
      <c r="A7" s="12" t="s">
        <v>149</v>
      </c>
      <c r="B7" s="13">
        <v>43565</v>
      </c>
      <c r="C7" s="10" t="s">
        <v>155</v>
      </c>
      <c r="D7" s="10">
        <v>1000</v>
      </c>
      <c r="E7" s="10" t="s">
        <v>151</v>
      </c>
      <c r="F7" s="4"/>
      <c r="G7" s="10" t="s">
        <v>38</v>
      </c>
      <c r="H7" s="10" t="s">
        <v>46</v>
      </c>
      <c r="I7" s="10" t="s">
        <v>49</v>
      </c>
      <c r="J7" s="4"/>
      <c r="K7" s="10" t="s">
        <v>53</v>
      </c>
      <c r="L7" s="10">
        <v>1</v>
      </c>
      <c r="M7" s="4"/>
      <c r="N7" s="4"/>
    </row>
    <row r="8" spans="1:14" ht="25.5" x14ac:dyDescent="0.25">
      <c r="A8" t="s">
        <v>156</v>
      </c>
      <c r="B8" s="13">
        <v>43841</v>
      </c>
      <c r="C8" s="10" t="s">
        <v>41</v>
      </c>
      <c r="D8" s="10">
        <v>1300</v>
      </c>
      <c r="E8" s="4"/>
      <c r="F8" s="10" t="s">
        <v>42</v>
      </c>
      <c r="G8" s="10" t="s">
        <v>38</v>
      </c>
      <c r="H8" s="10" t="s">
        <v>39</v>
      </c>
      <c r="I8" s="10" t="s">
        <v>49</v>
      </c>
      <c r="J8" s="4"/>
      <c r="K8" s="10" t="s">
        <v>62</v>
      </c>
      <c r="L8" s="10">
        <v>3</v>
      </c>
      <c r="M8" s="4"/>
      <c r="N8" s="4"/>
    </row>
    <row r="9" spans="1:14" ht="25.5" x14ac:dyDescent="0.25">
      <c r="A9" t="s">
        <v>156</v>
      </c>
      <c r="B9" s="13">
        <v>43756</v>
      </c>
      <c r="C9" s="10" t="s">
        <v>155</v>
      </c>
      <c r="D9" s="10">
        <v>1100</v>
      </c>
      <c r="E9" s="10" t="s">
        <v>151</v>
      </c>
      <c r="F9" s="4"/>
      <c r="G9" s="10" t="s">
        <v>38</v>
      </c>
      <c r="H9" s="10" t="s">
        <v>55</v>
      </c>
      <c r="I9" s="10" t="s">
        <v>49</v>
      </c>
      <c r="J9" s="4"/>
      <c r="K9" s="10" t="s">
        <v>157</v>
      </c>
      <c r="L9" s="10">
        <v>8</v>
      </c>
      <c r="M9" s="4"/>
      <c r="N9" s="4"/>
    </row>
    <row r="10" spans="1:14" ht="25.5" x14ac:dyDescent="0.25">
      <c r="A10" s="12" t="s">
        <v>156</v>
      </c>
      <c r="B10" s="13">
        <v>43724</v>
      </c>
      <c r="C10" s="10" t="s">
        <v>158</v>
      </c>
      <c r="D10" s="10">
        <v>1200</v>
      </c>
      <c r="E10" s="4"/>
      <c r="F10" s="10" t="s">
        <v>37</v>
      </c>
      <c r="G10" s="10" t="s">
        <v>38</v>
      </c>
      <c r="H10" s="10" t="s">
        <v>159</v>
      </c>
      <c r="I10" s="10" t="s">
        <v>51</v>
      </c>
      <c r="J10" s="4"/>
      <c r="K10" s="10" t="s">
        <v>160</v>
      </c>
      <c r="L10" s="10">
        <v>3</v>
      </c>
      <c r="M10" s="4"/>
      <c r="N10" s="4"/>
    </row>
    <row r="11" spans="1:14" ht="25.5" x14ac:dyDescent="0.25">
      <c r="A11" s="12" t="s">
        <v>156</v>
      </c>
      <c r="B11" s="13">
        <v>43707</v>
      </c>
      <c r="C11" s="10" t="s">
        <v>161</v>
      </c>
      <c r="D11" s="10">
        <v>1220</v>
      </c>
      <c r="E11" s="4"/>
      <c r="F11" s="10" t="s">
        <v>37</v>
      </c>
      <c r="G11" s="10" t="s">
        <v>38</v>
      </c>
      <c r="H11" s="10" t="s">
        <v>39</v>
      </c>
      <c r="I11" s="10" t="s">
        <v>51</v>
      </c>
      <c r="J11" s="4"/>
      <c r="K11" s="10" t="s">
        <v>162</v>
      </c>
      <c r="L11" s="10">
        <v>10</v>
      </c>
      <c r="M11" s="4"/>
      <c r="N11" s="4"/>
    </row>
    <row r="12" spans="1:14" ht="25.5" x14ac:dyDescent="0.25">
      <c r="A12" s="12" t="s">
        <v>156</v>
      </c>
      <c r="B12" s="13">
        <v>43693</v>
      </c>
      <c r="C12" s="10" t="s">
        <v>161</v>
      </c>
      <c r="D12" s="10">
        <v>1020</v>
      </c>
      <c r="E12" s="4"/>
      <c r="F12" s="10" t="s">
        <v>37</v>
      </c>
      <c r="G12" s="10" t="s">
        <v>38</v>
      </c>
      <c r="H12" s="10" t="s">
        <v>39</v>
      </c>
      <c r="I12" s="10" t="s">
        <v>51</v>
      </c>
      <c r="J12" s="4"/>
      <c r="K12" s="10" t="s">
        <v>163</v>
      </c>
      <c r="L12" s="10">
        <v>3</v>
      </c>
      <c r="M12" s="4"/>
      <c r="N12" s="4"/>
    </row>
    <row r="13" spans="1:14" ht="25.5" x14ac:dyDescent="0.25">
      <c r="A13" s="12" t="s">
        <v>164</v>
      </c>
      <c r="B13" s="13">
        <v>43817</v>
      </c>
      <c r="C13" s="10" t="s">
        <v>165</v>
      </c>
      <c r="D13" s="10">
        <v>1100</v>
      </c>
      <c r="E13" s="4"/>
      <c r="F13" s="10" t="s">
        <v>37</v>
      </c>
      <c r="G13" s="10" t="s">
        <v>38</v>
      </c>
      <c r="H13" s="10" t="s">
        <v>166</v>
      </c>
      <c r="I13" s="10" t="s">
        <v>49</v>
      </c>
      <c r="J13" s="4"/>
      <c r="K13" s="10" t="s">
        <v>52</v>
      </c>
      <c r="L13" s="10">
        <v>4</v>
      </c>
      <c r="M13" s="10">
        <v>31</v>
      </c>
      <c r="N13" s="4"/>
    </row>
    <row r="14" spans="1:14" ht="25.5" x14ac:dyDescent="0.25">
      <c r="A14" t="s">
        <v>164</v>
      </c>
      <c r="B14" s="13">
        <v>43807</v>
      </c>
      <c r="C14" s="10" t="s">
        <v>167</v>
      </c>
      <c r="D14" s="10">
        <v>1400</v>
      </c>
      <c r="E14" s="4"/>
      <c r="F14" s="10" t="s">
        <v>42</v>
      </c>
      <c r="G14" s="10" t="s">
        <v>38</v>
      </c>
      <c r="H14" s="10" t="s">
        <v>55</v>
      </c>
      <c r="I14" s="10" t="s">
        <v>49</v>
      </c>
      <c r="J14" s="4"/>
      <c r="K14" s="10" t="s">
        <v>56</v>
      </c>
      <c r="L14" s="10">
        <v>3</v>
      </c>
      <c r="M14" s="10">
        <v>31</v>
      </c>
      <c r="N14" s="4"/>
    </row>
    <row r="15" spans="1:14" ht="25.5" x14ac:dyDescent="0.25">
      <c r="A15" t="s">
        <v>164</v>
      </c>
      <c r="B15" s="13">
        <v>43792</v>
      </c>
      <c r="C15" s="10" t="s">
        <v>57</v>
      </c>
      <c r="D15" s="10">
        <v>1350</v>
      </c>
      <c r="E15" s="4"/>
      <c r="F15" s="10" t="s">
        <v>42</v>
      </c>
      <c r="G15" s="10" t="s">
        <v>38</v>
      </c>
      <c r="H15" s="10" t="s">
        <v>58</v>
      </c>
      <c r="I15" s="10" t="s">
        <v>49</v>
      </c>
      <c r="J15" s="4"/>
      <c r="K15" s="10" t="s">
        <v>50</v>
      </c>
      <c r="L15" s="10">
        <v>1</v>
      </c>
      <c r="M15" s="10">
        <v>30</v>
      </c>
      <c r="N15" s="4"/>
    </row>
    <row r="16" spans="1:14" ht="25.5" x14ac:dyDescent="0.25">
      <c r="A16" s="12" t="s">
        <v>164</v>
      </c>
      <c r="B16" s="13">
        <v>43781</v>
      </c>
      <c r="C16" s="10" t="s">
        <v>48</v>
      </c>
      <c r="D16" s="10">
        <v>1300</v>
      </c>
      <c r="E16" s="4"/>
      <c r="F16" s="10" t="s">
        <v>42</v>
      </c>
      <c r="G16" s="10" t="s">
        <v>38</v>
      </c>
      <c r="H16" s="10" t="s">
        <v>39</v>
      </c>
      <c r="I16" s="10" t="s">
        <v>51</v>
      </c>
      <c r="J16" s="4"/>
      <c r="K16" s="10" t="s">
        <v>47</v>
      </c>
      <c r="L16" s="10">
        <v>9</v>
      </c>
      <c r="M16" s="10">
        <v>31</v>
      </c>
      <c r="N16" s="4"/>
    </row>
    <row r="17" spans="1:14" ht="25.5" x14ac:dyDescent="0.25">
      <c r="A17" s="12" t="s">
        <v>164</v>
      </c>
      <c r="B17" s="13">
        <v>43770</v>
      </c>
      <c r="C17" s="10" t="s">
        <v>168</v>
      </c>
      <c r="D17" s="10">
        <v>1650</v>
      </c>
      <c r="E17" s="4"/>
      <c r="F17" s="10" t="s">
        <v>42</v>
      </c>
      <c r="G17" s="10" t="s">
        <v>38</v>
      </c>
      <c r="H17" s="10" t="s">
        <v>54</v>
      </c>
      <c r="I17" s="10" t="s">
        <v>49</v>
      </c>
      <c r="J17" s="4"/>
      <c r="K17" s="10" t="s">
        <v>52</v>
      </c>
      <c r="L17" s="10">
        <v>7</v>
      </c>
      <c r="M17" s="10">
        <v>32</v>
      </c>
      <c r="N17" s="4"/>
    </row>
    <row r="18" spans="1:14" ht="25.5" x14ac:dyDescent="0.25">
      <c r="A18" s="12" t="s">
        <v>169</v>
      </c>
      <c r="B18" s="13">
        <v>43822</v>
      </c>
      <c r="C18" s="10" t="s">
        <v>48</v>
      </c>
      <c r="D18" s="10">
        <v>1500</v>
      </c>
      <c r="E18" s="4"/>
      <c r="F18" s="10" t="s">
        <v>42</v>
      </c>
      <c r="G18" s="10" t="s">
        <v>38</v>
      </c>
      <c r="H18" s="10" t="s">
        <v>39</v>
      </c>
      <c r="I18" s="10" t="s">
        <v>51</v>
      </c>
      <c r="J18" s="4"/>
      <c r="K18" s="10" t="s">
        <v>43</v>
      </c>
      <c r="L18" s="10">
        <v>12</v>
      </c>
      <c r="M18" s="10" t="s">
        <v>170</v>
      </c>
      <c r="N18" s="4"/>
    </row>
    <row r="19" spans="1:14" ht="25.5" x14ac:dyDescent="0.25">
      <c r="A19" s="12" t="s">
        <v>169</v>
      </c>
      <c r="B19" s="13">
        <v>43801</v>
      </c>
      <c r="C19" s="10" t="s">
        <v>41</v>
      </c>
      <c r="D19" s="10">
        <v>1300</v>
      </c>
      <c r="E19" s="4"/>
      <c r="F19" s="10" t="s">
        <v>42</v>
      </c>
      <c r="G19" s="10" t="s">
        <v>38</v>
      </c>
      <c r="H19" s="10" t="s">
        <v>39</v>
      </c>
      <c r="I19" s="10" t="s">
        <v>51</v>
      </c>
      <c r="J19" s="4"/>
      <c r="K19" s="10" t="s">
        <v>43</v>
      </c>
      <c r="L19" s="10">
        <v>5</v>
      </c>
      <c r="M19" s="10" t="s">
        <v>170</v>
      </c>
      <c r="N19" s="4"/>
    </row>
    <row r="20" spans="1:14" ht="25.5" x14ac:dyDescent="0.25">
      <c r="A20" t="s">
        <v>169</v>
      </c>
      <c r="B20" s="13">
        <v>43781</v>
      </c>
      <c r="C20" s="10" t="s">
        <v>48</v>
      </c>
      <c r="D20" s="10">
        <v>1300</v>
      </c>
      <c r="E20" s="4"/>
      <c r="F20" s="10" t="s">
        <v>42</v>
      </c>
      <c r="G20" s="10" t="s">
        <v>38</v>
      </c>
      <c r="H20" s="10" t="s">
        <v>39</v>
      </c>
      <c r="I20" s="10" t="s">
        <v>51</v>
      </c>
      <c r="J20" s="4"/>
      <c r="K20" s="10" t="s">
        <v>47</v>
      </c>
      <c r="L20" s="10">
        <v>4</v>
      </c>
      <c r="M20" s="10" t="s">
        <v>170</v>
      </c>
      <c r="N20" s="4"/>
    </row>
    <row r="21" spans="1:14" ht="25.5" x14ac:dyDescent="0.25">
      <c r="A21" t="s">
        <v>169</v>
      </c>
      <c r="B21" s="13">
        <v>43760</v>
      </c>
      <c r="C21" s="10" t="s">
        <v>41</v>
      </c>
      <c r="D21" s="10">
        <v>1300</v>
      </c>
      <c r="E21" s="4"/>
      <c r="F21" s="10" t="s">
        <v>42</v>
      </c>
      <c r="G21" s="10" t="s">
        <v>38</v>
      </c>
      <c r="H21" s="10" t="s">
        <v>39</v>
      </c>
      <c r="I21" s="10" t="s">
        <v>51</v>
      </c>
      <c r="J21" s="4"/>
      <c r="K21" s="10" t="s">
        <v>47</v>
      </c>
      <c r="L21" s="10">
        <v>7</v>
      </c>
      <c r="M21" s="10">
        <v>32</v>
      </c>
      <c r="N21" s="4"/>
    </row>
    <row r="22" spans="1:14" ht="25.5" x14ac:dyDescent="0.25">
      <c r="A22" s="12" t="s">
        <v>169</v>
      </c>
      <c r="B22" s="13">
        <v>43738</v>
      </c>
      <c r="C22" s="10" t="s">
        <v>48</v>
      </c>
      <c r="D22" s="10">
        <v>1200</v>
      </c>
      <c r="E22" s="4"/>
      <c r="F22" s="10" t="s">
        <v>42</v>
      </c>
      <c r="G22" s="10" t="s">
        <v>38</v>
      </c>
      <c r="H22" s="10" t="s">
        <v>171</v>
      </c>
      <c r="I22" s="10" t="s">
        <v>51</v>
      </c>
      <c r="J22" s="4"/>
      <c r="K22" s="10" t="s">
        <v>47</v>
      </c>
      <c r="L22" s="10">
        <v>7</v>
      </c>
      <c r="M22" s="10">
        <v>32</v>
      </c>
      <c r="N22" s="4"/>
    </row>
    <row r="23" spans="1:14" ht="25.5" x14ac:dyDescent="0.25">
      <c r="A23" s="12" t="s">
        <v>172</v>
      </c>
      <c r="B23" s="13">
        <v>43840</v>
      </c>
      <c r="C23" s="10" t="s">
        <v>173</v>
      </c>
      <c r="D23" s="10">
        <v>1500</v>
      </c>
      <c r="E23" s="4"/>
      <c r="F23" s="10" t="s">
        <v>24</v>
      </c>
      <c r="G23" s="10" t="s">
        <v>38</v>
      </c>
      <c r="H23" s="10" t="s">
        <v>39</v>
      </c>
      <c r="I23" s="4"/>
      <c r="J23" s="4"/>
      <c r="K23" s="10" t="s">
        <v>174</v>
      </c>
      <c r="L23" s="10">
        <v>6</v>
      </c>
      <c r="M23" s="4"/>
      <c r="N23" s="4"/>
    </row>
    <row r="24" spans="1:14" ht="25.5" x14ac:dyDescent="0.25">
      <c r="A24" s="12" t="s">
        <v>172</v>
      </c>
      <c r="B24" s="13">
        <v>43812</v>
      </c>
      <c r="C24" s="10" t="s">
        <v>173</v>
      </c>
      <c r="D24" s="10">
        <v>1200</v>
      </c>
      <c r="E24" s="4"/>
      <c r="F24" s="10" t="s">
        <v>24</v>
      </c>
      <c r="G24" s="10" t="s">
        <v>38</v>
      </c>
      <c r="H24" s="10" t="s">
        <v>39</v>
      </c>
      <c r="I24" s="4"/>
      <c r="J24" s="4"/>
      <c r="K24" s="10" t="s">
        <v>174</v>
      </c>
      <c r="L24" s="10">
        <v>1</v>
      </c>
      <c r="M24" s="4"/>
      <c r="N24" s="4"/>
    </row>
    <row r="25" spans="1:14" x14ac:dyDescent="0.25">
      <c r="A25" s="12" t="s">
        <v>172</v>
      </c>
      <c r="B25" s="13">
        <v>43802</v>
      </c>
      <c r="C25" s="10" t="s">
        <v>175</v>
      </c>
      <c r="D25" s="10">
        <v>1400</v>
      </c>
      <c r="E25" s="4"/>
      <c r="F25" s="10" t="s">
        <v>24</v>
      </c>
      <c r="G25" s="10" t="s">
        <v>38</v>
      </c>
      <c r="H25" s="10" t="s">
        <v>166</v>
      </c>
      <c r="I25" s="4"/>
      <c r="J25" s="4"/>
      <c r="K25" s="10" t="s">
        <v>176</v>
      </c>
      <c r="L25" s="10">
        <v>1</v>
      </c>
      <c r="M25" s="4"/>
      <c r="N25" s="4"/>
    </row>
    <row r="26" spans="1:14" ht="25.5" x14ac:dyDescent="0.25">
      <c r="A26" t="s">
        <v>172</v>
      </c>
      <c r="B26" s="13">
        <v>43793</v>
      </c>
      <c r="C26" s="10" t="s">
        <v>173</v>
      </c>
      <c r="D26" s="10">
        <v>1600</v>
      </c>
      <c r="E26" s="4"/>
      <c r="F26" s="10" t="s">
        <v>24</v>
      </c>
      <c r="G26" s="10" t="s">
        <v>38</v>
      </c>
      <c r="H26" s="10" t="s">
        <v>166</v>
      </c>
      <c r="I26" s="4"/>
      <c r="J26" s="4"/>
      <c r="K26" s="10" t="s">
        <v>177</v>
      </c>
      <c r="L26" s="10">
        <v>3</v>
      </c>
      <c r="M26" s="4"/>
      <c r="N26" s="4"/>
    </row>
    <row r="27" spans="1:14" ht="25.5" x14ac:dyDescent="0.25">
      <c r="A27" t="s">
        <v>172</v>
      </c>
      <c r="B27" s="13">
        <v>43778</v>
      </c>
      <c r="C27" s="10" t="s">
        <v>61</v>
      </c>
      <c r="D27" s="10">
        <v>1600</v>
      </c>
      <c r="E27" s="4"/>
      <c r="F27" s="10" t="s">
        <v>24</v>
      </c>
      <c r="G27" s="10" t="s">
        <v>38</v>
      </c>
      <c r="H27" s="10" t="s">
        <v>178</v>
      </c>
      <c r="I27" s="4"/>
      <c r="J27" s="4"/>
      <c r="K27" s="10" t="s">
        <v>179</v>
      </c>
      <c r="L27" s="10">
        <v>11</v>
      </c>
      <c r="M27" s="4"/>
      <c r="N27" s="4"/>
    </row>
    <row r="28" spans="1:14" ht="25.5" x14ac:dyDescent="0.25">
      <c r="A28" s="12" t="s">
        <v>180</v>
      </c>
      <c r="B28" s="13">
        <v>43834</v>
      </c>
      <c r="C28" s="10" t="s">
        <v>181</v>
      </c>
      <c r="D28" s="10">
        <v>1500</v>
      </c>
      <c r="E28" s="4"/>
      <c r="F28" s="10" t="s">
        <v>37</v>
      </c>
      <c r="G28" s="10" t="s">
        <v>38</v>
      </c>
      <c r="H28" s="10" t="s">
        <v>39</v>
      </c>
      <c r="I28" s="10" t="s">
        <v>40</v>
      </c>
      <c r="J28" s="4"/>
      <c r="K28" s="10" t="s">
        <v>60</v>
      </c>
      <c r="L28" s="10">
        <v>9</v>
      </c>
      <c r="M28" s="4"/>
      <c r="N28" s="4"/>
    </row>
    <row r="29" spans="1:14" ht="25.5" x14ac:dyDescent="0.25">
      <c r="A29" s="12" t="s">
        <v>180</v>
      </c>
      <c r="B29" s="13">
        <v>43811</v>
      </c>
      <c r="C29" s="10" t="s">
        <v>48</v>
      </c>
      <c r="D29" s="10">
        <v>1500</v>
      </c>
      <c r="E29" s="4"/>
      <c r="F29" s="10" t="s">
        <v>42</v>
      </c>
      <c r="G29" s="10" t="s">
        <v>38</v>
      </c>
      <c r="H29" s="10" t="s">
        <v>39</v>
      </c>
      <c r="I29" s="10" t="s">
        <v>40</v>
      </c>
      <c r="J29" s="4"/>
      <c r="K29" s="10" t="s">
        <v>154</v>
      </c>
      <c r="L29" s="10">
        <v>10</v>
      </c>
      <c r="M29" s="4"/>
      <c r="N29" s="4"/>
    </row>
    <row r="30" spans="1:14" ht="25.5" x14ac:dyDescent="0.25">
      <c r="A30" s="12" t="s">
        <v>182</v>
      </c>
      <c r="B30" s="13">
        <v>43581</v>
      </c>
      <c r="C30" s="10" t="s">
        <v>155</v>
      </c>
      <c r="D30" s="10">
        <v>1000</v>
      </c>
      <c r="E30" s="10" t="s">
        <v>151</v>
      </c>
      <c r="F30" s="4"/>
      <c r="G30" s="10" t="s">
        <v>38</v>
      </c>
      <c r="H30" s="10" t="s">
        <v>46</v>
      </c>
      <c r="I30" s="10" t="s">
        <v>40</v>
      </c>
      <c r="J30" s="4"/>
      <c r="K30" s="10" t="s">
        <v>154</v>
      </c>
      <c r="L30" s="10">
        <v>8</v>
      </c>
      <c r="M30" s="4"/>
      <c r="N30" s="4"/>
    </row>
    <row r="38" spans="1:14" ht="25.5" x14ac:dyDescent="0.25">
      <c r="A38" t="s">
        <v>183</v>
      </c>
      <c r="B38" s="13">
        <v>43815</v>
      </c>
      <c r="C38" s="10" t="s">
        <v>59</v>
      </c>
      <c r="D38" s="10">
        <v>1800</v>
      </c>
      <c r="E38" s="4"/>
      <c r="F38" s="10" t="s">
        <v>42</v>
      </c>
      <c r="G38" s="10" t="s">
        <v>38</v>
      </c>
      <c r="H38" s="10" t="s">
        <v>39</v>
      </c>
      <c r="I38" s="10" t="s">
        <v>49</v>
      </c>
      <c r="J38" s="4"/>
      <c r="K38" s="10" t="s">
        <v>56</v>
      </c>
      <c r="L38" s="10">
        <v>10</v>
      </c>
      <c r="M38" s="10">
        <v>34</v>
      </c>
      <c r="N38" s="4"/>
    </row>
    <row r="39" spans="1:14" ht="25.5" x14ac:dyDescent="0.25">
      <c r="A39" s="12" t="s">
        <v>183</v>
      </c>
      <c r="B39" s="13">
        <v>43787</v>
      </c>
      <c r="C39" s="10" t="s">
        <v>181</v>
      </c>
      <c r="D39" s="10">
        <v>1500</v>
      </c>
      <c r="E39" s="4"/>
      <c r="F39" s="10" t="s">
        <v>37</v>
      </c>
      <c r="G39" s="10" t="s">
        <v>38</v>
      </c>
      <c r="H39" s="10" t="s">
        <v>39</v>
      </c>
      <c r="I39" s="10" t="s">
        <v>51</v>
      </c>
      <c r="J39" s="4"/>
      <c r="K39" s="10" t="s">
        <v>60</v>
      </c>
      <c r="L39" s="10">
        <v>7</v>
      </c>
      <c r="M39" s="10" t="s">
        <v>44</v>
      </c>
      <c r="N39" s="4"/>
    </row>
    <row r="40" spans="1:14" ht="25.5" x14ac:dyDescent="0.25">
      <c r="A40" s="12" t="s">
        <v>183</v>
      </c>
      <c r="B40" s="13">
        <v>43776</v>
      </c>
      <c r="C40" s="10" t="s">
        <v>48</v>
      </c>
      <c r="D40" s="10">
        <v>1300</v>
      </c>
      <c r="E40" s="4"/>
      <c r="F40" s="10" t="s">
        <v>42</v>
      </c>
      <c r="G40" s="10" t="s">
        <v>38</v>
      </c>
      <c r="H40" s="10" t="s">
        <v>39</v>
      </c>
      <c r="I40" s="10" t="s">
        <v>40</v>
      </c>
      <c r="J40" s="4"/>
      <c r="K40" s="10" t="s">
        <v>94</v>
      </c>
      <c r="L40" s="10">
        <v>11</v>
      </c>
      <c r="M40" s="4"/>
      <c r="N40" s="4"/>
    </row>
    <row r="41" spans="1:14" ht="25.5" x14ac:dyDescent="0.25">
      <c r="A41" s="12" t="s">
        <v>183</v>
      </c>
      <c r="B41" s="13">
        <v>43758</v>
      </c>
      <c r="C41" s="10" t="s">
        <v>184</v>
      </c>
      <c r="D41" s="10">
        <v>1400</v>
      </c>
      <c r="E41" s="10" t="s">
        <v>185</v>
      </c>
      <c r="F41" s="10" t="s">
        <v>42</v>
      </c>
      <c r="G41" s="10" t="s">
        <v>38</v>
      </c>
      <c r="H41" s="10" t="s">
        <v>166</v>
      </c>
      <c r="I41" s="10" t="s">
        <v>40</v>
      </c>
      <c r="J41" s="4"/>
      <c r="K41" s="10" t="s">
        <v>154</v>
      </c>
      <c r="L41" s="10">
        <v>6</v>
      </c>
      <c r="M41" s="4"/>
      <c r="N41" s="4"/>
    </row>
    <row r="42" spans="1:14" ht="25.5" x14ac:dyDescent="0.25">
      <c r="A42" s="12" t="s">
        <v>183</v>
      </c>
      <c r="B42" s="13">
        <v>43740</v>
      </c>
      <c r="C42" s="10" t="s">
        <v>45</v>
      </c>
      <c r="D42" s="10">
        <v>1200</v>
      </c>
      <c r="E42" s="10" t="s">
        <v>151</v>
      </c>
      <c r="F42" s="10" t="s">
        <v>37</v>
      </c>
      <c r="G42" s="10" t="s">
        <v>38</v>
      </c>
      <c r="H42" s="10" t="s">
        <v>54</v>
      </c>
      <c r="I42" s="10" t="s">
        <v>40</v>
      </c>
      <c r="J42" s="4"/>
      <c r="K42" s="10" t="s">
        <v>154</v>
      </c>
      <c r="L42" s="10">
        <v>4</v>
      </c>
      <c r="M42" s="4"/>
      <c r="N42" s="4"/>
    </row>
  </sheetData>
  <hyperlinks>
    <hyperlink ref="B3" r:id="rId1" display="/cheval/ask-me-not-performance-2019-12-22-deauville-vs-2020-01-20-cagnes-sur-mer_c1117943_f1123017_h2588298" xr:uid="{442B3B7E-207A-464C-8F85-0C6BAAF056CF}"/>
    <hyperlink ref="B4" r:id="rId2" display="/cheval/ask-me-not-performance-2019-12-13-deauville-vs-2020-01-20-cagnes-sur-mer_c1115984_f1123017_h2588298" xr:uid="{80873361-7D21-4908-BAF4-6F30823B9027}"/>
    <hyperlink ref="B5" r:id="rId3" display="/cheval/ask-me-not-performance-2019-07-18-vichy-vs-2020-01-20-cagnes-sur-mer_c1076745_f1123017_h2588298" xr:uid="{234D5413-CA99-4ED3-A98E-AF801389BBF8}"/>
    <hyperlink ref="B6" r:id="rId4" display="/cheval/ask-me-not-performance-2019-05-19-angers-vs-2020-01-20-cagnes-sur-mer_c1059919_f1123017_h2588298" xr:uid="{DE1F98F4-AC4C-4C94-886C-BC2FD82B8303}"/>
    <hyperlink ref="B7" r:id="rId5" display="/cheval/ask-me-not-performance-2019-04-10-maisons-laffitte-vs-2020-01-20-cagnes-sur-mer_c1049417_f1123017_h2588298" xr:uid="{6B20AC58-FBB2-4B11-8942-4B01A8CFBD5C}"/>
    <hyperlink ref="B8" r:id="rId6" display="/cheval/ma-boy-harris-performance-2020-01-11-deauville-vs-2020-01-20-cagnes-sur-mer_c1121379_f1123017_h2603075" xr:uid="{78EE6DCB-CE81-4EE9-9533-120DEF41B5F4}"/>
    <hyperlink ref="B9" r:id="rId7" display="/cheval/ma-boy-harris-performance-2019-10-18-maisons-laffitte-vs-2020-01-20-cagnes-sur-mer_c1102701_f1123017_h2603075" xr:uid="{8D2C9CA1-CDD8-4A4A-A06D-F029EDCEB3B9}"/>
    <hyperlink ref="B10" r:id="rId8" display="/cheval/ma-boy-harris-performance-2019-09-16-thirsk-vs-2020-01-20-cagnes-sur-mer_c1094695_f1123017_h2603075" xr:uid="{68E4CBE6-06D4-4206-BF04-B798D78D95ED}"/>
    <hyperlink ref="B11" r:id="rId9" display="/cheval/ma-boy-harris-performance-2019-08-30-wolverhampton-vs-2020-01-20-cagnes-sur-mer_c1090322_f1123017_h2603075" xr:uid="{9EA5808A-3A8A-494F-BBAC-22F89CC9DAA5}"/>
    <hyperlink ref="B12" r:id="rId10" display="/cheval/ma-boy-harris-performance-2019-08-16-wolverhampton-vs-2020-01-20-cagnes-sur-mer_c1086547_f1123017_h2603075" xr:uid="{1C844A34-0C07-4E89-A862-2894B9E269C4}"/>
    <hyperlink ref="B13" r:id="rId11" display="/cheval/mehanydream-performance-2019-12-18-le-croise-laroche-vs-2020-01-20-cagnes-sur-mer_c1117126_f1123017_h2589590" xr:uid="{871C9203-A147-4BD2-BEC7-CC5B2A4C442A}"/>
    <hyperlink ref="B14" r:id="rId12" display="/cheval/mehanydream-performance-2019-12-08-toulouse-vs-2020-01-20-cagnes-sur-mer_c1114932_f1123017_h2589590" xr:uid="{4C927327-FBE5-43C7-BD39-F595662413DA}"/>
    <hyperlink ref="B15" r:id="rId13" display="/cheval/mehanydream-performance-2019-11-23-cholet-vs-2020-01-20-cagnes-sur-mer_c1111501_f1123017_h2589590" xr:uid="{3E857750-6767-4808-B815-ABB16C504A69}"/>
    <hyperlink ref="B16" r:id="rId14" display="/cheval/mehanydream-performance-2019-11-12-chantilly-vs-2020-01-20-cagnes-sur-mer_c1108840_f1123017_h2589590" xr:uid="{7D95FF0A-4323-4360-8ACF-7548BD3DB049}"/>
    <hyperlink ref="B17" r:id="rId15" display="/cheval/mehanydream-performance-2019-11-01-amiens-vs-2020-01-20-cagnes-sur-mer_c1106260_f1123017_h2589590" xr:uid="{21C8C775-2877-4138-B613-D87B971AD4BC}"/>
    <hyperlink ref="B18" r:id="rId16" display="/cheval/galloon-performance-2019-12-23-chantilly-vs-2020-01-20-cagnes-sur-mer_c1117960_f1123017_h2588573" xr:uid="{20FEFCD9-FFCC-43D2-B0A0-2F1BB187479E}"/>
    <hyperlink ref="B19" r:id="rId17" display="/cheval/galloon-performance-2019-12-02-deauville-vs-2020-01-20-cagnes-sur-mer_c1113431_f1123017_h2588573" xr:uid="{F064BD90-39E6-47A4-96E7-60C15FAE5F49}"/>
    <hyperlink ref="B20" r:id="rId18" display="/cheval/galloon-performance-2019-11-12-chantilly-vs-2020-01-20-cagnes-sur-mer_c1108840_f1123017_h2588573" xr:uid="{0CEB95B2-4A53-43DB-A1F6-18327D973AFB}"/>
    <hyperlink ref="B21" r:id="rId19" display="/cheval/galloon-performance-2019-10-22-deauville-vs-2020-01-20-cagnes-sur-mer_c1103422_f1123017_h2588573" xr:uid="{9826CD09-DCA7-4354-AF3D-0EB2B275D29F}"/>
    <hyperlink ref="B22" r:id="rId20" display="/cheval/galloon-performance-2019-09-30-chantilly-vs-2020-01-20-cagnes-sur-mer_c1097516_f1123017_h2588573" xr:uid="{6081338C-EE22-4660-8B70-D7E016EBEEE1}"/>
    <hyperlink ref="B23" r:id="rId21" display="/cheval/galador-performance-2020-01-10-rome-capannelle-vs-2020-01-20-cagnes-sur-mer_c1121994_f1123017_h2594554" xr:uid="{76D14969-C839-4A4E-AA74-16C0D7BDE6B7}"/>
    <hyperlink ref="B24" r:id="rId22" display="/cheval/galador-performance-2019-12-13-rome-capannelle-vs-2020-01-20-cagnes-sur-mer_c1116964_f1123017_h2594554" xr:uid="{DA193981-9DA9-4F53-97AF-7E3E8B8BE7B8}"/>
    <hyperlink ref="B25" r:id="rId23" display="/cheval/galador-performance-2019-12-03-naples-vs-2020-01-20-cagnes-sur-mer_c1114690_f1123017_h2594554" xr:uid="{FDB7BF9A-FEB0-48C9-A72E-7FCDA12220E6}"/>
    <hyperlink ref="B26" r:id="rId24" display="/cheval/galador-performance-2019-11-24-rome-capannelle-vs-2020-01-20-cagnes-sur-mer_c1112690_f1123017_h2594554" xr:uid="{4ABB4C53-2B2E-4525-8EA6-7292665A8EEA}"/>
    <hyperlink ref="B27" r:id="rId25" display="/cheval/galador-performance-2019-11-09-milan-vs-2020-01-20-cagnes-sur-mer_c1109366_f1123017_h2594554" xr:uid="{AAA81473-A402-4A16-9DFC-76F91145A26E}"/>
    <hyperlink ref="B28" r:id="rId26" display="/cheval/delhi-chope-performance-2020-01-04-marseille-vivaux-vs-2020-01-20-cagnes-sur-mer_c1120029_f1123017_h2621546" xr:uid="{E0276FDB-7461-439F-B9CA-4758BA41DED1}"/>
    <hyperlink ref="B29" r:id="rId27" display="/cheval/delhi-chope-performance-2019-12-12-chantilly-vs-2020-01-20-cagnes-sur-mer_c1115822_f1123017_h2621546" xr:uid="{C7357BC4-0363-49EB-8A69-30513C508B17}"/>
    <hyperlink ref="B30" r:id="rId28" display="/cheval/easypolishadiamond-performance-2019-04-26-maisons-laffitte-vs-2020-01-20-cagnes-sur-mer_c1053340_f1123017_h2592614" xr:uid="{B842CB89-2CFE-4228-AEDC-D3346E08F4A7}"/>
    <hyperlink ref="B38" r:id="rId29" display="/cheval/samuraj-performance-2019-12-16-lyon-la-soie-vs-2020-01-20-cagnes-sur-mer_c1116483_f1123017_h2611291" xr:uid="{E69871F8-C565-4C18-A4B3-971AC763964A}"/>
    <hyperlink ref="B39" r:id="rId30" display="/cheval/samuraj-performance-2019-11-18-marseille-vivaux-vs-2020-01-20-cagnes-sur-mer_c1110319_f1123017_h2611291" xr:uid="{D9F8CB43-2753-49CD-A8CE-B90478788AC8}"/>
    <hyperlink ref="B40" r:id="rId31" display="/cheval/samuraj-performance-2019-11-07-chantilly-vs-2020-01-20-cagnes-sur-mer_c1107655_f1123017_h2611291" xr:uid="{854795A7-5F57-46B7-8251-BCC06C2E1F15}"/>
    <hyperlink ref="B41" r:id="rId32" display="/cheval/samuraj-performance-2019-10-20-parislongchamp-vs-2020-01-20-cagnes-sur-mer_c1103206_f1123017_h2611291" xr:uid="{53FDEEA7-8744-49D6-BA0B-521AA27A42DA}"/>
    <hyperlink ref="B42" r:id="rId33" display="/cheval/samuraj-performance-2019-10-02-fontainebleau-vs-2020-01-20-cagnes-sur-mer_c1098305_f1123017_h2611291" xr:uid="{0570B09D-C146-42D1-9CBC-677F6ACC991E}"/>
  </hyperlinks>
  <pageMargins left="0.7" right="0.7" top="0.75" bottom="0.75" header="0.3" footer="0.3"/>
  <drawing r:id="rId3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EFD8D-8099-4188-AED5-F44B2F47533D}">
  <sheetPr>
    <tabColor rgb="FF00B050"/>
  </sheetPr>
  <dimension ref="A1:AD341"/>
  <sheetViews>
    <sheetView tabSelected="1" workbookViewId="0">
      <selection activeCell="H14" sqref="H14"/>
    </sheetView>
  </sheetViews>
  <sheetFormatPr baseColWidth="10" defaultRowHeight="15" x14ac:dyDescent="0.25"/>
  <cols>
    <col min="1" max="1" width="22.140625" customWidth="1"/>
    <col min="4" max="7" width="8.7109375" customWidth="1"/>
    <col min="10" max="10" width="8.7109375" customWidth="1"/>
    <col min="12" max="16" width="8.7109375" customWidth="1"/>
    <col min="17" max="17" width="8.7109375" hidden="1" customWidth="1"/>
    <col min="18" max="19" width="8.7109375" customWidth="1"/>
    <col min="20" max="21" width="8.7109375" hidden="1" customWidth="1"/>
    <col min="22" max="23" width="8.7109375" customWidth="1"/>
    <col min="24" max="24" width="17.85546875" customWidth="1"/>
    <col min="25" max="25" width="2.7109375" customWidth="1"/>
    <col min="26" max="29" width="8.7109375" customWidth="1"/>
  </cols>
  <sheetData>
    <row r="1" spans="1:30" ht="17.25" thickTop="1" thickBot="1" x14ac:dyDescent="0.3">
      <c r="A1" s="14">
        <v>1</v>
      </c>
      <c r="B1" s="15"/>
      <c r="C1" s="12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Z1" s="62" t="s">
        <v>38</v>
      </c>
      <c r="AA1" s="63"/>
      <c r="AB1" s="64"/>
      <c r="AC1" s="41"/>
    </row>
    <row r="2" spans="1:30" ht="17.25" thickTop="1" thickBot="1" x14ac:dyDescent="0.3">
      <c r="A2" s="17" t="s">
        <v>63</v>
      </c>
      <c r="B2" s="37" t="s">
        <v>25</v>
      </c>
      <c r="C2" s="38" t="s">
        <v>26</v>
      </c>
      <c r="D2" s="39" t="s">
        <v>27</v>
      </c>
      <c r="E2" s="39" t="s">
        <v>28</v>
      </c>
      <c r="F2" s="39" t="s">
        <v>29</v>
      </c>
      <c r="G2" s="39" t="s">
        <v>30</v>
      </c>
      <c r="H2" s="39" t="s">
        <v>31</v>
      </c>
      <c r="I2" s="39" t="s">
        <v>32</v>
      </c>
      <c r="J2" s="39" t="s">
        <v>33</v>
      </c>
      <c r="K2" s="39" t="s">
        <v>34</v>
      </c>
      <c r="L2" s="39" t="s">
        <v>35</v>
      </c>
      <c r="M2" s="39" t="s">
        <v>23</v>
      </c>
      <c r="N2" s="40" t="s">
        <v>36</v>
      </c>
      <c r="O2" s="42" t="s">
        <v>186</v>
      </c>
      <c r="P2" s="42" t="s">
        <v>187</v>
      </c>
      <c r="Q2" s="42"/>
      <c r="R2" s="43" t="s">
        <v>188</v>
      </c>
      <c r="S2" s="44" t="s">
        <v>189</v>
      </c>
      <c r="T2" s="44" t="s">
        <v>190</v>
      </c>
      <c r="U2" s="44"/>
      <c r="V2" s="44" t="s">
        <v>191</v>
      </c>
      <c r="W2" s="45" t="str">
        <f t="shared" ref="W2:W17" si="0">H2</f>
        <v>Terrain</v>
      </c>
      <c r="X2" s="46" t="str">
        <f t="shared" ref="X2:X17" si="1">C2</f>
        <v>Hippodrome</v>
      </c>
      <c r="Z2" s="69">
        <v>17000</v>
      </c>
      <c r="AA2" s="70" t="str">
        <f>SUBSTITUTE(Z2,"m","")</f>
        <v>17000</v>
      </c>
      <c r="AB2" s="71">
        <f>AA2/1</f>
        <v>17000</v>
      </c>
      <c r="AC2" s="72">
        <v>1</v>
      </c>
      <c r="AD2" s="90" t="s">
        <v>200</v>
      </c>
    </row>
    <row r="3" spans="1:30" ht="17.25" thickTop="1" thickBot="1" x14ac:dyDescent="0.3">
      <c r="A3" s="36" t="s">
        <v>149</v>
      </c>
      <c r="B3" s="33">
        <v>43821</v>
      </c>
      <c r="C3" s="34" t="s">
        <v>41</v>
      </c>
      <c r="D3" s="22">
        <v>1500</v>
      </c>
      <c r="E3" s="22"/>
      <c r="F3" s="22" t="s">
        <v>42</v>
      </c>
      <c r="G3" s="22" t="s">
        <v>38</v>
      </c>
      <c r="H3" s="22" t="s">
        <v>39</v>
      </c>
      <c r="I3" s="22" t="s">
        <v>40</v>
      </c>
      <c r="J3" s="22"/>
      <c r="K3" s="22" t="s">
        <v>94</v>
      </c>
      <c r="L3" s="22">
        <v>5</v>
      </c>
      <c r="M3" s="22">
        <v>41</v>
      </c>
      <c r="N3" s="23"/>
      <c r="O3" s="47">
        <f>IF(D3/1=0,"",D3/1)</f>
        <v>1500</v>
      </c>
      <c r="P3" s="47">
        <f>IF(B3="","",IF(ISERROR(AB3)=TRUE,"",(AB3)))</f>
        <v>2400</v>
      </c>
      <c r="Q3" s="48">
        <f>IF(B3="","",IF(ISERROR(O3/P3)=TRUE,"",(O3/P3)))</f>
        <v>0.625</v>
      </c>
      <c r="R3" s="48">
        <f>IF(ISERROR(Q3/1)=TRUE,"",(Q3/1))</f>
        <v>0.625</v>
      </c>
      <c r="S3" s="47">
        <f t="shared" ref="S3:S17" si="2">IF(B3="","",IF(ISERROR(SUBSTITUTE(SUBSTITUTE(K3,"€",""),CHAR(160),"")/1)=TRUE,"",(SUBSTITUTE(SUBSTITUTE(K3,"€",""),CHAR(160),"")/1)))</f>
        <v>34000</v>
      </c>
      <c r="T3" s="47">
        <f>IF(B3="","",IF(ISERROR(AB2)=TRUE,"",(AB2)))</f>
        <v>17000</v>
      </c>
      <c r="U3" s="49">
        <f t="shared" ref="U3:U17" si="3">IF(B3="","",IF(ISERROR(S3/T3)=TRUE,"",( S3/T3)))</f>
        <v>2</v>
      </c>
      <c r="V3" s="47">
        <f t="shared" ref="V3:V17" si="4">IF(ISERROR(IF(L3/1=0,"", L3/1))=TRUE,"0",(IF(L3/1=0,"", L3/1)))</f>
        <v>5</v>
      </c>
      <c r="W3" s="50" t="str">
        <f t="shared" si="0"/>
        <v>PSF</v>
      </c>
      <c r="X3" s="51" t="str">
        <f t="shared" si="1"/>
        <v>Deauville</v>
      </c>
      <c r="Z3" s="70" t="s">
        <v>192</v>
      </c>
      <c r="AA3" s="70" t="str">
        <f>SUBSTITUTE(Z3,"m","")</f>
        <v xml:space="preserve">2400 </v>
      </c>
      <c r="AB3" s="71">
        <f>AA3/1</f>
        <v>2400</v>
      </c>
      <c r="AC3" s="75"/>
      <c r="AD3" s="90" t="s">
        <v>202</v>
      </c>
    </row>
    <row r="4" spans="1:30" ht="16.5" thickTop="1" thickBot="1" x14ac:dyDescent="0.3">
      <c r="A4" s="6" t="s">
        <v>149</v>
      </c>
      <c r="B4" s="24">
        <v>43812</v>
      </c>
      <c r="C4" s="25" t="s">
        <v>41</v>
      </c>
      <c r="D4" s="26">
        <v>1300</v>
      </c>
      <c r="E4" s="26"/>
      <c r="F4" s="26" t="s">
        <v>42</v>
      </c>
      <c r="G4" s="26" t="s">
        <v>38</v>
      </c>
      <c r="H4" s="26" t="s">
        <v>39</v>
      </c>
      <c r="I4" s="26" t="s">
        <v>40</v>
      </c>
      <c r="J4" s="26"/>
      <c r="K4" s="26" t="s">
        <v>94</v>
      </c>
      <c r="L4" s="26">
        <v>5</v>
      </c>
      <c r="M4" s="26">
        <v>42</v>
      </c>
      <c r="N4" s="27"/>
      <c r="O4" s="52">
        <f t="shared" ref="O4:O17" si="5">IF(D4/1=0,"",D4/1)</f>
        <v>1300</v>
      </c>
      <c r="P4" s="52">
        <f>IF(B4="","",IF(ISERROR(AB3)=TRUE,"",(AB3)))</f>
        <v>2400</v>
      </c>
      <c r="Q4" s="53">
        <f t="shared" ref="Q4:Q17" si="6">IF(B4="","",IF(ISERROR(O4/P4)=TRUE,"",(O4/P4)))</f>
        <v>0.54166666666666663</v>
      </c>
      <c r="R4" s="53">
        <f t="shared" ref="R4:R17" si="7">IF(ISERROR(Q4/1)=TRUE,"",(Q4/1))</f>
        <v>0.54166666666666663</v>
      </c>
      <c r="S4" s="52">
        <f t="shared" si="2"/>
        <v>34000</v>
      </c>
      <c r="T4" s="52">
        <f>IF(B4="","",IF(ISERROR(AB2)=TRUE,"",(AB2)))</f>
        <v>17000</v>
      </c>
      <c r="U4" s="54">
        <f t="shared" si="3"/>
        <v>2</v>
      </c>
      <c r="V4" s="52">
        <f t="shared" si="4"/>
        <v>5</v>
      </c>
      <c r="W4" s="55" t="str">
        <f t="shared" si="0"/>
        <v>PSF</v>
      </c>
      <c r="X4" s="56" t="str">
        <f t="shared" si="1"/>
        <v>Deauville</v>
      </c>
      <c r="Z4" s="70" t="s">
        <v>193</v>
      </c>
      <c r="AA4" s="80"/>
      <c r="AB4" s="81"/>
      <c r="AC4" s="41"/>
    </row>
    <row r="5" spans="1:30" ht="16.5" thickTop="1" thickBot="1" x14ac:dyDescent="0.3">
      <c r="A5" s="6" t="s">
        <v>149</v>
      </c>
      <c r="B5" s="24">
        <v>43664</v>
      </c>
      <c r="C5" s="25" t="s">
        <v>150</v>
      </c>
      <c r="D5" s="26">
        <v>1000</v>
      </c>
      <c r="E5" s="26" t="s">
        <v>151</v>
      </c>
      <c r="F5" s="26" t="s">
        <v>42</v>
      </c>
      <c r="G5" s="26" t="s">
        <v>38</v>
      </c>
      <c r="H5" s="26" t="s">
        <v>46</v>
      </c>
      <c r="I5" s="26" t="s">
        <v>40</v>
      </c>
      <c r="J5" s="26"/>
      <c r="K5" s="26" t="s">
        <v>152</v>
      </c>
      <c r="L5" s="26">
        <v>11</v>
      </c>
      <c r="M5" s="26"/>
      <c r="N5" s="27"/>
      <c r="O5" s="52">
        <f t="shared" si="5"/>
        <v>1000</v>
      </c>
      <c r="P5" s="52">
        <f>IF(B5="","",IF(ISERROR(AB3)=TRUE,"",(AB3)))</f>
        <v>2400</v>
      </c>
      <c r="Q5" s="53">
        <f t="shared" si="6"/>
        <v>0.41666666666666669</v>
      </c>
      <c r="R5" s="53">
        <f t="shared" si="7"/>
        <v>0.41666666666666669</v>
      </c>
      <c r="S5" s="52">
        <f t="shared" si="2"/>
        <v>60000</v>
      </c>
      <c r="T5" s="52">
        <f>IF(B5="","",IF(ISERROR(AB2)=TRUE,"",(AB2)))</f>
        <v>17000</v>
      </c>
      <c r="U5" s="54">
        <f t="shared" si="3"/>
        <v>3.5294117647058822</v>
      </c>
      <c r="V5" s="52">
        <f t="shared" si="4"/>
        <v>11</v>
      </c>
      <c r="W5" s="55" t="str">
        <f t="shared" si="0"/>
        <v>Bon souple</v>
      </c>
      <c r="X5" s="56" t="str">
        <f t="shared" si="1"/>
        <v>Vichy</v>
      </c>
      <c r="Z5" s="84" t="s">
        <v>194</v>
      </c>
      <c r="AA5" s="85"/>
      <c r="AB5" s="90" t="s">
        <v>204</v>
      </c>
      <c r="AC5" s="41"/>
    </row>
    <row r="6" spans="1:30" ht="16.5" thickTop="1" thickBot="1" x14ac:dyDescent="0.3">
      <c r="A6" s="6" t="s">
        <v>149</v>
      </c>
      <c r="B6" s="24">
        <v>43604</v>
      </c>
      <c r="C6" s="25" t="s">
        <v>153</v>
      </c>
      <c r="D6" s="26">
        <v>1200</v>
      </c>
      <c r="E6" s="26"/>
      <c r="F6" s="26" t="s">
        <v>42</v>
      </c>
      <c r="G6" s="26" t="s">
        <v>38</v>
      </c>
      <c r="H6" s="26" t="s">
        <v>54</v>
      </c>
      <c r="I6" s="26" t="s">
        <v>40</v>
      </c>
      <c r="J6" s="26"/>
      <c r="K6" s="26" t="s">
        <v>154</v>
      </c>
      <c r="L6" s="26">
        <v>1</v>
      </c>
      <c r="M6" s="26"/>
      <c r="N6" s="27"/>
      <c r="O6" s="52">
        <f t="shared" si="5"/>
        <v>1200</v>
      </c>
      <c r="P6" s="52">
        <f>IF(B6="","",IF(ISERROR(AB3)=TRUE,"",(AB3)))</f>
        <v>2400</v>
      </c>
      <c r="Q6" s="53">
        <f t="shared" si="6"/>
        <v>0.5</v>
      </c>
      <c r="R6" s="53">
        <f t="shared" si="7"/>
        <v>0.5</v>
      </c>
      <c r="S6" s="52">
        <f t="shared" si="2"/>
        <v>27000</v>
      </c>
      <c r="T6" s="52">
        <f>IF(B6="","",IF(ISERROR(AB2)=TRUE,"",(AB2)))</f>
        <v>17000</v>
      </c>
      <c r="U6" s="54">
        <f t="shared" si="3"/>
        <v>1.588235294117647</v>
      </c>
      <c r="V6" s="52">
        <f t="shared" si="4"/>
        <v>1</v>
      </c>
      <c r="W6" s="55" t="str">
        <f t="shared" si="0"/>
        <v>Très souple</v>
      </c>
      <c r="X6" s="56" t="str">
        <f t="shared" si="1"/>
        <v>Angers</v>
      </c>
      <c r="Z6" s="84" t="s">
        <v>39</v>
      </c>
      <c r="AA6" s="85"/>
      <c r="AB6" s="90" t="s">
        <v>199</v>
      </c>
      <c r="AC6" s="41"/>
    </row>
    <row r="7" spans="1:30" ht="16.5" thickTop="1" thickBot="1" x14ac:dyDescent="0.3">
      <c r="A7" s="6" t="s">
        <v>149</v>
      </c>
      <c r="B7" s="24">
        <v>43565</v>
      </c>
      <c r="C7" s="25" t="s">
        <v>155</v>
      </c>
      <c r="D7" s="26">
        <v>1000</v>
      </c>
      <c r="E7" s="26" t="s">
        <v>151</v>
      </c>
      <c r="F7" s="26"/>
      <c r="G7" s="26" t="s">
        <v>38</v>
      </c>
      <c r="H7" s="26" t="s">
        <v>46</v>
      </c>
      <c r="I7" s="26" t="s">
        <v>49</v>
      </c>
      <c r="J7" s="26"/>
      <c r="K7" s="26" t="s">
        <v>53</v>
      </c>
      <c r="L7" s="26">
        <v>1</v>
      </c>
      <c r="M7" s="26"/>
      <c r="N7" s="27"/>
      <c r="O7" s="52">
        <f t="shared" si="5"/>
        <v>1000</v>
      </c>
      <c r="P7" s="52">
        <f>IF(B7="","",IF(ISERROR(AB3)=TRUE,"",(AB3)))</f>
        <v>2400</v>
      </c>
      <c r="Q7" s="53">
        <f t="shared" si="6"/>
        <v>0.41666666666666669</v>
      </c>
      <c r="R7" s="53">
        <f t="shared" si="7"/>
        <v>0.41666666666666669</v>
      </c>
      <c r="S7" s="52">
        <f t="shared" si="2"/>
        <v>23000</v>
      </c>
      <c r="T7" s="52">
        <f>IF(B7="","",IF(ISERROR(AB2)=TRUE,"",(AB2)))</f>
        <v>17000</v>
      </c>
      <c r="U7" s="54">
        <f t="shared" si="3"/>
        <v>1.3529411764705883</v>
      </c>
      <c r="V7" s="52">
        <f t="shared" si="4"/>
        <v>1</v>
      </c>
      <c r="W7" s="55" t="str">
        <f t="shared" si="0"/>
        <v>Bon souple</v>
      </c>
      <c r="X7" s="56" t="str">
        <f t="shared" si="1"/>
        <v>Maisons-Laffitte</v>
      </c>
    </row>
    <row r="8" spans="1:30" ht="15.75" thickTop="1" x14ac:dyDescent="0.25">
      <c r="A8" s="6"/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52" t="str">
        <f t="shared" si="5"/>
        <v/>
      </c>
      <c r="P8" s="52" t="str">
        <f>IF(B8="","",IF(ISERROR(AB3)=TRUE,"",(AB3)))</f>
        <v/>
      </c>
      <c r="Q8" s="53" t="str">
        <f t="shared" si="6"/>
        <v/>
      </c>
      <c r="R8" s="53" t="str">
        <f t="shared" si="7"/>
        <v/>
      </c>
      <c r="S8" s="52" t="str">
        <f t="shared" si="2"/>
        <v/>
      </c>
      <c r="T8" s="52" t="str">
        <f>IF(B8="","",IF(ISERROR(AB2)=TRUE,"",(AB2)))</f>
        <v/>
      </c>
      <c r="U8" s="54" t="str">
        <f t="shared" si="3"/>
        <v/>
      </c>
      <c r="V8" s="52" t="str">
        <f t="shared" si="4"/>
        <v/>
      </c>
      <c r="W8" s="55">
        <f t="shared" si="0"/>
        <v>0</v>
      </c>
      <c r="X8" s="56">
        <f t="shared" si="1"/>
        <v>0</v>
      </c>
      <c r="Z8" s="65" t="s">
        <v>195</v>
      </c>
      <c r="AA8" s="66"/>
      <c r="AB8" s="67" t="s">
        <v>196</v>
      </c>
      <c r="AC8" s="68"/>
    </row>
    <row r="9" spans="1:30" ht="15.75" thickBot="1" x14ac:dyDescent="0.3">
      <c r="A9" s="6"/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52" t="str">
        <f t="shared" si="5"/>
        <v/>
      </c>
      <c r="P9" s="52" t="str">
        <f>IF(B9="","",IF(ISERROR(AB3)=TRUE,"",(AB3)))</f>
        <v/>
      </c>
      <c r="Q9" s="53" t="str">
        <f t="shared" si="6"/>
        <v/>
      </c>
      <c r="R9" s="53" t="str">
        <f t="shared" si="7"/>
        <v/>
      </c>
      <c r="S9" s="52" t="str">
        <f t="shared" si="2"/>
        <v/>
      </c>
      <c r="T9" s="52" t="str">
        <f>IF(B9="","",IF(ISERROR(AB2)=TRUE,"",(AB2)))</f>
        <v/>
      </c>
      <c r="U9" s="54" t="str">
        <f t="shared" si="3"/>
        <v/>
      </c>
      <c r="V9" s="52" t="str">
        <f t="shared" si="4"/>
        <v/>
      </c>
      <c r="W9" s="55">
        <f t="shared" si="0"/>
        <v>0</v>
      </c>
      <c r="X9" s="56">
        <f t="shared" si="1"/>
        <v>0</v>
      </c>
      <c r="Z9" s="73" t="s">
        <v>197</v>
      </c>
      <c r="AA9" s="41" t="s">
        <v>198</v>
      </c>
      <c r="AB9" s="64" t="s">
        <v>197</v>
      </c>
      <c r="AC9" s="74" t="s">
        <v>198</v>
      </c>
    </row>
    <row r="10" spans="1:30" ht="15.75" thickBot="1" x14ac:dyDescent="0.3">
      <c r="A10" s="6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52" t="str">
        <f t="shared" si="5"/>
        <v/>
      </c>
      <c r="P10" s="52" t="str">
        <f>IF(B10="","",IF(ISERROR(AB3)=TRUE,"",(AB3)))</f>
        <v/>
      </c>
      <c r="Q10" s="53" t="str">
        <f t="shared" si="6"/>
        <v/>
      </c>
      <c r="R10" s="53" t="str">
        <f t="shared" si="7"/>
        <v/>
      </c>
      <c r="S10" s="52" t="str">
        <f t="shared" si="2"/>
        <v/>
      </c>
      <c r="T10" s="52" t="str">
        <f>IF(B10="","",IF(ISERROR(AB2)=TRUE,"",(AB2)))</f>
        <v/>
      </c>
      <c r="U10" s="54" t="str">
        <f t="shared" si="3"/>
        <v/>
      </c>
      <c r="V10" s="52" t="str">
        <f t="shared" si="4"/>
        <v/>
      </c>
      <c r="W10" s="55">
        <f t="shared" si="0"/>
        <v>0</v>
      </c>
      <c r="X10" s="56">
        <f t="shared" si="1"/>
        <v>0</v>
      </c>
      <c r="Z10" s="91">
        <v>2</v>
      </c>
      <c r="AA10" s="77">
        <v>5.5</v>
      </c>
      <c r="AB10" s="78">
        <v>1188.5</v>
      </c>
      <c r="AC10" s="79">
        <v>2.1</v>
      </c>
    </row>
    <row r="11" spans="1:30" x14ac:dyDescent="0.25">
      <c r="A11" s="6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52" t="str">
        <f t="shared" si="5"/>
        <v/>
      </c>
      <c r="P11" s="52" t="str">
        <f>IF(B11="","",IF(ISERROR(AB3)=TRUE,"",(AB3)))</f>
        <v/>
      </c>
      <c r="Q11" s="53" t="str">
        <f t="shared" si="6"/>
        <v/>
      </c>
      <c r="R11" s="53" t="str">
        <f t="shared" si="7"/>
        <v/>
      </c>
      <c r="S11" s="52" t="str">
        <f t="shared" si="2"/>
        <v/>
      </c>
      <c r="T11" s="52" t="str">
        <f t="shared" ref="T11:T17" si="8">IF(B11="","",IF(ISERROR(AB3)=TRUE,"",(AB3)))</f>
        <v/>
      </c>
      <c r="U11" s="54" t="str">
        <f t="shared" si="3"/>
        <v/>
      </c>
      <c r="V11" s="52" t="str">
        <f t="shared" si="4"/>
        <v/>
      </c>
      <c r="W11" s="55">
        <f t="shared" si="0"/>
        <v>0</v>
      </c>
      <c r="X11" s="56">
        <f t="shared" si="1"/>
        <v>0</v>
      </c>
      <c r="Z11" s="91">
        <v>3</v>
      </c>
      <c r="AA11" s="82" t="s">
        <v>24</v>
      </c>
      <c r="AB11" s="63" t="s">
        <v>24</v>
      </c>
      <c r="AC11" s="83">
        <v>3.2</v>
      </c>
    </row>
    <row r="12" spans="1:30" ht="15.75" thickBot="1" x14ac:dyDescent="0.3">
      <c r="A12" s="6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  <c r="O12" s="52" t="str">
        <f t="shared" si="5"/>
        <v/>
      </c>
      <c r="P12" s="52" t="str">
        <f>IF(B12="","",IF(ISERROR(AB3)=TRUE,"",(AB3)))</f>
        <v/>
      </c>
      <c r="Q12" s="53" t="str">
        <f t="shared" si="6"/>
        <v/>
      </c>
      <c r="R12" s="53" t="str">
        <f t="shared" si="7"/>
        <v/>
      </c>
      <c r="S12" s="52" t="str">
        <f t="shared" si="2"/>
        <v/>
      </c>
      <c r="T12" s="52" t="str">
        <f t="shared" si="8"/>
        <v/>
      </c>
      <c r="U12" s="54" t="str">
        <f t="shared" si="3"/>
        <v/>
      </c>
      <c r="V12" s="52" t="str">
        <f t="shared" si="4"/>
        <v/>
      </c>
      <c r="W12" s="55">
        <f t="shared" si="0"/>
        <v>0</v>
      </c>
      <c r="X12" s="56">
        <f t="shared" si="1"/>
        <v>0</v>
      </c>
      <c r="Z12" s="92">
        <v>7</v>
      </c>
      <c r="AA12" s="87" t="s">
        <v>24</v>
      </c>
      <c r="AB12" s="88" t="s">
        <v>24</v>
      </c>
      <c r="AC12" s="89">
        <v>4.5</v>
      </c>
    </row>
    <row r="13" spans="1:30" ht="15.75" thickTop="1" x14ac:dyDescent="0.25">
      <c r="A13" s="6"/>
      <c r="B13" s="24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  <c r="O13" s="52" t="str">
        <f t="shared" si="5"/>
        <v/>
      </c>
      <c r="P13" s="52" t="str">
        <f>IF(B13="","",IF(ISERROR(AB3)=TRUE,"",(AB3)))</f>
        <v/>
      </c>
      <c r="Q13" s="53" t="str">
        <f t="shared" si="6"/>
        <v/>
      </c>
      <c r="R13" s="53" t="str">
        <f t="shared" si="7"/>
        <v/>
      </c>
      <c r="S13" s="52" t="str">
        <f t="shared" si="2"/>
        <v/>
      </c>
      <c r="T13" s="52" t="str">
        <f t="shared" si="8"/>
        <v/>
      </c>
      <c r="U13" s="54" t="str">
        <f t="shared" si="3"/>
        <v/>
      </c>
      <c r="V13" s="52" t="str">
        <f t="shared" si="4"/>
        <v/>
      </c>
      <c r="W13" s="55">
        <f t="shared" si="0"/>
        <v>0</v>
      </c>
      <c r="X13" s="56">
        <f t="shared" si="1"/>
        <v>0</v>
      </c>
      <c r="AA13" s="90" t="s">
        <v>201</v>
      </c>
    </row>
    <row r="14" spans="1:30" x14ac:dyDescent="0.25">
      <c r="A14" s="6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  <c r="O14" s="52" t="str">
        <f t="shared" si="5"/>
        <v/>
      </c>
      <c r="P14" s="52" t="str">
        <f>IF(B14="","",IF(ISERROR(AB3)=TRUE,"",(AB3)))</f>
        <v/>
      </c>
      <c r="Q14" s="53" t="str">
        <f t="shared" si="6"/>
        <v/>
      </c>
      <c r="R14" s="53" t="str">
        <f t="shared" si="7"/>
        <v/>
      </c>
      <c r="S14" s="52" t="str">
        <f t="shared" si="2"/>
        <v/>
      </c>
      <c r="T14" s="52" t="str">
        <f t="shared" si="8"/>
        <v/>
      </c>
      <c r="U14" s="54" t="str">
        <f t="shared" si="3"/>
        <v/>
      </c>
      <c r="V14" s="52" t="str">
        <f t="shared" si="4"/>
        <v/>
      </c>
      <c r="W14" s="55">
        <f t="shared" si="0"/>
        <v>0</v>
      </c>
      <c r="X14" s="56">
        <f t="shared" si="1"/>
        <v>0</v>
      </c>
      <c r="AA14" t="s">
        <v>205</v>
      </c>
    </row>
    <row r="15" spans="1:30" x14ac:dyDescent="0.25">
      <c r="A15" s="6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  <c r="O15" s="52" t="str">
        <f t="shared" si="5"/>
        <v/>
      </c>
      <c r="P15" s="52" t="str">
        <f>IF(B15="","",IF(ISERROR(AB3)=TRUE,"",(AB3)))</f>
        <v/>
      </c>
      <c r="Q15" s="53" t="str">
        <f t="shared" si="6"/>
        <v/>
      </c>
      <c r="R15" s="53" t="str">
        <f t="shared" si="7"/>
        <v/>
      </c>
      <c r="S15" s="52" t="str">
        <f t="shared" si="2"/>
        <v/>
      </c>
      <c r="T15" s="52" t="str">
        <f t="shared" si="8"/>
        <v/>
      </c>
      <c r="U15" s="54" t="str">
        <f t="shared" si="3"/>
        <v/>
      </c>
      <c r="V15" s="52" t="str">
        <f t="shared" si="4"/>
        <v/>
      </c>
      <c r="W15" s="55">
        <f t="shared" si="0"/>
        <v>0</v>
      </c>
      <c r="X15" s="56">
        <f t="shared" si="1"/>
        <v>0</v>
      </c>
    </row>
    <row r="16" spans="1:30" x14ac:dyDescent="0.25">
      <c r="A16" s="6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  <c r="O16" s="52" t="str">
        <f t="shared" si="5"/>
        <v/>
      </c>
      <c r="P16" s="52" t="str">
        <f>IF(B16="","",IF(ISERROR(AB3)=TRUE,"",(AB3)))</f>
        <v/>
      </c>
      <c r="Q16" s="53" t="str">
        <f t="shared" si="6"/>
        <v/>
      </c>
      <c r="R16" s="53" t="str">
        <f t="shared" si="7"/>
        <v/>
      </c>
      <c r="S16" s="52" t="str">
        <f t="shared" si="2"/>
        <v/>
      </c>
      <c r="T16" s="52" t="str">
        <f t="shared" si="8"/>
        <v/>
      </c>
      <c r="U16" s="54" t="str">
        <f t="shared" si="3"/>
        <v/>
      </c>
      <c r="V16" s="52" t="str">
        <f t="shared" si="4"/>
        <v/>
      </c>
      <c r="W16" s="55">
        <f t="shared" si="0"/>
        <v>0</v>
      </c>
      <c r="X16" s="56">
        <f t="shared" si="1"/>
        <v>0</v>
      </c>
      <c r="AA16" t="s">
        <v>203</v>
      </c>
    </row>
    <row r="17" spans="1:29" ht="15.75" thickBot="1" x14ac:dyDescent="0.3">
      <c r="A17" s="6"/>
      <c r="B17" s="28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1"/>
      <c r="O17" s="57" t="str">
        <f t="shared" si="5"/>
        <v/>
      </c>
      <c r="P17" s="57" t="str">
        <f>IF(B17="","",IF(ISERROR(AB3)=TRUE,"",(AB3)))</f>
        <v/>
      </c>
      <c r="Q17" s="58" t="str">
        <f t="shared" si="6"/>
        <v/>
      </c>
      <c r="R17" s="58" t="str">
        <f t="shared" si="7"/>
        <v/>
      </c>
      <c r="S17" s="57" t="str">
        <f t="shared" si="2"/>
        <v/>
      </c>
      <c r="T17" s="57" t="str">
        <f t="shared" si="8"/>
        <v/>
      </c>
      <c r="U17" s="59" t="str">
        <f t="shared" si="3"/>
        <v/>
      </c>
      <c r="V17" s="57" t="str">
        <f t="shared" si="4"/>
        <v/>
      </c>
      <c r="W17" s="60">
        <f t="shared" si="0"/>
        <v>0</v>
      </c>
      <c r="X17" s="61">
        <f t="shared" si="1"/>
        <v>0</v>
      </c>
    </row>
    <row r="18" spans="1:29" ht="17.25" thickTop="1" thickBot="1" x14ac:dyDescent="0.3">
      <c r="A18" s="14">
        <v>2</v>
      </c>
      <c r="B18" s="15"/>
      <c r="C18" s="12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62" t="s">
        <v>38</v>
      </c>
      <c r="AA18" s="63"/>
      <c r="AB18" s="64"/>
      <c r="AC18" s="41"/>
    </row>
    <row r="19" spans="1:29" ht="17.25" thickTop="1" thickBot="1" x14ac:dyDescent="0.3">
      <c r="A19" s="17" t="s">
        <v>63</v>
      </c>
      <c r="B19" s="37" t="s">
        <v>25</v>
      </c>
      <c r="C19" s="38" t="s">
        <v>26</v>
      </c>
      <c r="D19" s="39" t="s">
        <v>27</v>
      </c>
      <c r="E19" s="39" t="s">
        <v>28</v>
      </c>
      <c r="F19" s="39" t="s">
        <v>29</v>
      </c>
      <c r="G19" s="39" t="s">
        <v>30</v>
      </c>
      <c r="H19" s="39" t="s">
        <v>31</v>
      </c>
      <c r="I19" s="39" t="s">
        <v>32</v>
      </c>
      <c r="J19" s="39" t="s">
        <v>33</v>
      </c>
      <c r="K19" s="39" t="s">
        <v>34</v>
      </c>
      <c r="L19" s="39" t="s">
        <v>35</v>
      </c>
      <c r="M19" s="39" t="s">
        <v>23</v>
      </c>
      <c r="N19" s="40" t="s">
        <v>36</v>
      </c>
      <c r="O19" s="42" t="s">
        <v>186</v>
      </c>
      <c r="P19" s="42" t="s">
        <v>187</v>
      </c>
      <c r="Q19" s="42"/>
      <c r="R19" s="43" t="s">
        <v>188</v>
      </c>
      <c r="S19" s="44" t="s">
        <v>189</v>
      </c>
      <c r="T19" s="44" t="s">
        <v>190</v>
      </c>
      <c r="U19" s="44"/>
      <c r="V19" s="44" t="s">
        <v>191</v>
      </c>
      <c r="W19" s="45" t="str">
        <f t="shared" ref="W19:W34" si="9">H19</f>
        <v>Terrain</v>
      </c>
      <c r="X19" s="46" t="str">
        <f t="shared" ref="X19:X34" si="10">C19</f>
        <v>Hippodrome</v>
      </c>
      <c r="Y19" s="41"/>
      <c r="Z19" s="69">
        <v>17000</v>
      </c>
      <c r="AA19" s="70" t="str">
        <f>SUBSTITUTE(Z19,"m","")</f>
        <v>17000</v>
      </c>
      <c r="AB19" s="71">
        <f>AA19/1</f>
        <v>17000</v>
      </c>
      <c r="AC19" s="72">
        <v>1</v>
      </c>
    </row>
    <row r="20" spans="1:29" ht="17.25" thickTop="1" thickBot="1" x14ac:dyDescent="0.3">
      <c r="A20" s="32" t="s">
        <v>156</v>
      </c>
      <c r="B20" s="33">
        <v>43841</v>
      </c>
      <c r="C20" s="34" t="s">
        <v>41</v>
      </c>
      <c r="D20" s="22">
        <v>1300</v>
      </c>
      <c r="E20" s="22"/>
      <c r="F20" s="22" t="s">
        <v>42</v>
      </c>
      <c r="G20" s="22" t="s">
        <v>38</v>
      </c>
      <c r="H20" s="22" t="s">
        <v>39</v>
      </c>
      <c r="I20" s="22" t="s">
        <v>49</v>
      </c>
      <c r="J20" s="22"/>
      <c r="K20" s="22" t="s">
        <v>62</v>
      </c>
      <c r="L20" s="22">
        <v>3</v>
      </c>
      <c r="M20" s="22"/>
      <c r="N20" s="23"/>
      <c r="O20" s="47">
        <f>IF(D20/1=0,"",D20/1)</f>
        <v>1300</v>
      </c>
      <c r="P20" s="47">
        <f>IF(B20="","",IF(ISERROR(AB20)=TRUE,"",(AB20)))</f>
        <v>2400</v>
      </c>
      <c r="Q20" s="48">
        <f>IF(B20="","",IF(ISERROR(O20/P20)=TRUE,"",(O20/P20)))</f>
        <v>0.54166666666666663</v>
      </c>
      <c r="R20" s="48">
        <f>IF(ISERROR(Q20/1)=TRUE,"",(Q20/1))</f>
        <v>0.54166666666666663</v>
      </c>
      <c r="S20" s="47">
        <f t="shared" ref="S20:S34" si="11">IF(B20="","",IF(ISERROR(SUBSTITUTE(SUBSTITUTE(K20,"€",""),CHAR(160),"")/1)=TRUE,"",(SUBSTITUTE(SUBSTITUTE(K20,"€",""),CHAR(160),"")/1)))</f>
        <v>20000</v>
      </c>
      <c r="T20" s="47">
        <f>IF(B20="","",IF(ISERROR(AB19)=TRUE,"",(AB19)))</f>
        <v>17000</v>
      </c>
      <c r="U20" s="49">
        <f t="shared" ref="U20:U34" si="12">IF(B20="","",IF(ISERROR(S20/T20)=TRUE,"",( S20/T20)))</f>
        <v>1.1764705882352942</v>
      </c>
      <c r="V20" s="47">
        <f t="shared" ref="V20:V34" si="13">IF(ISERROR(IF(L20/1=0,"", L20/1))=TRUE,"0",(IF(L20/1=0,"", L20/1)))</f>
        <v>3</v>
      </c>
      <c r="W20" s="50" t="str">
        <f t="shared" si="9"/>
        <v>PSF</v>
      </c>
      <c r="X20" s="51" t="str">
        <f t="shared" si="10"/>
        <v>Deauville</v>
      </c>
      <c r="Y20" s="41"/>
      <c r="Z20" s="70" t="s">
        <v>192</v>
      </c>
      <c r="AA20" s="70" t="str">
        <f>SUBSTITUTE(Z20,"m","")</f>
        <v xml:space="preserve">2400 </v>
      </c>
      <c r="AB20" s="71">
        <f>AA20/1</f>
        <v>2400</v>
      </c>
      <c r="AC20" s="75"/>
    </row>
    <row r="21" spans="1:29" ht="16.5" thickTop="1" thickBot="1" x14ac:dyDescent="0.3">
      <c r="A21" s="6" t="s">
        <v>156</v>
      </c>
      <c r="B21" s="24">
        <v>43756</v>
      </c>
      <c r="C21" s="25" t="s">
        <v>155</v>
      </c>
      <c r="D21" s="26">
        <v>1100</v>
      </c>
      <c r="E21" s="26" t="s">
        <v>151</v>
      </c>
      <c r="F21" s="26"/>
      <c r="G21" s="26" t="s">
        <v>38</v>
      </c>
      <c r="H21" s="26" t="s">
        <v>55</v>
      </c>
      <c r="I21" s="26" t="s">
        <v>49</v>
      </c>
      <c r="J21" s="26"/>
      <c r="K21" s="26" t="s">
        <v>157</v>
      </c>
      <c r="L21" s="26">
        <v>8</v>
      </c>
      <c r="M21" s="26"/>
      <c r="N21" s="27"/>
      <c r="O21" s="52">
        <f t="shared" ref="O21:O34" si="14">IF(D21/1=0,"",D21/1)</f>
        <v>1100</v>
      </c>
      <c r="P21" s="52">
        <f>IF(B21="","",IF(ISERROR(AB20)=TRUE,"",(AB20)))</f>
        <v>2400</v>
      </c>
      <c r="Q21" s="53">
        <f t="shared" ref="Q21:Q34" si="15">IF(B21="","",IF(ISERROR(O21/P21)=TRUE,"",(O21/P21)))</f>
        <v>0.45833333333333331</v>
      </c>
      <c r="R21" s="53">
        <f t="shared" ref="R21:R34" si="16">IF(ISERROR(Q21/1)=TRUE,"",(Q21/1))</f>
        <v>0.45833333333333331</v>
      </c>
      <c r="S21" s="52">
        <f t="shared" si="11"/>
        <v>19000</v>
      </c>
      <c r="T21" s="52">
        <f>IF(B21="","",IF(ISERROR(AB19)=TRUE,"",(AB19)))</f>
        <v>17000</v>
      </c>
      <c r="U21" s="54">
        <f t="shared" si="12"/>
        <v>1.1176470588235294</v>
      </c>
      <c r="V21" s="52">
        <f t="shared" si="13"/>
        <v>8</v>
      </c>
      <c r="W21" s="55" t="str">
        <f t="shared" si="9"/>
        <v>Collant</v>
      </c>
      <c r="X21" s="56" t="str">
        <f t="shared" si="10"/>
        <v>Maisons-Laffitte</v>
      </c>
      <c r="Y21" s="41"/>
      <c r="Z21" s="70" t="s">
        <v>193</v>
      </c>
      <c r="AA21" s="80"/>
      <c r="AB21" s="81"/>
      <c r="AC21" s="41"/>
    </row>
    <row r="22" spans="1:29" ht="16.5" thickTop="1" thickBot="1" x14ac:dyDescent="0.3">
      <c r="A22" s="6" t="s">
        <v>156</v>
      </c>
      <c r="B22" s="24">
        <v>43724</v>
      </c>
      <c r="C22" s="25" t="s">
        <v>158</v>
      </c>
      <c r="D22" s="26">
        <v>1200</v>
      </c>
      <c r="E22" s="26"/>
      <c r="F22" s="26" t="s">
        <v>37</v>
      </c>
      <c r="G22" s="26" t="s">
        <v>38</v>
      </c>
      <c r="H22" s="26" t="s">
        <v>159</v>
      </c>
      <c r="I22" s="26" t="s">
        <v>51</v>
      </c>
      <c r="J22" s="26"/>
      <c r="K22" s="26" t="s">
        <v>160</v>
      </c>
      <c r="L22" s="26">
        <v>3</v>
      </c>
      <c r="M22" s="26"/>
      <c r="N22" s="27"/>
      <c r="O22" s="52">
        <f t="shared" si="14"/>
        <v>1200</v>
      </c>
      <c r="P22" s="52">
        <f>IF(B22="","",IF(ISERROR(AB20)=TRUE,"",(AB20)))</f>
        <v>2400</v>
      </c>
      <c r="Q22" s="53">
        <f t="shared" si="15"/>
        <v>0.5</v>
      </c>
      <c r="R22" s="53">
        <f t="shared" si="16"/>
        <v>0.5</v>
      </c>
      <c r="S22" s="52">
        <f t="shared" si="11"/>
        <v>7859</v>
      </c>
      <c r="T22" s="52">
        <f>IF(B22="","",IF(ISERROR(AB19)=TRUE,"",(AB19)))</f>
        <v>17000</v>
      </c>
      <c r="U22" s="54">
        <f t="shared" si="12"/>
        <v>0.4622941176470588</v>
      </c>
      <c r="V22" s="52">
        <f t="shared" si="13"/>
        <v>3</v>
      </c>
      <c r="W22" s="55" t="str">
        <f t="shared" si="9"/>
        <v>Bon Léger</v>
      </c>
      <c r="X22" s="56" t="str">
        <f t="shared" si="10"/>
        <v>Thirsk</v>
      </c>
      <c r="Y22" s="41"/>
      <c r="Z22" s="84" t="s">
        <v>194</v>
      </c>
      <c r="AA22" s="85"/>
      <c r="AB22" s="41"/>
      <c r="AC22" s="41"/>
    </row>
    <row r="23" spans="1:29" ht="16.5" thickTop="1" thickBot="1" x14ac:dyDescent="0.3">
      <c r="A23" s="6" t="s">
        <v>156</v>
      </c>
      <c r="B23" s="24">
        <v>43707</v>
      </c>
      <c r="C23" s="25" t="s">
        <v>161</v>
      </c>
      <c r="D23" s="26">
        <v>1220</v>
      </c>
      <c r="E23" s="26"/>
      <c r="F23" s="26" t="s">
        <v>37</v>
      </c>
      <c r="G23" s="26" t="s">
        <v>38</v>
      </c>
      <c r="H23" s="26" t="s">
        <v>39</v>
      </c>
      <c r="I23" s="26" t="s">
        <v>51</v>
      </c>
      <c r="J23" s="26"/>
      <c r="K23" s="26" t="s">
        <v>162</v>
      </c>
      <c r="L23" s="26">
        <v>10</v>
      </c>
      <c r="M23" s="26"/>
      <c r="N23" s="27"/>
      <c r="O23" s="52">
        <f t="shared" si="14"/>
        <v>1220</v>
      </c>
      <c r="P23" s="52">
        <f>IF(B23="","",IF(ISERROR(AB20)=TRUE,"",(AB20)))</f>
        <v>2400</v>
      </c>
      <c r="Q23" s="53">
        <f t="shared" si="15"/>
        <v>0.5083333333333333</v>
      </c>
      <c r="R23" s="53">
        <f t="shared" si="16"/>
        <v>0.5083333333333333</v>
      </c>
      <c r="S23" s="52">
        <f t="shared" si="11"/>
        <v>6691</v>
      </c>
      <c r="T23" s="52">
        <f>IF(B23="","",IF(ISERROR(AB19)=TRUE,"",(AB19)))</f>
        <v>17000</v>
      </c>
      <c r="U23" s="54">
        <f t="shared" si="12"/>
        <v>0.39358823529411763</v>
      </c>
      <c r="V23" s="52">
        <f t="shared" si="13"/>
        <v>10</v>
      </c>
      <c r="W23" s="55" t="str">
        <f t="shared" si="9"/>
        <v>PSF</v>
      </c>
      <c r="X23" s="56" t="str">
        <f t="shared" si="10"/>
        <v>Wolverhampton</v>
      </c>
      <c r="Y23" s="41"/>
      <c r="Z23" s="84" t="s">
        <v>39</v>
      </c>
      <c r="AA23" s="85"/>
      <c r="AB23" s="41"/>
      <c r="AC23" s="41"/>
    </row>
    <row r="24" spans="1:29" ht="16.5" thickTop="1" thickBot="1" x14ac:dyDescent="0.3">
      <c r="A24" s="6" t="s">
        <v>156</v>
      </c>
      <c r="B24" s="24">
        <v>43693</v>
      </c>
      <c r="C24" s="25" t="s">
        <v>161</v>
      </c>
      <c r="D24" s="26">
        <v>1020</v>
      </c>
      <c r="E24" s="26"/>
      <c r="F24" s="26" t="s">
        <v>37</v>
      </c>
      <c r="G24" s="26" t="s">
        <v>38</v>
      </c>
      <c r="H24" s="26" t="s">
        <v>39</v>
      </c>
      <c r="I24" s="26" t="s">
        <v>51</v>
      </c>
      <c r="J24" s="26"/>
      <c r="K24" s="26" t="s">
        <v>163</v>
      </c>
      <c r="L24" s="26">
        <v>3</v>
      </c>
      <c r="M24" s="26"/>
      <c r="N24" s="27"/>
      <c r="O24" s="52">
        <f t="shared" si="14"/>
        <v>1020</v>
      </c>
      <c r="P24" s="52">
        <f>IF(B24="","",IF(ISERROR(AB20)=TRUE,"",(AB20)))</f>
        <v>2400</v>
      </c>
      <c r="Q24" s="53">
        <f t="shared" si="15"/>
        <v>0.42499999999999999</v>
      </c>
      <c r="R24" s="53">
        <f t="shared" si="16"/>
        <v>0.42499999999999999</v>
      </c>
      <c r="S24" s="52">
        <f t="shared" si="11"/>
        <v>6215</v>
      </c>
      <c r="T24" s="52">
        <f>IF(B24="","",IF(ISERROR(AB19)=TRUE,"",(AB19)))</f>
        <v>17000</v>
      </c>
      <c r="U24" s="54">
        <f t="shared" si="12"/>
        <v>0.36558823529411766</v>
      </c>
      <c r="V24" s="52">
        <f t="shared" si="13"/>
        <v>3</v>
      </c>
      <c r="W24" s="55" t="str">
        <f t="shared" si="9"/>
        <v>PSF</v>
      </c>
      <c r="X24" s="56" t="str">
        <f t="shared" si="10"/>
        <v>Wolverhampton</v>
      </c>
      <c r="Y24" s="41"/>
      <c r="Z24" s="41"/>
      <c r="AA24" s="41"/>
      <c r="AB24" s="41"/>
      <c r="AC24" s="41"/>
    </row>
    <row r="25" spans="1:29" ht="15.75" thickTop="1" x14ac:dyDescent="0.25">
      <c r="A25" s="6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  <c r="O25" s="52" t="str">
        <f t="shared" si="14"/>
        <v/>
      </c>
      <c r="P25" s="52" t="str">
        <f>IF(B25="","",IF(ISERROR(AB20)=TRUE,"",(AB20)))</f>
        <v/>
      </c>
      <c r="Q25" s="53" t="str">
        <f t="shared" si="15"/>
        <v/>
      </c>
      <c r="R25" s="53" t="str">
        <f t="shared" si="16"/>
        <v/>
      </c>
      <c r="S25" s="52" t="str">
        <f t="shared" si="11"/>
        <v/>
      </c>
      <c r="T25" s="52" t="str">
        <f>IF(B25="","",IF(ISERROR(AB19)=TRUE,"",(AB19)))</f>
        <v/>
      </c>
      <c r="U25" s="54" t="str">
        <f t="shared" si="12"/>
        <v/>
      </c>
      <c r="V25" s="52" t="str">
        <f t="shared" si="13"/>
        <v/>
      </c>
      <c r="W25" s="55">
        <f t="shared" si="9"/>
        <v>0</v>
      </c>
      <c r="X25" s="56">
        <f t="shared" si="10"/>
        <v>0</v>
      </c>
      <c r="Y25" s="41"/>
      <c r="Z25" s="65" t="s">
        <v>195</v>
      </c>
      <c r="AA25" s="66"/>
      <c r="AB25" s="67" t="s">
        <v>196</v>
      </c>
      <c r="AC25" s="68"/>
    </row>
    <row r="26" spans="1:29" ht="15.75" thickBot="1" x14ac:dyDescent="0.3">
      <c r="A26" s="6"/>
      <c r="B26" s="24"/>
      <c r="C26" s="2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  <c r="O26" s="52" t="str">
        <f t="shared" si="14"/>
        <v/>
      </c>
      <c r="P26" s="52" t="str">
        <f>IF(B26="","",IF(ISERROR(AB20)=TRUE,"",(AB20)))</f>
        <v/>
      </c>
      <c r="Q26" s="53" t="str">
        <f t="shared" si="15"/>
        <v/>
      </c>
      <c r="R26" s="53" t="str">
        <f t="shared" si="16"/>
        <v/>
      </c>
      <c r="S26" s="52" t="str">
        <f t="shared" si="11"/>
        <v/>
      </c>
      <c r="T26" s="52" t="str">
        <f>IF(B26="","",IF(ISERROR(AB19)=TRUE,"",(AB19)))</f>
        <v/>
      </c>
      <c r="U26" s="54" t="str">
        <f t="shared" si="12"/>
        <v/>
      </c>
      <c r="V26" s="52" t="str">
        <f t="shared" si="13"/>
        <v/>
      </c>
      <c r="W26" s="55">
        <f t="shared" si="9"/>
        <v>0</v>
      </c>
      <c r="X26" s="56">
        <f t="shared" si="10"/>
        <v>0</v>
      </c>
      <c r="Y26" s="41"/>
      <c r="Z26" s="73" t="s">
        <v>197</v>
      </c>
      <c r="AA26" s="41" t="s">
        <v>198</v>
      </c>
      <c r="AB26" s="64" t="s">
        <v>197</v>
      </c>
      <c r="AC26" s="74" t="s">
        <v>198</v>
      </c>
    </row>
    <row r="27" spans="1:29" ht="15.75" thickBot="1" x14ac:dyDescent="0.3">
      <c r="A27" s="6"/>
      <c r="B27" s="24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  <c r="O27" s="52" t="str">
        <f t="shared" si="14"/>
        <v/>
      </c>
      <c r="P27" s="52" t="str">
        <f>IF(B27="","",IF(ISERROR(AB20)=TRUE,"",(AB20)))</f>
        <v/>
      </c>
      <c r="Q27" s="53" t="str">
        <f t="shared" si="15"/>
        <v/>
      </c>
      <c r="R27" s="53" t="str">
        <f t="shared" si="16"/>
        <v/>
      </c>
      <c r="S27" s="52" t="str">
        <f t="shared" si="11"/>
        <v/>
      </c>
      <c r="T27" s="52" t="str">
        <f>IF(B27="","",IF(ISERROR(AB19)=TRUE,"",(AB19)))</f>
        <v/>
      </c>
      <c r="U27" s="54" t="str">
        <f t="shared" si="12"/>
        <v/>
      </c>
      <c r="V27" s="52" t="str">
        <f t="shared" si="13"/>
        <v/>
      </c>
      <c r="W27" s="55">
        <f t="shared" si="9"/>
        <v>0</v>
      </c>
      <c r="X27" s="56">
        <f t="shared" si="10"/>
        <v>0</v>
      </c>
      <c r="Y27" s="41"/>
      <c r="Z27" s="76">
        <v>2</v>
      </c>
      <c r="AA27" s="77">
        <v>5.5</v>
      </c>
      <c r="AB27" s="78">
        <v>1188.5</v>
      </c>
      <c r="AC27" s="79">
        <v>2.1</v>
      </c>
    </row>
    <row r="28" spans="1:29" x14ac:dyDescent="0.25">
      <c r="A28" s="6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  <c r="O28" s="52" t="str">
        <f t="shared" si="14"/>
        <v/>
      </c>
      <c r="P28" s="52" t="str">
        <f>IF(B28="","",IF(ISERROR(AB20)=TRUE,"",(AB20)))</f>
        <v/>
      </c>
      <c r="Q28" s="53" t="str">
        <f t="shared" si="15"/>
        <v/>
      </c>
      <c r="R28" s="53" t="str">
        <f t="shared" si="16"/>
        <v/>
      </c>
      <c r="S28" s="52" t="str">
        <f t="shared" si="11"/>
        <v/>
      </c>
      <c r="T28" s="52" t="str">
        <f t="shared" ref="T28:T34" si="17">IF(B28="","",IF(ISERROR(AB20)=TRUE,"",(AB20)))</f>
        <v/>
      </c>
      <c r="U28" s="54" t="str">
        <f t="shared" si="12"/>
        <v/>
      </c>
      <c r="V28" s="52" t="str">
        <f t="shared" si="13"/>
        <v/>
      </c>
      <c r="W28" s="55">
        <f t="shared" si="9"/>
        <v>0</v>
      </c>
      <c r="X28" s="56">
        <f t="shared" si="10"/>
        <v>0</v>
      </c>
      <c r="Y28" s="41"/>
      <c r="Z28" s="76">
        <v>3</v>
      </c>
      <c r="AA28" s="82" t="s">
        <v>24</v>
      </c>
      <c r="AB28" s="63" t="s">
        <v>24</v>
      </c>
      <c r="AC28" s="83">
        <v>3.2</v>
      </c>
    </row>
    <row r="29" spans="1:29" ht="15.75" thickBot="1" x14ac:dyDescent="0.3">
      <c r="A29" s="6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  <c r="O29" s="52" t="str">
        <f t="shared" si="14"/>
        <v/>
      </c>
      <c r="P29" s="52" t="str">
        <f>IF(B29="","",IF(ISERROR(AB20)=TRUE,"",(AB20)))</f>
        <v/>
      </c>
      <c r="Q29" s="53" t="str">
        <f t="shared" si="15"/>
        <v/>
      </c>
      <c r="R29" s="53" t="str">
        <f t="shared" si="16"/>
        <v/>
      </c>
      <c r="S29" s="52" t="str">
        <f t="shared" si="11"/>
        <v/>
      </c>
      <c r="T29" s="52" t="str">
        <f t="shared" si="17"/>
        <v/>
      </c>
      <c r="U29" s="54" t="str">
        <f t="shared" si="12"/>
        <v/>
      </c>
      <c r="V29" s="52" t="str">
        <f t="shared" si="13"/>
        <v/>
      </c>
      <c r="W29" s="55">
        <f t="shared" si="9"/>
        <v>0</v>
      </c>
      <c r="X29" s="56">
        <f t="shared" si="10"/>
        <v>0</v>
      </c>
      <c r="Y29" s="41"/>
      <c r="Z29" s="86">
        <v>7</v>
      </c>
      <c r="AA29" s="87" t="s">
        <v>24</v>
      </c>
      <c r="AB29" s="88" t="s">
        <v>24</v>
      </c>
      <c r="AC29" s="89">
        <v>4.5</v>
      </c>
    </row>
    <row r="30" spans="1:29" ht="15.75" thickTop="1" x14ac:dyDescent="0.25">
      <c r="A30" s="6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52" t="str">
        <f t="shared" si="14"/>
        <v/>
      </c>
      <c r="P30" s="52" t="str">
        <f>IF(B30="","",IF(ISERROR(AB20)=TRUE,"",(AB20)))</f>
        <v/>
      </c>
      <c r="Q30" s="53" t="str">
        <f t="shared" si="15"/>
        <v/>
      </c>
      <c r="R30" s="53" t="str">
        <f t="shared" si="16"/>
        <v/>
      </c>
      <c r="S30" s="52" t="str">
        <f t="shared" si="11"/>
        <v/>
      </c>
      <c r="T30" s="52" t="str">
        <f t="shared" si="17"/>
        <v/>
      </c>
      <c r="U30" s="54" t="str">
        <f t="shared" si="12"/>
        <v/>
      </c>
      <c r="V30" s="52" t="str">
        <f t="shared" si="13"/>
        <v/>
      </c>
      <c r="W30" s="55">
        <f t="shared" si="9"/>
        <v>0</v>
      </c>
      <c r="X30" s="56">
        <f t="shared" si="10"/>
        <v>0</v>
      </c>
      <c r="Y30" s="41"/>
      <c r="Z30" s="41"/>
      <c r="AA30" s="41"/>
      <c r="AB30" s="41"/>
      <c r="AC30" s="41"/>
    </row>
    <row r="31" spans="1:29" x14ac:dyDescent="0.25">
      <c r="A31" s="6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52" t="str">
        <f t="shared" si="14"/>
        <v/>
      </c>
      <c r="P31" s="52" t="str">
        <f>IF(B31="","",IF(ISERROR(AB20)=TRUE,"",(AB20)))</f>
        <v/>
      </c>
      <c r="Q31" s="53" t="str">
        <f t="shared" si="15"/>
        <v/>
      </c>
      <c r="R31" s="53" t="str">
        <f t="shared" si="16"/>
        <v/>
      </c>
      <c r="S31" s="52" t="str">
        <f t="shared" si="11"/>
        <v/>
      </c>
      <c r="T31" s="52" t="str">
        <f t="shared" si="17"/>
        <v/>
      </c>
      <c r="U31" s="54" t="str">
        <f t="shared" si="12"/>
        <v/>
      </c>
      <c r="V31" s="52" t="str">
        <f t="shared" si="13"/>
        <v/>
      </c>
      <c r="W31" s="55">
        <f t="shared" si="9"/>
        <v>0</v>
      </c>
      <c r="X31" s="56">
        <f t="shared" si="10"/>
        <v>0</v>
      </c>
      <c r="Y31" s="41"/>
      <c r="Z31" s="41"/>
      <c r="AA31" s="41"/>
      <c r="AB31" s="41"/>
      <c r="AC31" s="41"/>
    </row>
    <row r="32" spans="1:29" x14ac:dyDescent="0.25">
      <c r="A32" s="6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52" t="str">
        <f t="shared" si="14"/>
        <v/>
      </c>
      <c r="P32" s="52" t="str">
        <f>IF(B32="","",IF(ISERROR(AB20)=TRUE,"",(AB20)))</f>
        <v/>
      </c>
      <c r="Q32" s="53" t="str">
        <f t="shared" si="15"/>
        <v/>
      </c>
      <c r="R32" s="53" t="str">
        <f t="shared" si="16"/>
        <v/>
      </c>
      <c r="S32" s="52" t="str">
        <f t="shared" si="11"/>
        <v/>
      </c>
      <c r="T32" s="52" t="str">
        <f t="shared" si="17"/>
        <v/>
      </c>
      <c r="U32" s="54" t="str">
        <f t="shared" si="12"/>
        <v/>
      </c>
      <c r="V32" s="52" t="str">
        <f t="shared" si="13"/>
        <v/>
      </c>
      <c r="W32" s="55">
        <f t="shared" si="9"/>
        <v>0</v>
      </c>
      <c r="X32" s="56">
        <f t="shared" si="10"/>
        <v>0</v>
      </c>
      <c r="Y32" s="41"/>
      <c r="Z32" s="41"/>
      <c r="AA32" s="41"/>
      <c r="AB32" s="41"/>
      <c r="AC32" s="41"/>
    </row>
    <row r="33" spans="1:29" x14ac:dyDescent="0.25">
      <c r="A33" s="6"/>
      <c r="B33" s="2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52" t="str">
        <f t="shared" si="14"/>
        <v/>
      </c>
      <c r="P33" s="52" t="str">
        <f>IF(B33="","",IF(ISERROR(AB20)=TRUE,"",(AB20)))</f>
        <v/>
      </c>
      <c r="Q33" s="53" t="str">
        <f t="shared" si="15"/>
        <v/>
      </c>
      <c r="R33" s="53" t="str">
        <f t="shared" si="16"/>
        <v/>
      </c>
      <c r="S33" s="52" t="str">
        <f t="shared" si="11"/>
        <v/>
      </c>
      <c r="T33" s="52" t="str">
        <f t="shared" si="17"/>
        <v/>
      </c>
      <c r="U33" s="54" t="str">
        <f t="shared" si="12"/>
        <v/>
      </c>
      <c r="V33" s="52" t="str">
        <f t="shared" si="13"/>
        <v/>
      </c>
      <c r="W33" s="55">
        <f t="shared" si="9"/>
        <v>0</v>
      </c>
      <c r="X33" s="56">
        <f t="shared" si="10"/>
        <v>0</v>
      </c>
      <c r="Y33" s="41"/>
      <c r="Z33" s="41"/>
      <c r="AA33" s="41"/>
      <c r="AB33" s="41"/>
      <c r="AC33" s="41"/>
    </row>
    <row r="34" spans="1:29" ht="15.75" thickBot="1" x14ac:dyDescent="0.3">
      <c r="A34" s="6"/>
      <c r="B34" s="28"/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1"/>
      <c r="O34" s="57" t="str">
        <f t="shared" si="14"/>
        <v/>
      </c>
      <c r="P34" s="57" t="str">
        <f>IF(B34="","",IF(ISERROR(AB20)=TRUE,"",(AB20)))</f>
        <v/>
      </c>
      <c r="Q34" s="58" t="str">
        <f t="shared" si="15"/>
        <v/>
      </c>
      <c r="R34" s="58" t="str">
        <f t="shared" si="16"/>
        <v/>
      </c>
      <c r="S34" s="57" t="str">
        <f t="shared" si="11"/>
        <v/>
      </c>
      <c r="T34" s="57" t="str">
        <f t="shared" si="17"/>
        <v/>
      </c>
      <c r="U34" s="59" t="str">
        <f t="shared" si="12"/>
        <v/>
      </c>
      <c r="V34" s="57" t="str">
        <f t="shared" si="13"/>
        <v/>
      </c>
      <c r="W34" s="60">
        <f t="shared" si="9"/>
        <v>0</v>
      </c>
      <c r="X34" s="61">
        <f t="shared" si="10"/>
        <v>0</v>
      </c>
      <c r="Y34" s="41"/>
      <c r="Z34" s="41"/>
      <c r="AA34" s="41"/>
      <c r="AB34" s="41"/>
      <c r="AC34" s="41"/>
    </row>
    <row r="35" spans="1:29" ht="17.25" thickTop="1" thickBot="1" x14ac:dyDescent="0.3">
      <c r="A35" s="14">
        <v>3</v>
      </c>
      <c r="B35" s="15"/>
      <c r="C35" s="12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62" t="s">
        <v>38</v>
      </c>
      <c r="AA35" s="63"/>
      <c r="AB35" s="64"/>
      <c r="AC35" s="41"/>
    </row>
    <row r="36" spans="1:29" ht="17.25" thickTop="1" thickBot="1" x14ac:dyDescent="0.3">
      <c r="A36" s="17" t="s">
        <v>63</v>
      </c>
      <c r="B36" s="37" t="s">
        <v>25</v>
      </c>
      <c r="C36" s="38" t="s">
        <v>26</v>
      </c>
      <c r="D36" s="39" t="s">
        <v>27</v>
      </c>
      <c r="E36" s="39" t="s">
        <v>28</v>
      </c>
      <c r="F36" s="39" t="s">
        <v>29</v>
      </c>
      <c r="G36" s="39" t="s">
        <v>30</v>
      </c>
      <c r="H36" s="39" t="s">
        <v>31</v>
      </c>
      <c r="I36" s="39" t="s">
        <v>32</v>
      </c>
      <c r="J36" s="39" t="s">
        <v>33</v>
      </c>
      <c r="K36" s="39" t="s">
        <v>34</v>
      </c>
      <c r="L36" s="39" t="s">
        <v>35</v>
      </c>
      <c r="M36" s="39" t="s">
        <v>23</v>
      </c>
      <c r="N36" s="40" t="s">
        <v>36</v>
      </c>
      <c r="O36" s="42" t="s">
        <v>186</v>
      </c>
      <c r="P36" s="42" t="s">
        <v>187</v>
      </c>
      <c r="Q36" s="42"/>
      <c r="R36" s="43" t="s">
        <v>188</v>
      </c>
      <c r="S36" s="44" t="s">
        <v>189</v>
      </c>
      <c r="T36" s="44" t="s">
        <v>190</v>
      </c>
      <c r="U36" s="44"/>
      <c r="V36" s="44" t="s">
        <v>191</v>
      </c>
      <c r="W36" s="45" t="str">
        <f t="shared" ref="W36:W51" si="18">H36</f>
        <v>Terrain</v>
      </c>
      <c r="X36" s="46" t="str">
        <f t="shared" ref="X36:X51" si="19">C36</f>
        <v>Hippodrome</v>
      </c>
      <c r="Y36" s="41"/>
      <c r="Z36" s="69">
        <v>17000</v>
      </c>
      <c r="AA36" s="70" t="str">
        <f>SUBSTITUTE(Z36,"m","")</f>
        <v>17000</v>
      </c>
      <c r="AB36" s="71">
        <f>AA36/1</f>
        <v>17000</v>
      </c>
      <c r="AC36" s="72">
        <v>1</v>
      </c>
    </row>
    <row r="37" spans="1:29" ht="17.25" thickTop="1" thickBot="1" x14ac:dyDescent="0.3">
      <c r="A37" s="32" t="s">
        <v>164</v>
      </c>
      <c r="B37" s="33">
        <v>43817</v>
      </c>
      <c r="C37" s="34" t="s">
        <v>165</v>
      </c>
      <c r="D37" s="22">
        <v>1100</v>
      </c>
      <c r="E37" s="22"/>
      <c r="F37" s="22" t="s">
        <v>37</v>
      </c>
      <c r="G37" s="22" t="s">
        <v>38</v>
      </c>
      <c r="H37" s="22" t="s">
        <v>166</v>
      </c>
      <c r="I37" s="22" t="s">
        <v>49</v>
      </c>
      <c r="J37" s="22"/>
      <c r="K37" s="22" t="s">
        <v>52</v>
      </c>
      <c r="L37" s="22">
        <v>4</v>
      </c>
      <c r="M37" s="22">
        <v>31</v>
      </c>
      <c r="N37" s="23"/>
      <c r="O37" s="47">
        <f>IF(D37/1=0,"",D37/1)</f>
        <v>1100</v>
      </c>
      <c r="P37" s="47">
        <f>IF(B37="","",IF(ISERROR(AB37)=TRUE,"",(AB37)))</f>
        <v>2400</v>
      </c>
      <c r="Q37" s="48">
        <f>IF(B37="","",IF(ISERROR(O37/P37)=TRUE,"",(O37/P37)))</f>
        <v>0.45833333333333331</v>
      </c>
      <c r="R37" s="48">
        <f>IF(ISERROR(Q37/1)=TRUE,"",(Q37/1))</f>
        <v>0.45833333333333331</v>
      </c>
      <c r="S37" s="47">
        <f t="shared" ref="S37:S51" si="20">IF(B37="","",IF(ISERROR(SUBSTITUTE(SUBSTITUTE(K37,"€",""),CHAR(160),"")/1)=TRUE,"",(SUBSTITUTE(SUBSTITUTE(K37,"€",""),CHAR(160),"")/1)))</f>
        <v>15000</v>
      </c>
      <c r="T37" s="47">
        <f>IF(B37="","",IF(ISERROR(AB36)=TRUE,"",(AB36)))</f>
        <v>17000</v>
      </c>
      <c r="U37" s="49">
        <f t="shared" ref="U37:U51" si="21">IF(B37="","",IF(ISERROR(S37/T37)=TRUE,"",( S37/T37)))</f>
        <v>0.88235294117647056</v>
      </c>
      <c r="V37" s="47">
        <f t="shared" ref="V37:V51" si="22">IF(ISERROR(IF(L37/1=0,"", L37/1))=TRUE,"0",(IF(L37/1=0,"", L37/1)))</f>
        <v>4</v>
      </c>
      <c r="W37" s="50" t="str">
        <f t="shared" si="18"/>
        <v>Lourd</v>
      </c>
      <c r="X37" s="51" t="str">
        <f t="shared" si="19"/>
        <v>Le Croisé-Laroche</v>
      </c>
      <c r="Y37" s="41"/>
      <c r="Z37" s="70" t="s">
        <v>192</v>
      </c>
      <c r="AA37" s="70" t="str">
        <f>SUBSTITUTE(Z37,"m","")</f>
        <v xml:space="preserve">2400 </v>
      </c>
      <c r="AB37" s="71">
        <f>AA37/1</f>
        <v>2400</v>
      </c>
      <c r="AC37" s="75"/>
    </row>
    <row r="38" spans="1:29" ht="16.5" thickTop="1" thickBot="1" x14ac:dyDescent="0.3">
      <c r="A38" s="6" t="s">
        <v>164</v>
      </c>
      <c r="B38" s="24">
        <v>43807</v>
      </c>
      <c r="C38" s="25" t="s">
        <v>167</v>
      </c>
      <c r="D38" s="26">
        <v>1400</v>
      </c>
      <c r="E38" s="26"/>
      <c r="F38" s="26" t="s">
        <v>42</v>
      </c>
      <c r="G38" s="26" t="s">
        <v>38</v>
      </c>
      <c r="H38" s="26" t="s">
        <v>55</v>
      </c>
      <c r="I38" s="26" t="s">
        <v>49</v>
      </c>
      <c r="J38" s="26"/>
      <c r="K38" s="26" t="s">
        <v>56</v>
      </c>
      <c r="L38" s="26">
        <v>3</v>
      </c>
      <c r="M38" s="26">
        <v>31</v>
      </c>
      <c r="N38" s="27"/>
      <c r="O38" s="52">
        <f t="shared" ref="O38:O51" si="23">IF(D38/1=0,"",D38/1)</f>
        <v>1400</v>
      </c>
      <c r="P38" s="52">
        <f>IF(B38="","",IF(ISERROR(AB37)=TRUE,"",(AB37)))</f>
        <v>2400</v>
      </c>
      <c r="Q38" s="53">
        <f t="shared" ref="Q38:Q51" si="24">IF(B38="","",IF(ISERROR(O38/P38)=TRUE,"",(O38/P38)))</f>
        <v>0.58333333333333337</v>
      </c>
      <c r="R38" s="53">
        <f t="shared" ref="R38:R51" si="25">IF(ISERROR(Q38/1)=TRUE,"",(Q38/1))</f>
        <v>0.58333333333333337</v>
      </c>
      <c r="S38" s="52">
        <f t="shared" si="20"/>
        <v>14000</v>
      </c>
      <c r="T38" s="52">
        <f>IF(B38="","",IF(ISERROR(AB36)=TRUE,"",(AB36)))</f>
        <v>17000</v>
      </c>
      <c r="U38" s="54">
        <f t="shared" si="21"/>
        <v>0.82352941176470584</v>
      </c>
      <c r="V38" s="52">
        <f t="shared" si="22"/>
        <v>3</v>
      </c>
      <c r="W38" s="55" t="str">
        <f t="shared" si="18"/>
        <v>Collant</v>
      </c>
      <c r="X38" s="56" t="str">
        <f t="shared" si="19"/>
        <v>Toulouse</v>
      </c>
      <c r="Y38" s="41"/>
      <c r="Z38" s="70" t="s">
        <v>193</v>
      </c>
      <c r="AA38" s="80"/>
      <c r="AB38" s="81"/>
      <c r="AC38" s="41"/>
    </row>
    <row r="39" spans="1:29" ht="16.5" thickTop="1" thickBot="1" x14ac:dyDescent="0.3">
      <c r="A39" s="6" t="s">
        <v>164</v>
      </c>
      <c r="B39" s="24">
        <v>43792</v>
      </c>
      <c r="C39" s="25" t="s">
        <v>57</v>
      </c>
      <c r="D39" s="26">
        <v>1350</v>
      </c>
      <c r="E39" s="26"/>
      <c r="F39" s="26" t="s">
        <v>42</v>
      </c>
      <c r="G39" s="26" t="s">
        <v>38</v>
      </c>
      <c r="H39" s="26" t="s">
        <v>58</v>
      </c>
      <c r="I39" s="26" t="s">
        <v>49</v>
      </c>
      <c r="J39" s="26"/>
      <c r="K39" s="26" t="s">
        <v>50</v>
      </c>
      <c r="L39" s="26">
        <v>1</v>
      </c>
      <c r="M39" s="26">
        <v>30</v>
      </c>
      <c r="N39" s="27"/>
      <c r="O39" s="52">
        <f t="shared" si="23"/>
        <v>1350</v>
      </c>
      <c r="P39" s="52">
        <f>IF(B39="","",IF(ISERROR(AB37)=TRUE,"",(AB37)))</f>
        <v>2400</v>
      </c>
      <c r="Q39" s="53">
        <f t="shared" si="24"/>
        <v>0.5625</v>
      </c>
      <c r="R39" s="53">
        <f t="shared" si="25"/>
        <v>0.5625</v>
      </c>
      <c r="S39" s="52">
        <f t="shared" si="20"/>
        <v>12000</v>
      </c>
      <c r="T39" s="52">
        <f>IF(B39="","",IF(ISERROR(AB36)=TRUE,"",(AB36)))</f>
        <v>17000</v>
      </c>
      <c r="U39" s="54">
        <f t="shared" si="21"/>
        <v>0.70588235294117652</v>
      </c>
      <c r="V39" s="52">
        <f t="shared" si="22"/>
        <v>1</v>
      </c>
      <c r="W39" s="55" t="str">
        <f t="shared" si="18"/>
        <v>Très lourd</v>
      </c>
      <c r="X39" s="56" t="str">
        <f t="shared" si="19"/>
        <v>Cholet</v>
      </c>
      <c r="Y39" s="41"/>
      <c r="Z39" s="84" t="s">
        <v>194</v>
      </c>
      <c r="AA39" s="85"/>
      <c r="AB39" s="41"/>
      <c r="AC39" s="41"/>
    </row>
    <row r="40" spans="1:29" ht="16.5" thickTop="1" thickBot="1" x14ac:dyDescent="0.3">
      <c r="A40" s="6" t="s">
        <v>164</v>
      </c>
      <c r="B40" s="24">
        <v>43781</v>
      </c>
      <c r="C40" s="25" t="s">
        <v>48</v>
      </c>
      <c r="D40" s="26">
        <v>1300</v>
      </c>
      <c r="E40" s="26"/>
      <c r="F40" s="26" t="s">
        <v>42</v>
      </c>
      <c r="G40" s="26" t="s">
        <v>38</v>
      </c>
      <c r="H40" s="26" t="s">
        <v>39</v>
      </c>
      <c r="I40" s="26" t="s">
        <v>51</v>
      </c>
      <c r="J40" s="26"/>
      <c r="K40" s="26" t="s">
        <v>47</v>
      </c>
      <c r="L40" s="26">
        <v>9</v>
      </c>
      <c r="M40" s="26">
        <v>31</v>
      </c>
      <c r="N40" s="27"/>
      <c r="O40" s="52">
        <f t="shared" si="23"/>
        <v>1300</v>
      </c>
      <c r="P40" s="52">
        <f>IF(B40="","",IF(ISERROR(AB37)=TRUE,"",(AB37)))</f>
        <v>2400</v>
      </c>
      <c r="Q40" s="53">
        <f t="shared" si="24"/>
        <v>0.54166666666666663</v>
      </c>
      <c r="R40" s="53">
        <f t="shared" si="25"/>
        <v>0.54166666666666663</v>
      </c>
      <c r="S40" s="52">
        <f t="shared" si="20"/>
        <v>25000</v>
      </c>
      <c r="T40" s="52">
        <f>IF(B40="","",IF(ISERROR(AB36)=TRUE,"",(AB36)))</f>
        <v>17000</v>
      </c>
      <c r="U40" s="54">
        <f t="shared" si="21"/>
        <v>1.4705882352941178</v>
      </c>
      <c r="V40" s="52">
        <f t="shared" si="22"/>
        <v>9</v>
      </c>
      <c r="W40" s="55" t="str">
        <f t="shared" si="18"/>
        <v>PSF</v>
      </c>
      <c r="X40" s="56" t="str">
        <f t="shared" si="19"/>
        <v>Chantilly</v>
      </c>
      <c r="Y40" s="41"/>
      <c r="Z40" s="84" t="s">
        <v>39</v>
      </c>
      <c r="AA40" s="85"/>
      <c r="AB40" s="41"/>
      <c r="AC40" s="41"/>
    </row>
    <row r="41" spans="1:29" ht="16.5" thickTop="1" thickBot="1" x14ac:dyDescent="0.3">
      <c r="A41" s="6" t="s">
        <v>164</v>
      </c>
      <c r="B41" s="24">
        <v>43770</v>
      </c>
      <c r="C41" s="25" t="s">
        <v>168</v>
      </c>
      <c r="D41" s="26">
        <v>1650</v>
      </c>
      <c r="E41" s="26"/>
      <c r="F41" s="26" t="s">
        <v>42</v>
      </c>
      <c r="G41" s="26" t="s">
        <v>38</v>
      </c>
      <c r="H41" s="26" t="s">
        <v>54</v>
      </c>
      <c r="I41" s="26" t="s">
        <v>49</v>
      </c>
      <c r="J41" s="26"/>
      <c r="K41" s="26" t="s">
        <v>52</v>
      </c>
      <c r="L41" s="26">
        <v>7</v>
      </c>
      <c r="M41" s="26">
        <v>32</v>
      </c>
      <c r="N41" s="27"/>
      <c r="O41" s="52">
        <f t="shared" si="23"/>
        <v>1650</v>
      </c>
      <c r="P41" s="52">
        <f>IF(B41="","",IF(ISERROR(AB37)=TRUE,"",(AB37)))</f>
        <v>2400</v>
      </c>
      <c r="Q41" s="53">
        <f t="shared" si="24"/>
        <v>0.6875</v>
      </c>
      <c r="R41" s="53">
        <f t="shared" si="25"/>
        <v>0.6875</v>
      </c>
      <c r="S41" s="52">
        <f t="shared" si="20"/>
        <v>15000</v>
      </c>
      <c r="T41" s="52">
        <f>IF(B41="","",IF(ISERROR(AB36)=TRUE,"",(AB36)))</f>
        <v>17000</v>
      </c>
      <c r="U41" s="54">
        <f t="shared" si="21"/>
        <v>0.88235294117647056</v>
      </c>
      <c r="V41" s="52">
        <f t="shared" si="22"/>
        <v>7</v>
      </c>
      <c r="W41" s="55" t="str">
        <f t="shared" si="18"/>
        <v>Très souple</v>
      </c>
      <c r="X41" s="56" t="str">
        <f t="shared" si="19"/>
        <v>Amiens</v>
      </c>
      <c r="Y41" s="41"/>
      <c r="Z41" s="41"/>
      <c r="AA41" s="41"/>
      <c r="AB41" s="41"/>
      <c r="AC41" s="41"/>
    </row>
    <row r="42" spans="1:29" ht="15.75" thickTop="1" x14ac:dyDescent="0.25">
      <c r="A42" s="6"/>
      <c r="B42" s="24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  <c r="O42" s="52" t="str">
        <f t="shared" si="23"/>
        <v/>
      </c>
      <c r="P42" s="52" t="str">
        <f>IF(B42="","",IF(ISERROR(AB37)=TRUE,"",(AB37)))</f>
        <v/>
      </c>
      <c r="Q42" s="53" t="str">
        <f t="shared" si="24"/>
        <v/>
      </c>
      <c r="R42" s="53" t="str">
        <f t="shared" si="25"/>
        <v/>
      </c>
      <c r="S42" s="52" t="str">
        <f t="shared" si="20"/>
        <v/>
      </c>
      <c r="T42" s="52" t="str">
        <f>IF(B42="","",IF(ISERROR(AB36)=TRUE,"",(AB36)))</f>
        <v/>
      </c>
      <c r="U42" s="54" t="str">
        <f t="shared" si="21"/>
        <v/>
      </c>
      <c r="V42" s="52" t="str">
        <f t="shared" si="22"/>
        <v/>
      </c>
      <c r="W42" s="55">
        <f t="shared" si="18"/>
        <v>0</v>
      </c>
      <c r="X42" s="56">
        <f t="shared" si="19"/>
        <v>0</v>
      </c>
      <c r="Y42" s="41"/>
      <c r="Z42" s="65" t="s">
        <v>195</v>
      </c>
      <c r="AA42" s="66"/>
      <c r="AB42" s="67" t="s">
        <v>196</v>
      </c>
      <c r="AC42" s="68"/>
    </row>
    <row r="43" spans="1:29" ht="15.75" thickBot="1" x14ac:dyDescent="0.3">
      <c r="A43" s="6"/>
      <c r="B43" s="24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52" t="str">
        <f t="shared" si="23"/>
        <v/>
      </c>
      <c r="P43" s="52" t="str">
        <f>IF(B43="","",IF(ISERROR(AB37)=TRUE,"",(AB37)))</f>
        <v/>
      </c>
      <c r="Q43" s="53" t="str">
        <f t="shared" si="24"/>
        <v/>
      </c>
      <c r="R43" s="53" t="str">
        <f t="shared" si="25"/>
        <v/>
      </c>
      <c r="S43" s="52" t="str">
        <f t="shared" si="20"/>
        <v/>
      </c>
      <c r="T43" s="52" t="str">
        <f>IF(B43="","",IF(ISERROR(AB36)=TRUE,"",(AB36)))</f>
        <v/>
      </c>
      <c r="U43" s="54" t="str">
        <f t="shared" si="21"/>
        <v/>
      </c>
      <c r="V43" s="52" t="str">
        <f t="shared" si="22"/>
        <v/>
      </c>
      <c r="W43" s="55">
        <f t="shared" si="18"/>
        <v>0</v>
      </c>
      <c r="X43" s="56">
        <f t="shared" si="19"/>
        <v>0</v>
      </c>
      <c r="Y43" s="41"/>
      <c r="Z43" s="73" t="s">
        <v>197</v>
      </c>
      <c r="AA43" s="41" t="s">
        <v>198</v>
      </c>
      <c r="AB43" s="64" t="s">
        <v>197</v>
      </c>
      <c r="AC43" s="74" t="s">
        <v>198</v>
      </c>
    </row>
    <row r="44" spans="1:29" ht="15.75" thickBot="1" x14ac:dyDescent="0.3">
      <c r="A44" s="6"/>
      <c r="B44" s="24"/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  <c r="O44" s="52" t="str">
        <f t="shared" si="23"/>
        <v/>
      </c>
      <c r="P44" s="52" t="str">
        <f>IF(B44="","",IF(ISERROR(AB37)=TRUE,"",(AB37)))</f>
        <v/>
      </c>
      <c r="Q44" s="53" t="str">
        <f t="shared" si="24"/>
        <v/>
      </c>
      <c r="R44" s="53" t="str">
        <f t="shared" si="25"/>
        <v/>
      </c>
      <c r="S44" s="52" t="str">
        <f t="shared" si="20"/>
        <v/>
      </c>
      <c r="T44" s="52" t="str">
        <f>IF(B44="","",IF(ISERROR(AB36)=TRUE,"",(AB36)))</f>
        <v/>
      </c>
      <c r="U44" s="54" t="str">
        <f t="shared" si="21"/>
        <v/>
      </c>
      <c r="V44" s="52" t="str">
        <f t="shared" si="22"/>
        <v/>
      </c>
      <c r="W44" s="55">
        <f t="shared" si="18"/>
        <v>0</v>
      </c>
      <c r="X44" s="56">
        <f t="shared" si="19"/>
        <v>0</v>
      </c>
      <c r="Y44" s="41"/>
      <c r="Z44" s="76">
        <v>2</v>
      </c>
      <c r="AA44" s="77">
        <v>5.5</v>
      </c>
      <c r="AB44" s="78">
        <v>1188.5</v>
      </c>
      <c r="AC44" s="79">
        <v>2.1</v>
      </c>
    </row>
    <row r="45" spans="1:29" x14ac:dyDescent="0.25">
      <c r="A45" s="6"/>
      <c r="B45" s="24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7"/>
      <c r="O45" s="52" t="str">
        <f t="shared" si="23"/>
        <v/>
      </c>
      <c r="P45" s="52" t="str">
        <f>IF(B45="","",IF(ISERROR(AB37)=TRUE,"",(AB37)))</f>
        <v/>
      </c>
      <c r="Q45" s="53" t="str">
        <f t="shared" si="24"/>
        <v/>
      </c>
      <c r="R45" s="53" t="str">
        <f t="shared" si="25"/>
        <v/>
      </c>
      <c r="S45" s="52" t="str">
        <f t="shared" si="20"/>
        <v/>
      </c>
      <c r="T45" s="52" t="str">
        <f t="shared" ref="T45:T51" si="26">IF(B45="","",IF(ISERROR(AB37)=TRUE,"",(AB37)))</f>
        <v/>
      </c>
      <c r="U45" s="54" t="str">
        <f t="shared" si="21"/>
        <v/>
      </c>
      <c r="V45" s="52" t="str">
        <f t="shared" si="22"/>
        <v/>
      </c>
      <c r="W45" s="55">
        <f t="shared" si="18"/>
        <v>0</v>
      </c>
      <c r="X45" s="56">
        <f t="shared" si="19"/>
        <v>0</v>
      </c>
      <c r="Y45" s="41"/>
      <c r="Z45" s="76">
        <v>3</v>
      </c>
      <c r="AA45" s="82" t="s">
        <v>24</v>
      </c>
      <c r="AB45" s="63" t="s">
        <v>24</v>
      </c>
      <c r="AC45" s="83">
        <v>3.2</v>
      </c>
    </row>
    <row r="46" spans="1:29" ht="15.75" thickBot="1" x14ac:dyDescent="0.3">
      <c r="A46" s="6"/>
      <c r="B46" s="24"/>
      <c r="C46" s="25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  <c r="O46" s="52" t="str">
        <f t="shared" si="23"/>
        <v/>
      </c>
      <c r="P46" s="52" t="str">
        <f>IF(B46="","",IF(ISERROR(AB37)=TRUE,"",(AB37)))</f>
        <v/>
      </c>
      <c r="Q46" s="53" t="str">
        <f t="shared" si="24"/>
        <v/>
      </c>
      <c r="R46" s="53" t="str">
        <f t="shared" si="25"/>
        <v/>
      </c>
      <c r="S46" s="52" t="str">
        <f t="shared" si="20"/>
        <v/>
      </c>
      <c r="T46" s="52" t="str">
        <f t="shared" si="26"/>
        <v/>
      </c>
      <c r="U46" s="54" t="str">
        <f t="shared" si="21"/>
        <v/>
      </c>
      <c r="V46" s="52" t="str">
        <f t="shared" si="22"/>
        <v/>
      </c>
      <c r="W46" s="55">
        <f t="shared" si="18"/>
        <v>0</v>
      </c>
      <c r="X46" s="56">
        <f t="shared" si="19"/>
        <v>0</v>
      </c>
      <c r="Y46" s="41"/>
      <c r="Z46" s="86">
        <v>7</v>
      </c>
      <c r="AA46" s="87" t="s">
        <v>24</v>
      </c>
      <c r="AB46" s="88" t="s">
        <v>24</v>
      </c>
      <c r="AC46" s="89">
        <v>4.5</v>
      </c>
    </row>
    <row r="47" spans="1:29" ht="15.75" thickTop="1" x14ac:dyDescent="0.25">
      <c r="A47" s="6"/>
      <c r="B47" s="24"/>
      <c r="C47" s="25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7"/>
      <c r="O47" s="52" t="str">
        <f t="shared" si="23"/>
        <v/>
      </c>
      <c r="P47" s="52" t="str">
        <f>IF(B47="","",IF(ISERROR(AB37)=TRUE,"",(AB37)))</f>
        <v/>
      </c>
      <c r="Q47" s="53" t="str">
        <f t="shared" si="24"/>
        <v/>
      </c>
      <c r="R47" s="53" t="str">
        <f t="shared" si="25"/>
        <v/>
      </c>
      <c r="S47" s="52" t="str">
        <f t="shared" si="20"/>
        <v/>
      </c>
      <c r="T47" s="52" t="str">
        <f t="shared" si="26"/>
        <v/>
      </c>
      <c r="U47" s="54" t="str">
        <f t="shared" si="21"/>
        <v/>
      </c>
      <c r="V47" s="52" t="str">
        <f t="shared" si="22"/>
        <v/>
      </c>
      <c r="W47" s="55">
        <f t="shared" si="18"/>
        <v>0</v>
      </c>
      <c r="X47" s="56">
        <f t="shared" si="19"/>
        <v>0</v>
      </c>
      <c r="Y47" s="41"/>
      <c r="Z47" s="41"/>
      <c r="AA47" s="41"/>
      <c r="AB47" s="41"/>
      <c r="AC47" s="41"/>
    </row>
    <row r="48" spans="1:29" x14ac:dyDescent="0.25">
      <c r="A48" s="6"/>
      <c r="B48" s="24"/>
      <c r="C48" s="25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7"/>
      <c r="O48" s="52" t="str">
        <f t="shared" si="23"/>
        <v/>
      </c>
      <c r="P48" s="52" t="str">
        <f>IF(B48="","",IF(ISERROR(AB37)=TRUE,"",(AB37)))</f>
        <v/>
      </c>
      <c r="Q48" s="53" t="str">
        <f t="shared" si="24"/>
        <v/>
      </c>
      <c r="R48" s="53" t="str">
        <f t="shared" si="25"/>
        <v/>
      </c>
      <c r="S48" s="52" t="str">
        <f t="shared" si="20"/>
        <v/>
      </c>
      <c r="T48" s="52" t="str">
        <f t="shared" si="26"/>
        <v/>
      </c>
      <c r="U48" s="54" t="str">
        <f t="shared" si="21"/>
        <v/>
      </c>
      <c r="V48" s="52" t="str">
        <f t="shared" si="22"/>
        <v/>
      </c>
      <c r="W48" s="55">
        <f t="shared" si="18"/>
        <v>0</v>
      </c>
      <c r="X48" s="56">
        <f t="shared" si="19"/>
        <v>0</v>
      </c>
      <c r="Y48" s="41"/>
      <c r="Z48" s="41"/>
      <c r="AA48" s="41"/>
      <c r="AB48" s="41"/>
      <c r="AC48" s="41"/>
    </row>
    <row r="49" spans="1:29" x14ac:dyDescent="0.25">
      <c r="A49" s="6"/>
      <c r="B49" s="24"/>
      <c r="C49" s="25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7"/>
      <c r="O49" s="52" t="str">
        <f t="shared" si="23"/>
        <v/>
      </c>
      <c r="P49" s="52" t="str">
        <f>IF(B49="","",IF(ISERROR(AB37)=TRUE,"",(AB37)))</f>
        <v/>
      </c>
      <c r="Q49" s="53" t="str">
        <f t="shared" si="24"/>
        <v/>
      </c>
      <c r="R49" s="53" t="str">
        <f t="shared" si="25"/>
        <v/>
      </c>
      <c r="S49" s="52" t="str">
        <f t="shared" si="20"/>
        <v/>
      </c>
      <c r="T49" s="52" t="str">
        <f t="shared" si="26"/>
        <v/>
      </c>
      <c r="U49" s="54" t="str">
        <f t="shared" si="21"/>
        <v/>
      </c>
      <c r="V49" s="52" t="str">
        <f t="shared" si="22"/>
        <v/>
      </c>
      <c r="W49" s="55">
        <f t="shared" si="18"/>
        <v>0</v>
      </c>
      <c r="X49" s="56">
        <f t="shared" si="19"/>
        <v>0</v>
      </c>
      <c r="Y49" s="41"/>
      <c r="Z49" s="41"/>
      <c r="AA49" s="41"/>
      <c r="AB49" s="41"/>
      <c r="AC49" s="41"/>
    </row>
    <row r="50" spans="1:29" x14ac:dyDescent="0.25">
      <c r="A50" s="6"/>
      <c r="B50" s="24"/>
      <c r="C50" s="25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7"/>
      <c r="O50" s="52" t="str">
        <f t="shared" si="23"/>
        <v/>
      </c>
      <c r="P50" s="52" t="str">
        <f>IF(B50="","",IF(ISERROR(AB37)=TRUE,"",(AB37)))</f>
        <v/>
      </c>
      <c r="Q50" s="53" t="str">
        <f t="shared" si="24"/>
        <v/>
      </c>
      <c r="R50" s="53" t="str">
        <f t="shared" si="25"/>
        <v/>
      </c>
      <c r="S50" s="52" t="str">
        <f t="shared" si="20"/>
        <v/>
      </c>
      <c r="T50" s="52" t="str">
        <f t="shared" si="26"/>
        <v/>
      </c>
      <c r="U50" s="54" t="str">
        <f t="shared" si="21"/>
        <v/>
      </c>
      <c r="V50" s="52" t="str">
        <f t="shared" si="22"/>
        <v/>
      </c>
      <c r="W50" s="55">
        <f t="shared" si="18"/>
        <v>0</v>
      </c>
      <c r="X50" s="56">
        <f t="shared" si="19"/>
        <v>0</v>
      </c>
      <c r="Y50" s="41"/>
      <c r="Z50" s="41"/>
      <c r="AA50" s="41"/>
      <c r="AB50" s="41"/>
      <c r="AC50" s="41"/>
    </row>
    <row r="51" spans="1:29" ht="15.75" thickBot="1" x14ac:dyDescent="0.3">
      <c r="A51" s="6"/>
      <c r="B51" s="28"/>
      <c r="C51" s="29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1"/>
      <c r="O51" s="57" t="str">
        <f t="shared" si="23"/>
        <v/>
      </c>
      <c r="P51" s="57" t="str">
        <f>IF(B51="","",IF(ISERROR(AB37)=TRUE,"",(AB37)))</f>
        <v/>
      </c>
      <c r="Q51" s="58" t="str">
        <f t="shared" si="24"/>
        <v/>
      </c>
      <c r="R51" s="58" t="str">
        <f t="shared" si="25"/>
        <v/>
      </c>
      <c r="S51" s="57" t="str">
        <f t="shared" si="20"/>
        <v/>
      </c>
      <c r="T51" s="57" t="str">
        <f t="shared" si="26"/>
        <v/>
      </c>
      <c r="U51" s="59" t="str">
        <f t="shared" si="21"/>
        <v/>
      </c>
      <c r="V51" s="57" t="str">
        <f t="shared" si="22"/>
        <v/>
      </c>
      <c r="W51" s="60">
        <f t="shared" si="18"/>
        <v>0</v>
      </c>
      <c r="X51" s="61">
        <f t="shared" si="19"/>
        <v>0</v>
      </c>
      <c r="Y51" s="41"/>
      <c r="Z51" s="41"/>
      <c r="AA51" s="41"/>
      <c r="AB51" s="41"/>
      <c r="AC51" s="41"/>
    </row>
    <row r="52" spans="1:29" ht="17.25" thickTop="1" thickBot="1" x14ac:dyDescent="0.3">
      <c r="A52" s="14">
        <v>4</v>
      </c>
      <c r="B52" s="15"/>
      <c r="C52" s="1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62" t="s">
        <v>38</v>
      </c>
      <c r="AA52" s="63"/>
      <c r="AB52" s="64"/>
      <c r="AC52" s="41"/>
    </row>
    <row r="53" spans="1:29" ht="17.25" thickTop="1" thickBot="1" x14ac:dyDescent="0.3">
      <c r="A53" s="17" t="s">
        <v>63</v>
      </c>
      <c r="B53" s="37" t="s">
        <v>25</v>
      </c>
      <c r="C53" s="38" t="s">
        <v>26</v>
      </c>
      <c r="D53" s="39" t="s">
        <v>27</v>
      </c>
      <c r="E53" s="39" t="s">
        <v>28</v>
      </c>
      <c r="F53" s="39" t="s">
        <v>29</v>
      </c>
      <c r="G53" s="39" t="s">
        <v>30</v>
      </c>
      <c r="H53" s="39" t="s">
        <v>31</v>
      </c>
      <c r="I53" s="39" t="s">
        <v>32</v>
      </c>
      <c r="J53" s="39" t="s">
        <v>33</v>
      </c>
      <c r="K53" s="39" t="s">
        <v>34</v>
      </c>
      <c r="L53" s="39" t="s">
        <v>35</v>
      </c>
      <c r="M53" s="39" t="s">
        <v>23</v>
      </c>
      <c r="N53" s="40" t="s">
        <v>36</v>
      </c>
      <c r="O53" s="42" t="s">
        <v>186</v>
      </c>
      <c r="P53" s="42" t="s">
        <v>187</v>
      </c>
      <c r="Q53" s="42"/>
      <c r="R53" s="43" t="s">
        <v>188</v>
      </c>
      <c r="S53" s="44" t="s">
        <v>189</v>
      </c>
      <c r="T53" s="44" t="s">
        <v>190</v>
      </c>
      <c r="U53" s="44"/>
      <c r="V53" s="44" t="s">
        <v>191</v>
      </c>
      <c r="W53" s="45" t="str">
        <f t="shared" ref="W53:W68" si="27">H53</f>
        <v>Terrain</v>
      </c>
      <c r="X53" s="46" t="str">
        <f t="shared" ref="X53:X68" si="28">C53</f>
        <v>Hippodrome</v>
      </c>
      <c r="Y53" s="41"/>
      <c r="Z53" s="69">
        <v>17000</v>
      </c>
      <c r="AA53" s="70" t="str">
        <f>SUBSTITUTE(Z53,"m","")</f>
        <v>17000</v>
      </c>
      <c r="AB53" s="71">
        <f>AA53/1</f>
        <v>17000</v>
      </c>
      <c r="AC53" s="72">
        <v>1</v>
      </c>
    </row>
    <row r="54" spans="1:29" ht="17.25" thickTop="1" thickBot="1" x14ac:dyDescent="0.3">
      <c r="A54" s="32" t="s">
        <v>169</v>
      </c>
      <c r="B54" s="33">
        <v>43822</v>
      </c>
      <c r="C54" s="34" t="s">
        <v>48</v>
      </c>
      <c r="D54" s="22">
        <v>1500</v>
      </c>
      <c r="E54" s="22"/>
      <c r="F54" s="22" t="s">
        <v>42</v>
      </c>
      <c r="G54" s="22" t="s">
        <v>38</v>
      </c>
      <c r="H54" s="22" t="s">
        <v>39</v>
      </c>
      <c r="I54" s="22" t="s">
        <v>51</v>
      </c>
      <c r="J54" s="22"/>
      <c r="K54" s="22" t="s">
        <v>43</v>
      </c>
      <c r="L54" s="22">
        <v>12</v>
      </c>
      <c r="M54" s="22" t="s">
        <v>170</v>
      </c>
      <c r="N54" s="23"/>
      <c r="O54" s="47">
        <f>IF(D54/1=0,"",D54/1)</f>
        <v>1500</v>
      </c>
      <c r="P54" s="47">
        <f>IF(B54="","",IF(ISERROR(AB54)=TRUE,"",(AB54)))</f>
        <v>2400</v>
      </c>
      <c r="Q54" s="48">
        <f>IF(B54="","",IF(ISERROR(O54/P54)=TRUE,"",(O54/P54)))</f>
        <v>0.625</v>
      </c>
      <c r="R54" s="48">
        <f>IF(ISERROR(Q54/1)=TRUE,"",(Q54/1))</f>
        <v>0.625</v>
      </c>
      <c r="S54" s="47">
        <f t="shared" ref="S54:S68" si="29">IF(B54="","",IF(ISERROR(SUBSTITUTE(SUBSTITUTE(K54,"€",""),CHAR(160),"")/1)=TRUE,"",(SUBSTITUTE(SUBSTITUTE(K54,"€",""),CHAR(160),"")/1)))</f>
        <v>24000</v>
      </c>
      <c r="T54" s="47">
        <f>IF(B54="","",IF(ISERROR(AB53)=TRUE,"",(AB53)))</f>
        <v>17000</v>
      </c>
      <c r="U54" s="49">
        <f t="shared" ref="U54:U68" si="30">IF(B54="","",IF(ISERROR(S54/T54)=TRUE,"",( S54/T54)))</f>
        <v>1.411764705882353</v>
      </c>
      <c r="V54" s="47">
        <f t="shared" ref="V54:V68" si="31">IF(ISERROR(IF(L54/1=0,"", L54/1))=TRUE,"0",(IF(L54/1=0,"", L54/1)))</f>
        <v>12</v>
      </c>
      <c r="W54" s="50" t="str">
        <f t="shared" si="27"/>
        <v>PSF</v>
      </c>
      <c r="X54" s="51" t="str">
        <f t="shared" si="28"/>
        <v>Chantilly</v>
      </c>
      <c r="Y54" s="41"/>
      <c r="Z54" s="70" t="s">
        <v>192</v>
      </c>
      <c r="AA54" s="70" t="str">
        <f>SUBSTITUTE(Z54,"m","")</f>
        <v xml:space="preserve">2400 </v>
      </c>
      <c r="AB54" s="71">
        <f>AA54/1</f>
        <v>2400</v>
      </c>
      <c r="AC54" s="75"/>
    </row>
    <row r="55" spans="1:29" ht="16.5" thickTop="1" thickBot="1" x14ac:dyDescent="0.3">
      <c r="A55" s="6" t="s">
        <v>169</v>
      </c>
      <c r="B55" s="24">
        <v>43801</v>
      </c>
      <c r="C55" s="25" t="s">
        <v>41</v>
      </c>
      <c r="D55" s="26">
        <v>1300</v>
      </c>
      <c r="E55" s="26"/>
      <c r="F55" s="26" t="s">
        <v>42</v>
      </c>
      <c r="G55" s="26" t="s">
        <v>38</v>
      </c>
      <c r="H55" s="26" t="s">
        <v>39</v>
      </c>
      <c r="I55" s="26" t="s">
        <v>51</v>
      </c>
      <c r="J55" s="26"/>
      <c r="K55" s="26" t="s">
        <v>43</v>
      </c>
      <c r="L55" s="26">
        <v>5</v>
      </c>
      <c r="M55" s="26" t="s">
        <v>170</v>
      </c>
      <c r="N55" s="27"/>
      <c r="O55" s="52">
        <f t="shared" ref="O55:O68" si="32">IF(D55/1=0,"",D55/1)</f>
        <v>1300</v>
      </c>
      <c r="P55" s="52">
        <f>IF(B55="","",IF(ISERROR(AB54)=TRUE,"",(AB54)))</f>
        <v>2400</v>
      </c>
      <c r="Q55" s="53">
        <f t="shared" ref="Q55:Q68" si="33">IF(B55="","",IF(ISERROR(O55/P55)=TRUE,"",(O55/P55)))</f>
        <v>0.54166666666666663</v>
      </c>
      <c r="R55" s="53">
        <f t="shared" ref="R55:R68" si="34">IF(ISERROR(Q55/1)=TRUE,"",(Q55/1))</f>
        <v>0.54166666666666663</v>
      </c>
      <c r="S55" s="52">
        <f t="shared" si="29"/>
        <v>24000</v>
      </c>
      <c r="T55" s="52">
        <f>IF(B55="","",IF(ISERROR(AB53)=TRUE,"",(AB53)))</f>
        <v>17000</v>
      </c>
      <c r="U55" s="54">
        <f t="shared" si="30"/>
        <v>1.411764705882353</v>
      </c>
      <c r="V55" s="52">
        <f t="shared" si="31"/>
        <v>5</v>
      </c>
      <c r="W55" s="55" t="str">
        <f t="shared" si="27"/>
        <v>PSF</v>
      </c>
      <c r="X55" s="56" t="str">
        <f t="shared" si="28"/>
        <v>Deauville</v>
      </c>
      <c r="Y55" s="41"/>
      <c r="Z55" s="70" t="s">
        <v>193</v>
      </c>
      <c r="AA55" s="80"/>
      <c r="AB55" s="81"/>
      <c r="AC55" s="41"/>
    </row>
    <row r="56" spans="1:29" ht="16.5" thickTop="1" thickBot="1" x14ac:dyDescent="0.3">
      <c r="A56" s="6" t="s">
        <v>169</v>
      </c>
      <c r="B56" s="24">
        <v>43781</v>
      </c>
      <c r="C56" s="25" t="s">
        <v>48</v>
      </c>
      <c r="D56" s="26">
        <v>1300</v>
      </c>
      <c r="E56" s="26"/>
      <c r="F56" s="26" t="s">
        <v>42</v>
      </c>
      <c r="G56" s="26" t="s">
        <v>38</v>
      </c>
      <c r="H56" s="26" t="s">
        <v>39</v>
      </c>
      <c r="I56" s="26" t="s">
        <v>51</v>
      </c>
      <c r="J56" s="26"/>
      <c r="K56" s="26" t="s">
        <v>47</v>
      </c>
      <c r="L56" s="26">
        <v>4</v>
      </c>
      <c r="M56" s="26" t="s">
        <v>170</v>
      </c>
      <c r="N56" s="27"/>
      <c r="O56" s="52">
        <f t="shared" si="32"/>
        <v>1300</v>
      </c>
      <c r="P56" s="52">
        <f>IF(B56="","",IF(ISERROR(AB54)=TRUE,"",(AB54)))</f>
        <v>2400</v>
      </c>
      <c r="Q56" s="53">
        <f t="shared" si="33"/>
        <v>0.54166666666666663</v>
      </c>
      <c r="R56" s="53">
        <f t="shared" si="34"/>
        <v>0.54166666666666663</v>
      </c>
      <c r="S56" s="52">
        <f t="shared" si="29"/>
        <v>25000</v>
      </c>
      <c r="T56" s="52">
        <f>IF(B56="","",IF(ISERROR(AB53)=TRUE,"",(AB53)))</f>
        <v>17000</v>
      </c>
      <c r="U56" s="54">
        <f t="shared" si="30"/>
        <v>1.4705882352941178</v>
      </c>
      <c r="V56" s="52">
        <f t="shared" si="31"/>
        <v>4</v>
      </c>
      <c r="W56" s="55" t="str">
        <f t="shared" si="27"/>
        <v>PSF</v>
      </c>
      <c r="X56" s="56" t="str">
        <f t="shared" si="28"/>
        <v>Chantilly</v>
      </c>
      <c r="Y56" s="41"/>
      <c r="Z56" s="84" t="s">
        <v>194</v>
      </c>
      <c r="AA56" s="85"/>
      <c r="AB56" s="41"/>
      <c r="AC56" s="41"/>
    </row>
    <row r="57" spans="1:29" ht="16.5" thickTop="1" thickBot="1" x14ac:dyDescent="0.3">
      <c r="A57" s="6" t="s">
        <v>169</v>
      </c>
      <c r="B57" s="24">
        <v>43760</v>
      </c>
      <c r="C57" s="25" t="s">
        <v>41</v>
      </c>
      <c r="D57" s="26">
        <v>1300</v>
      </c>
      <c r="E57" s="26"/>
      <c r="F57" s="26" t="s">
        <v>42</v>
      </c>
      <c r="G57" s="26" t="s">
        <v>38</v>
      </c>
      <c r="H57" s="26" t="s">
        <v>39</v>
      </c>
      <c r="I57" s="26" t="s">
        <v>51</v>
      </c>
      <c r="J57" s="26"/>
      <c r="K57" s="26" t="s">
        <v>47</v>
      </c>
      <c r="L57" s="26">
        <v>7</v>
      </c>
      <c r="M57" s="26">
        <v>32</v>
      </c>
      <c r="N57" s="27"/>
      <c r="O57" s="52">
        <f t="shared" si="32"/>
        <v>1300</v>
      </c>
      <c r="P57" s="52">
        <f>IF(B57="","",IF(ISERROR(AB54)=TRUE,"",(AB54)))</f>
        <v>2400</v>
      </c>
      <c r="Q57" s="53">
        <f t="shared" si="33"/>
        <v>0.54166666666666663</v>
      </c>
      <c r="R57" s="53">
        <f t="shared" si="34"/>
        <v>0.54166666666666663</v>
      </c>
      <c r="S57" s="52">
        <f t="shared" si="29"/>
        <v>25000</v>
      </c>
      <c r="T57" s="52">
        <f>IF(B57="","",IF(ISERROR(AB53)=TRUE,"",(AB53)))</f>
        <v>17000</v>
      </c>
      <c r="U57" s="54">
        <f t="shared" si="30"/>
        <v>1.4705882352941178</v>
      </c>
      <c r="V57" s="52">
        <f t="shared" si="31"/>
        <v>7</v>
      </c>
      <c r="W57" s="55" t="str">
        <f t="shared" si="27"/>
        <v>PSF</v>
      </c>
      <c r="X57" s="56" t="str">
        <f t="shared" si="28"/>
        <v>Deauville</v>
      </c>
      <c r="Y57" s="41"/>
      <c r="Z57" s="84" t="s">
        <v>39</v>
      </c>
      <c r="AA57" s="85"/>
      <c r="AB57" s="41"/>
      <c r="AC57" s="41"/>
    </row>
    <row r="58" spans="1:29" ht="16.5" thickTop="1" thickBot="1" x14ac:dyDescent="0.3">
      <c r="A58" s="6" t="s">
        <v>169</v>
      </c>
      <c r="B58" s="24">
        <v>43738</v>
      </c>
      <c r="C58" s="25" t="s">
        <v>48</v>
      </c>
      <c r="D58" s="26">
        <v>1200</v>
      </c>
      <c r="E58" s="26"/>
      <c r="F58" s="26" t="s">
        <v>42</v>
      </c>
      <c r="G58" s="26" t="s">
        <v>38</v>
      </c>
      <c r="H58" s="26" t="s">
        <v>171</v>
      </c>
      <c r="I58" s="26" t="s">
        <v>51</v>
      </c>
      <c r="J58" s="26"/>
      <c r="K58" s="26" t="s">
        <v>47</v>
      </c>
      <c r="L58" s="26">
        <v>7</v>
      </c>
      <c r="M58" s="26">
        <v>32</v>
      </c>
      <c r="N58" s="27"/>
      <c r="O58" s="52">
        <f t="shared" si="32"/>
        <v>1200</v>
      </c>
      <c r="P58" s="52">
        <f>IF(B58="","",IF(ISERROR(AB54)=TRUE,"",(AB54)))</f>
        <v>2400</v>
      </c>
      <c r="Q58" s="53">
        <f t="shared" si="33"/>
        <v>0.5</v>
      </c>
      <c r="R58" s="53">
        <f t="shared" si="34"/>
        <v>0.5</v>
      </c>
      <c r="S58" s="52">
        <f t="shared" si="29"/>
        <v>25000</v>
      </c>
      <c r="T58" s="52">
        <f>IF(B58="","",IF(ISERROR(AB53)=TRUE,"",(AB53)))</f>
        <v>17000</v>
      </c>
      <c r="U58" s="54">
        <f t="shared" si="30"/>
        <v>1.4705882352941178</v>
      </c>
      <c r="V58" s="52">
        <f t="shared" si="31"/>
        <v>7</v>
      </c>
      <c r="W58" s="55" t="str">
        <f t="shared" si="27"/>
        <v>Souple</v>
      </c>
      <c r="X58" s="56" t="str">
        <f t="shared" si="28"/>
        <v>Chantilly</v>
      </c>
      <c r="Y58" s="41"/>
      <c r="Z58" s="41"/>
      <c r="AA58" s="41"/>
      <c r="AB58" s="41"/>
      <c r="AC58" s="41"/>
    </row>
    <row r="59" spans="1:29" ht="15.75" thickTop="1" x14ac:dyDescent="0.25">
      <c r="A59" s="6"/>
      <c r="B59" s="24"/>
      <c r="C59" s="25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7"/>
      <c r="O59" s="52" t="str">
        <f t="shared" si="32"/>
        <v/>
      </c>
      <c r="P59" s="52" t="str">
        <f>IF(B59="","",IF(ISERROR(AB54)=TRUE,"",(AB54)))</f>
        <v/>
      </c>
      <c r="Q59" s="53" t="str">
        <f t="shared" si="33"/>
        <v/>
      </c>
      <c r="R59" s="53" t="str">
        <f t="shared" si="34"/>
        <v/>
      </c>
      <c r="S59" s="52" t="str">
        <f t="shared" si="29"/>
        <v/>
      </c>
      <c r="T59" s="52" t="str">
        <f>IF(B59="","",IF(ISERROR(AB53)=TRUE,"",(AB53)))</f>
        <v/>
      </c>
      <c r="U59" s="54" t="str">
        <f t="shared" si="30"/>
        <v/>
      </c>
      <c r="V59" s="52" t="str">
        <f t="shared" si="31"/>
        <v/>
      </c>
      <c r="W59" s="55">
        <f t="shared" si="27"/>
        <v>0</v>
      </c>
      <c r="X59" s="56">
        <f t="shared" si="28"/>
        <v>0</v>
      </c>
      <c r="Y59" s="41"/>
      <c r="Z59" s="65" t="s">
        <v>195</v>
      </c>
      <c r="AA59" s="66"/>
      <c r="AB59" s="67" t="s">
        <v>196</v>
      </c>
      <c r="AC59" s="68"/>
    </row>
    <row r="60" spans="1:29" ht="15.75" thickBot="1" x14ac:dyDescent="0.3">
      <c r="A60" s="6"/>
      <c r="B60" s="24"/>
      <c r="C60" s="25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7"/>
      <c r="O60" s="52" t="str">
        <f t="shared" si="32"/>
        <v/>
      </c>
      <c r="P60" s="52" t="str">
        <f>IF(B60="","",IF(ISERROR(AB54)=TRUE,"",(AB54)))</f>
        <v/>
      </c>
      <c r="Q60" s="53" t="str">
        <f t="shared" si="33"/>
        <v/>
      </c>
      <c r="R60" s="53" t="str">
        <f t="shared" si="34"/>
        <v/>
      </c>
      <c r="S60" s="52" t="str">
        <f t="shared" si="29"/>
        <v/>
      </c>
      <c r="T60" s="52" t="str">
        <f>IF(B60="","",IF(ISERROR(AB53)=TRUE,"",(AB53)))</f>
        <v/>
      </c>
      <c r="U60" s="54" t="str">
        <f t="shared" si="30"/>
        <v/>
      </c>
      <c r="V60" s="52" t="str">
        <f t="shared" si="31"/>
        <v/>
      </c>
      <c r="W60" s="55">
        <f t="shared" si="27"/>
        <v>0</v>
      </c>
      <c r="X60" s="56">
        <f t="shared" si="28"/>
        <v>0</v>
      </c>
      <c r="Y60" s="41"/>
      <c r="Z60" s="73" t="s">
        <v>197</v>
      </c>
      <c r="AA60" s="41" t="s">
        <v>198</v>
      </c>
      <c r="AB60" s="64" t="s">
        <v>197</v>
      </c>
      <c r="AC60" s="74" t="s">
        <v>198</v>
      </c>
    </row>
    <row r="61" spans="1:29" ht="15.75" thickBot="1" x14ac:dyDescent="0.3">
      <c r="A61" s="6"/>
      <c r="B61" s="24"/>
      <c r="C61" s="25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7"/>
      <c r="O61" s="52" t="str">
        <f t="shared" si="32"/>
        <v/>
      </c>
      <c r="P61" s="52" t="str">
        <f>IF(B61="","",IF(ISERROR(AB54)=TRUE,"",(AB54)))</f>
        <v/>
      </c>
      <c r="Q61" s="53" t="str">
        <f t="shared" si="33"/>
        <v/>
      </c>
      <c r="R61" s="53" t="str">
        <f t="shared" si="34"/>
        <v/>
      </c>
      <c r="S61" s="52" t="str">
        <f t="shared" si="29"/>
        <v/>
      </c>
      <c r="T61" s="52" t="str">
        <f>IF(B61="","",IF(ISERROR(AB53)=TRUE,"",(AB53)))</f>
        <v/>
      </c>
      <c r="U61" s="54" t="str">
        <f t="shared" si="30"/>
        <v/>
      </c>
      <c r="V61" s="52" t="str">
        <f t="shared" si="31"/>
        <v/>
      </c>
      <c r="W61" s="55">
        <f t="shared" si="27"/>
        <v>0</v>
      </c>
      <c r="X61" s="56">
        <f t="shared" si="28"/>
        <v>0</v>
      </c>
      <c r="Y61" s="41"/>
      <c r="Z61" s="76">
        <v>2</v>
      </c>
      <c r="AA61" s="77">
        <v>5.5</v>
      </c>
      <c r="AB61" s="78">
        <v>1188.5</v>
      </c>
      <c r="AC61" s="79">
        <v>2.1</v>
      </c>
    </row>
    <row r="62" spans="1:29" x14ac:dyDescent="0.25">
      <c r="A62" s="6"/>
      <c r="B62" s="24"/>
      <c r="C62" s="25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7"/>
      <c r="O62" s="52" t="str">
        <f t="shared" si="32"/>
        <v/>
      </c>
      <c r="P62" s="52" t="str">
        <f>IF(B62="","",IF(ISERROR(AB54)=TRUE,"",(AB54)))</f>
        <v/>
      </c>
      <c r="Q62" s="53" t="str">
        <f t="shared" si="33"/>
        <v/>
      </c>
      <c r="R62" s="53" t="str">
        <f t="shared" si="34"/>
        <v/>
      </c>
      <c r="S62" s="52" t="str">
        <f t="shared" si="29"/>
        <v/>
      </c>
      <c r="T62" s="52" t="str">
        <f t="shared" ref="T62:T68" si="35">IF(B62="","",IF(ISERROR(AB54)=TRUE,"",(AB54)))</f>
        <v/>
      </c>
      <c r="U62" s="54" t="str">
        <f t="shared" si="30"/>
        <v/>
      </c>
      <c r="V62" s="52" t="str">
        <f t="shared" si="31"/>
        <v/>
      </c>
      <c r="W62" s="55">
        <f t="shared" si="27"/>
        <v>0</v>
      </c>
      <c r="X62" s="56">
        <f t="shared" si="28"/>
        <v>0</v>
      </c>
      <c r="Y62" s="41"/>
      <c r="Z62" s="76">
        <v>3</v>
      </c>
      <c r="AA62" s="82" t="s">
        <v>24</v>
      </c>
      <c r="AB62" s="63" t="s">
        <v>24</v>
      </c>
      <c r="AC62" s="83">
        <v>3.2</v>
      </c>
    </row>
    <row r="63" spans="1:29" ht="15.75" thickBot="1" x14ac:dyDescent="0.3">
      <c r="A63" s="6"/>
      <c r="B63" s="24"/>
      <c r="C63" s="25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7"/>
      <c r="O63" s="52" t="str">
        <f t="shared" si="32"/>
        <v/>
      </c>
      <c r="P63" s="52" t="str">
        <f>IF(B63="","",IF(ISERROR(AB54)=TRUE,"",(AB54)))</f>
        <v/>
      </c>
      <c r="Q63" s="53" t="str">
        <f t="shared" si="33"/>
        <v/>
      </c>
      <c r="R63" s="53" t="str">
        <f t="shared" si="34"/>
        <v/>
      </c>
      <c r="S63" s="52" t="str">
        <f t="shared" si="29"/>
        <v/>
      </c>
      <c r="T63" s="52" t="str">
        <f t="shared" si="35"/>
        <v/>
      </c>
      <c r="U63" s="54" t="str">
        <f t="shared" si="30"/>
        <v/>
      </c>
      <c r="V63" s="52" t="str">
        <f t="shared" si="31"/>
        <v/>
      </c>
      <c r="W63" s="55">
        <f t="shared" si="27"/>
        <v>0</v>
      </c>
      <c r="X63" s="56">
        <f t="shared" si="28"/>
        <v>0</v>
      </c>
      <c r="Y63" s="41"/>
      <c r="Z63" s="86">
        <v>7</v>
      </c>
      <c r="AA63" s="87" t="s">
        <v>24</v>
      </c>
      <c r="AB63" s="88" t="s">
        <v>24</v>
      </c>
      <c r="AC63" s="89">
        <v>4.5</v>
      </c>
    </row>
    <row r="64" spans="1:29" ht="15.75" thickTop="1" x14ac:dyDescent="0.25">
      <c r="A64" s="6"/>
      <c r="B64" s="24"/>
      <c r="C64" s="25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7"/>
      <c r="O64" s="52" t="str">
        <f t="shared" si="32"/>
        <v/>
      </c>
      <c r="P64" s="52" t="str">
        <f>IF(B64="","",IF(ISERROR(AB54)=TRUE,"",(AB54)))</f>
        <v/>
      </c>
      <c r="Q64" s="53" t="str">
        <f t="shared" si="33"/>
        <v/>
      </c>
      <c r="R64" s="53" t="str">
        <f t="shared" si="34"/>
        <v/>
      </c>
      <c r="S64" s="52" t="str">
        <f t="shared" si="29"/>
        <v/>
      </c>
      <c r="T64" s="52" t="str">
        <f t="shared" si="35"/>
        <v/>
      </c>
      <c r="U64" s="54" t="str">
        <f t="shared" si="30"/>
        <v/>
      </c>
      <c r="V64" s="52" t="str">
        <f t="shared" si="31"/>
        <v/>
      </c>
      <c r="W64" s="55">
        <f t="shared" si="27"/>
        <v>0</v>
      </c>
      <c r="X64" s="56">
        <f t="shared" si="28"/>
        <v>0</v>
      </c>
      <c r="Y64" s="41"/>
      <c r="Z64" s="41"/>
      <c r="AA64" s="41"/>
      <c r="AB64" s="41"/>
      <c r="AC64" s="41"/>
    </row>
    <row r="65" spans="1:29" x14ac:dyDescent="0.25">
      <c r="A65" s="6"/>
      <c r="B65" s="24"/>
      <c r="C65" s="25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7"/>
      <c r="O65" s="52" t="str">
        <f t="shared" si="32"/>
        <v/>
      </c>
      <c r="P65" s="52" t="str">
        <f>IF(B65="","",IF(ISERROR(AB54)=TRUE,"",(AB54)))</f>
        <v/>
      </c>
      <c r="Q65" s="53" t="str">
        <f t="shared" si="33"/>
        <v/>
      </c>
      <c r="R65" s="53" t="str">
        <f t="shared" si="34"/>
        <v/>
      </c>
      <c r="S65" s="52" t="str">
        <f t="shared" si="29"/>
        <v/>
      </c>
      <c r="T65" s="52" t="str">
        <f t="shared" si="35"/>
        <v/>
      </c>
      <c r="U65" s="54" t="str">
        <f t="shared" si="30"/>
        <v/>
      </c>
      <c r="V65" s="52" t="str">
        <f t="shared" si="31"/>
        <v/>
      </c>
      <c r="W65" s="55">
        <f t="shared" si="27"/>
        <v>0</v>
      </c>
      <c r="X65" s="56">
        <f t="shared" si="28"/>
        <v>0</v>
      </c>
      <c r="Y65" s="41"/>
      <c r="Z65" s="41"/>
      <c r="AA65" s="41"/>
      <c r="AB65" s="41"/>
      <c r="AC65" s="41"/>
    </row>
    <row r="66" spans="1:29" x14ac:dyDescent="0.25">
      <c r="A66" s="6"/>
      <c r="B66" s="24"/>
      <c r="C66" s="25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7"/>
      <c r="O66" s="52" t="str">
        <f t="shared" si="32"/>
        <v/>
      </c>
      <c r="P66" s="52" t="str">
        <f>IF(B66="","",IF(ISERROR(AB54)=TRUE,"",(AB54)))</f>
        <v/>
      </c>
      <c r="Q66" s="53" t="str">
        <f t="shared" si="33"/>
        <v/>
      </c>
      <c r="R66" s="53" t="str">
        <f t="shared" si="34"/>
        <v/>
      </c>
      <c r="S66" s="52" t="str">
        <f t="shared" si="29"/>
        <v/>
      </c>
      <c r="T66" s="52" t="str">
        <f t="shared" si="35"/>
        <v/>
      </c>
      <c r="U66" s="54" t="str">
        <f t="shared" si="30"/>
        <v/>
      </c>
      <c r="V66" s="52" t="str">
        <f t="shared" si="31"/>
        <v/>
      </c>
      <c r="W66" s="55">
        <f t="shared" si="27"/>
        <v>0</v>
      </c>
      <c r="X66" s="56">
        <f t="shared" si="28"/>
        <v>0</v>
      </c>
      <c r="Y66" s="41"/>
      <c r="Z66" s="41"/>
      <c r="AA66" s="41"/>
      <c r="AB66" s="41"/>
      <c r="AC66" s="41"/>
    </row>
    <row r="67" spans="1:29" x14ac:dyDescent="0.25">
      <c r="A67" s="6"/>
      <c r="B67" s="24"/>
      <c r="C67" s="25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7"/>
      <c r="O67" s="52" t="str">
        <f t="shared" si="32"/>
        <v/>
      </c>
      <c r="P67" s="52" t="str">
        <f>IF(B67="","",IF(ISERROR(AB54)=TRUE,"",(AB54)))</f>
        <v/>
      </c>
      <c r="Q67" s="53" t="str">
        <f t="shared" si="33"/>
        <v/>
      </c>
      <c r="R67" s="53" t="str">
        <f t="shared" si="34"/>
        <v/>
      </c>
      <c r="S67" s="52" t="str">
        <f t="shared" si="29"/>
        <v/>
      </c>
      <c r="T67" s="52" t="str">
        <f t="shared" si="35"/>
        <v/>
      </c>
      <c r="U67" s="54" t="str">
        <f t="shared" si="30"/>
        <v/>
      </c>
      <c r="V67" s="52" t="str">
        <f t="shared" si="31"/>
        <v/>
      </c>
      <c r="W67" s="55">
        <f t="shared" si="27"/>
        <v>0</v>
      </c>
      <c r="X67" s="56">
        <f t="shared" si="28"/>
        <v>0</v>
      </c>
      <c r="Y67" s="41"/>
      <c r="Z67" s="41"/>
      <c r="AA67" s="41"/>
      <c r="AB67" s="41"/>
      <c r="AC67" s="41"/>
    </row>
    <row r="68" spans="1:29" ht="15.75" thickBot="1" x14ac:dyDescent="0.3">
      <c r="A68" s="6"/>
      <c r="B68" s="28"/>
      <c r="C68" s="29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1"/>
      <c r="O68" s="57" t="str">
        <f t="shared" si="32"/>
        <v/>
      </c>
      <c r="P68" s="57" t="str">
        <f>IF(B68="","",IF(ISERROR(AB54)=TRUE,"",(AB54)))</f>
        <v/>
      </c>
      <c r="Q68" s="58" t="str">
        <f t="shared" si="33"/>
        <v/>
      </c>
      <c r="R68" s="58" t="str">
        <f t="shared" si="34"/>
        <v/>
      </c>
      <c r="S68" s="57" t="str">
        <f t="shared" si="29"/>
        <v/>
      </c>
      <c r="T68" s="57" t="str">
        <f t="shared" si="35"/>
        <v/>
      </c>
      <c r="U68" s="59" t="str">
        <f t="shared" si="30"/>
        <v/>
      </c>
      <c r="V68" s="57" t="str">
        <f t="shared" si="31"/>
        <v/>
      </c>
      <c r="W68" s="60">
        <f t="shared" si="27"/>
        <v>0</v>
      </c>
      <c r="X68" s="61">
        <f t="shared" si="28"/>
        <v>0</v>
      </c>
      <c r="Y68" s="41"/>
      <c r="Z68" s="41"/>
      <c r="AA68" s="41"/>
      <c r="AB68" s="41"/>
      <c r="AC68" s="41"/>
    </row>
    <row r="69" spans="1:29" ht="17.25" thickTop="1" thickBot="1" x14ac:dyDescent="0.3">
      <c r="A69" s="14">
        <v>5</v>
      </c>
      <c r="B69" s="15"/>
      <c r="C69" s="12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62" t="s">
        <v>38</v>
      </c>
      <c r="AA69" s="63"/>
      <c r="AB69" s="64"/>
      <c r="AC69" s="41"/>
    </row>
    <row r="70" spans="1:29" ht="17.25" thickTop="1" thickBot="1" x14ac:dyDescent="0.3">
      <c r="A70" s="17" t="s">
        <v>63</v>
      </c>
      <c r="B70" s="37" t="s">
        <v>25</v>
      </c>
      <c r="C70" s="38" t="s">
        <v>26</v>
      </c>
      <c r="D70" s="39" t="s">
        <v>27</v>
      </c>
      <c r="E70" s="39" t="s">
        <v>28</v>
      </c>
      <c r="F70" s="39" t="s">
        <v>29</v>
      </c>
      <c r="G70" s="39" t="s">
        <v>30</v>
      </c>
      <c r="H70" s="39" t="s">
        <v>31</v>
      </c>
      <c r="I70" s="39" t="s">
        <v>32</v>
      </c>
      <c r="J70" s="39" t="s">
        <v>33</v>
      </c>
      <c r="K70" s="39" t="s">
        <v>34</v>
      </c>
      <c r="L70" s="39" t="s">
        <v>35</v>
      </c>
      <c r="M70" s="39" t="s">
        <v>23</v>
      </c>
      <c r="N70" s="40" t="s">
        <v>36</v>
      </c>
      <c r="O70" s="42" t="s">
        <v>186</v>
      </c>
      <c r="P70" s="42" t="s">
        <v>187</v>
      </c>
      <c r="Q70" s="42"/>
      <c r="R70" s="43" t="s">
        <v>188</v>
      </c>
      <c r="S70" s="44" t="s">
        <v>189</v>
      </c>
      <c r="T70" s="44" t="s">
        <v>190</v>
      </c>
      <c r="U70" s="44"/>
      <c r="V70" s="44" t="s">
        <v>191</v>
      </c>
      <c r="W70" s="45" t="str">
        <f t="shared" ref="W70:W85" si="36">H70</f>
        <v>Terrain</v>
      </c>
      <c r="X70" s="46" t="str">
        <f t="shared" ref="X70:X85" si="37">C70</f>
        <v>Hippodrome</v>
      </c>
      <c r="Y70" s="41"/>
      <c r="Z70" s="69">
        <v>17000</v>
      </c>
      <c r="AA70" s="70" t="str">
        <f>SUBSTITUTE(Z70,"m","")</f>
        <v>17000</v>
      </c>
      <c r="AB70" s="71">
        <f>AA70/1</f>
        <v>17000</v>
      </c>
      <c r="AC70" s="72">
        <v>1</v>
      </c>
    </row>
    <row r="71" spans="1:29" ht="17.25" thickTop="1" thickBot="1" x14ac:dyDescent="0.3">
      <c r="A71" s="32" t="s">
        <v>172</v>
      </c>
      <c r="B71" s="33">
        <v>43840</v>
      </c>
      <c r="C71" s="34" t="s">
        <v>173</v>
      </c>
      <c r="D71" s="22">
        <v>1500</v>
      </c>
      <c r="E71" s="22"/>
      <c r="F71" s="22" t="s">
        <v>24</v>
      </c>
      <c r="G71" s="22" t="s">
        <v>38</v>
      </c>
      <c r="H71" s="22" t="s">
        <v>39</v>
      </c>
      <c r="I71" s="22"/>
      <c r="J71" s="22"/>
      <c r="K71" s="22" t="s">
        <v>174</v>
      </c>
      <c r="L71" s="22">
        <v>6</v>
      </c>
      <c r="M71" s="22"/>
      <c r="N71" s="23"/>
      <c r="O71" s="47">
        <f>IF(D71/1=0,"",D71/1)</f>
        <v>1500</v>
      </c>
      <c r="P71" s="47">
        <f>IF(B71="","",IF(ISERROR(AB71)=TRUE,"",(AB71)))</f>
        <v>2400</v>
      </c>
      <c r="Q71" s="48">
        <f>IF(B71="","",IF(ISERROR(O71/P71)=TRUE,"",(O71/P71)))</f>
        <v>0.625</v>
      </c>
      <c r="R71" s="48">
        <f>IF(ISERROR(Q71/1)=TRUE,"",(Q71/1))</f>
        <v>0.625</v>
      </c>
      <c r="S71" s="47">
        <f t="shared" ref="S71:S85" si="38">IF(B71="","",IF(ISERROR(SUBSTITUTE(SUBSTITUTE(K71,"€",""),CHAR(160),"")/1)=TRUE,"",(SUBSTITUTE(SUBSTITUTE(K71,"€",""),CHAR(160),"")/1)))</f>
        <v>13200</v>
      </c>
      <c r="T71" s="47">
        <f>IF(B71="","",IF(ISERROR(AB70)=TRUE,"",(AB70)))</f>
        <v>17000</v>
      </c>
      <c r="U71" s="49">
        <f t="shared" ref="U71:U85" si="39">IF(B71="","",IF(ISERROR(S71/T71)=TRUE,"",( S71/T71)))</f>
        <v>0.77647058823529413</v>
      </c>
      <c r="V71" s="47">
        <f t="shared" ref="V71:V85" si="40">IF(ISERROR(IF(L71/1=0,"", L71/1))=TRUE,"0",(IF(L71/1=0,"", L71/1)))</f>
        <v>6</v>
      </c>
      <c r="W71" s="50" t="str">
        <f t="shared" si="36"/>
        <v>PSF</v>
      </c>
      <c r="X71" s="51" t="str">
        <f t="shared" si="37"/>
        <v>Rome - Capannelle</v>
      </c>
      <c r="Y71" s="41"/>
      <c r="Z71" s="70" t="s">
        <v>192</v>
      </c>
      <c r="AA71" s="70" t="str">
        <f>SUBSTITUTE(Z71,"m","")</f>
        <v xml:space="preserve">2400 </v>
      </c>
      <c r="AB71" s="71">
        <f>AA71/1</f>
        <v>2400</v>
      </c>
      <c r="AC71" s="75"/>
    </row>
    <row r="72" spans="1:29" ht="16.5" thickTop="1" thickBot="1" x14ac:dyDescent="0.3">
      <c r="A72" s="6" t="s">
        <v>172</v>
      </c>
      <c r="B72" s="24">
        <v>43812</v>
      </c>
      <c r="C72" s="25" t="s">
        <v>173</v>
      </c>
      <c r="D72" s="26">
        <v>1200</v>
      </c>
      <c r="E72" s="26"/>
      <c r="F72" s="26" t="s">
        <v>24</v>
      </c>
      <c r="G72" s="26" t="s">
        <v>38</v>
      </c>
      <c r="H72" s="26" t="s">
        <v>39</v>
      </c>
      <c r="I72" s="26"/>
      <c r="J72" s="26"/>
      <c r="K72" s="26" t="s">
        <v>174</v>
      </c>
      <c r="L72" s="26">
        <v>1</v>
      </c>
      <c r="M72" s="26"/>
      <c r="N72" s="27"/>
      <c r="O72" s="52">
        <f t="shared" ref="O72:O85" si="41">IF(D72/1=0,"",D72/1)</f>
        <v>1200</v>
      </c>
      <c r="P72" s="52">
        <f>IF(B72="","",IF(ISERROR(AB71)=TRUE,"",(AB71)))</f>
        <v>2400</v>
      </c>
      <c r="Q72" s="53">
        <f t="shared" ref="Q72:Q85" si="42">IF(B72="","",IF(ISERROR(O72/P72)=TRUE,"",(O72/P72)))</f>
        <v>0.5</v>
      </c>
      <c r="R72" s="53">
        <f t="shared" ref="R72:R85" si="43">IF(ISERROR(Q72/1)=TRUE,"",(Q72/1))</f>
        <v>0.5</v>
      </c>
      <c r="S72" s="52">
        <f t="shared" si="38"/>
        <v>13200</v>
      </c>
      <c r="T72" s="52">
        <f>IF(B72="","",IF(ISERROR(AB70)=TRUE,"",(AB70)))</f>
        <v>17000</v>
      </c>
      <c r="U72" s="54">
        <f t="shared" si="39"/>
        <v>0.77647058823529413</v>
      </c>
      <c r="V72" s="52">
        <f t="shared" si="40"/>
        <v>1</v>
      </c>
      <c r="W72" s="55" t="str">
        <f t="shared" si="36"/>
        <v>PSF</v>
      </c>
      <c r="X72" s="56" t="str">
        <f t="shared" si="37"/>
        <v>Rome - Capannelle</v>
      </c>
      <c r="Y72" s="41"/>
      <c r="Z72" s="70" t="s">
        <v>193</v>
      </c>
      <c r="AA72" s="80"/>
      <c r="AB72" s="81"/>
      <c r="AC72" s="41"/>
    </row>
    <row r="73" spans="1:29" ht="16.5" thickTop="1" thickBot="1" x14ac:dyDescent="0.3">
      <c r="A73" s="6" t="s">
        <v>172</v>
      </c>
      <c r="B73" s="24">
        <v>43802</v>
      </c>
      <c r="C73" s="25" t="s">
        <v>175</v>
      </c>
      <c r="D73" s="26">
        <v>1400</v>
      </c>
      <c r="E73" s="26"/>
      <c r="F73" s="26" t="s">
        <v>24</v>
      </c>
      <c r="G73" s="26" t="s">
        <v>38</v>
      </c>
      <c r="H73" s="26" t="s">
        <v>166</v>
      </c>
      <c r="I73" s="26"/>
      <c r="J73" s="26"/>
      <c r="K73" s="26" t="s">
        <v>176</v>
      </c>
      <c r="L73" s="26">
        <v>1</v>
      </c>
      <c r="M73" s="26"/>
      <c r="N73" s="27"/>
      <c r="O73" s="52">
        <f t="shared" si="41"/>
        <v>1400</v>
      </c>
      <c r="P73" s="52">
        <f>IF(B73="","",IF(ISERROR(AB71)=TRUE,"",(AB71)))</f>
        <v>2400</v>
      </c>
      <c r="Q73" s="53">
        <f t="shared" si="42"/>
        <v>0.58333333333333337</v>
      </c>
      <c r="R73" s="53">
        <f t="shared" si="43"/>
        <v>0.58333333333333337</v>
      </c>
      <c r="S73" s="52">
        <f t="shared" si="38"/>
        <v>5500</v>
      </c>
      <c r="T73" s="52">
        <f>IF(B73="","",IF(ISERROR(AB70)=TRUE,"",(AB70)))</f>
        <v>17000</v>
      </c>
      <c r="U73" s="54">
        <f t="shared" si="39"/>
        <v>0.3235294117647059</v>
      </c>
      <c r="V73" s="52">
        <f t="shared" si="40"/>
        <v>1</v>
      </c>
      <c r="W73" s="55" t="str">
        <f t="shared" si="36"/>
        <v>Lourd</v>
      </c>
      <c r="X73" s="56" t="str">
        <f t="shared" si="37"/>
        <v>Naples</v>
      </c>
      <c r="Y73" s="41"/>
      <c r="Z73" s="84" t="s">
        <v>194</v>
      </c>
      <c r="AA73" s="85"/>
      <c r="AB73" s="41"/>
      <c r="AC73" s="41"/>
    </row>
    <row r="74" spans="1:29" ht="16.5" thickTop="1" thickBot="1" x14ac:dyDescent="0.3">
      <c r="A74" s="6" t="s">
        <v>172</v>
      </c>
      <c r="B74" s="24">
        <v>43793</v>
      </c>
      <c r="C74" s="25" t="s">
        <v>173</v>
      </c>
      <c r="D74" s="26">
        <v>1600</v>
      </c>
      <c r="E74" s="26"/>
      <c r="F74" s="26" t="s">
        <v>24</v>
      </c>
      <c r="G74" s="26" t="s">
        <v>38</v>
      </c>
      <c r="H74" s="26" t="s">
        <v>166</v>
      </c>
      <c r="I74" s="26"/>
      <c r="J74" s="26"/>
      <c r="K74" s="26" t="s">
        <v>177</v>
      </c>
      <c r="L74" s="26">
        <v>3</v>
      </c>
      <c r="M74" s="26"/>
      <c r="N74" s="27"/>
      <c r="O74" s="52">
        <f t="shared" si="41"/>
        <v>1600</v>
      </c>
      <c r="P74" s="52">
        <f>IF(B74="","",IF(ISERROR(AB71)=TRUE,"",(AB71)))</f>
        <v>2400</v>
      </c>
      <c r="Q74" s="53">
        <f t="shared" si="42"/>
        <v>0.66666666666666663</v>
      </c>
      <c r="R74" s="53">
        <f t="shared" si="43"/>
        <v>0.66666666666666663</v>
      </c>
      <c r="S74" s="52">
        <f t="shared" si="38"/>
        <v>14300</v>
      </c>
      <c r="T74" s="52">
        <f>IF(B74="","",IF(ISERROR(AB70)=TRUE,"",(AB70)))</f>
        <v>17000</v>
      </c>
      <c r="U74" s="54">
        <f t="shared" si="39"/>
        <v>0.8411764705882353</v>
      </c>
      <c r="V74" s="52">
        <f t="shared" si="40"/>
        <v>3</v>
      </c>
      <c r="W74" s="55" t="str">
        <f t="shared" si="36"/>
        <v>Lourd</v>
      </c>
      <c r="X74" s="56" t="str">
        <f t="shared" si="37"/>
        <v>Rome - Capannelle</v>
      </c>
      <c r="Y74" s="41"/>
      <c r="Z74" s="84" t="s">
        <v>39</v>
      </c>
      <c r="AA74" s="85"/>
      <c r="AB74" s="41"/>
      <c r="AC74" s="41"/>
    </row>
    <row r="75" spans="1:29" ht="16.5" thickTop="1" thickBot="1" x14ac:dyDescent="0.3">
      <c r="A75" s="6" t="s">
        <v>172</v>
      </c>
      <c r="B75" s="24">
        <v>43778</v>
      </c>
      <c r="C75" s="25" t="s">
        <v>61</v>
      </c>
      <c r="D75" s="26">
        <v>1600</v>
      </c>
      <c r="E75" s="26"/>
      <c r="F75" s="26" t="s">
        <v>24</v>
      </c>
      <c r="G75" s="26" t="s">
        <v>38</v>
      </c>
      <c r="H75" s="26" t="s">
        <v>178</v>
      </c>
      <c r="I75" s="26"/>
      <c r="J75" s="26"/>
      <c r="K75" s="26" t="s">
        <v>179</v>
      </c>
      <c r="L75" s="26">
        <v>11</v>
      </c>
      <c r="M75" s="26"/>
      <c r="N75" s="27"/>
      <c r="O75" s="52">
        <f t="shared" si="41"/>
        <v>1600</v>
      </c>
      <c r="P75" s="52">
        <f>IF(B75="","",IF(ISERROR(AB71)=TRUE,"",(AB71)))</f>
        <v>2400</v>
      </c>
      <c r="Q75" s="53">
        <f t="shared" si="42"/>
        <v>0.66666666666666663</v>
      </c>
      <c r="R75" s="53">
        <f t="shared" si="43"/>
        <v>0.66666666666666663</v>
      </c>
      <c r="S75" s="52">
        <f t="shared" si="38"/>
        <v>27500</v>
      </c>
      <c r="T75" s="52">
        <f>IF(B75="","",IF(ISERROR(AB70)=TRUE,"",(AB70)))</f>
        <v>17000</v>
      </c>
      <c r="U75" s="54">
        <f t="shared" si="39"/>
        <v>1.6176470588235294</v>
      </c>
      <c r="V75" s="52">
        <f t="shared" si="40"/>
        <v>11</v>
      </c>
      <c r="W75" s="55" t="str">
        <f t="shared" si="36"/>
        <v>Non renseigné</v>
      </c>
      <c r="X75" s="56" t="str">
        <f t="shared" si="37"/>
        <v>Milan</v>
      </c>
      <c r="Y75" s="41"/>
      <c r="Z75" s="41"/>
      <c r="AA75" s="41"/>
      <c r="AB75" s="41"/>
      <c r="AC75" s="41"/>
    </row>
    <row r="76" spans="1:29" ht="15.75" thickTop="1" x14ac:dyDescent="0.25">
      <c r="A76" s="6"/>
      <c r="B76" s="24"/>
      <c r="C76" s="25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7"/>
      <c r="O76" s="52" t="str">
        <f t="shared" si="41"/>
        <v/>
      </c>
      <c r="P76" s="52" t="str">
        <f>IF(B76="","",IF(ISERROR(AB71)=TRUE,"",(AB71)))</f>
        <v/>
      </c>
      <c r="Q76" s="53" t="str">
        <f t="shared" si="42"/>
        <v/>
      </c>
      <c r="R76" s="53" t="str">
        <f t="shared" si="43"/>
        <v/>
      </c>
      <c r="S76" s="52" t="str">
        <f t="shared" si="38"/>
        <v/>
      </c>
      <c r="T76" s="52" t="str">
        <f>IF(B76="","",IF(ISERROR(AB70)=TRUE,"",(AB70)))</f>
        <v/>
      </c>
      <c r="U76" s="54" t="str">
        <f t="shared" si="39"/>
        <v/>
      </c>
      <c r="V76" s="52" t="str">
        <f t="shared" si="40"/>
        <v/>
      </c>
      <c r="W76" s="55">
        <f t="shared" si="36"/>
        <v>0</v>
      </c>
      <c r="X76" s="56">
        <f t="shared" si="37"/>
        <v>0</v>
      </c>
      <c r="Y76" s="41"/>
      <c r="Z76" s="65" t="s">
        <v>195</v>
      </c>
      <c r="AA76" s="66"/>
      <c r="AB76" s="67" t="s">
        <v>196</v>
      </c>
      <c r="AC76" s="68"/>
    </row>
    <row r="77" spans="1:29" ht="15.75" thickBot="1" x14ac:dyDescent="0.3">
      <c r="A77" s="6"/>
      <c r="B77" s="24"/>
      <c r="C77" s="25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7"/>
      <c r="O77" s="52" t="str">
        <f t="shared" si="41"/>
        <v/>
      </c>
      <c r="P77" s="52" t="str">
        <f>IF(B77="","",IF(ISERROR(AB71)=TRUE,"",(AB71)))</f>
        <v/>
      </c>
      <c r="Q77" s="53" t="str">
        <f t="shared" si="42"/>
        <v/>
      </c>
      <c r="R77" s="53" t="str">
        <f t="shared" si="43"/>
        <v/>
      </c>
      <c r="S77" s="52" t="str">
        <f t="shared" si="38"/>
        <v/>
      </c>
      <c r="T77" s="52" t="str">
        <f>IF(B77="","",IF(ISERROR(AB70)=TRUE,"",(AB70)))</f>
        <v/>
      </c>
      <c r="U77" s="54" t="str">
        <f t="shared" si="39"/>
        <v/>
      </c>
      <c r="V77" s="52" t="str">
        <f t="shared" si="40"/>
        <v/>
      </c>
      <c r="W77" s="55">
        <f t="shared" si="36"/>
        <v>0</v>
      </c>
      <c r="X77" s="56">
        <f t="shared" si="37"/>
        <v>0</v>
      </c>
      <c r="Y77" s="41"/>
      <c r="Z77" s="73" t="s">
        <v>197</v>
      </c>
      <c r="AA77" s="41" t="s">
        <v>198</v>
      </c>
      <c r="AB77" s="64" t="s">
        <v>197</v>
      </c>
      <c r="AC77" s="74" t="s">
        <v>198</v>
      </c>
    </row>
    <row r="78" spans="1:29" ht="15.75" thickBot="1" x14ac:dyDescent="0.3">
      <c r="A78" s="6"/>
      <c r="B78" s="24"/>
      <c r="C78" s="25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7"/>
      <c r="O78" s="52" t="str">
        <f t="shared" si="41"/>
        <v/>
      </c>
      <c r="P78" s="52" t="str">
        <f>IF(B78="","",IF(ISERROR(AB71)=TRUE,"",(AB71)))</f>
        <v/>
      </c>
      <c r="Q78" s="53" t="str">
        <f t="shared" si="42"/>
        <v/>
      </c>
      <c r="R78" s="53" t="str">
        <f t="shared" si="43"/>
        <v/>
      </c>
      <c r="S78" s="52" t="str">
        <f t="shared" si="38"/>
        <v/>
      </c>
      <c r="T78" s="52" t="str">
        <f>IF(B78="","",IF(ISERROR(AB70)=TRUE,"",(AB70)))</f>
        <v/>
      </c>
      <c r="U78" s="54" t="str">
        <f t="shared" si="39"/>
        <v/>
      </c>
      <c r="V78" s="52" t="str">
        <f t="shared" si="40"/>
        <v/>
      </c>
      <c r="W78" s="55">
        <f t="shared" si="36"/>
        <v>0</v>
      </c>
      <c r="X78" s="56">
        <f t="shared" si="37"/>
        <v>0</v>
      </c>
      <c r="Y78" s="41"/>
      <c r="Z78" s="76">
        <v>2</v>
      </c>
      <c r="AA78" s="77">
        <v>5.5</v>
      </c>
      <c r="AB78" s="78">
        <v>1188.5</v>
      </c>
      <c r="AC78" s="79">
        <v>2.1</v>
      </c>
    </row>
    <row r="79" spans="1:29" x14ac:dyDescent="0.25">
      <c r="A79" s="6"/>
      <c r="B79" s="24"/>
      <c r="C79" s="25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7"/>
      <c r="O79" s="52" t="str">
        <f t="shared" si="41"/>
        <v/>
      </c>
      <c r="P79" s="52" t="str">
        <f>IF(B79="","",IF(ISERROR(AB71)=TRUE,"",(AB71)))</f>
        <v/>
      </c>
      <c r="Q79" s="53" t="str">
        <f t="shared" si="42"/>
        <v/>
      </c>
      <c r="R79" s="53" t="str">
        <f t="shared" si="43"/>
        <v/>
      </c>
      <c r="S79" s="52" t="str">
        <f t="shared" si="38"/>
        <v/>
      </c>
      <c r="T79" s="52" t="str">
        <f t="shared" ref="T79:T85" si="44">IF(B79="","",IF(ISERROR(AB71)=TRUE,"",(AB71)))</f>
        <v/>
      </c>
      <c r="U79" s="54" t="str">
        <f t="shared" si="39"/>
        <v/>
      </c>
      <c r="V79" s="52" t="str">
        <f t="shared" si="40"/>
        <v/>
      </c>
      <c r="W79" s="55">
        <f t="shared" si="36"/>
        <v>0</v>
      </c>
      <c r="X79" s="56">
        <f t="shared" si="37"/>
        <v>0</v>
      </c>
      <c r="Y79" s="41"/>
      <c r="Z79" s="76">
        <v>3</v>
      </c>
      <c r="AA79" s="82" t="s">
        <v>24</v>
      </c>
      <c r="AB79" s="63" t="s">
        <v>24</v>
      </c>
      <c r="AC79" s="83">
        <v>3.2</v>
      </c>
    </row>
    <row r="80" spans="1:29" ht="15.75" thickBot="1" x14ac:dyDescent="0.3">
      <c r="A80" s="6"/>
      <c r="B80" s="24"/>
      <c r="C80" s="25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7"/>
      <c r="O80" s="52" t="str">
        <f t="shared" si="41"/>
        <v/>
      </c>
      <c r="P80" s="52" t="str">
        <f>IF(B80="","",IF(ISERROR(AB71)=TRUE,"",(AB71)))</f>
        <v/>
      </c>
      <c r="Q80" s="53" t="str">
        <f t="shared" si="42"/>
        <v/>
      </c>
      <c r="R80" s="53" t="str">
        <f t="shared" si="43"/>
        <v/>
      </c>
      <c r="S80" s="52" t="str">
        <f t="shared" si="38"/>
        <v/>
      </c>
      <c r="T80" s="52" t="str">
        <f t="shared" si="44"/>
        <v/>
      </c>
      <c r="U80" s="54" t="str">
        <f t="shared" si="39"/>
        <v/>
      </c>
      <c r="V80" s="52" t="str">
        <f t="shared" si="40"/>
        <v/>
      </c>
      <c r="W80" s="55">
        <f t="shared" si="36"/>
        <v>0</v>
      </c>
      <c r="X80" s="56">
        <f t="shared" si="37"/>
        <v>0</v>
      </c>
      <c r="Y80" s="41"/>
      <c r="Z80" s="86">
        <v>7</v>
      </c>
      <c r="AA80" s="87" t="s">
        <v>24</v>
      </c>
      <c r="AB80" s="88" t="s">
        <v>24</v>
      </c>
      <c r="AC80" s="89">
        <v>4.5</v>
      </c>
    </row>
    <row r="81" spans="1:29" ht="15.75" thickTop="1" x14ac:dyDescent="0.25">
      <c r="A81" s="6"/>
      <c r="B81" s="24"/>
      <c r="C81" s="25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7"/>
      <c r="O81" s="52" t="str">
        <f t="shared" si="41"/>
        <v/>
      </c>
      <c r="P81" s="52" t="str">
        <f>IF(B81="","",IF(ISERROR(AB71)=TRUE,"",(AB71)))</f>
        <v/>
      </c>
      <c r="Q81" s="53" t="str">
        <f t="shared" si="42"/>
        <v/>
      </c>
      <c r="R81" s="53" t="str">
        <f t="shared" si="43"/>
        <v/>
      </c>
      <c r="S81" s="52" t="str">
        <f t="shared" si="38"/>
        <v/>
      </c>
      <c r="T81" s="52" t="str">
        <f t="shared" si="44"/>
        <v/>
      </c>
      <c r="U81" s="54" t="str">
        <f t="shared" si="39"/>
        <v/>
      </c>
      <c r="V81" s="52" t="str">
        <f t="shared" si="40"/>
        <v/>
      </c>
      <c r="W81" s="55">
        <f t="shared" si="36"/>
        <v>0</v>
      </c>
      <c r="X81" s="56">
        <f t="shared" si="37"/>
        <v>0</v>
      </c>
      <c r="Y81" s="41"/>
      <c r="Z81" s="41"/>
      <c r="AA81" s="41"/>
      <c r="AB81" s="41"/>
      <c r="AC81" s="41"/>
    </row>
    <row r="82" spans="1:29" x14ac:dyDescent="0.25">
      <c r="A82" s="6"/>
      <c r="B82" s="24"/>
      <c r="C82" s="25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7"/>
      <c r="O82" s="52" t="str">
        <f t="shared" si="41"/>
        <v/>
      </c>
      <c r="P82" s="52" t="str">
        <f>IF(B82="","",IF(ISERROR(AB71)=TRUE,"",(AB71)))</f>
        <v/>
      </c>
      <c r="Q82" s="53" t="str">
        <f t="shared" si="42"/>
        <v/>
      </c>
      <c r="R82" s="53" t="str">
        <f t="shared" si="43"/>
        <v/>
      </c>
      <c r="S82" s="52" t="str">
        <f t="shared" si="38"/>
        <v/>
      </c>
      <c r="T82" s="52" t="str">
        <f t="shared" si="44"/>
        <v/>
      </c>
      <c r="U82" s="54" t="str">
        <f t="shared" si="39"/>
        <v/>
      </c>
      <c r="V82" s="52" t="str">
        <f t="shared" si="40"/>
        <v/>
      </c>
      <c r="W82" s="55">
        <f t="shared" si="36"/>
        <v>0</v>
      </c>
      <c r="X82" s="56">
        <f t="shared" si="37"/>
        <v>0</v>
      </c>
      <c r="Y82" s="41"/>
      <c r="Z82" s="41"/>
      <c r="AA82" s="41"/>
      <c r="AB82" s="41"/>
      <c r="AC82" s="41"/>
    </row>
    <row r="83" spans="1:29" x14ac:dyDescent="0.25">
      <c r="A83" s="6"/>
      <c r="B83" s="24"/>
      <c r="C83" s="25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7"/>
      <c r="O83" s="52" t="str">
        <f t="shared" si="41"/>
        <v/>
      </c>
      <c r="P83" s="52" t="str">
        <f>IF(B83="","",IF(ISERROR(AB71)=TRUE,"",(AB71)))</f>
        <v/>
      </c>
      <c r="Q83" s="53" t="str">
        <f t="shared" si="42"/>
        <v/>
      </c>
      <c r="R83" s="53" t="str">
        <f t="shared" si="43"/>
        <v/>
      </c>
      <c r="S83" s="52" t="str">
        <f t="shared" si="38"/>
        <v/>
      </c>
      <c r="T83" s="52" t="str">
        <f t="shared" si="44"/>
        <v/>
      </c>
      <c r="U83" s="54" t="str">
        <f t="shared" si="39"/>
        <v/>
      </c>
      <c r="V83" s="52" t="str">
        <f t="shared" si="40"/>
        <v/>
      </c>
      <c r="W83" s="55">
        <f t="shared" si="36"/>
        <v>0</v>
      </c>
      <c r="X83" s="56">
        <f t="shared" si="37"/>
        <v>0</v>
      </c>
      <c r="Y83" s="41"/>
      <c r="Z83" s="41"/>
      <c r="AA83" s="41"/>
      <c r="AB83" s="41"/>
      <c r="AC83" s="41"/>
    </row>
    <row r="84" spans="1:29" x14ac:dyDescent="0.25">
      <c r="A84" s="6"/>
      <c r="B84" s="24"/>
      <c r="C84" s="25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7"/>
      <c r="O84" s="52" t="str">
        <f t="shared" si="41"/>
        <v/>
      </c>
      <c r="P84" s="52" t="str">
        <f>IF(B84="","",IF(ISERROR(AB71)=TRUE,"",(AB71)))</f>
        <v/>
      </c>
      <c r="Q84" s="53" t="str">
        <f t="shared" si="42"/>
        <v/>
      </c>
      <c r="R84" s="53" t="str">
        <f t="shared" si="43"/>
        <v/>
      </c>
      <c r="S84" s="52" t="str">
        <f t="shared" si="38"/>
        <v/>
      </c>
      <c r="T84" s="52" t="str">
        <f t="shared" si="44"/>
        <v/>
      </c>
      <c r="U84" s="54" t="str">
        <f t="shared" si="39"/>
        <v/>
      </c>
      <c r="V84" s="52" t="str">
        <f t="shared" si="40"/>
        <v/>
      </c>
      <c r="W84" s="55">
        <f t="shared" si="36"/>
        <v>0</v>
      </c>
      <c r="X84" s="56">
        <f t="shared" si="37"/>
        <v>0</v>
      </c>
      <c r="Y84" s="41"/>
      <c r="Z84" s="41"/>
      <c r="AA84" s="41"/>
      <c r="AB84" s="41"/>
      <c r="AC84" s="41"/>
    </row>
    <row r="85" spans="1:29" ht="15.75" thickBot="1" x14ac:dyDescent="0.3">
      <c r="A85" s="6"/>
      <c r="B85" s="28"/>
      <c r="C85" s="29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1"/>
      <c r="O85" s="57" t="str">
        <f t="shared" si="41"/>
        <v/>
      </c>
      <c r="P85" s="57" t="str">
        <f>IF(B85="","",IF(ISERROR(AB71)=TRUE,"",(AB71)))</f>
        <v/>
      </c>
      <c r="Q85" s="58" t="str">
        <f t="shared" si="42"/>
        <v/>
      </c>
      <c r="R85" s="58" t="str">
        <f t="shared" si="43"/>
        <v/>
      </c>
      <c r="S85" s="57" t="str">
        <f t="shared" si="38"/>
        <v/>
      </c>
      <c r="T85" s="57" t="str">
        <f t="shared" si="44"/>
        <v/>
      </c>
      <c r="U85" s="59" t="str">
        <f t="shared" si="39"/>
        <v/>
      </c>
      <c r="V85" s="57" t="str">
        <f t="shared" si="40"/>
        <v/>
      </c>
      <c r="W85" s="60">
        <f t="shared" si="36"/>
        <v>0</v>
      </c>
      <c r="X85" s="61">
        <f t="shared" si="37"/>
        <v>0</v>
      </c>
      <c r="Y85" s="41"/>
      <c r="Z85" s="41"/>
      <c r="AA85" s="41"/>
      <c r="AB85" s="41"/>
      <c r="AC85" s="41"/>
    </row>
    <row r="86" spans="1:29" ht="17.25" thickTop="1" thickBot="1" x14ac:dyDescent="0.3">
      <c r="A86" s="14">
        <v>6</v>
      </c>
      <c r="B86" s="15"/>
      <c r="C86" s="12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62" t="s">
        <v>38</v>
      </c>
      <c r="AA86" s="63"/>
      <c r="AB86" s="64"/>
      <c r="AC86" s="41"/>
    </row>
    <row r="87" spans="1:29" ht="17.25" thickTop="1" thickBot="1" x14ac:dyDescent="0.3">
      <c r="A87" s="17" t="s">
        <v>63</v>
      </c>
      <c r="B87" s="37" t="s">
        <v>25</v>
      </c>
      <c r="C87" s="38" t="s">
        <v>26</v>
      </c>
      <c r="D87" s="39" t="s">
        <v>27</v>
      </c>
      <c r="E87" s="39" t="s">
        <v>28</v>
      </c>
      <c r="F87" s="39" t="s">
        <v>29</v>
      </c>
      <c r="G87" s="39" t="s">
        <v>30</v>
      </c>
      <c r="H87" s="39" t="s">
        <v>31</v>
      </c>
      <c r="I87" s="39" t="s">
        <v>32</v>
      </c>
      <c r="J87" s="39" t="s">
        <v>33</v>
      </c>
      <c r="K87" s="39" t="s">
        <v>34</v>
      </c>
      <c r="L87" s="39" t="s">
        <v>35</v>
      </c>
      <c r="M87" s="39" t="s">
        <v>23</v>
      </c>
      <c r="N87" s="40" t="s">
        <v>36</v>
      </c>
      <c r="O87" s="42" t="s">
        <v>186</v>
      </c>
      <c r="P87" s="42" t="s">
        <v>187</v>
      </c>
      <c r="Q87" s="42"/>
      <c r="R87" s="43" t="s">
        <v>188</v>
      </c>
      <c r="S87" s="44" t="s">
        <v>189</v>
      </c>
      <c r="T87" s="44" t="s">
        <v>190</v>
      </c>
      <c r="U87" s="44"/>
      <c r="V87" s="44" t="s">
        <v>191</v>
      </c>
      <c r="W87" s="45" t="str">
        <f t="shared" ref="W87:W102" si="45">H87</f>
        <v>Terrain</v>
      </c>
      <c r="X87" s="46" t="str">
        <f t="shared" ref="X87:X102" si="46">C87</f>
        <v>Hippodrome</v>
      </c>
      <c r="Y87" s="41"/>
      <c r="Z87" s="69">
        <v>17000</v>
      </c>
      <c r="AA87" s="70" t="str">
        <f>SUBSTITUTE(Z87,"m","")</f>
        <v>17000</v>
      </c>
      <c r="AB87" s="71">
        <f>AA87/1</f>
        <v>17000</v>
      </c>
      <c r="AC87" s="72">
        <v>1</v>
      </c>
    </row>
    <row r="88" spans="1:29" ht="17.25" thickTop="1" thickBot="1" x14ac:dyDescent="0.3">
      <c r="A88" s="32" t="s">
        <v>180</v>
      </c>
      <c r="B88" s="33">
        <v>43834</v>
      </c>
      <c r="C88" s="34" t="s">
        <v>181</v>
      </c>
      <c r="D88" s="22">
        <v>1500</v>
      </c>
      <c r="E88" s="22"/>
      <c r="F88" s="22" t="s">
        <v>37</v>
      </c>
      <c r="G88" s="22" t="s">
        <v>38</v>
      </c>
      <c r="H88" s="22" t="s">
        <v>39</v>
      </c>
      <c r="I88" s="22" t="s">
        <v>40</v>
      </c>
      <c r="J88" s="22"/>
      <c r="K88" s="22" t="s">
        <v>60</v>
      </c>
      <c r="L88" s="22">
        <v>9</v>
      </c>
      <c r="M88" s="22"/>
      <c r="N88" s="23"/>
      <c r="O88" s="47">
        <f>IF(D88/1=0,"",D88/1)</f>
        <v>1500</v>
      </c>
      <c r="P88" s="47">
        <f>IF(B88="","",IF(ISERROR(AB88)=TRUE,"",(AB88)))</f>
        <v>2400</v>
      </c>
      <c r="Q88" s="48">
        <f>IF(B88="","",IF(ISERROR(O88/P88)=TRUE,"",(O88/P88)))</f>
        <v>0.625</v>
      </c>
      <c r="R88" s="48">
        <f>IF(ISERROR(Q88/1)=TRUE,"",(Q88/1))</f>
        <v>0.625</v>
      </c>
      <c r="S88" s="47">
        <f t="shared" ref="S88:S102" si="47">IF(B88="","",IF(ISERROR(SUBSTITUTE(SUBSTITUTE(K88,"€",""),CHAR(160),"")/1)=TRUE,"",(SUBSTITUTE(SUBSTITUTE(K88,"€",""),CHAR(160),"")/1)))</f>
        <v>16000</v>
      </c>
      <c r="T88" s="47">
        <f>IF(B88="","",IF(ISERROR(AB87)=TRUE,"",(AB87)))</f>
        <v>17000</v>
      </c>
      <c r="U88" s="49">
        <f t="shared" ref="U88:U102" si="48">IF(B88="","",IF(ISERROR(S88/T88)=TRUE,"",( S88/T88)))</f>
        <v>0.94117647058823528</v>
      </c>
      <c r="V88" s="47">
        <f t="shared" ref="V88:V102" si="49">IF(ISERROR(IF(L88/1=0,"", L88/1))=TRUE,"0",(IF(L88/1=0,"", L88/1)))</f>
        <v>9</v>
      </c>
      <c r="W88" s="50" t="str">
        <f t="shared" si="45"/>
        <v>PSF</v>
      </c>
      <c r="X88" s="51" t="str">
        <f t="shared" si="46"/>
        <v>Marseille-Vivaux</v>
      </c>
      <c r="Y88" s="41"/>
      <c r="Z88" s="70" t="s">
        <v>192</v>
      </c>
      <c r="AA88" s="70" t="str">
        <f>SUBSTITUTE(Z88,"m","")</f>
        <v xml:space="preserve">2400 </v>
      </c>
      <c r="AB88" s="71">
        <f>AA88/1</f>
        <v>2400</v>
      </c>
      <c r="AC88" s="75"/>
    </row>
    <row r="89" spans="1:29" ht="16.5" thickTop="1" thickBot="1" x14ac:dyDescent="0.3">
      <c r="A89" s="6" t="s">
        <v>180</v>
      </c>
      <c r="B89" s="24">
        <v>43811</v>
      </c>
      <c r="C89" s="25" t="s">
        <v>48</v>
      </c>
      <c r="D89" s="26">
        <v>1500</v>
      </c>
      <c r="E89" s="26"/>
      <c r="F89" s="26" t="s">
        <v>42</v>
      </c>
      <c r="G89" s="26" t="s">
        <v>38</v>
      </c>
      <c r="H89" s="26" t="s">
        <v>39</v>
      </c>
      <c r="I89" s="26" t="s">
        <v>40</v>
      </c>
      <c r="J89" s="26"/>
      <c r="K89" s="26" t="s">
        <v>154</v>
      </c>
      <c r="L89" s="26">
        <v>10</v>
      </c>
      <c r="M89" s="26"/>
      <c r="N89" s="27"/>
      <c r="O89" s="52">
        <f t="shared" ref="O89:O102" si="50">IF(D89/1=0,"",D89/1)</f>
        <v>1500</v>
      </c>
      <c r="P89" s="52">
        <f>IF(B89="","",IF(ISERROR(AB88)=TRUE,"",(AB88)))</f>
        <v>2400</v>
      </c>
      <c r="Q89" s="53">
        <f t="shared" ref="Q89:Q102" si="51">IF(B89="","",IF(ISERROR(O89/P89)=TRUE,"",(O89/P89)))</f>
        <v>0.625</v>
      </c>
      <c r="R89" s="53">
        <f t="shared" ref="R89:R102" si="52">IF(ISERROR(Q89/1)=TRUE,"",(Q89/1))</f>
        <v>0.625</v>
      </c>
      <c r="S89" s="52">
        <f t="shared" si="47"/>
        <v>27000</v>
      </c>
      <c r="T89" s="52">
        <f>IF(B89="","",IF(ISERROR(AB87)=TRUE,"",(AB87)))</f>
        <v>17000</v>
      </c>
      <c r="U89" s="54">
        <f t="shared" si="48"/>
        <v>1.588235294117647</v>
      </c>
      <c r="V89" s="52">
        <f t="shared" si="49"/>
        <v>10</v>
      </c>
      <c r="W89" s="55" t="str">
        <f t="shared" si="45"/>
        <v>PSF</v>
      </c>
      <c r="X89" s="56" t="str">
        <f t="shared" si="46"/>
        <v>Chantilly</v>
      </c>
      <c r="Y89" s="41"/>
      <c r="Z89" s="70" t="s">
        <v>193</v>
      </c>
      <c r="AA89" s="80"/>
      <c r="AB89" s="81"/>
      <c r="AC89" s="41"/>
    </row>
    <row r="90" spans="1:29" ht="16.5" thickTop="1" thickBot="1" x14ac:dyDescent="0.3">
      <c r="A90" s="6"/>
      <c r="B90" s="24"/>
      <c r="C90" s="25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7"/>
      <c r="O90" s="52" t="str">
        <f t="shared" si="50"/>
        <v/>
      </c>
      <c r="P90" s="52" t="str">
        <f>IF(B90="","",IF(ISERROR(AB88)=TRUE,"",(AB88)))</f>
        <v/>
      </c>
      <c r="Q90" s="53" t="str">
        <f t="shared" si="51"/>
        <v/>
      </c>
      <c r="R90" s="53" t="str">
        <f t="shared" si="52"/>
        <v/>
      </c>
      <c r="S90" s="52" t="str">
        <f t="shared" si="47"/>
        <v/>
      </c>
      <c r="T90" s="52" t="str">
        <f>IF(B90="","",IF(ISERROR(AB87)=TRUE,"",(AB87)))</f>
        <v/>
      </c>
      <c r="U90" s="54" t="str">
        <f t="shared" si="48"/>
        <v/>
      </c>
      <c r="V90" s="52" t="str">
        <f t="shared" si="49"/>
        <v/>
      </c>
      <c r="W90" s="55">
        <f t="shared" si="45"/>
        <v>0</v>
      </c>
      <c r="X90" s="56">
        <f t="shared" si="46"/>
        <v>0</v>
      </c>
      <c r="Y90" s="41"/>
      <c r="Z90" s="84" t="s">
        <v>194</v>
      </c>
      <c r="AA90" s="85"/>
      <c r="AB90" s="41"/>
      <c r="AC90" s="41"/>
    </row>
    <row r="91" spans="1:29" ht="16.5" thickTop="1" thickBot="1" x14ac:dyDescent="0.3">
      <c r="A91" s="6"/>
      <c r="B91" s="24"/>
      <c r="C91" s="25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7"/>
      <c r="O91" s="52" t="str">
        <f t="shared" si="50"/>
        <v/>
      </c>
      <c r="P91" s="52" t="str">
        <f>IF(B91="","",IF(ISERROR(AB88)=TRUE,"",(AB88)))</f>
        <v/>
      </c>
      <c r="Q91" s="53" t="str">
        <f t="shared" si="51"/>
        <v/>
      </c>
      <c r="R91" s="53" t="str">
        <f t="shared" si="52"/>
        <v/>
      </c>
      <c r="S91" s="52" t="str">
        <f t="shared" si="47"/>
        <v/>
      </c>
      <c r="T91" s="52" t="str">
        <f>IF(B91="","",IF(ISERROR(AB87)=TRUE,"",(AB87)))</f>
        <v/>
      </c>
      <c r="U91" s="54" t="str">
        <f t="shared" si="48"/>
        <v/>
      </c>
      <c r="V91" s="52" t="str">
        <f t="shared" si="49"/>
        <v/>
      </c>
      <c r="W91" s="55">
        <f t="shared" si="45"/>
        <v>0</v>
      </c>
      <c r="X91" s="56">
        <f t="shared" si="46"/>
        <v>0</v>
      </c>
      <c r="Y91" s="41"/>
      <c r="Z91" s="84" t="s">
        <v>39</v>
      </c>
      <c r="AA91" s="85"/>
      <c r="AB91" s="41"/>
      <c r="AC91" s="41"/>
    </row>
    <row r="92" spans="1:29" ht="16.5" thickTop="1" thickBot="1" x14ac:dyDescent="0.3">
      <c r="A92" s="6"/>
      <c r="B92" s="24"/>
      <c r="C92" s="25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7"/>
      <c r="O92" s="52" t="str">
        <f t="shared" si="50"/>
        <v/>
      </c>
      <c r="P92" s="52" t="str">
        <f>IF(B92="","",IF(ISERROR(AB88)=TRUE,"",(AB88)))</f>
        <v/>
      </c>
      <c r="Q92" s="53" t="str">
        <f t="shared" si="51"/>
        <v/>
      </c>
      <c r="R92" s="53" t="str">
        <f t="shared" si="52"/>
        <v/>
      </c>
      <c r="S92" s="52" t="str">
        <f t="shared" si="47"/>
        <v/>
      </c>
      <c r="T92" s="52" t="str">
        <f>IF(B92="","",IF(ISERROR(AB87)=TRUE,"",(AB87)))</f>
        <v/>
      </c>
      <c r="U92" s="54" t="str">
        <f t="shared" si="48"/>
        <v/>
      </c>
      <c r="V92" s="52" t="str">
        <f t="shared" si="49"/>
        <v/>
      </c>
      <c r="W92" s="55">
        <f t="shared" si="45"/>
        <v>0</v>
      </c>
      <c r="X92" s="56">
        <f t="shared" si="46"/>
        <v>0</v>
      </c>
      <c r="Y92" s="41"/>
      <c r="Z92" s="41"/>
      <c r="AA92" s="41"/>
      <c r="AB92" s="41"/>
      <c r="AC92" s="41"/>
    </row>
    <row r="93" spans="1:29" ht="15.75" thickTop="1" x14ac:dyDescent="0.25">
      <c r="A93" s="6"/>
      <c r="B93" s="24"/>
      <c r="C93" s="25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7"/>
      <c r="O93" s="52" t="str">
        <f t="shared" si="50"/>
        <v/>
      </c>
      <c r="P93" s="52" t="str">
        <f>IF(B93="","",IF(ISERROR(AB88)=TRUE,"",(AB88)))</f>
        <v/>
      </c>
      <c r="Q93" s="53" t="str">
        <f t="shared" si="51"/>
        <v/>
      </c>
      <c r="R93" s="53" t="str">
        <f t="shared" si="52"/>
        <v/>
      </c>
      <c r="S93" s="52" t="str">
        <f t="shared" si="47"/>
        <v/>
      </c>
      <c r="T93" s="52" t="str">
        <f>IF(B93="","",IF(ISERROR(AB87)=TRUE,"",(AB87)))</f>
        <v/>
      </c>
      <c r="U93" s="54" t="str">
        <f t="shared" si="48"/>
        <v/>
      </c>
      <c r="V93" s="52" t="str">
        <f t="shared" si="49"/>
        <v/>
      </c>
      <c r="W93" s="55">
        <f t="shared" si="45"/>
        <v>0</v>
      </c>
      <c r="X93" s="56">
        <f t="shared" si="46"/>
        <v>0</v>
      </c>
      <c r="Y93" s="41"/>
      <c r="Z93" s="65" t="s">
        <v>195</v>
      </c>
      <c r="AA93" s="66"/>
      <c r="AB93" s="67" t="s">
        <v>196</v>
      </c>
      <c r="AC93" s="68"/>
    </row>
    <row r="94" spans="1:29" ht="15.75" thickBot="1" x14ac:dyDescent="0.3">
      <c r="A94" s="6"/>
      <c r="B94" s="24"/>
      <c r="C94" s="25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7"/>
      <c r="O94" s="52" t="str">
        <f t="shared" si="50"/>
        <v/>
      </c>
      <c r="P94" s="52" t="str">
        <f>IF(B94="","",IF(ISERROR(AB88)=TRUE,"",(AB88)))</f>
        <v/>
      </c>
      <c r="Q94" s="53" t="str">
        <f t="shared" si="51"/>
        <v/>
      </c>
      <c r="R94" s="53" t="str">
        <f t="shared" si="52"/>
        <v/>
      </c>
      <c r="S94" s="52" t="str">
        <f t="shared" si="47"/>
        <v/>
      </c>
      <c r="T94" s="52" t="str">
        <f>IF(B94="","",IF(ISERROR(AB87)=TRUE,"",(AB87)))</f>
        <v/>
      </c>
      <c r="U94" s="54" t="str">
        <f t="shared" si="48"/>
        <v/>
      </c>
      <c r="V94" s="52" t="str">
        <f t="shared" si="49"/>
        <v/>
      </c>
      <c r="W94" s="55">
        <f t="shared" si="45"/>
        <v>0</v>
      </c>
      <c r="X94" s="56">
        <f t="shared" si="46"/>
        <v>0</v>
      </c>
      <c r="Y94" s="41"/>
      <c r="Z94" s="73" t="s">
        <v>197</v>
      </c>
      <c r="AA94" s="41" t="s">
        <v>198</v>
      </c>
      <c r="AB94" s="64" t="s">
        <v>197</v>
      </c>
      <c r="AC94" s="74" t="s">
        <v>198</v>
      </c>
    </row>
    <row r="95" spans="1:29" ht="15.75" thickBot="1" x14ac:dyDescent="0.3">
      <c r="A95" s="6"/>
      <c r="B95" s="24"/>
      <c r="C95" s="25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7"/>
      <c r="O95" s="52" t="str">
        <f t="shared" si="50"/>
        <v/>
      </c>
      <c r="P95" s="52" t="str">
        <f>IF(B95="","",IF(ISERROR(AB88)=TRUE,"",(AB88)))</f>
        <v/>
      </c>
      <c r="Q95" s="53" t="str">
        <f t="shared" si="51"/>
        <v/>
      </c>
      <c r="R95" s="53" t="str">
        <f t="shared" si="52"/>
        <v/>
      </c>
      <c r="S95" s="52" t="str">
        <f t="shared" si="47"/>
        <v/>
      </c>
      <c r="T95" s="52" t="str">
        <f>IF(B95="","",IF(ISERROR(AB87)=TRUE,"",(AB87)))</f>
        <v/>
      </c>
      <c r="U95" s="54" t="str">
        <f t="shared" si="48"/>
        <v/>
      </c>
      <c r="V95" s="52" t="str">
        <f t="shared" si="49"/>
        <v/>
      </c>
      <c r="W95" s="55">
        <f t="shared" si="45"/>
        <v>0</v>
      </c>
      <c r="X95" s="56">
        <f t="shared" si="46"/>
        <v>0</v>
      </c>
      <c r="Y95" s="41"/>
      <c r="Z95" s="76">
        <v>2</v>
      </c>
      <c r="AA95" s="77">
        <v>5.5</v>
      </c>
      <c r="AB95" s="78">
        <v>1188.5</v>
      </c>
      <c r="AC95" s="79">
        <v>2.1</v>
      </c>
    </row>
    <row r="96" spans="1:29" x14ac:dyDescent="0.25">
      <c r="A96" s="6"/>
      <c r="B96" s="24"/>
      <c r="C96" s="25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7"/>
      <c r="O96" s="52" t="str">
        <f t="shared" si="50"/>
        <v/>
      </c>
      <c r="P96" s="52" t="str">
        <f>IF(B96="","",IF(ISERROR(AB88)=TRUE,"",(AB88)))</f>
        <v/>
      </c>
      <c r="Q96" s="53" t="str">
        <f t="shared" si="51"/>
        <v/>
      </c>
      <c r="R96" s="53" t="str">
        <f t="shared" si="52"/>
        <v/>
      </c>
      <c r="S96" s="52" t="str">
        <f t="shared" si="47"/>
        <v/>
      </c>
      <c r="T96" s="52" t="str">
        <f t="shared" ref="T96:T102" si="53">IF(B96="","",IF(ISERROR(AB88)=TRUE,"",(AB88)))</f>
        <v/>
      </c>
      <c r="U96" s="54" t="str">
        <f t="shared" si="48"/>
        <v/>
      </c>
      <c r="V96" s="52" t="str">
        <f t="shared" si="49"/>
        <v/>
      </c>
      <c r="W96" s="55">
        <f t="shared" si="45"/>
        <v>0</v>
      </c>
      <c r="X96" s="56">
        <f t="shared" si="46"/>
        <v>0</v>
      </c>
      <c r="Y96" s="41"/>
      <c r="Z96" s="76">
        <v>3</v>
      </c>
      <c r="AA96" s="82" t="s">
        <v>24</v>
      </c>
      <c r="AB96" s="63" t="s">
        <v>24</v>
      </c>
      <c r="AC96" s="83">
        <v>3.2</v>
      </c>
    </row>
    <row r="97" spans="1:29" ht="15.75" thickBot="1" x14ac:dyDescent="0.3">
      <c r="A97" s="6"/>
      <c r="B97" s="24"/>
      <c r="C97" s="25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7"/>
      <c r="O97" s="52" t="str">
        <f t="shared" si="50"/>
        <v/>
      </c>
      <c r="P97" s="52" t="str">
        <f>IF(B97="","",IF(ISERROR(AB88)=TRUE,"",(AB88)))</f>
        <v/>
      </c>
      <c r="Q97" s="53" t="str">
        <f t="shared" si="51"/>
        <v/>
      </c>
      <c r="R97" s="53" t="str">
        <f t="shared" si="52"/>
        <v/>
      </c>
      <c r="S97" s="52" t="str">
        <f t="shared" si="47"/>
        <v/>
      </c>
      <c r="T97" s="52" t="str">
        <f t="shared" si="53"/>
        <v/>
      </c>
      <c r="U97" s="54" t="str">
        <f t="shared" si="48"/>
        <v/>
      </c>
      <c r="V97" s="52" t="str">
        <f t="shared" si="49"/>
        <v/>
      </c>
      <c r="W97" s="55">
        <f t="shared" si="45"/>
        <v>0</v>
      </c>
      <c r="X97" s="56">
        <f t="shared" si="46"/>
        <v>0</v>
      </c>
      <c r="Y97" s="41"/>
      <c r="Z97" s="86">
        <v>7</v>
      </c>
      <c r="AA97" s="87" t="s">
        <v>24</v>
      </c>
      <c r="AB97" s="88" t="s">
        <v>24</v>
      </c>
      <c r="AC97" s="89">
        <v>4.5</v>
      </c>
    </row>
    <row r="98" spans="1:29" ht="15.75" thickTop="1" x14ac:dyDescent="0.25">
      <c r="A98" s="6"/>
      <c r="B98" s="24"/>
      <c r="C98" s="25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7"/>
      <c r="O98" s="52" t="str">
        <f t="shared" si="50"/>
        <v/>
      </c>
      <c r="P98" s="52" t="str">
        <f>IF(B98="","",IF(ISERROR(AB88)=TRUE,"",(AB88)))</f>
        <v/>
      </c>
      <c r="Q98" s="53" t="str">
        <f t="shared" si="51"/>
        <v/>
      </c>
      <c r="R98" s="53" t="str">
        <f t="shared" si="52"/>
        <v/>
      </c>
      <c r="S98" s="52" t="str">
        <f t="shared" si="47"/>
        <v/>
      </c>
      <c r="T98" s="52" t="str">
        <f t="shared" si="53"/>
        <v/>
      </c>
      <c r="U98" s="54" t="str">
        <f t="shared" si="48"/>
        <v/>
      </c>
      <c r="V98" s="52" t="str">
        <f t="shared" si="49"/>
        <v/>
      </c>
      <c r="W98" s="55">
        <f t="shared" si="45"/>
        <v>0</v>
      </c>
      <c r="X98" s="56">
        <f t="shared" si="46"/>
        <v>0</v>
      </c>
      <c r="Y98" s="41"/>
      <c r="Z98" s="41"/>
      <c r="AA98" s="41"/>
      <c r="AB98" s="41"/>
      <c r="AC98" s="41"/>
    </row>
    <row r="99" spans="1:29" x14ac:dyDescent="0.25">
      <c r="A99" s="6"/>
      <c r="B99" s="24"/>
      <c r="C99" s="25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7"/>
      <c r="O99" s="52" t="str">
        <f t="shared" si="50"/>
        <v/>
      </c>
      <c r="P99" s="52" t="str">
        <f>IF(B99="","",IF(ISERROR(AB88)=TRUE,"",(AB88)))</f>
        <v/>
      </c>
      <c r="Q99" s="53" t="str">
        <f t="shared" si="51"/>
        <v/>
      </c>
      <c r="R99" s="53" t="str">
        <f t="shared" si="52"/>
        <v/>
      </c>
      <c r="S99" s="52" t="str">
        <f t="shared" si="47"/>
        <v/>
      </c>
      <c r="T99" s="52" t="str">
        <f t="shared" si="53"/>
        <v/>
      </c>
      <c r="U99" s="54" t="str">
        <f t="shared" si="48"/>
        <v/>
      </c>
      <c r="V99" s="52" t="str">
        <f t="shared" si="49"/>
        <v/>
      </c>
      <c r="W99" s="55">
        <f t="shared" si="45"/>
        <v>0</v>
      </c>
      <c r="X99" s="56">
        <f t="shared" si="46"/>
        <v>0</v>
      </c>
      <c r="Y99" s="41"/>
      <c r="Z99" s="41"/>
      <c r="AA99" s="41"/>
      <c r="AB99" s="41"/>
      <c r="AC99" s="41"/>
    </row>
    <row r="100" spans="1:29" x14ac:dyDescent="0.25">
      <c r="A100" s="6"/>
      <c r="B100" s="24"/>
      <c r="C100" s="25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7"/>
      <c r="O100" s="52" t="str">
        <f t="shared" si="50"/>
        <v/>
      </c>
      <c r="P100" s="52" t="str">
        <f>IF(B100="","",IF(ISERROR(AB88)=TRUE,"",(AB88)))</f>
        <v/>
      </c>
      <c r="Q100" s="53" t="str">
        <f t="shared" si="51"/>
        <v/>
      </c>
      <c r="R100" s="53" t="str">
        <f t="shared" si="52"/>
        <v/>
      </c>
      <c r="S100" s="52" t="str">
        <f t="shared" si="47"/>
        <v/>
      </c>
      <c r="T100" s="52" t="str">
        <f t="shared" si="53"/>
        <v/>
      </c>
      <c r="U100" s="54" t="str">
        <f t="shared" si="48"/>
        <v/>
      </c>
      <c r="V100" s="52" t="str">
        <f t="shared" si="49"/>
        <v/>
      </c>
      <c r="W100" s="55">
        <f t="shared" si="45"/>
        <v>0</v>
      </c>
      <c r="X100" s="56">
        <f t="shared" si="46"/>
        <v>0</v>
      </c>
      <c r="Y100" s="41"/>
      <c r="Z100" s="41"/>
      <c r="AA100" s="41"/>
      <c r="AB100" s="41"/>
      <c r="AC100" s="41"/>
    </row>
    <row r="101" spans="1:29" x14ac:dyDescent="0.25">
      <c r="A101" s="6"/>
      <c r="B101" s="24"/>
      <c r="C101" s="25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7"/>
      <c r="O101" s="52" t="str">
        <f t="shared" si="50"/>
        <v/>
      </c>
      <c r="P101" s="52" t="str">
        <f>IF(B101="","",IF(ISERROR(AB88)=TRUE,"",(AB88)))</f>
        <v/>
      </c>
      <c r="Q101" s="53" t="str">
        <f t="shared" si="51"/>
        <v/>
      </c>
      <c r="R101" s="53" t="str">
        <f t="shared" si="52"/>
        <v/>
      </c>
      <c r="S101" s="52" t="str">
        <f t="shared" si="47"/>
        <v/>
      </c>
      <c r="T101" s="52" t="str">
        <f t="shared" si="53"/>
        <v/>
      </c>
      <c r="U101" s="54" t="str">
        <f t="shared" si="48"/>
        <v/>
      </c>
      <c r="V101" s="52" t="str">
        <f t="shared" si="49"/>
        <v/>
      </c>
      <c r="W101" s="55">
        <f t="shared" si="45"/>
        <v>0</v>
      </c>
      <c r="X101" s="56">
        <f t="shared" si="46"/>
        <v>0</v>
      </c>
      <c r="Y101" s="41"/>
      <c r="Z101" s="41"/>
      <c r="AA101" s="41"/>
      <c r="AB101" s="41"/>
      <c r="AC101" s="41"/>
    </row>
    <row r="102" spans="1:29" ht="15.75" thickBot="1" x14ac:dyDescent="0.3">
      <c r="A102" s="6"/>
      <c r="B102" s="28"/>
      <c r="C102" s="29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1"/>
      <c r="O102" s="57" t="str">
        <f t="shared" si="50"/>
        <v/>
      </c>
      <c r="P102" s="57" t="str">
        <f>IF(B102="","",IF(ISERROR(AB88)=TRUE,"",(AB88)))</f>
        <v/>
      </c>
      <c r="Q102" s="58" t="str">
        <f t="shared" si="51"/>
        <v/>
      </c>
      <c r="R102" s="58" t="str">
        <f t="shared" si="52"/>
        <v/>
      </c>
      <c r="S102" s="57" t="str">
        <f t="shared" si="47"/>
        <v/>
      </c>
      <c r="T102" s="57" t="str">
        <f t="shared" si="53"/>
        <v/>
      </c>
      <c r="U102" s="59" t="str">
        <f t="shared" si="48"/>
        <v/>
      </c>
      <c r="V102" s="57" t="str">
        <f t="shared" si="49"/>
        <v/>
      </c>
      <c r="W102" s="60">
        <f t="shared" si="45"/>
        <v>0</v>
      </c>
      <c r="X102" s="61">
        <f t="shared" si="46"/>
        <v>0</v>
      </c>
      <c r="Y102" s="41"/>
      <c r="Z102" s="41"/>
      <c r="AA102" s="41"/>
      <c r="AB102" s="41"/>
      <c r="AC102" s="41"/>
    </row>
    <row r="103" spans="1:29" ht="17.25" thickTop="1" thickBot="1" x14ac:dyDescent="0.3">
      <c r="A103" s="14">
        <v>7</v>
      </c>
      <c r="B103" s="15"/>
      <c r="C103" s="12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62" t="s">
        <v>38</v>
      </c>
      <c r="AA103" s="63"/>
      <c r="AB103" s="64"/>
      <c r="AC103" s="41"/>
    </row>
    <row r="104" spans="1:29" ht="17.25" thickTop="1" thickBot="1" x14ac:dyDescent="0.3">
      <c r="A104" s="17" t="s">
        <v>63</v>
      </c>
      <c r="B104" s="37" t="s">
        <v>25</v>
      </c>
      <c r="C104" s="38" t="s">
        <v>26</v>
      </c>
      <c r="D104" s="39" t="s">
        <v>27</v>
      </c>
      <c r="E104" s="39" t="s">
        <v>28</v>
      </c>
      <c r="F104" s="39" t="s">
        <v>29</v>
      </c>
      <c r="G104" s="39" t="s">
        <v>30</v>
      </c>
      <c r="H104" s="39" t="s">
        <v>31</v>
      </c>
      <c r="I104" s="39" t="s">
        <v>32</v>
      </c>
      <c r="J104" s="39" t="s">
        <v>33</v>
      </c>
      <c r="K104" s="39" t="s">
        <v>34</v>
      </c>
      <c r="L104" s="39" t="s">
        <v>35</v>
      </c>
      <c r="M104" s="39" t="s">
        <v>23</v>
      </c>
      <c r="N104" s="40" t="s">
        <v>36</v>
      </c>
      <c r="O104" s="42" t="s">
        <v>186</v>
      </c>
      <c r="P104" s="42" t="s">
        <v>187</v>
      </c>
      <c r="Q104" s="42"/>
      <c r="R104" s="43" t="s">
        <v>188</v>
      </c>
      <c r="S104" s="44" t="s">
        <v>189</v>
      </c>
      <c r="T104" s="44" t="s">
        <v>190</v>
      </c>
      <c r="U104" s="44"/>
      <c r="V104" s="44" t="s">
        <v>191</v>
      </c>
      <c r="W104" s="45" t="str">
        <f t="shared" ref="W104:W119" si="54">H104</f>
        <v>Terrain</v>
      </c>
      <c r="X104" s="46" t="str">
        <f t="shared" ref="X104:X119" si="55">C104</f>
        <v>Hippodrome</v>
      </c>
      <c r="Y104" s="41"/>
      <c r="Z104" s="69">
        <v>17000</v>
      </c>
      <c r="AA104" s="70" t="str">
        <f>SUBSTITUTE(Z104,"m","")</f>
        <v>17000</v>
      </c>
      <c r="AB104" s="71">
        <f>AA104/1</f>
        <v>17000</v>
      </c>
      <c r="AC104" s="72">
        <v>1</v>
      </c>
    </row>
    <row r="105" spans="1:29" ht="17.25" thickTop="1" thickBot="1" x14ac:dyDescent="0.3">
      <c r="A105" s="32" t="s">
        <v>182</v>
      </c>
      <c r="B105" s="33">
        <v>43581</v>
      </c>
      <c r="C105" s="34" t="s">
        <v>155</v>
      </c>
      <c r="D105" s="22">
        <v>1000</v>
      </c>
      <c r="E105" s="22" t="s">
        <v>151</v>
      </c>
      <c r="F105" s="22"/>
      <c r="G105" s="22" t="s">
        <v>38</v>
      </c>
      <c r="H105" s="22" t="s">
        <v>46</v>
      </c>
      <c r="I105" s="22" t="s">
        <v>40</v>
      </c>
      <c r="J105" s="22"/>
      <c r="K105" s="22" t="s">
        <v>154</v>
      </c>
      <c r="L105" s="22">
        <v>8</v>
      </c>
      <c r="M105" s="22"/>
      <c r="N105" s="23"/>
      <c r="O105" s="47">
        <f>IF(D105/1=0,"",D105/1)</f>
        <v>1000</v>
      </c>
      <c r="P105" s="47">
        <f>IF(B105="","",IF(ISERROR(AB105)=TRUE,"",(AB105)))</f>
        <v>2400</v>
      </c>
      <c r="Q105" s="48">
        <f>IF(B105="","",IF(ISERROR(O105/P105)=TRUE,"",(O105/P105)))</f>
        <v>0.41666666666666669</v>
      </c>
      <c r="R105" s="48">
        <f>IF(ISERROR(Q105/1)=TRUE,"",(Q105/1))</f>
        <v>0.41666666666666669</v>
      </c>
      <c r="S105" s="47">
        <f t="shared" ref="S105:S119" si="56">IF(B105="","",IF(ISERROR(SUBSTITUTE(SUBSTITUTE(K105,"€",""),CHAR(160),"")/1)=TRUE,"",(SUBSTITUTE(SUBSTITUTE(K105,"€",""),CHAR(160),"")/1)))</f>
        <v>27000</v>
      </c>
      <c r="T105" s="47">
        <f>IF(B105="","",IF(ISERROR(AB104)=TRUE,"",(AB104)))</f>
        <v>17000</v>
      </c>
      <c r="U105" s="49">
        <f t="shared" ref="U105:U119" si="57">IF(B105="","",IF(ISERROR(S105/T105)=TRUE,"",( S105/T105)))</f>
        <v>1.588235294117647</v>
      </c>
      <c r="V105" s="47">
        <f t="shared" ref="V105:V119" si="58">IF(ISERROR(IF(L105/1=0,"", L105/1))=TRUE,"0",(IF(L105/1=0,"", L105/1)))</f>
        <v>8</v>
      </c>
      <c r="W105" s="50" t="str">
        <f t="shared" si="54"/>
        <v>Bon souple</v>
      </c>
      <c r="X105" s="51" t="str">
        <f t="shared" si="55"/>
        <v>Maisons-Laffitte</v>
      </c>
      <c r="Y105" s="41"/>
      <c r="Z105" s="70" t="s">
        <v>192</v>
      </c>
      <c r="AA105" s="70" t="str">
        <f>SUBSTITUTE(Z105,"m","")</f>
        <v xml:space="preserve">2400 </v>
      </c>
      <c r="AB105" s="71">
        <f>AA105/1</f>
        <v>2400</v>
      </c>
      <c r="AC105" s="75"/>
    </row>
    <row r="106" spans="1:29" ht="16.5" thickTop="1" thickBot="1" x14ac:dyDescent="0.3">
      <c r="A106" s="6"/>
      <c r="B106" s="24"/>
      <c r="C106" s="25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7"/>
      <c r="O106" s="52" t="str">
        <f t="shared" ref="O106:O119" si="59">IF(D106/1=0,"",D106/1)</f>
        <v/>
      </c>
      <c r="P106" s="52" t="str">
        <f>IF(B106="","",IF(ISERROR(AB105)=TRUE,"",(AB105)))</f>
        <v/>
      </c>
      <c r="Q106" s="53" t="str">
        <f t="shared" ref="Q106:Q119" si="60">IF(B106="","",IF(ISERROR(O106/P106)=TRUE,"",(O106/P106)))</f>
        <v/>
      </c>
      <c r="R106" s="53" t="str">
        <f t="shared" ref="R106:R119" si="61">IF(ISERROR(Q106/1)=TRUE,"",(Q106/1))</f>
        <v/>
      </c>
      <c r="S106" s="52" t="str">
        <f t="shared" si="56"/>
        <v/>
      </c>
      <c r="T106" s="52" t="str">
        <f>IF(B106="","",IF(ISERROR(AB104)=TRUE,"",(AB104)))</f>
        <v/>
      </c>
      <c r="U106" s="54" t="str">
        <f t="shared" si="57"/>
        <v/>
      </c>
      <c r="V106" s="52" t="str">
        <f t="shared" si="58"/>
        <v/>
      </c>
      <c r="W106" s="55">
        <f t="shared" si="54"/>
        <v>0</v>
      </c>
      <c r="X106" s="56">
        <f t="shared" si="55"/>
        <v>0</v>
      </c>
      <c r="Y106" s="41"/>
      <c r="Z106" s="70" t="s">
        <v>193</v>
      </c>
      <c r="AA106" s="80"/>
      <c r="AB106" s="81"/>
      <c r="AC106" s="41"/>
    </row>
    <row r="107" spans="1:29" ht="16.5" thickTop="1" thickBot="1" x14ac:dyDescent="0.3">
      <c r="A107" s="6"/>
      <c r="B107" s="24"/>
      <c r="C107" s="25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7"/>
      <c r="O107" s="52" t="str">
        <f t="shared" si="59"/>
        <v/>
      </c>
      <c r="P107" s="52" t="str">
        <f>IF(B107="","",IF(ISERROR(AB105)=TRUE,"",(AB105)))</f>
        <v/>
      </c>
      <c r="Q107" s="53" t="str">
        <f t="shared" si="60"/>
        <v/>
      </c>
      <c r="R107" s="53" t="str">
        <f t="shared" si="61"/>
        <v/>
      </c>
      <c r="S107" s="52" t="str">
        <f t="shared" si="56"/>
        <v/>
      </c>
      <c r="T107" s="52" t="str">
        <f>IF(B107="","",IF(ISERROR(AB104)=TRUE,"",(AB104)))</f>
        <v/>
      </c>
      <c r="U107" s="54" t="str">
        <f t="shared" si="57"/>
        <v/>
      </c>
      <c r="V107" s="52" t="str">
        <f t="shared" si="58"/>
        <v/>
      </c>
      <c r="W107" s="55">
        <f t="shared" si="54"/>
        <v>0</v>
      </c>
      <c r="X107" s="56">
        <f t="shared" si="55"/>
        <v>0</v>
      </c>
      <c r="Y107" s="41"/>
      <c r="Z107" s="84" t="s">
        <v>194</v>
      </c>
      <c r="AA107" s="85"/>
      <c r="AB107" s="41"/>
      <c r="AC107" s="41"/>
    </row>
    <row r="108" spans="1:29" ht="16.5" thickTop="1" thickBot="1" x14ac:dyDescent="0.3">
      <c r="A108" s="6"/>
      <c r="B108" s="24"/>
      <c r="C108" s="25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7"/>
      <c r="O108" s="52" t="str">
        <f t="shared" si="59"/>
        <v/>
      </c>
      <c r="P108" s="52" t="str">
        <f>IF(B108="","",IF(ISERROR(AB105)=TRUE,"",(AB105)))</f>
        <v/>
      </c>
      <c r="Q108" s="53" t="str">
        <f t="shared" si="60"/>
        <v/>
      </c>
      <c r="R108" s="53" t="str">
        <f t="shared" si="61"/>
        <v/>
      </c>
      <c r="S108" s="52" t="str">
        <f t="shared" si="56"/>
        <v/>
      </c>
      <c r="T108" s="52" t="str">
        <f>IF(B108="","",IF(ISERROR(AB104)=TRUE,"",(AB104)))</f>
        <v/>
      </c>
      <c r="U108" s="54" t="str">
        <f t="shared" si="57"/>
        <v/>
      </c>
      <c r="V108" s="52" t="str">
        <f t="shared" si="58"/>
        <v/>
      </c>
      <c r="W108" s="55">
        <f t="shared" si="54"/>
        <v>0</v>
      </c>
      <c r="X108" s="56">
        <f t="shared" si="55"/>
        <v>0</v>
      </c>
      <c r="Y108" s="41"/>
      <c r="Z108" s="84" t="s">
        <v>39</v>
      </c>
      <c r="AA108" s="85"/>
      <c r="AB108" s="41"/>
      <c r="AC108" s="41"/>
    </row>
    <row r="109" spans="1:29" ht="16.5" thickTop="1" thickBot="1" x14ac:dyDescent="0.3">
      <c r="A109" s="6"/>
      <c r="B109" s="24"/>
      <c r="C109" s="25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7"/>
      <c r="O109" s="52" t="str">
        <f t="shared" si="59"/>
        <v/>
      </c>
      <c r="P109" s="52" t="str">
        <f>IF(B109="","",IF(ISERROR(AB105)=TRUE,"",(AB105)))</f>
        <v/>
      </c>
      <c r="Q109" s="53" t="str">
        <f t="shared" si="60"/>
        <v/>
      </c>
      <c r="R109" s="53" t="str">
        <f t="shared" si="61"/>
        <v/>
      </c>
      <c r="S109" s="52" t="str">
        <f t="shared" si="56"/>
        <v/>
      </c>
      <c r="T109" s="52" t="str">
        <f>IF(B109="","",IF(ISERROR(AB104)=TRUE,"",(AB104)))</f>
        <v/>
      </c>
      <c r="U109" s="54" t="str">
        <f t="shared" si="57"/>
        <v/>
      </c>
      <c r="V109" s="52" t="str">
        <f t="shared" si="58"/>
        <v/>
      </c>
      <c r="W109" s="55">
        <f t="shared" si="54"/>
        <v>0</v>
      </c>
      <c r="X109" s="56">
        <f t="shared" si="55"/>
        <v>0</v>
      </c>
      <c r="Y109" s="41"/>
      <c r="Z109" s="41"/>
      <c r="AA109" s="41"/>
      <c r="AB109" s="41"/>
      <c r="AC109" s="41"/>
    </row>
    <row r="110" spans="1:29" ht="15.75" thickTop="1" x14ac:dyDescent="0.25">
      <c r="A110" s="6"/>
      <c r="B110" s="24"/>
      <c r="C110" s="25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7"/>
      <c r="O110" s="52" t="str">
        <f t="shared" si="59"/>
        <v/>
      </c>
      <c r="P110" s="52" t="str">
        <f>IF(B110="","",IF(ISERROR(AB105)=TRUE,"",(AB105)))</f>
        <v/>
      </c>
      <c r="Q110" s="53" t="str">
        <f t="shared" si="60"/>
        <v/>
      </c>
      <c r="R110" s="53" t="str">
        <f t="shared" si="61"/>
        <v/>
      </c>
      <c r="S110" s="52" t="str">
        <f t="shared" si="56"/>
        <v/>
      </c>
      <c r="T110" s="52" t="str">
        <f>IF(B110="","",IF(ISERROR(AB104)=TRUE,"",(AB104)))</f>
        <v/>
      </c>
      <c r="U110" s="54" t="str">
        <f t="shared" si="57"/>
        <v/>
      </c>
      <c r="V110" s="52" t="str">
        <f t="shared" si="58"/>
        <v/>
      </c>
      <c r="W110" s="55">
        <f t="shared" si="54"/>
        <v>0</v>
      </c>
      <c r="X110" s="56">
        <f t="shared" si="55"/>
        <v>0</v>
      </c>
      <c r="Y110" s="41"/>
      <c r="Z110" s="65" t="s">
        <v>195</v>
      </c>
      <c r="AA110" s="66"/>
      <c r="AB110" s="67" t="s">
        <v>196</v>
      </c>
      <c r="AC110" s="68"/>
    </row>
    <row r="111" spans="1:29" ht="15.75" thickBot="1" x14ac:dyDescent="0.3">
      <c r="A111" s="6"/>
      <c r="B111" s="24"/>
      <c r="C111" s="25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7"/>
      <c r="O111" s="52" t="str">
        <f t="shared" si="59"/>
        <v/>
      </c>
      <c r="P111" s="52" t="str">
        <f>IF(B111="","",IF(ISERROR(AB105)=TRUE,"",(AB105)))</f>
        <v/>
      </c>
      <c r="Q111" s="53" t="str">
        <f t="shared" si="60"/>
        <v/>
      </c>
      <c r="R111" s="53" t="str">
        <f t="shared" si="61"/>
        <v/>
      </c>
      <c r="S111" s="52" t="str">
        <f t="shared" si="56"/>
        <v/>
      </c>
      <c r="T111" s="52" t="str">
        <f>IF(B111="","",IF(ISERROR(AB104)=TRUE,"",(AB104)))</f>
        <v/>
      </c>
      <c r="U111" s="54" t="str">
        <f t="shared" si="57"/>
        <v/>
      </c>
      <c r="V111" s="52" t="str">
        <f t="shared" si="58"/>
        <v/>
      </c>
      <c r="W111" s="55">
        <f t="shared" si="54"/>
        <v>0</v>
      </c>
      <c r="X111" s="56">
        <f t="shared" si="55"/>
        <v>0</v>
      </c>
      <c r="Y111" s="41"/>
      <c r="Z111" s="73" t="s">
        <v>197</v>
      </c>
      <c r="AA111" s="41" t="s">
        <v>198</v>
      </c>
      <c r="AB111" s="64" t="s">
        <v>197</v>
      </c>
      <c r="AC111" s="74" t="s">
        <v>198</v>
      </c>
    </row>
    <row r="112" spans="1:29" ht="15.75" thickBot="1" x14ac:dyDescent="0.3">
      <c r="A112" s="6"/>
      <c r="B112" s="24"/>
      <c r="C112" s="25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7"/>
      <c r="O112" s="52" t="str">
        <f t="shared" si="59"/>
        <v/>
      </c>
      <c r="P112" s="52" t="str">
        <f>IF(B112="","",IF(ISERROR(AB105)=TRUE,"",(AB105)))</f>
        <v/>
      </c>
      <c r="Q112" s="53" t="str">
        <f t="shared" si="60"/>
        <v/>
      </c>
      <c r="R112" s="53" t="str">
        <f t="shared" si="61"/>
        <v/>
      </c>
      <c r="S112" s="52" t="str">
        <f t="shared" si="56"/>
        <v/>
      </c>
      <c r="T112" s="52" t="str">
        <f>IF(B112="","",IF(ISERROR(AB104)=TRUE,"",(AB104)))</f>
        <v/>
      </c>
      <c r="U112" s="54" t="str">
        <f t="shared" si="57"/>
        <v/>
      </c>
      <c r="V112" s="52" t="str">
        <f t="shared" si="58"/>
        <v/>
      </c>
      <c r="W112" s="55">
        <f t="shared" si="54"/>
        <v>0</v>
      </c>
      <c r="X112" s="56">
        <f t="shared" si="55"/>
        <v>0</v>
      </c>
      <c r="Y112" s="41"/>
      <c r="Z112" s="76">
        <v>2</v>
      </c>
      <c r="AA112" s="77">
        <v>5.5</v>
      </c>
      <c r="AB112" s="78">
        <v>1188.5</v>
      </c>
      <c r="AC112" s="79">
        <v>2.1</v>
      </c>
    </row>
    <row r="113" spans="1:29" x14ac:dyDescent="0.25">
      <c r="A113" s="6"/>
      <c r="B113" s="24"/>
      <c r="C113" s="25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7"/>
      <c r="O113" s="52" t="str">
        <f t="shared" si="59"/>
        <v/>
      </c>
      <c r="P113" s="52" t="str">
        <f>IF(B113="","",IF(ISERROR(AB105)=TRUE,"",(AB105)))</f>
        <v/>
      </c>
      <c r="Q113" s="53" t="str">
        <f t="shared" si="60"/>
        <v/>
      </c>
      <c r="R113" s="53" t="str">
        <f t="shared" si="61"/>
        <v/>
      </c>
      <c r="S113" s="52" t="str">
        <f t="shared" si="56"/>
        <v/>
      </c>
      <c r="T113" s="52" t="str">
        <f t="shared" ref="T113:T119" si="62">IF(B113="","",IF(ISERROR(AB105)=TRUE,"",(AB105)))</f>
        <v/>
      </c>
      <c r="U113" s="54" t="str">
        <f t="shared" si="57"/>
        <v/>
      </c>
      <c r="V113" s="52" t="str">
        <f t="shared" si="58"/>
        <v/>
      </c>
      <c r="W113" s="55">
        <f t="shared" si="54"/>
        <v>0</v>
      </c>
      <c r="X113" s="56">
        <f t="shared" si="55"/>
        <v>0</v>
      </c>
      <c r="Y113" s="41"/>
      <c r="Z113" s="76">
        <v>3</v>
      </c>
      <c r="AA113" s="82" t="s">
        <v>24</v>
      </c>
      <c r="AB113" s="63" t="s">
        <v>24</v>
      </c>
      <c r="AC113" s="83">
        <v>3.2</v>
      </c>
    </row>
    <row r="114" spans="1:29" ht="15.75" thickBot="1" x14ac:dyDescent="0.3">
      <c r="A114" s="6"/>
      <c r="B114" s="24"/>
      <c r="C114" s="25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7"/>
      <c r="O114" s="52" t="str">
        <f t="shared" si="59"/>
        <v/>
      </c>
      <c r="P114" s="52" t="str">
        <f>IF(B114="","",IF(ISERROR(AB105)=TRUE,"",(AB105)))</f>
        <v/>
      </c>
      <c r="Q114" s="53" t="str">
        <f t="shared" si="60"/>
        <v/>
      </c>
      <c r="R114" s="53" t="str">
        <f t="shared" si="61"/>
        <v/>
      </c>
      <c r="S114" s="52" t="str">
        <f t="shared" si="56"/>
        <v/>
      </c>
      <c r="T114" s="52" t="str">
        <f t="shared" si="62"/>
        <v/>
      </c>
      <c r="U114" s="54" t="str">
        <f t="shared" si="57"/>
        <v/>
      </c>
      <c r="V114" s="52" t="str">
        <f t="shared" si="58"/>
        <v/>
      </c>
      <c r="W114" s="55">
        <f t="shared" si="54"/>
        <v>0</v>
      </c>
      <c r="X114" s="56">
        <f t="shared" si="55"/>
        <v>0</v>
      </c>
      <c r="Y114" s="41"/>
      <c r="Z114" s="86">
        <v>7</v>
      </c>
      <c r="AA114" s="87" t="s">
        <v>24</v>
      </c>
      <c r="AB114" s="88" t="s">
        <v>24</v>
      </c>
      <c r="AC114" s="89">
        <v>4.5</v>
      </c>
    </row>
    <row r="115" spans="1:29" ht="15.75" thickTop="1" x14ac:dyDescent="0.25">
      <c r="A115" s="6"/>
      <c r="B115" s="24"/>
      <c r="C115" s="25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7"/>
      <c r="O115" s="52" t="str">
        <f t="shared" si="59"/>
        <v/>
      </c>
      <c r="P115" s="52" t="str">
        <f>IF(B115="","",IF(ISERROR(AB105)=TRUE,"",(AB105)))</f>
        <v/>
      </c>
      <c r="Q115" s="53" t="str">
        <f t="shared" si="60"/>
        <v/>
      </c>
      <c r="R115" s="53" t="str">
        <f t="shared" si="61"/>
        <v/>
      </c>
      <c r="S115" s="52" t="str">
        <f t="shared" si="56"/>
        <v/>
      </c>
      <c r="T115" s="52" t="str">
        <f t="shared" si="62"/>
        <v/>
      </c>
      <c r="U115" s="54" t="str">
        <f t="shared" si="57"/>
        <v/>
      </c>
      <c r="V115" s="52" t="str">
        <f t="shared" si="58"/>
        <v/>
      </c>
      <c r="W115" s="55">
        <f t="shared" si="54"/>
        <v>0</v>
      </c>
      <c r="X115" s="56">
        <f t="shared" si="55"/>
        <v>0</v>
      </c>
      <c r="Y115" s="41"/>
      <c r="Z115" s="41"/>
      <c r="AA115" s="41"/>
      <c r="AB115" s="41"/>
      <c r="AC115" s="41"/>
    </row>
    <row r="116" spans="1:29" x14ac:dyDescent="0.25">
      <c r="A116" s="6"/>
      <c r="B116" s="24"/>
      <c r="C116" s="25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7"/>
      <c r="O116" s="52" t="str">
        <f t="shared" si="59"/>
        <v/>
      </c>
      <c r="P116" s="52" t="str">
        <f>IF(B116="","",IF(ISERROR(AB105)=TRUE,"",(AB105)))</f>
        <v/>
      </c>
      <c r="Q116" s="53" t="str">
        <f t="shared" si="60"/>
        <v/>
      </c>
      <c r="R116" s="53" t="str">
        <f t="shared" si="61"/>
        <v/>
      </c>
      <c r="S116" s="52" t="str">
        <f t="shared" si="56"/>
        <v/>
      </c>
      <c r="T116" s="52" t="str">
        <f t="shared" si="62"/>
        <v/>
      </c>
      <c r="U116" s="54" t="str">
        <f t="shared" si="57"/>
        <v/>
      </c>
      <c r="V116" s="52" t="str">
        <f t="shared" si="58"/>
        <v/>
      </c>
      <c r="W116" s="55">
        <f t="shared" si="54"/>
        <v>0</v>
      </c>
      <c r="X116" s="56">
        <f t="shared" si="55"/>
        <v>0</v>
      </c>
      <c r="Y116" s="41"/>
      <c r="Z116" s="41"/>
      <c r="AA116" s="41"/>
      <c r="AB116" s="41"/>
      <c r="AC116" s="41"/>
    </row>
    <row r="117" spans="1:29" x14ac:dyDescent="0.25">
      <c r="A117" s="6"/>
      <c r="B117" s="24"/>
      <c r="C117" s="25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7"/>
      <c r="O117" s="52" t="str">
        <f t="shared" si="59"/>
        <v/>
      </c>
      <c r="P117" s="52" t="str">
        <f>IF(B117="","",IF(ISERROR(AB105)=TRUE,"",(AB105)))</f>
        <v/>
      </c>
      <c r="Q117" s="53" t="str">
        <f t="shared" si="60"/>
        <v/>
      </c>
      <c r="R117" s="53" t="str">
        <f t="shared" si="61"/>
        <v/>
      </c>
      <c r="S117" s="52" t="str">
        <f t="shared" si="56"/>
        <v/>
      </c>
      <c r="T117" s="52" t="str">
        <f t="shared" si="62"/>
        <v/>
      </c>
      <c r="U117" s="54" t="str">
        <f t="shared" si="57"/>
        <v/>
      </c>
      <c r="V117" s="52" t="str">
        <f t="shared" si="58"/>
        <v/>
      </c>
      <c r="W117" s="55">
        <f t="shared" si="54"/>
        <v>0</v>
      </c>
      <c r="X117" s="56">
        <f t="shared" si="55"/>
        <v>0</v>
      </c>
      <c r="Y117" s="41"/>
      <c r="Z117" s="41"/>
      <c r="AA117" s="41"/>
      <c r="AB117" s="41"/>
      <c r="AC117" s="41"/>
    </row>
    <row r="118" spans="1:29" x14ac:dyDescent="0.25">
      <c r="A118" s="6"/>
      <c r="B118" s="24"/>
      <c r="C118" s="25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7"/>
      <c r="O118" s="52" t="str">
        <f t="shared" si="59"/>
        <v/>
      </c>
      <c r="P118" s="52" t="str">
        <f>IF(B118="","",IF(ISERROR(AB105)=TRUE,"",(AB105)))</f>
        <v/>
      </c>
      <c r="Q118" s="53" t="str">
        <f t="shared" si="60"/>
        <v/>
      </c>
      <c r="R118" s="53" t="str">
        <f t="shared" si="61"/>
        <v/>
      </c>
      <c r="S118" s="52" t="str">
        <f t="shared" si="56"/>
        <v/>
      </c>
      <c r="T118" s="52" t="str">
        <f t="shared" si="62"/>
        <v/>
      </c>
      <c r="U118" s="54" t="str">
        <f t="shared" si="57"/>
        <v/>
      </c>
      <c r="V118" s="52" t="str">
        <f t="shared" si="58"/>
        <v/>
      </c>
      <c r="W118" s="55">
        <f t="shared" si="54"/>
        <v>0</v>
      </c>
      <c r="X118" s="56">
        <f t="shared" si="55"/>
        <v>0</v>
      </c>
      <c r="Y118" s="41"/>
      <c r="Z118" s="41"/>
      <c r="AA118" s="41"/>
      <c r="AB118" s="41"/>
      <c r="AC118" s="41"/>
    </row>
    <row r="119" spans="1:29" ht="15.75" thickBot="1" x14ac:dyDescent="0.3">
      <c r="A119" s="6"/>
      <c r="B119" s="28"/>
      <c r="C119" s="29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1"/>
      <c r="O119" s="57" t="str">
        <f t="shared" si="59"/>
        <v/>
      </c>
      <c r="P119" s="57" t="str">
        <f>IF(B119="","",IF(ISERROR(AB105)=TRUE,"",(AB105)))</f>
        <v/>
      </c>
      <c r="Q119" s="58" t="str">
        <f t="shared" si="60"/>
        <v/>
      </c>
      <c r="R119" s="58" t="str">
        <f t="shared" si="61"/>
        <v/>
      </c>
      <c r="S119" s="57" t="str">
        <f t="shared" si="56"/>
        <v/>
      </c>
      <c r="T119" s="57" t="str">
        <f t="shared" si="62"/>
        <v/>
      </c>
      <c r="U119" s="59" t="str">
        <f t="shared" si="57"/>
        <v/>
      </c>
      <c r="V119" s="57" t="str">
        <f t="shared" si="58"/>
        <v/>
      </c>
      <c r="W119" s="60">
        <f t="shared" si="54"/>
        <v>0</v>
      </c>
      <c r="X119" s="61">
        <f t="shared" si="55"/>
        <v>0</v>
      </c>
      <c r="Y119" s="41"/>
      <c r="Z119" s="41"/>
      <c r="AA119" s="41"/>
      <c r="AB119" s="41"/>
      <c r="AC119" s="41"/>
    </row>
    <row r="120" spans="1:29" ht="17.25" thickTop="1" thickBot="1" x14ac:dyDescent="0.3">
      <c r="A120" s="14">
        <v>8</v>
      </c>
      <c r="B120" s="15"/>
      <c r="C120" s="12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62" t="s">
        <v>38</v>
      </c>
      <c r="AA120" s="63"/>
      <c r="AB120" s="64"/>
      <c r="AC120" s="41"/>
    </row>
    <row r="121" spans="1:29" ht="17.25" thickTop="1" thickBot="1" x14ac:dyDescent="0.3">
      <c r="A121" s="17" t="s">
        <v>63</v>
      </c>
      <c r="B121" s="37" t="s">
        <v>25</v>
      </c>
      <c r="C121" s="38" t="s">
        <v>26</v>
      </c>
      <c r="D121" s="39" t="s">
        <v>27</v>
      </c>
      <c r="E121" s="39" t="s">
        <v>28</v>
      </c>
      <c r="F121" s="39" t="s">
        <v>29</v>
      </c>
      <c r="G121" s="39" t="s">
        <v>30</v>
      </c>
      <c r="H121" s="39" t="s">
        <v>31</v>
      </c>
      <c r="I121" s="39" t="s">
        <v>32</v>
      </c>
      <c r="J121" s="39" t="s">
        <v>33</v>
      </c>
      <c r="K121" s="39" t="s">
        <v>34</v>
      </c>
      <c r="L121" s="39" t="s">
        <v>35</v>
      </c>
      <c r="M121" s="39" t="s">
        <v>23</v>
      </c>
      <c r="N121" s="40" t="s">
        <v>36</v>
      </c>
      <c r="O121" s="42" t="s">
        <v>186</v>
      </c>
      <c r="P121" s="42" t="s">
        <v>187</v>
      </c>
      <c r="Q121" s="42"/>
      <c r="R121" s="43" t="s">
        <v>188</v>
      </c>
      <c r="S121" s="44" t="s">
        <v>189</v>
      </c>
      <c r="T121" s="44" t="s">
        <v>190</v>
      </c>
      <c r="U121" s="44"/>
      <c r="V121" s="44" t="s">
        <v>191</v>
      </c>
      <c r="W121" s="45" t="str">
        <f t="shared" ref="W121:W136" si="63">H121</f>
        <v>Terrain</v>
      </c>
      <c r="X121" s="46" t="str">
        <f t="shared" ref="X121:X136" si="64">C121</f>
        <v>Hippodrome</v>
      </c>
      <c r="Y121" s="41"/>
      <c r="Z121" s="69">
        <v>17000</v>
      </c>
      <c r="AA121" s="70" t="str">
        <f>SUBSTITUTE(Z121,"m","")</f>
        <v>17000</v>
      </c>
      <c r="AB121" s="71">
        <f>AA121/1</f>
        <v>17000</v>
      </c>
      <c r="AC121" s="72">
        <v>1</v>
      </c>
    </row>
    <row r="122" spans="1:29" ht="17.25" thickTop="1" thickBot="1" x14ac:dyDescent="0.3">
      <c r="A122" s="32" t="s">
        <v>183</v>
      </c>
      <c r="B122" s="33">
        <v>43815</v>
      </c>
      <c r="C122" s="34" t="s">
        <v>59</v>
      </c>
      <c r="D122" s="22">
        <v>1800</v>
      </c>
      <c r="E122" s="22"/>
      <c r="F122" s="22" t="s">
        <v>42</v>
      </c>
      <c r="G122" s="22" t="s">
        <v>38</v>
      </c>
      <c r="H122" s="22" t="s">
        <v>39</v>
      </c>
      <c r="I122" s="22" t="s">
        <v>49</v>
      </c>
      <c r="J122" s="22"/>
      <c r="K122" s="22" t="s">
        <v>56</v>
      </c>
      <c r="L122" s="22">
        <v>10</v>
      </c>
      <c r="M122" s="22">
        <v>34</v>
      </c>
      <c r="N122" s="23"/>
      <c r="O122" s="47">
        <f>IF(D122/1=0,"",D122/1)</f>
        <v>1800</v>
      </c>
      <c r="P122" s="47">
        <f>IF(B122="","",IF(ISERROR(AB122)=TRUE,"",(AB122)))</f>
        <v>2400</v>
      </c>
      <c r="Q122" s="48">
        <f>IF(B122="","",IF(ISERROR(O122/P122)=TRUE,"",(O122/P122)))</f>
        <v>0.75</v>
      </c>
      <c r="R122" s="48">
        <f>IF(ISERROR(Q122/1)=TRUE,"",(Q122/1))</f>
        <v>0.75</v>
      </c>
      <c r="S122" s="47">
        <f t="shared" ref="S122:S136" si="65">IF(B122="","",IF(ISERROR(SUBSTITUTE(SUBSTITUTE(K122,"€",""),CHAR(160),"")/1)=TRUE,"",(SUBSTITUTE(SUBSTITUTE(K122,"€",""),CHAR(160),"")/1)))</f>
        <v>14000</v>
      </c>
      <c r="T122" s="47">
        <f>IF(B122="","",IF(ISERROR(AB121)=TRUE,"",(AB121)))</f>
        <v>17000</v>
      </c>
      <c r="U122" s="49">
        <f t="shared" ref="U122:U136" si="66">IF(B122="","",IF(ISERROR(S122/T122)=TRUE,"",( S122/T122)))</f>
        <v>0.82352941176470584</v>
      </c>
      <c r="V122" s="47">
        <f t="shared" ref="V122:V136" si="67">IF(ISERROR(IF(L122/1=0,"", L122/1))=TRUE,"0",(IF(L122/1=0,"", L122/1)))</f>
        <v>10</v>
      </c>
      <c r="W122" s="50" t="str">
        <f t="shared" si="63"/>
        <v>PSF</v>
      </c>
      <c r="X122" s="51" t="str">
        <f t="shared" si="64"/>
        <v>Lyon-La Soie</v>
      </c>
      <c r="Y122" s="41"/>
      <c r="Z122" s="70" t="s">
        <v>192</v>
      </c>
      <c r="AA122" s="70" t="str">
        <f>SUBSTITUTE(Z122,"m","")</f>
        <v xml:space="preserve">2400 </v>
      </c>
      <c r="AB122" s="71">
        <f>AA122/1</f>
        <v>2400</v>
      </c>
      <c r="AC122" s="75"/>
    </row>
    <row r="123" spans="1:29" ht="16.5" thickTop="1" thickBot="1" x14ac:dyDescent="0.3">
      <c r="A123" s="6" t="s">
        <v>183</v>
      </c>
      <c r="B123" s="24">
        <v>43787</v>
      </c>
      <c r="C123" s="25" t="s">
        <v>181</v>
      </c>
      <c r="D123" s="26">
        <v>1500</v>
      </c>
      <c r="E123" s="26"/>
      <c r="F123" s="26" t="s">
        <v>37</v>
      </c>
      <c r="G123" s="26" t="s">
        <v>38</v>
      </c>
      <c r="H123" s="26" t="s">
        <v>39</v>
      </c>
      <c r="I123" s="26" t="s">
        <v>51</v>
      </c>
      <c r="J123" s="26"/>
      <c r="K123" s="26" t="s">
        <v>60</v>
      </c>
      <c r="L123" s="26">
        <v>7</v>
      </c>
      <c r="M123" s="26" t="s">
        <v>44</v>
      </c>
      <c r="N123" s="27"/>
      <c r="O123" s="52">
        <f t="shared" ref="O123:O136" si="68">IF(D123/1=0,"",D123/1)</f>
        <v>1500</v>
      </c>
      <c r="P123" s="52">
        <f>IF(B123="","",IF(ISERROR(AB122)=TRUE,"",(AB122)))</f>
        <v>2400</v>
      </c>
      <c r="Q123" s="53">
        <f t="shared" ref="Q123:Q136" si="69">IF(B123="","",IF(ISERROR(O123/P123)=TRUE,"",(O123/P123)))</f>
        <v>0.625</v>
      </c>
      <c r="R123" s="53">
        <f t="shared" ref="R123:R136" si="70">IF(ISERROR(Q123/1)=TRUE,"",(Q123/1))</f>
        <v>0.625</v>
      </c>
      <c r="S123" s="52">
        <f t="shared" si="65"/>
        <v>16000</v>
      </c>
      <c r="T123" s="52">
        <f>IF(B123="","",IF(ISERROR(AB121)=TRUE,"",(AB121)))</f>
        <v>17000</v>
      </c>
      <c r="U123" s="54">
        <f t="shared" si="66"/>
        <v>0.94117647058823528</v>
      </c>
      <c r="V123" s="52">
        <f t="shared" si="67"/>
        <v>7</v>
      </c>
      <c r="W123" s="55" t="str">
        <f t="shared" si="63"/>
        <v>PSF</v>
      </c>
      <c r="X123" s="56" t="str">
        <f t="shared" si="64"/>
        <v>Marseille-Vivaux</v>
      </c>
      <c r="Y123" s="41"/>
      <c r="Z123" s="70" t="s">
        <v>193</v>
      </c>
      <c r="AA123" s="80"/>
      <c r="AB123" s="81"/>
      <c r="AC123" s="41"/>
    </row>
    <row r="124" spans="1:29" ht="16.5" thickTop="1" thickBot="1" x14ac:dyDescent="0.3">
      <c r="A124" s="6" t="s">
        <v>183</v>
      </c>
      <c r="B124" s="24">
        <v>43776</v>
      </c>
      <c r="C124" s="25" t="s">
        <v>48</v>
      </c>
      <c r="D124" s="26">
        <v>1300</v>
      </c>
      <c r="E124" s="26"/>
      <c r="F124" s="26" t="s">
        <v>42</v>
      </c>
      <c r="G124" s="26" t="s">
        <v>38</v>
      </c>
      <c r="H124" s="26" t="s">
        <v>39</v>
      </c>
      <c r="I124" s="26" t="s">
        <v>40</v>
      </c>
      <c r="J124" s="26"/>
      <c r="K124" s="26" t="s">
        <v>94</v>
      </c>
      <c r="L124" s="26">
        <v>11</v>
      </c>
      <c r="M124" s="26"/>
      <c r="N124" s="27"/>
      <c r="O124" s="52">
        <f t="shared" si="68"/>
        <v>1300</v>
      </c>
      <c r="P124" s="52">
        <f>IF(B124="","",IF(ISERROR(AB122)=TRUE,"",(AB122)))</f>
        <v>2400</v>
      </c>
      <c r="Q124" s="53">
        <f t="shared" si="69"/>
        <v>0.54166666666666663</v>
      </c>
      <c r="R124" s="53">
        <f t="shared" si="70"/>
        <v>0.54166666666666663</v>
      </c>
      <c r="S124" s="52">
        <f t="shared" si="65"/>
        <v>34000</v>
      </c>
      <c r="T124" s="52">
        <f>IF(B124="","",IF(ISERROR(AB121)=TRUE,"",(AB121)))</f>
        <v>17000</v>
      </c>
      <c r="U124" s="54">
        <f t="shared" si="66"/>
        <v>2</v>
      </c>
      <c r="V124" s="52">
        <f t="shared" si="67"/>
        <v>11</v>
      </c>
      <c r="W124" s="55" t="str">
        <f t="shared" si="63"/>
        <v>PSF</v>
      </c>
      <c r="X124" s="56" t="str">
        <f t="shared" si="64"/>
        <v>Chantilly</v>
      </c>
      <c r="Y124" s="41"/>
      <c r="Z124" s="84" t="s">
        <v>194</v>
      </c>
      <c r="AA124" s="85"/>
      <c r="AB124" s="41"/>
      <c r="AC124" s="41"/>
    </row>
    <row r="125" spans="1:29" ht="16.5" thickTop="1" thickBot="1" x14ac:dyDescent="0.3">
      <c r="A125" s="6" t="s">
        <v>183</v>
      </c>
      <c r="B125" s="24">
        <v>43758</v>
      </c>
      <c r="C125" s="25" t="s">
        <v>184</v>
      </c>
      <c r="D125" s="26">
        <v>1400</v>
      </c>
      <c r="E125" s="26" t="s">
        <v>185</v>
      </c>
      <c r="F125" s="26" t="s">
        <v>42</v>
      </c>
      <c r="G125" s="26" t="s">
        <v>38</v>
      </c>
      <c r="H125" s="26" t="s">
        <v>166</v>
      </c>
      <c r="I125" s="26" t="s">
        <v>40</v>
      </c>
      <c r="J125" s="26"/>
      <c r="K125" s="26" t="s">
        <v>154</v>
      </c>
      <c r="L125" s="26">
        <v>6</v>
      </c>
      <c r="M125" s="26"/>
      <c r="N125" s="27"/>
      <c r="O125" s="52">
        <f t="shared" si="68"/>
        <v>1400</v>
      </c>
      <c r="P125" s="52">
        <f>IF(B125="","",IF(ISERROR(AB122)=TRUE,"",(AB122)))</f>
        <v>2400</v>
      </c>
      <c r="Q125" s="53">
        <f t="shared" si="69"/>
        <v>0.58333333333333337</v>
      </c>
      <c r="R125" s="53">
        <f t="shared" si="70"/>
        <v>0.58333333333333337</v>
      </c>
      <c r="S125" s="52">
        <f t="shared" si="65"/>
        <v>27000</v>
      </c>
      <c r="T125" s="52">
        <f>IF(B125="","",IF(ISERROR(AB121)=TRUE,"",(AB121)))</f>
        <v>17000</v>
      </c>
      <c r="U125" s="54">
        <f t="shared" si="66"/>
        <v>1.588235294117647</v>
      </c>
      <c r="V125" s="52">
        <f t="shared" si="67"/>
        <v>6</v>
      </c>
      <c r="W125" s="55" t="str">
        <f t="shared" si="63"/>
        <v>Lourd</v>
      </c>
      <c r="X125" s="56" t="str">
        <f t="shared" si="64"/>
        <v>ParisLongchamp</v>
      </c>
      <c r="Y125" s="41"/>
      <c r="Z125" s="84" t="s">
        <v>39</v>
      </c>
      <c r="AA125" s="85"/>
      <c r="AB125" s="41"/>
      <c r="AC125" s="41"/>
    </row>
    <row r="126" spans="1:29" ht="16.5" thickTop="1" thickBot="1" x14ac:dyDescent="0.3">
      <c r="A126" s="6" t="s">
        <v>183</v>
      </c>
      <c r="B126" s="24">
        <v>43740</v>
      </c>
      <c r="C126" s="25" t="s">
        <v>45</v>
      </c>
      <c r="D126" s="26">
        <v>1200</v>
      </c>
      <c r="E126" s="26" t="s">
        <v>151</v>
      </c>
      <c r="F126" s="26" t="s">
        <v>37</v>
      </c>
      <c r="G126" s="26" t="s">
        <v>38</v>
      </c>
      <c r="H126" s="26" t="s">
        <v>54</v>
      </c>
      <c r="I126" s="26" t="s">
        <v>40</v>
      </c>
      <c r="J126" s="26"/>
      <c r="K126" s="26" t="s">
        <v>154</v>
      </c>
      <c r="L126" s="26">
        <v>4</v>
      </c>
      <c r="M126" s="26"/>
      <c r="N126" s="27"/>
      <c r="O126" s="52">
        <f t="shared" si="68"/>
        <v>1200</v>
      </c>
      <c r="P126" s="52">
        <f>IF(B126="","",IF(ISERROR(AB122)=TRUE,"",(AB122)))</f>
        <v>2400</v>
      </c>
      <c r="Q126" s="53">
        <f t="shared" si="69"/>
        <v>0.5</v>
      </c>
      <c r="R126" s="53">
        <f t="shared" si="70"/>
        <v>0.5</v>
      </c>
      <c r="S126" s="52">
        <f t="shared" si="65"/>
        <v>27000</v>
      </c>
      <c r="T126" s="52">
        <f>IF(B126="","",IF(ISERROR(AB121)=TRUE,"",(AB121)))</f>
        <v>17000</v>
      </c>
      <c r="U126" s="54">
        <f t="shared" si="66"/>
        <v>1.588235294117647</v>
      </c>
      <c r="V126" s="52">
        <f t="shared" si="67"/>
        <v>4</v>
      </c>
      <c r="W126" s="55" t="str">
        <f t="shared" si="63"/>
        <v>Très souple</v>
      </c>
      <c r="X126" s="56" t="str">
        <f t="shared" si="64"/>
        <v>Fontainebleau</v>
      </c>
      <c r="Y126" s="41"/>
      <c r="Z126" s="41"/>
      <c r="AA126" s="41"/>
      <c r="AB126" s="41"/>
      <c r="AC126" s="41"/>
    </row>
    <row r="127" spans="1:29" ht="15.75" thickTop="1" x14ac:dyDescent="0.25">
      <c r="A127" s="6"/>
      <c r="B127" s="24"/>
      <c r="C127" s="25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7"/>
      <c r="O127" s="52" t="str">
        <f t="shared" si="68"/>
        <v/>
      </c>
      <c r="P127" s="52" t="str">
        <f>IF(B127="","",IF(ISERROR(AB122)=TRUE,"",(AB122)))</f>
        <v/>
      </c>
      <c r="Q127" s="53" t="str">
        <f t="shared" si="69"/>
        <v/>
      </c>
      <c r="R127" s="53" t="str">
        <f t="shared" si="70"/>
        <v/>
      </c>
      <c r="S127" s="52" t="str">
        <f t="shared" si="65"/>
        <v/>
      </c>
      <c r="T127" s="52" t="str">
        <f>IF(B127="","",IF(ISERROR(AB121)=TRUE,"",(AB121)))</f>
        <v/>
      </c>
      <c r="U127" s="54" t="str">
        <f t="shared" si="66"/>
        <v/>
      </c>
      <c r="V127" s="52" t="str">
        <f t="shared" si="67"/>
        <v/>
      </c>
      <c r="W127" s="55">
        <f t="shared" si="63"/>
        <v>0</v>
      </c>
      <c r="X127" s="56">
        <f t="shared" si="64"/>
        <v>0</v>
      </c>
      <c r="Y127" s="41"/>
      <c r="Z127" s="65" t="s">
        <v>195</v>
      </c>
      <c r="AA127" s="66"/>
      <c r="AB127" s="67" t="s">
        <v>196</v>
      </c>
      <c r="AC127" s="68"/>
    </row>
    <row r="128" spans="1:29" ht="15.75" thickBot="1" x14ac:dyDescent="0.3">
      <c r="A128" s="6"/>
      <c r="B128" s="24"/>
      <c r="C128" s="25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7"/>
      <c r="O128" s="52" t="str">
        <f t="shared" si="68"/>
        <v/>
      </c>
      <c r="P128" s="52" t="str">
        <f>IF(B128="","",IF(ISERROR(AB122)=TRUE,"",(AB122)))</f>
        <v/>
      </c>
      <c r="Q128" s="53" t="str">
        <f t="shared" si="69"/>
        <v/>
      </c>
      <c r="R128" s="53" t="str">
        <f t="shared" si="70"/>
        <v/>
      </c>
      <c r="S128" s="52" t="str">
        <f t="shared" si="65"/>
        <v/>
      </c>
      <c r="T128" s="52" t="str">
        <f>IF(B128="","",IF(ISERROR(AB121)=TRUE,"",(AB121)))</f>
        <v/>
      </c>
      <c r="U128" s="54" t="str">
        <f t="shared" si="66"/>
        <v/>
      </c>
      <c r="V128" s="52" t="str">
        <f t="shared" si="67"/>
        <v/>
      </c>
      <c r="W128" s="55">
        <f t="shared" si="63"/>
        <v>0</v>
      </c>
      <c r="X128" s="56">
        <f t="shared" si="64"/>
        <v>0</v>
      </c>
      <c r="Y128" s="41"/>
      <c r="Z128" s="73" t="s">
        <v>197</v>
      </c>
      <c r="AA128" s="41" t="s">
        <v>198</v>
      </c>
      <c r="AB128" s="64" t="s">
        <v>197</v>
      </c>
      <c r="AC128" s="74" t="s">
        <v>198</v>
      </c>
    </row>
    <row r="129" spans="1:29" ht="15.75" thickBot="1" x14ac:dyDescent="0.3">
      <c r="A129" s="6"/>
      <c r="B129" s="24"/>
      <c r="C129" s="25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7"/>
      <c r="O129" s="52" t="str">
        <f t="shared" si="68"/>
        <v/>
      </c>
      <c r="P129" s="52" t="str">
        <f>IF(B129="","",IF(ISERROR(AB122)=TRUE,"",(AB122)))</f>
        <v/>
      </c>
      <c r="Q129" s="53" t="str">
        <f t="shared" si="69"/>
        <v/>
      </c>
      <c r="R129" s="53" t="str">
        <f t="shared" si="70"/>
        <v/>
      </c>
      <c r="S129" s="52" t="str">
        <f t="shared" si="65"/>
        <v/>
      </c>
      <c r="T129" s="52" t="str">
        <f>IF(B129="","",IF(ISERROR(AB121)=TRUE,"",(AB121)))</f>
        <v/>
      </c>
      <c r="U129" s="54" t="str">
        <f t="shared" si="66"/>
        <v/>
      </c>
      <c r="V129" s="52" t="str">
        <f t="shared" si="67"/>
        <v/>
      </c>
      <c r="W129" s="55">
        <f t="shared" si="63"/>
        <v>0</v>
      </c>
      <c r="X129" s="56">
        <f t="shared" si="64"/>
        <v>0</v>
      </c>
      <c r="Y129" s="41"/>
      <c r="Z129" s="76">
        <v>2</v>
      </c>
      <c r="AA129" s="77">
        <v>5.5</v>
      </c>
      <c r="AB129" s="78">
        <v>1188.5</v>
      </c>
      <c r="AC129" s="79">
        <v>2.1</v>
      </c>
    </row>
    <row r="130" spans="1:29" x14ac:dyDescent="0.25">
      <c r="A130" s="6"/>
      <c r="B130" s="24"/>
      <c r="C130" s="25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7"/>
      <c r="O130" s="52" t="str">
        <f t="shared" si="68"/>
        <v/>
      </c>
      <c r="P130" s="52" t="str">
        <f>IF(B130="","",IF(ISERROR(AB122)=TRUE,"",(AB122)))</f>
        <v/>
      </c>
      <c r="Q130" s="53" t="str">
        <f t="shared" si="69"/>
        <v/>
      </c>
      <c r="R130" s="53" t="str">
        <f t="shared" si="70"/>
        <v/>
      </c>
      <c r="S130" s="52" t="str">
        <f t="shared" si="65"/>
        <v/>
      </c>
      <c r="T130" s="52" t="str">
        <f t="shared" ref="T130:T136" si="71">IF(B130="","",IF(ISERROR(AB122)=TRUE,"",(AB122)))</f>
        <v/>
      </c>
      <c r="U130" s="54" t="str">
        <f t="shared" si="66"/>
        <v/>
      </c>
      <c r="V130" s="52" t="str">
        <f t="shared" si="67"/>
        <v/>
      </c>
      <c r="W130" s="55">
        <f t="shared" si="63"/>
        <v>0</v>
      </c>
      <c r="X130" s="56">
        <f t="shared" si="64"/>
        <v>0</v>
      </c>
      <c r="Y130" s="41"/>
      <c r="Z130" s="76">
        <v>3</v>
      </c>
      <c r="AA130" s="82" t="s">
        <v>24</v>
      </c>
      <c r="AB130" s="63" t="s">
        <v>24</v>
      </c>
      <c r="AC130" s="83">
        <v>3.2</v>
      </c>
    </row>
    <row r="131" spans="1:29" ht="15.75" thickBot="1" x14ac:dyDescent="0.3">
      <c r="A131" s="6"/>
      <c r="B131" s="24"/>
      <c r="C131" s="25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7"/>
      <c r="O131" s="52" t="str">
        <f t="shared" si="68"/>
        <v/>
      </c>
      <c r="P131" s="52" t="str">
        <f>IF(B131="","",IF(ISERROR(AB122)=TRUE,"",(AB122)))</f>
        <v/>
      </c>
      <c r="Q131" s="53" t="str">
        <f t="shared" si="69"/>
        <v/>
      </c>
      <c r="R131" s="53" t="str">
        <f t="shared" si="70"/>
        <v/>
      </c>
      <c r="S131" s="52" t="str">
        <f t="shared" si="65"/>
        <v/>
      </c>
      <c r="T131" s="52" t="str">
        <f t="shared" si="71"/>
        <v/>
      </c>
      <c r="U131" s="54" t="str">
        <f t="shared" si="66"/>
        <v/>
      </c>
      <c r="V131" s="52" t="str">
        <f t="shared" si="67"/>
        <v/>
      </c>
      <c r="W131" s="55">
        <f t="shared" si="63"/>
        <v>0</v>
      </c>
      <c r="X131" s="56">
        <f t="shared" si="64"/>
        <v>0</v>
      </c>
      <c r="Y131" s="41"/>
      <c r="Z131" s="86">
        <v>7</v>
      </c>
      <c r="AA131" s="87" t="s">
        <v>24</v>
      </c>
      <c r="AB131" s="88" t="s">
        <v>24</v>
      </c>
      <c r="AC131" s="89">
        <v>4.5</v>
      </c>
    </row>
    <row r="132" spans="1:29" ht="15.75" thickTop="1" x14ac:dyDescent="0.25">
      <c r="A132" s="6"/>
      <c r="B132" s="24"/>
      <c r="C132" s="25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7"/>
      <c r="O132" s="52" t="str">
        <f t="shared" si="68"/>
        <v/>
      </c>
      <c r="P132" s="52" t="str">
        <f>IF(B132="","",IF(ISERROR(AB122)=TRUE,"",(AB122)))</f>
        <v/>
      </c>
      <c r="Q132" s="53" t="str">
        <f t="shared" si="69"/>
        <v/>
      </c>
      <c r="R132" s="53" t="str">
        <f t="shared" si="70"/>
        <v/>
      </c>
      <c r="S132" s="52" t="str">
        <f t="shared" si="65"/>
        <v/>
      </c>
      <c r="T132" s="52" t="str">
        <f t="shared" si="71"/>
        <v/>
      </c>
      <c r="U132" s="54" t="str">
        <f t="shared" si="66"/>
        <v/>
      </c>
      <c r="V132" s="52" t="str">
        <f t="shared" si="67"/>
        <v/>
      </c>
      <c r="W132" s="55">
        <f t="shared" si="63"/>
        <v>0</v>
      </c>
      <c r="X132" s="56">
        <f t="shared" si="64"/>
        <v>0</v>
      </c>
      <c r="Y132" s="41"/>
      <c r="Z132" s="41"/>
      <c r="AA132" s="41"/>
      <c r="AB132" s="41"/>
      <c r="AC132" s="41"/>
    </row>
    <row r="133" spans="1:29" x14ac:dyDescent="0.25">
      <c r="A133" s="6"/>
      <c r="B133" s="24"/>
      <c r="C133" s="25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7"/>
      <c r="O133" s="52" t="str">
        <f t="shared" si="68"/>
        <v/>
      </c>
      <c r="P133" s="52" t="str">
        <f>IF(B133="","",IF(ISERROR(AB122)=TRUE,"",(AB122)))</f>
        <v/>
      </c>
      <c r="Q133" s="53" t="str">
        <f t="shared" si="69"/>
        <v/>
      </c>
      <c r="R133" s="53" t="str">
        <f t="shared" si="70"/>
        <v/>
      </c>
      <c r="S133" s="52" t="str">
        <f t="shared" si="65"/>
        <v/>
      </c>
      <c r="T133" s="52" t="str">
        <f t="shared" si="71"/>
        <v/>
      </c>
      <c r="U133" s="54" t="str">
        <f t="shared" si="66"/>
        <v/>
      </c>
      <c r="V133" s="52" t="str">
        <f t="shared" si="67"/>
        <v/>
      </c>
      <c r="W133" s="55">
        <f t="shared" si="63"/>
        <v>0</v>
      </c>
      <c r="X133" s="56">
        <f t="shared" si="64"/>
        <v>0</v>
      </c>
      <c r="Y133" s="41"/>
      <c r="Z133" s="41"/>
      <c r="AA133" s="41"/>
      <c r="AB133" s="41"/>
      <c r="AC133" s="41"/>
    </row>
    <row r="134" spans="1:29" x14ac:dyDescent="0.25">
      <c r="A134" s="6"/>
      <c r="B134" s="24"/>
      <c r="C134" s="25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7"/>
      <c r="O134" s="52" t="str">
        <f t="shared" si="68"/>
        <v/>
      </c>
      <c r="P134" s="52" t="str">
        <f>IF(B134="","",IF(ISERROR(AB122)=TRUE,"",(AB122)))</f>
        <v/>
      </c>
      <c r="Q134" s="53" t="str">
        <f t="shared" si="69"/>
        <v/>
      </c>
      <c r="R134" s="53" t="str">
        <f t="shared" si="70"/>
        <v/>
      </c>
      <c r="S134" s="52" t="str">
        <f t="shared" si="65"/>
        <v/>
      </c>
      <c r="T134" s="52" t="str">
        <f t="shared" si="71"/>
        <v/>
      </c>
      <c r="U134" s="54" t="str">
        <f t="shared" si="66"/>
        <v/>
      </c>
      <c r="V134" s="52" t="str">
        <f t="shared" si="67"/>
        <v/>
      </c>
      <c r="W134" s="55">
        <f t="shared" si="63"/>
        <v>0</v>
      </c>
      <c r="X134" s="56">
        <f t="shared" si="64"/>
        <v>0</v>
      </c>
      <c r="Y134" s="41"/>
      <c r="Z134" s="41"/>
      <c r="AA134" s="41"/>
      <c r="AB134" s="41"/>
      <c r="AC134" s="41"/>
    </row>
    <row r="135" spans="1:29" x14ac:dyDescent="0.25">
      <c r="A135" s="6"/>
      <c r="B135" s="24"/>
      <c r="C135" s="25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7"/>
      <c r="O135" s="52" t="str">
        <f t="shared" si="68"/>
        <v/>
      </c>
      <c r="P135" s="52" t="str">
        <f>IF(B135="","",IF(ISERROR(AB122)=TRUE,"",(AB122)))</f>
        <v/>
      </c>
      <c r="Q135" s="53" t="str">
        <f t="shared" si="69"/>
        <v/>
      </c>
      <c r="R135" s="53" t="str">
        <f t="shared" si="70"/>
        <v/>
      </c>
      <c r="S135" s="52" t="str">
        <f t="shared" si="65"/>
        <v/>
      </c>
      <c r="T135" s="52" t="str">
        <f t="shared" si="71"/>
        <v/>
      </c>
      <c r="U135" s="54" t="str">
        <f t="shared" si="66"/>
        <v/>
      </c>
      <c r="V135" s="52" t="str">
        <f t="shared" si="67"/>
        <v/>
      </c>
      <c r="W135" s="55">
        <f t="shared" si="63"/>
        <v>0</v>
      </c>
      <c r="X135" s="56">
        <f t="shared" si="64"/>
        <v>0</v>
      </c>
      <c r="Y135" s="41"/>
      <c r="Z135" s="41"/>
      <c r="AA135" s="41"/>
      <c r="AB135" s="41"/>
      <c r="AC135" s="41"/>
    </row>
    <row r="136" spans="1:29" ht="15.75" thickBot="1" x14ac:dyDescent="0.3">
      <c r="A136" s="6"/>
      <c r="B136" s="28"/>
      <c r="C136" s="29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1"/>
      <c r="O136" s="57" t="str">
        <f t="shared" si="68"/>
        <v/>
      </c>
      <c r="P136" s="57" t="str">
        <f>IF(B136="","",IF(ISERROR(AB122)=TRUE,"",(AB122)))</f>
        <v/>
      </c>
      <c r="Q136" s="58" t="str">
        <f t="shared" si="69"/>
        <v/>
      </c>
      <c r="R136" s="58" t="str">
        <f t="shared" si="70"/>
        <v/>
      </c>
      <c r="S136" s="57" t="str">
        <f t="shared" si="65"/>
        <v/>
      </c>
      <c r="T136" s="57" t="str">
        <f t="shared" si="71"/>
        <v/>
      </c>
      <c r="U136" s="59" t="str">
        <f t="shared" si="66"/>
        <v/>
      </c>
      <c r="V136" s="57" t="str">
        <f t="shared" si="67"/>
        <v/>
      </c>
      <c r="W136" s="60">
        <f t="shared" si="63"/>
        <v>0</v>
      </c>
      <c r="X136" s="61">
        <f t="shared" si="64"/>
        <v>0</v>
      </c>
      <c r="Y136" s="41"/>
      <c r="Z136" s="41"/>
      <c r="AA136" s="41"/>
      <c r="AB136" s="41"/>
      <c r="AC136" s="41"/>
    </row>
    <row r="137" spans="1:29" ht="17.25" thickTop="1" thickBot="1" x14ac:dyDescent="0.3">
      <c r="A137" s="14">
        <v>9</v>
      </c>
      <c r="B137" s="15"/>
      <c r="C137" s="12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62" t="s">
        <v>38</v>
      </c>
      <c r="AA137" s="63"/>
      <c r="AB137" s="64"/>
      <c r="AC137" s="41"/>
    </row>
    <row r="138" spans="1:29" ht="17.25" thickTop="1" thickBot="1" x14ac:dyDescent="0.3">
      <c r="A138" s="17" t="s">
        <v>63</v>
      </c>
      <c r="B138" s="37" t="s">
        <v>25</v>
      </c>
      <c r="C138" s="38" t="s">
        <v>26</v>
      </c>
      <c r="D138" s="39" t="s">
        <v>27</v>
      </c>
      <c r="E138" s="39" t="s">
        <v>28</v>
      </c>
      <c r="F138" s="39" t="s">
        <v>29</v>
      </c>
      <c r="G138" s="39" t="s">
        <v>30</v>
      </c>
      <c r="H138" s="39" t="s">
        <v>31</v>
      </c>
      <c r="I138" s="39" t="s">
        <v>32</v>
      </c>
      <c r="J138" s="39" t="s">
        <v>33</v>
      </c>
      <c r="K138" s="39" t="s">
        <v>34</v>
      </c>
      <c r="L138" s="39" t="s">
        <v>35</v>
      </c>
      <c r="M138" s="39" t="s">
        <v>23</v>
      </c>
      <c r="N138" s="40" t="s">
        <v>36</v>
      </c>
      <c r="O138" s="42" t="s">
        <v>186</v>
      </c>
      <c r="P138" s="42" t="s">
        <v>187</v>
      </c>
      <c r="Q138" s="42"/>
      <c r="R138" s="43" t="s">
        <v>188</v>
      </c>
      <c r="S138" s="44" t="s">
        <v>189</v>
      </c>
      <c r="T138" s="44" t="s">
        <v>190</v>
      </c>
      <c r="U138" s="44"/>
      <c r="V138" s="44" t="s">
        <v>191</v>
      </c>
      <c r="W138" s="45" t="str">
        <f t="shared" ref="W138:W153" si="72">H138</f>
        <v>Terrain</v>
      </c>
      <c r="X138" s="46" t="str">
        <f t="shared" ref="X138:X153" si="73">C138</f>
        <v>Hippodrome</v>
      </c>
      <c r="Y138" s="41"/>
      <c r="Z138" s="69">
        <v>17000</v>
      </c>
      <c r="AA138" s="70" t="str">
        <f>SUBSTITUTE(Z138,"m","")</f>
        <v>17000</v>
      </c>
      <c r="AB138" s="71">
        <f>AA138/1</f>
        <v>17000</v>
      </c>
      <c r="AC138" s="72">
        <v>1</v>
      </c>
    </row>
    <row r="139" spans="1:29" ht="17.25" thickTop="1" thickBot="1" x14ac:dyDescent="0.3">
      <c r="A139" s="32"/>
      <c r="B139" s="33"/>
      <c r="C139" s="3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3"/>
      <c r="O139" s="47" t="str">
        <f>IF(D139/1=0,"",D139/1)</f>
        <v/>
      </c>
      <c r="P139" s="47" t="str">
        <f>IF(B139="","",IF(ISERROR(AB139)=TRUE,"",(AB139)))</f>
        <v/>
      </c>
      <c r="Q139" s="48" t="str">
        <f>IF(B139="","",IF(ISERROR(O139/P139)=TRUE,"",(O139/P139)))</f>
        <v/>
      </c>
      <c r="R139" s="48" t="str">
        <f>IF(ISERROR(Q139/1)=TRUE,"",(Q139/1))</f>
        <v/>
      </c>
      <c r="S139" s="47" t="str">
        <f t="shared" ref="S139:S153" si="74">IF(B139="","",IF(ISERROR(SUBSTITUTE(SUBSTITUTE(K139,"€",""),CHAR(160),"")/1)=TRUE,"",(SUBSTITUTE(SUBSTITUTE(K139,"€",""),CHAR(160),"")/1)))</f>
        <v/>
      </c>
      <c r="T139" s="47" t="str">
        <f>IF(B139="","",IF(ISERROR(AB138)=TRUE,"",(AB138)))</f>
        <v/>
      </c>
      <c r="U139" s="49" t="str">
        <f t="shared" ref="U139:U153" si="75">IF(B139="","",IF(ISERROR(S139/T139)=TRUE,"",( S139/T139)))</f>
        <v/>
      </c>
      <c r="V139" s="47" t="str">
        <f t="shared" ref="V139:V153" si="76">IF(ISERROR(IF(L139/1=0,"", L139/1))=TRUE,"0",(IF(L139/1=0,"", L139/1)))</f>
        <v/>
      </c>
      <c r="W139" s="50">
        <f t="shared" si="72"/>
        <v>0</v>
      </c>
      <c r="X139" s="51">
        <f t="shared" si="73"/>
        <v>0</v>
      </c>
      <c r="Y139" s="41"/>
      <c r="Z139" s="70" t="s">
        <v>192</v>
      </c>
      <c r="AA139" s="70" t="str">
        <f>SUBSTITUTE(Z139,"m","")</f>
        <v xml:space="preserve">2400 </v>
      </c>
      <c r="AB139" s="71">
        <f>AA139/1</f>
        <v>2400</v>
      </c>
      <c r="AC139" s="75"/>
    </row>
    <row r="140" spans="1:29" ht="16.5" thickTop="1" thickBot="1" x14ac:dyDescent="0.3">
      <c r="A140" s="6"/>
      <c r="B140" s="24"/>
      <c r="C140" s="25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7"/>
      <c r="O140" s="52" t="str">
        <f t="shared" ref="O140:O153" si="77">IF(D140/1=0,"",D140/1)</f>
        <v/>
      </c>
      <c r="P140" s="52" t="str">
        <f>IF(B140="","",IF(ISERROR(AB139)=TRUE,"",(AB139)))</f>
        <v/>
      </c>
      <c r="Q140" s="53" t="str">
        <f t="shared" ref="Q140:Q153" si="78">IF(B140="","",IF(ISERROR(O140/P140)=TRUE,"",(O140/P140)))</f>
        <v/>
      </c>
      <c r="R140" s="53" t="str">
        <f t="shared" ref="R140:R153" si="79">IF(ISERROR(Q140/1)=TRUE,"",(Q140/1))</f>
        <v/>
      </c>
      <c r="S140" s="52" t="str">
        <f t="shared" si="74"/>
        <v/>
      </c>
      <c r="T140" s="52" t="str">
        <f>IF(B140="","",IF(ISERROR(AB138)=TRUE,"",(AB138)))</f>
        <v/>
      </c>
      <c r="U140" s="54" t="str">
        <f t="shared" si="75"/>
        <v/>
      </c>
      <c r="V140" s="52" t="str">
        <f t="shared" si="76"/>
        <v/>
      </c>
      <c r="W140" s="55">
        <f t="shared" si="72"/>
        <v>0</v>
      </c>
      <c r="X140" s="56">
        <f t="shared" si="73"/>
        <v>0</v>
      </c>
      <c r="Y140" s="41"/>
      <c r="Z140" s="70" t="s">
        <v>193</v>
      </c>
      <c r="AA140" s="80"/>
      <c r="AB140" s="81"/>
      <c r="AC140" s="41"/>
    </row>
    <row r="141" spans="1:29" ht="16.5" thickTop="1" thickBot="1" x14ac:dyDescent="0.3">
      <c r="A141" s="6"/>
      <c r="B141" s="24"/>
      <c r="C141" s="25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7"/>
      <c r="O141" s="52" t="str">
        <f t="shared" si="77"/>
        <v/>
      </c>
      <c r="P141" s="52" t="str">
        <f>IF(B141="","",IF(ISERROR(AB139)=TRUE,"",(AB139)))</f>
        <v/>
      </c>
      <c r="Q141" s="53" t="str">
        <f t="shared" si="78"/>
        <v/>
      </c>
      <c r="R141" s="53" t="str">
        <f t="shared" si="79"/>
        <v/>
      </c>
      <c r="S141" s="52" t="str">
        <f t="shared" si="74"/>
        <v/>
      </c>
      <c r="T141" s="52" t="str">
        <f>IF(B141="","",IF(ISERROR(AB138)=TRUE,"",(AB138)))</f>
        <v/>
      </c>
      <c r="U141" s="54" t="str">
        <f t="shared" si="75"/>
        <v/>
      </c>
      <c r="V141" s="52" t="str">
        <f t="shared" si="76"/>
        <v/>
      </c>
      <c r="W141" s="55">
        <f t="shared" si="72"/>
        <v>0</v>
      </c>
      <c r="X141" s="56">
        <f t="shared" si="73"/>
        <v>0</v>
      </c>
      <c r="Y141" s="41"/>
      <c r="Z141" s="84" t="s">
        <v>194</v>
      </c>
      <c r="AA141" s="85"/>
      <c r="AB141" s="41"/>
      <c r="AC141" s="41"/>
    </row>
    <row r="142" spans="1:29" ht="16.5" thickTop="1" thickBot="1" x14ac:dyDescent="0.3">
      <c r="A142" s="6"/>
      <c r="B142" s="24"/>
      <c r="C142" s="25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7"/>
      <c r="O142" s="52" t="str">
        <f t="shared" si="77"/>
        <v/>
      </c>
      <c r="P142" s="52" t="str">
        <f>IF(B142="","",IF(ISERROR(AB139)=TRUE,"",(AB139)))</f>
        <v/>
      </c>
      <c r="Q142" s="53" t="str">
        <f t="shared" si="78"/>
        <v/>
      </c>
      <c r="R142" s="53" t="str">
        <f t="shared" si="79"/>
        <v/>
      </c>
      <c r="S142" s="52" t="str">
        <f t="shared" si="74"/>
        <v/>
      </c>
      <c r="T142" s="52" t="str">
        <f>IF(B142="","",IF(ISERROR(AB138)=TRUE,"",(AB138)))</f>
        <v/>
      </c>
      <c r="U142" s="54" t="str">
        <f t="shared" si="75"/>
        <v/>
      </c>
      <c r="V142" s="52" t="str">
        <f t="shared" si="76"/>
        <v/>
      </c>
      <c r="W142" s="55">
        <f t="shared" si="72"/>
        <v>0</v>
      </c>
      <c r="X142" s="56">
        <f t="shared" si="73"/>
        <v>0</v>
      </c>
      <c r="Y142" s="41"/>
      <c r="Z142" s="84" t="s">
        <v>39</v>
      </c>
      <c r="AA142" s="85"/>
      <c r="AB142" s="41"/>
      <c r="AC142" s="41"/>
    </row>
    <row r="143" spans="1:29" ht="16.5" thickTop="1" thickBot="1" x14ac:dyDescent="0.3">
      <c r="A143" s="6"/>
      <c r="B143" s="24"/>
      <c r="C143" s="25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7"/>
      <c r="O143" s="52" t="str">
        <f t="shared" si="77"/>
        <v/>
      </c>
      <c r="P143" s="52" t="str">
        <f>IF(B143="","",IF(ISERROR(AB139)=TRUE,"",(AB139)))</f>
        <v/>
      </c>
      <c r="Q143" s="53" t="str">
        <f t="shared" si="78"/>
        <v/>
      </c>
      <c r="R143" s="53" t="str">
        <f t="shared" si="79"/>
        <v/>
      </c>
      <c r="S143" s="52" t="str">
        <f t="shared" si="74"/>
        <v/>
      </c>
      <c r="T143" s="52" t="str">
        <f>IF(B143="","",IF(ISERROR(AB138)=TRUE,"",(AB138)))</f>
        <v/>
      </c>
      <c r="U143" s="54" t="str">
        <f t="shared" si="75"/>
        <v/>
      </c>
      <c r="V143" s="52" t="str">
        <f t="shared" si="76"/>
        <v/>
      </c>
      <c r="W143" s="55">
        <f t="shared" si="72"/>
        <v>0</v>
      </c>
      <c r="X143" s="56">
        <f t="shared" si="73"/>
        <v>0</v>
      </c>
      <c r="Y143" s="41"/>
      <c r="Z143" s="41"/>
      <c r="AA143" s="41"/>
      <c r="AB143" s="41"/>
      <c r="AC143" s="41"/>
    </row>
    <row r="144" spans="1:29" ht="15.75" thickTop="1" x14ac:dyDescent="0.25">
      <c r="A144" s="6"/>
      <c r="B144" s="24"/>
      <c r="C144" s="25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7"/>
      <c r="O144" s="52" t="str">
        <f t="shared" si="77"/>
        <v/>
      </c>
      <c r="P144" s="52" t="str">
        <f>IF(B144="","",IF(ISERROR(AB139)=TRUE,"",(AB139)))</f>
        <v/>
      </c>
      <c r="Q144" s="53" t="str">
        <f t="shared" si="78"/>
        <v/>
      </c>
      <c r="R144" s="53" t="str">
        <f t="shared" si="79"/>
        <v/>
      </c>
      <c r="S144" s="52" t="str">
        <f t="shared" si="74"/>
        <v/>
      </c>
      <c r="T144" s="52" t="str">
        <f>IF(B144="","",IF(ISERROR(AB138)=TRUE,"",(AB138)))</f>
        <v/>
      </c>
      <c r="U144" s="54" t="str">
        <f t="shared" si="75"/>
        <v/>
      </c>
      <c r="V144" s="52" t="str">
        <f t="shared" si="76"/>
        <v/>
      </c>
      <c r="W144" s="55">
        <f t="shared" si="72"/>
        <v>0</v>
      </c>
      <c r="X144" s="56">
        <f t="shared" si="73"/>
        <v>0</v>
      </c>
      <c r="Y144" s="41"/>
      <c r="Z144" s="65" t="s">
        <v>195</v>
      </c>
      <c r="AA144" s="66"/>
      <c r="AB144" s="67" t="s">
        <v>196</v>
      </c>
      <c r="AC144" s="68"/>
    </row>
    <row r="145" spans="1:29" ht="15.75" thickBot="1" x14ac:dyDescent="0.3">
      <c r="A145" s="6"/>
      <c r="B145" s="24"/>
      <c r="C145" s="25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7"/>
      <c r="O145" s="52" t="str">
        <f t="shared" si="77"/>
        <v/>
      </c>
      <c r="P145" s="52" t="str">
        <f>IF(B145="","",IF(ISERROR(AB139)=TRUE,"",(AB139)))</f>
        <v/>
      </c>
      <c r="Q145" s="53" t="str">
        <f t="shared" si="78"/>
        <v/>
      </c>
      <c r="R145" s="53" t="str">
        <f t="shared" si="79"/>
        <v/>
      </c>
      <c r="S145" s="52" t="str">
        <f t="shared" si="74"/>
        <v/>
      </c>
      <c r="T145" s="52" t="str">
        <f>IF(B145="","",IF(ISERROR(AB138)=TRUE,"",(AB138)))</f>
        <v/>
      </c>
      <c r="U145" s="54" t="str">
        <f t="shared" si="75"/>
        <v/>
      </c>
      <c r="V145" s="52" t="str">
        <f t="shared" si="76"/>
        <v/>
      </c>
      <c r="W145" s="55">
        <f t="shared" si="72"/>
        <v>0</v>
      </c>
      <c r="X145" s="56">
        <f t="shared" si="73"/>
        <v>0</v>
      </c>
      <c r="Y145" s="41"/>
      <c r="Z145" s="73" t="s">
        <v>197</v>
      </c>
      <c r="AA145" s="41" t="s">
        <v>198</v>
      </c>
      <c r="AB145" s="64" t="s">
        <v>197</v>
      </c>
      <c r="AC145" s="74" t="s">
        <v>198</v>
      </c>
    </row>
    <row r="146" spans="1:29" ht="15.75" thickBot="1" x14ac:dyDescent="0.3">
      <c r="A146" s="6"/>
      <c r="B146" s="24"/>
      <c r="C146" s="25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7"/>
      <c r="O146" s="52" t="str">
        <f t="shared" si="77"/>
        <v/>
      </c>
      <c r="P146" s="52" t="str">
        <f>IF(B146="","",IF(ISERROR(AB139)=TRUE,"",(AB139)))</f>
        <v/>
      </c>
      <c r="Q146" s="53" t="str">
        <f t="shared" si="78"/>
        <v/>
      </c>
      <c r="R146" s="53" t="str">
        <f t="shared" si="79"/>
        <v/>
      </c>
      <c r="S146" s="52" t="str">
        <f t="shared" si="74"/>
        <v/>
      </c>
      <c r="T146" s="52" t="str">
        <f>IF(B146="","",IF(ISERROR(AB138)=TRUE,"",(AB138)))</f>
        <v/>
      </c>
      <c r="U146" s="54" t="str">
        <f t="shared" si="75"/>
        <v/>
      </c>
      <c r="V146" s="52" t="str">
        <f t="shared" si="76"/>
        <v/>
      </c>
      <c r="W146" s="55">
        <f t="shared" si="72"/>
        <v>0</v>
      </c>
      <c r="X146" s="56">
        <f t="shared" si="73"/>
        <v>0</v>
      </c>
      <c r="Y146" s="41"/>
      <c r="Z146" s="76">
        <v>2</v>
      </c>
      <c r="AA146" s="77">
        <v>5.5</v>
      </c>
      <c r="AB146" s="78">
        <v>1188.5</v>
      </c>
      <c r="AC146" s="79">
        <v>2.1</v>
      </c>
    </row>
    <row r="147" spans="1:29" x14ac:dyDescent="0.25">
      <c r="A147" s="6"/>
      <c r="B147" s="24"/>
      <c r="C147" s="25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7"/>
      <c r="O147" s="52" t="str">
        <f t="shared" si="77"/>
        <v/>
      </c>
      <c r="P147" s="52" t="str">
        <f>IF(B147="","",IF(ISERROR(AB139)=TRUE,"",(AB139)))</f>
        <v/>
      </c>
      <c r="Q147" s="53" t="str">
        <f t="shared" si="78"/>
        <v/>
      </c>
      <c r="R147" s="53" t="str">
        <f t="shared" si="79"/>
        <v/>
      </c>
      <c r="S147" s="52" t="str">
        <f t="shared" si="74"/>
        <v/>
      </c>
      <c r="T147" s="52" t="str">
        <f t="shared" ref="T147:T153" si="80">IF(B147="","",IF(ISERROR(AB139)=TRUE,"",(AB139)))</f>
        <v/>
      </c>
      <c r="U147" s="54" t="str">
        <f t="shared" si="75"/>
        <v/>
      </c>
      <c r="V147" s="52" t="str">
        <f t="shared" si="76"/>
        <v/>
      </c>
      <c r="W147" s="55">
        <f t="shared" si="72"/>
        <v>0</v>
      </c>
      <c r="X147" s="56">
        <f t="shared" si="73"/>
        <v>0</v>
      </c>
      <c r="Y147" s="41"/>
      <c r="Z147" s="76">
        <v>3</v>
      </c>
      <c r="AA147" s="82" t="s">
        <v>24</v>
      </c>
      <c r="AB147" s="63" t="s">
        <v>24</v>
      </c>
      <c r="AC147" s="83">
        <v>3.2</v>
      </c>
    </row>
    <row r="148" spans="1:29" ht="15.75" thickBot="1" x14ac:dyDescent="0.3">
      <c r="A148" s="6"/>
      <c r="B148" s="24"/>
      <c r="C148" s="25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7"/>
      <c r="O148" s="52" t="str">
        <f t="shared" si="77"/>
        <v/>
      </c>
      <c r="P148" s="52" t="str">
        <f>IF(B148="","",IF(ISERROR(AB139)=TRUE,"",(AB139)))</f>
        <v/>
      </c>
      <c r="Q148" s="53" t="str">
        <f t="shared" si="78"/>
        <v/>
      </c>
      <c r="R148" s="53" t="str">
        <f t="shared" si="79"/>
        <v/>
      </c>
      <c r="S148" s="52" t="str">
        <f t="shared" si="74"/>
        <v/>
      </c>
      <c r="T148" s="52" t="str">
        <f t="shared" si="80"/>
        <v/>
      </c>
      <c r="U148" s="54" t="str">
        <f t="shared" si="75"/>
        <v/>
      </c>
      <c r="V148" s="52" t="str">
        <f t="shared" si="76"/>
        <v/>
      </c>
      <c r="W148" s="55">
        <f t="shared" si="72"/>
        <v>0</v>
      </c>
      <c r="X148" s="56">
        <f t="shared" si="73"/>
        <v>0</v>
      </c>
      <c r="Y148" s="41"/>
      <c r="Z148" s="86">
        <v>7</v>
      </c>
      <c r="AA148" s="87" t="s">
        <v>24</v>
      </c>
      <c r="AB148" s="88" t="s">
        <v>24</v>
      </c>
      <c r="AC148" s="89">
        <v>4.5</v>
      </c>
    </row>
    <row r="149" spans="1:29" ht="15.75" thickTop="1" x14ac:dyDescent="0.25">
      <c r="A149" s="6"/>
      <c r="B149" s="24"/>
      <c r="C149" s="25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7"/>
      <c r="O149" s="52" t="str">
        <f t="shared" si="77"/>
        <v/>
      </c>
      <c r="P149" s="52" t="str">
        <f>IF(B149="","",IF(ISERROR(AB139)=TRUE,"",(AB139)))</f>
        <v/>
      </c>
      <c r="Q149" s="53" t="str">
        <f t="shared" si="78"/>
        <v/>
      </c>
      <c r="R149" s="53" t="str">
        <f t="shared" si="79"/>
        <v/>
      </c>
      <c r="S149" s="52" t="str">
        <f t="shared" si="74"/>
        <v/>
      </c>
      <c r="T149" s="52" t="str">
        <f t="shared" si="80"/>
        <v/>
      </c>
      <c r="U149" s="54" t="str">
        <f t="shared" si="75"/>
        <v/>
      </c>
      <c r="V149" s="52" t="str">
        <f t="shared" si="76"/>
        <v/>
      </c>
      <c r="W149" s="55">
        <f t="shared" si="72"/>
        <v>0</v>
      </c>
      <c r="X149" s="56">
        <f t="shared" si="73"/>
        <v>0</v>
      </c>
      <c r="Y149" s="41"/>
      <c r="Z149" s="41"/>
      <c r="AA149" s="41"/>
      <c r="AB149" s="41"/>
      <c r="AC149" s="41"/>
    </row>
    <row r="150" spans="1:29" x14ac:dyDescent="0.25">
      <c r="A150" s="6"/>
      <c r="B150" s="24"/>
      <c r="C150" s="25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7"/>
      <c r="O150" s="52" t="str">
        <f t="shared" si="77"/>
        <v/>
      </c>
      <c r="P150" s="52" t="str">
        <f>IF(B150="","",IF(ISERROR(AB139)=TRUE,"",(AB139)))</f>
        <v/>
      </c>
      <c r="Q150" s="53" t="str">
        <f t="shared" si="78"/>
        <v/>
      </c>
      <c r="R150" s="53" t="str">
        <f t="shared" si="79"/>
        <v/>
      </c>
      <c r="S150" s="52" t="str">
        <f t="shared" si="74"/>
        <v/>
      </c>
      <c r="T150" s="52" t="str">
        <f t="shared" si="80"/>
        <v/>
      </c>
      <c r="U150" s="54" t="str">
        <f t="shared" si="75"/>
        <v/>
      </c>
      <c r="V150" s="52" t="str">
        <f t="shared" si="76"/>
        <v/>
      </c>
      <c r="W150" s="55">
        <f t="shared" si="72"/>
        <v>0</v>
      </c>
      <c r="X150" s="56">
        <f t="shared" si="73"/>
        <v>0</v>
      </c>
      <c r="Y150" s="41"/>
      <c r="Z150" s="41"/>
      <c r="AA150" s="41"/>
      <c r="AB150" s="41"/>
      <c r="AC150" s="41"/>
    </row>
    <row r="151" spans="1:29" x14ac:dyDescent="0.25">
      <c r="A151" s="6"/>
      <c r="B151" s="24"/>
      <c r="C151" s="25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7"/>
      <c r="O151" s="52" t="str">
        <f t="shared" si="77"/>
        <v/>
      </c>
      <c r="P151" s="52" t="str">
        <f>IF(B151="","",IF(ISERROR(AB139)=TRUE,"",(AB139)))</f>
        <v/>
      </c>
      <c r="Q151" s="53" t="str">
        <f t="shared" si="78"/>
        <v/>
      </c>
      <c r="R151" s="53" t="str">
        <f t="shared" si="79"/>
        <v/>
      </c>
      <c r="S151" s="52" t="str">
        <f t="shared" si="74"/>
        <v/>
      </c>
      <c r="T151" s="52" t="str">
        <f t="shared" si="80"/>
        <v/>
      </c>
      <c r="U151" s="54" t="str">
        <f t="shared" si="75"/>
        <v/>
      </c>
      <c r="V151" s="52" t="str">
        <f t="shared" si="76"/>
        <v/>
      </c>
      <c r="W151" s="55">
        <f t="shared" si="72"/>
        <v>0</v>
      </c>
      <c r="X151" s="56">
        <f t="shared" si="73"/>
        <v>0</v>
      </c>
      <c r="Y151" s="41"/>
      <c r="Z151" s="41"/>
      <c r="AA151" s="41"/>
      <c r="AB151" s="41"/>
      <c r="AC151" s="41"/>
    </row>
    <row r="152" spans="1:29" x14ac:dyDescent="0.25">
      <c r="A152" s="6"/>
      <c r="B152" s="24"/>
      <c r="C152" s="25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7"/>
      <c r="O152" s="52" t="str">
        <f t="shared" si="77"/>
        <v/>
      </c>
      <c r="P152" s="52" t="str">
        <f>IF(B152="","",IF(ISERROR(AB139)=TRUE,"",(AB139)))</f>
        <v/>
      </c>
      <c r="Q152" s="53" t="str">
        <f t="shared" si="78"/>
        <v/>
      </c>
      <c r="R152" s="53" t="str">
        <f t="shared" si="79"/>
        <v/>
      </c>
      <c r="S152" s="52" t="str">
        <f t="shared" si="74"/>
        <v/>
      </c>
      <c r="T152" s="52" t="str">
        <f t="shared" si="80"/>
        <v/>
      </c>
      <c r="U152" s="54" t="str">
        <f t="shared" si="75"/>
        <v/>
      </c>
      <c r="V152" s="52" t="str">
        <f t="shared" si="76"/>
        <v/>
      </c>
      <c r="W152" s="55">
        <f t="shared" si="72"/>
        <v>0</v>
      </c>
      <c r="X152" s="56">
        <f t="shared" si="73"/>
        <v>0</v>
      </c>
      <c r="Y152" s="41"/>
      <c r="Z152" s="41"/>
      <c r="AA152" s="41"/>
      <c r="AB152" s="41"/>
      <c r="AC152" s="41"/>
    </row>
    <row r="153" spans="1:29" ht="15.75" thickBot="1" x14ac:dyDescent="0.3">
      <c r="A153" s="6"/>
      <c r="B153" s="28"/>
      <c r="C153" s="29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1"/>
      <c r="O153" s="57" t="str">
        <f t="shared" si="77"/>
        <v/>
      </c>
      <c r="P153" s="57" t="str">
        <f>IF(B153="","",IF(ISERROR(AB139)=TRUE,"",(AB139)))</f>
        <v/>
      </c>
      <c r="Q153" s="58" t="str">
        <f t="shared" si="78"/>
        <v/>
      </c>
      <c r="R153" s="58" t="str">
        <f t="shared" si="79"/>
        <v/>
      </c>
      <c r="S153" s="57" t="str">
        <f t="shared" si="74"/>
        <v/>
      </c>
      <c r="T153" s="57" t="str">
        <f t="shared" si="80"/>
        <v/>
      </c>
      <c r="U153" s="59" t="str">
        <f t="shared" si="75"/>
        <v/>
      </c>
      <c r="V153" s="57" t="str">
        <f t="shared" si="76"/>
        <v/>
      </c>
      <c r="W153" s="60">
        <f t="shared" si="72"/>
        <v>0</v>
      </c>
      <c r="X153" s="61">
        <f t="shared" si="73"/>
        <v>0</v>
      </c>
      <c r="Y153" s="41"/>
      <c r="Z153" s="41"/>
      <c r="AA153" s="41"/>
      <c r="AB153" s="41"/>
      <c r="AC153" s="41"/>
    </row>
    <row r="154" spans="1:29" ht="17.25" thickTop="1" thickBot="1" x14ac:dyDescent="0.3">
      <c r="A154" s="14">
        <v>10</v>
      </c>
      <c r="B154" s="15"/>
      <c r="C154" s="12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62" t="s">
        <v>38</v>
      </c>
      <c r="AA154" s="63"/>
      <c r="AB154" s="64"/>
      <c r="AC154" s="41"/>
    </row>
    <row r="155" spans="1:29" ht="17.25" thickTop="1" thickBot="1" x14ac:dyDescent="0.3">
      <c r="A155" s="17" t="s">
        <v>63</v>
      </c>
      <c r="B155" s="37" t="s">
        <v>25</v>
      </c>
      <c r="C155" s="38" t="s">
        <v>26</v>
      </c>
      <c r="D155" s="39" t="s">
        <v>27</v>
      </c>
      <c r="E155" s="39" t="s">
        <v>28</v>
      </c>
      <c r="F155" s="39" t="s">
        <v>29</v>
      </c>
      <c r="G155" s="39" t="s">
        <v>30</v>
      </c>
      <c r="H155" s="39" t="s">
        <v>31</v>
      </c>
      <c r="I155" s="39" t="s">
        <v>32</v>
      </c>
      <c r="J155" s="39" t="s">
        <v>33</v>
      </c>
      <c r="K155" s="39" t="s">
        <v>34</v>
      </c>
      <c r="L155" s="39" t="s">
        <v>35</v>
      </c>
      <c r="M155" s="39" t="s">
        <v>23</v>
      </c>
      <c r="N155" s="40" t="s">
        <v>36</v>
      </c>
      <c r="O155" s="42" t="s">
        <v>186</v>
      </c>
      <c r="P155" s="42" t="s">
        <v>187</v>
      </c>
      <c r="Q155" s="42"/>
      <c r="R155" s="43" t="s">
        <v>188</v>
      </c>
      <c r="S155" s="44" t="s">
        <v>189</v>
      </c>
      <c r="T155" s="44" t="s">
        <v>190</v>
      </c>
      <c r="U155" s="44"/>
      <c r="V155" s="44" t="s">
        <v>191</v>
      </c>
      <c r="W155" s="45" t="str">
        <f t="shared" ref="W155:W170" si="81">H155</f>
        <v>Terrain</v>
      </c>
      <c r="X155" s="46" t="str">
        <f t="shared" ref="X155:X170" si="82">C155</f>
        <v>Hippodrome</v>
      </c>
      <c r="Y155" s="41"/>
      <c r="Z155" s="69">
        <v>17000</v>
      </c>
      <c r="AA155" s="70" t="str">
        <f>SUBSTITUTE(Z155,"m","")</f>
        <v>17000</v>
      </c>
      <c r="AB155" s="71">
        <f>AA155/1</f>
        <v>17000</v>
      </c>
      <c r="AC155" s="72">
        <v>1</v>
      </c>
    </row>
    <row r="156" spans="1:29" ht="17.25" thickTop="1" thickBot="1" x14ac:dyDescent="0.3">
      <c r="A156" s="32"/>
      <c r="B156" s="33"/>
      <c r="C156" s="34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3"/>
      <c r="O156" s="47" t="str">
        <f>IF(D156/1=0,"",D156/1)</f>
        <v/>
      </c>
      <c r="P156" s="47" t="str">
        <f>IF(B156="","",IF(ISERROR(AB156)=TRUE,"",(AB156)))</f>
        <v/>
      </c>
      <c r="Q156" s="48" t="str">
        <f>IF(B156="","",IF(ISERROR(O156/P156)=TRUE,"",(O156/P156)))</f>
        <v/>
      </c>
      <c r="R156" s="48" t="str">
        <f>IF(ISERROR(Q156/1)=TRUE,"",(Q156/1))</f>
        <v/>
      </c>
      <c r="S156" s="47" t="str">
        <f t="shared" ref="S156:S170" si="83">IF(B156="","",IF(ISERROR(SUBSTITUTE(SUBSTITUTE(K156,"€",""),CHAR(160),"")/1)=TRUE,"",(SUBSTITUTE(SUBSTITUTE(K156,"€",""),CHAR(160),"")/1)))</f>
        <v/>
      </c>
      <c r="T156" s="47" t="str">
        <f>IF(B156="","",IF(ISERROR(AB155)=TRUE,"",(AB155)))</f>
        <v/>
      </c>
      <c r="U156" s="49" t="str">
        <f t="shared" ref="U156:U170" si="84">IF(B156="","",IF(ISERROR(S156/T156)=TRUE,"",( S156/T156)))</f>
        <v/>
      </c>
      <c r="V156" s="47" t="str">
        <f t="shared" ref="V156:V170" si="85">IF(ISERROR(IF(L156/1=0,"", L156/1))=TRUE,"0",(IF(L156/1=0,"", L156/1)))</f>
        <v/>
      </c>
      <c r="W156" s="50">
        <f t="shared" si="81"/>
        <v>0</v>
      </c>
      <c r="X156" s="51">
        <f t="shared" si="82"/>
        <v>0</v>
      </c>
      <c r="Y156" s="41"/>
      <c r="Z156" s="70" t="s">
        <v>192</v>
      </c>
      <c r="AA156" s="70" t="str">
        <f>SUBSTITUTE(Z156,"m","")</f>
        <v xml:space="preserve">2400 </v>
      </c>
      <c r="AB156" s="71">
        <f>AA156/1</f>
        <v>2400</v>
      </c>
      <c r="AC156" s="75"/>
    </row>
    <row r="157" spans="1:29" ht="16.5" thickTop="1" thickBot="1" x14ac:dyDescent="0.3">
      <c r="A157" s="6"/>
      <c r="B157" s="24"/>
      <c r="C157" s="25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7"/>
      <c r="O157" s="52" t="str">
        <f t="shared" ref="O157:O170" si="86">IF(D157/1=0,"",D157/1)</f>
        <v/>
      </c>
      <c r="P157" s="52" t="str">
        <f>IF(B157="","",IF(ISERROR(AB156)=TRUE,"",(AB156)))</f>
        <v/>
      </c>
      <c r="Q157" s="53" t="str">
        <f t="shared" ref="Q157:Q170" si="87">IF(B157="","",IF(ISERROR(O157/P157)=TRUE,"",(O157/P157)))</f>
        <v/>
      </c>
      <c r="R157" s="53" t="str">
        <f t="shared" ref="R157:R170" si="88">IF(ISERROR(Q157/1)=TRUE,"",(Q157/1))</f>
        <v/>
      </c>
      <c r="S157" s="52" t="str">
        <f t="shared" si="83"/>
        <v/>
      </c>
      <c r="T157" s="52" t="str">
        <f>IF(B157="","",IF(ISERROR(AB155)=TRUE,"",(AB155)))</f>
        <v/>
      </c>
      <c r="U157" s="54" t="str">
        <f t="shared" si="84"/>
        <v/>
      </c>
      <c r="V157" s="52" t="str">
        <f t="shared" si="85"/>
        <v/>
      </c>
      <c r="W157" s="55">
        <f t="shared" si="81"/>
        <v>0</v>
      </c>
      <c r="X157" s="56">
        <f t="shared" si="82"/>
        <v>0</v>
      </c>
      <c r="Y157" s="41"/>
      <c r="Z157" s="70" t="s">
        <v>193</v>
      </c>
      <c r="AA157" s="80"/>
      <c r="AB157" s="81"/>
      <c r="AC157" s="41"/>
    </row>
    <row r="158" spans="1:29" ht="16.5" thickTop="1" thickBot="1" x14ac:dyDescent="0.3">
      <c r="A158" s="6"/>
      <c r="B158" s="24"/>
      <c r="C158" s="25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7"/>
      <c r="O158" s="52" t="str">
        <f t="shared" si="86"/>
        <v/>
      </c>
      <c r="P158" s="52" t="str">
        <f>IF(B158="","",IF(ISERROR(AB156)=TRUE,"",(AB156)))</f>
        <v/>
      </c>
      <c r="Q158" s="53" t="str">
        <f t="shared" si="87"/>
        <v/>
      </c>
      <c r="R158" s="53" t="str">
        <f t="shared" si="88"/>
        <v/>
      </c>
      <c r="S158" s="52" t="str">
        <f t="shared" si="83"/>
        <v/>
      </c>
      <c r="T158" s="52" t="str">
        <f>IF(B158="","",IF(ISERROR(AB155)=TRUE,"",(AB155)))</f>
        <v/>
      </c>
      <c r="U158" s="54" t="str">
        <f t="shared" si="84"/>
        <v/>
      </c>
      <c r="V158" s="52" t="str">
        <f t="shared" si="85"/>
        <v/>
      </c>
      <c r="W158" s="55">
        <f t="shared" si="81"/>
        <v>0</v>
      </c>
      <c r="X158" s="56">
        <f t="shared" si="82"/>
        <v>0</v>
      </c>
      <c r="Y158" s="41"/>
      <c r="Z158" s="84" t="s">
        <v>194</v>
      </c>
      <c r="AA158" s="85"/>
      <c r="AB158" s="41"/>
      <c r="AC158" s="41"/>
    </row>
    <row r="159" spans="1:29" ht="16.5" thickTop="1" thickBot="1" x14ac:dyDescent="0.3">
      <c r="A159" s="6"/>
      <c r="B159" s="24"/>
      <c r="C159" s="25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7"/>
      <c r="O159" s="52" t="str">
        <f t="shared" si="86"/>
        <v/>
      </c>
      <c r="P159" s="52" t="str">
        <f>IF(B159="","",IF(ISERROR(AB156)=TRUE,"",(AB156)))</f>
        <v/>
      </c>
      <c r="Q159" s="53" t="str">
        <f t="shared" si="87"/>
        <v/>
      </c>
      <c r="R159" s="53" t="str">
        <f t="shared" si="88"/>
        <v/>
      </c>
      <c r="S159" s="52" t="str">
        <f t="shared" si="83"/>
        <v/>
      </c>
      <c r="T159" s="52" t="str">
        <f>IF(B159="","",IF(ISERROR(AB155)=TRUE,"",(AB155)))</f>
        <v/>
      </c>
      <c r="U159" s="54" t="str">
        <f t="shared" si="84"/>
        <v/>
      </c>
      <c r="V159" s="52" t="str">
        <f t="shared" si="85"/>
        <v/>
      </c>
      <c r="W159" s="55">
        <f t="shared" si="81"/>
        <v>0</v>
      </c>
      <c r="X159" s="56">
        <f t="shared" si="82"/>
        <v>0</v>
      </c>
      <c r="Y159" s="41"/>
      <c r="Z159" s="84" t="s">
        <v>39</v>
      </c>
      <c r="AA159" s="85"/>
      <c r="AB159" s="41"/>
      <c r="AC159" s="41"/>
    </row>
    <row r="160" spans="1:29" ht="16.5" thickTop="1" thickBot="1" x14ac:dyDescent="0.3">
      <c r="A160" s="6"/>
      <c r="B160" s="24"/>
      <c r="C160" s="25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7"/>
      <c r="O160" s="52" t="str">
        <f t="shared" si="86"/>
        <v/>
      </c>
      <c r="P160" s="52" t="str">
        <f>IF(B160="","",IF(ISERROR(AB156)=TRUE,"",(AB156)))</f>
        <v/>
      </c>
      <c r="Q160" s="53" t="str">
        <f t="shared" si="87"/>
        <v/>
      </c>
      <c r="R160" s="53" t="str">
        <f t="shared" si="88"/>
        <v/>
      </c>
      <c r="S160" s="52" t="str">
        <f t="shared" si="83"/>
        <v/>
      </c>
      <c r="T160" s="52" t="str">
        <f>IF(B160="","",IF(ISERROR(AB155)=TRUE,"",(AB155)))</f>
        <v/>
      </c>
      <c r="U160" s="54" t="str">
        <f t="shared" si="84"/>
        <v/>
      </c>
      <c r="V160" s="52" t="str">
        <f t="shared" si="85"/>
        <v/>
      </c>
      <c r="W160" s="55">
        <f t="shared" si="81"/>
        <v>0</v>
      </c>
      <c r="X160" s="56">
        <f t="shared" si="82"/>
        <v>0</v>
      </c>
      <c r="Y160" s="41"/>
      <c r="Z160" s="41"/>
      <c r="AA160" s="41"/>
      <c r="AB160" s="41"/>
      <c r="AC160" s="41"/>
    </row>
    <row r="161" spans="1:29" ht="15.75" thickTop="1" x14ac:dyDescent="0.25">
      <c r="A161" s="6"/>
      <c r="B161" s="24"/>
      <c r="C161" s="25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7"/>
      <c r="O161" s="52" t="str">
        <f t="shared" si="86"/>
        <v/>
      </c>
      <c r="P161" s="52" t="str">
        <f>IF(B161="","",IF(ISERROR(AB156)=TRUE,"",(AB156)))</f>
        <v/>
      </c>
      <c r="Q161" s="53" t="str">
        <f t="shared" si="87"/>
        <v/>
      </c>
      <c r="R161" s="53" t="str">
        <f t="shared" si="88"/>
        <v/>
      </c>
      <c r="S161" s="52" t="str">
        <f t="shared" si="83"/>
        <v/>
      </c>
      <c r="T161" s="52" t="str">
        <f>IF(B161="","",IF(ISERROR(AB155)=TRUE,"",(AB155)))</f>
        <v/>
      </c>
      <c r="U161" s="54" t="str">
        <f t="shared" si="84"/>
        <v/>
      </c>
      <c r="V161" s="52" t="str">
        <f t="shared" si="85"/>
        <v/>
      </c>
      <c r="W161" s="55">
        <f t="shared" si="81"/>
        <v>0</v>
      </c>
      <c r="X161" s="56">
        <f t="shared" si="82"/>
        <v>0</v>
      </c>
      <c r="Y161" s="41"/>
      <c r="Z161" s="65" t="s">
        <v>195</v>
      </c>
      <c r="AA161" s="66"/>
      <c r="AB161" s="67" t="s">
        <v>196</v>
      </c>
      <c r="AC161" s="68"/>
    </row>
    <row r="162" spans="1:29" ht="15.75" thickBot="1" x14ac:dyDescent="0.3">
      <c r="A162" s="6"/>
      <c r="B162" s="24"/>
      <c r="C162" s="25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7"/>
      <c r="O162" s="52" t="str">
        <f t="shared" si="86"/>
        <v/>
      </c>
      <c r="P162" s="52" t="str">
        <f>IF(B162="","",IF(ISERROR(AB156)=TRUE,"",(AB156)))</f>
        <v/>
      </c>
      <c r="Q162" s="53" t="str">
        <f t="shared" si="87"/>
        <v/>
      </c>
      <c r="R162" s="53" t="str">
        <f t="shared" si="88"/>
        <v/>
      </c>
      <c r="S162" s="52" t="str">
        <f t="shared" si="83"/>
        <v/>
      </c>
      <c r="T162" s="52" t="str">
        <f>IF(B162="","",IF(ISERROR(AB155)=TRUE,"",(AB155)))</f>
        <v/>
      </c>
      <c r="U162" s="54" t="str">
        <f t="shared" si="84"/>
        <v/>
      </c>
      <c r="V162" s="52" t="str">
        <f t="shared" si="85"/>
        <v/>
      </c>
      <c r="W162" s="55">
        <f t="shared" si="81"/>
        <v>0</v>
      </c>
      <c r="X162" s="56">
        <f t="shared" si="82"/>
        <v>0</v>
      </c>
      <c r="Y162" s="41"/>
      <c r="Z162" s="73" t="s">
        <v>197</v>
      </c>
      <c r="AA162" s="41" t="s">
        <v>198</v>
      </c>
      <c r="AB162" s="64" t="s">
        <v>197</v>
      </c>
      <c r="AC162" s="74" t="s">
        <v>198</v>
      </c>
    </row>
    <row r="163" spans="1:29" ht="15.75" thickBot="1" x14ac:dyDescent="0.3">
      <c r="A163" s="6"/>
      <c r="B163" s="24"/>
      <c r="C163" s="25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7"/>
      <c r="O163" s="52" t="str">
        <f t="shared" si="86"/>
        <v/>
      </c>
      <c r="P163" s="52" t="str">
        <f>IF(B163="","",IF(ISERROR(AB156)=TRUE,"",(AB156)))</f>
        <v/>
      </c>
      <c r="Q163" s="53" t="str">
        <f t="shared" si="87"/>
        <v/>
      </c>
      <c r="R163" s="53" t="str">
        <f t="shared" si="88"/>
        <v/>
      </c>
      <c r="S163" s="52" t="str">
        <f t="shared" si="83"/>
        <v/>
      </c>
      <c r="T163" s="52" t="str">
        <f>IF(B163="","",IF(ISERROR(AB155)=TRUE,"",(AB155)))</f>
        <v/>
      </c>
      <c r="U163" s="54" t="str">
        <f t="shared" si="84"/>
        <v/>
      </c>
      <c r="V163" s="52" t="str">
        <f t="shared" si="85"/>
        <v/>
      </c>
      <c r="W163" s="55">
        <f t="shared" si="81"/>
        <v>0</v>
      </c>
      <c r="X163" s="56">
        <f t="shared" si="82"/>
        <v>0</v>
      </c>
      <c r="Y163" s="41"/>
      <c r="Z163" s="76">
        <v>2</v>
      </c>
      <c r="AA163" s="77">
        <v>5.5</v>
      </c>
      <c r="AB163" s="78">
        <v>1188.5</v>
      </c>
      <c r="AC163" s="79">
        <v>2.1</v>
      </c>
    </row>
    <row r="164" spans="1:29" x14ac:dyDescent="0.25">
      <c r="A164" s="6"/>
      <c r="B164" s="24"/>
      <c r="C164" s="25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7"/>
      <c r="O164" s="52" t="str">
        <f t="shared" si="86"/>
        <v/>
      </c>
      <c r="P164" s="52" t="str">
        <f>IF(B164="","",IF(ISERROR(AB156)=TRUE,"",(AB156)))</f>
        <v/>
      </c>
      <c r="Q164" s="53" t="str">
        <f t="shared" si="87"/>
        <v/>
      </c>
      <c r="R164" s="53" t="str">
        <f t="shared" si="88"/>
        <v/>
      </c>
      <c r="S164" s="52" t="str">
        <f t="shared" si="83"/>
        <v/>
      </c>
      <c r="T164" s="52" t="str">
        <f t="shared" ref="T164:T170" si="89">IF(B164="","",IF(ISERROR(AB156)=TRUE,"",(AB156)))</f>
        <v/>
      </c>
      <c r="U164" s="54" t="str">
        <f t="shared" si="84"/>
        <v/>
      </c>
      <c r="V164" s="52" t="str">
        <f t="shared" si="85"/>
        <v/>
      </c>
      <c r="W164" s="55">
        <f t="shared" si="81"/>
        <v>0</v>
      </c>
      <c r="X164" s="56">
        <f t="shared" si="82"/>
        <v>0</v>
      </c>
      <c r="Y164" s="41"/>
      <c r="Z164" s="76">
        <v>3</v>
      </c>
      <c r="AA164" s="82" t="s">
        <v>24</v>
      </c>
      <c r="AB164" s="63" t="s">
        <v>24</v>
      </c>
      <c r="AC164" s="83">
        <v>3.2</v>
      </c>
    </row>
    <row r="165" spans="1:29" ht="15.75" thickBot="1" x14ac:dyDescent="0.3">
      <c r="A165" s="6"/>
      <c r="B165" s="24"/>
      <c r="C165" s="25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7"/>
      <c r="O165" s="52" t="str">
        <f t="shared" si="86"/>
        <v/>
      </c>
      <c r="P165" s="52" t="str">
        <f>IF(B165="","",IF(ISERROR(AB156)=TRUE,"",(AB156)))</f>
        <v/>
      </c>
      <c r="Q165" s="53" t="str">
        <f t="shared" si="87"/>
        <v/>
      </c>
      <c r="R165" s="53" t="str">
        <f t="shared" si="88"/>
        <v/>
      </c>
      <c r="S165" s="52" t="str">
        <f t="shared" si="83"/>
        <v/>
      </c>
      <c r="T165" s="52" t="str">
        <f t="shared" si="89"/>
        <v/>
      </c>
      <c r="U165" s="54" t="str">
        <f t="shared" si="84"/>
        <v/>
      </c>
      <c r="V165" s="52" t="str">
        <f t="shared" si="85"/>
        <v/>
      </c>
      <c r="W165" s="55">
        <f t="shared" si="81"/>
        <v>0</v>
      </c>
      <c r="X165" s="56">
        <f t="shared" si="82"/>
        <v>0</v>
      </c>
      <c r="Y165" s="41"/>
      <c r="Z165" s="86">
        <v>7</v>
      </c>
      <c r="AA165" s="87" t="s">
        <v>24</v>
      </c>
      <c r="AB165" s="88" t="s">
        <v>24</v>
      </c>
      <c r="AC165" s="89">
        <v>4.5</v>
      </c>
    </row>
    <row r="166" spans="1:29" ht="15.75" thickTop="1" x14ac:dyDescent="0.25">
      <c r="A166" s="6"/>
      <c r="B166" s="24"/>
      <c r="C166" s="25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7"/>
      <c r="O166" s="52" t="str">
        <f t="shared" si="86"/>
        <v/>
      </c>
      <c r="P166" s="52" t="str">
        <f>IF(B166="","",IF(ISERROR(AB156)=TRUE,"",(AB156)))</f>
        <v/>
      </c>
      <c r="Q166" s="53" t="str">
        <f t="shared" si="87"/>
        <v/>
      </c>
      <c r="R166" s="53" t="str">
        <f t="shared" si="88"/>
        <v/>
      </c>
      <c r="S166" s="52" t="str">
        <f t="shared" si="83"/>
        <v/>
      </c>
      <c r="T166" s="52" t="str">
        <f t="shared" si="89"/>
        <v/>
      </c>
      <c r="U166" s="54" t="str">
        <f t="shared" si="84"/>
        <v/>
      </c>
      <c r="V166" s="52" t="str">
        <f t="shared" si="85"/>
        <v/>
      </c>
      <c r="W166" s="55">
        <f t="shared" si="81"/>
        <v>0</v>
      </c>
      <c r="X166" s="56">
        <f t="shared" si="82"/>
        <v>0</v>
      </c>
      <c r="Y166" s="41"/>
      <c r="Z166" s="41"/>
      <c r="AA166" s="41"/>
      <c r="AB166" s="41"/>
      <c r="AC166" s="41"/>
    </row>
    <row r="167" spans="1:29" x14ac:dyDescent="0.25">
      <c r="A167" s="6"/>
      <c r="B167" s="24"/>
      <c r="C167" s="25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7"/>
      <c r="O167" s="52" t="str">
        <f t="shared" si="86"/>
        <v/>
      </c>
      <c r="P167" s="52" t="str">
        <f>IF(B167="","",IF(ISERROR(AB156)=TRUE,"",(AB156)))</f>
        <v/>
      </c>
      <c r="Q167" s="53" t="str">
        <f t="shared" si="87"/>
        <v/>
      </c>
      <c r="R167" s="53" t="str">
        <f t="shared" si="88"/>
        <v/>
      </c>
      <c r="S167" s="52" t="str">
        <f t="shared" si="83"/>
        <v/>
      </c>
      <c r="T167" s="52" t="str">
        <f t="shared" si="89"/>
        <v/>
      </c>
      <c r="U167" s="54" t="str">
        <f t="shared" si="84"/>
        <v/>
      </c>
      <c r="V167" s="52" t="str">
        <f t="shared" si="85"/>
        <v/>
      </c>
      <c r="W167" s="55">
        <f t="shared" si="81"/>
        <v>0</v>
      </c>
      <c r="X167" s="56">
        <f t="shared" si="82"/>
        <v>0</v>
      </c>
      <c r="Y167" s="41"/>
      <c r="Z167" s="41"/>
      <c r="AA167" s="41"/>
      <c r="AB167" s="41"/>
      <c r="AC167" s="41"/>
    </row>
    <row r="168" spans="1:29" x14ac:dyDescent="0.25">
      <c r="A168" s="6"/>
      <c r="B168" s="24"/>
      <c r="C168" s="25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7"/>
      <c r="O168" s="52" t="str">
        <f t="shared" si="86"/>
        <v/>
      </c>
      <c r="P168" s="52" t="str">
        <f>IF(B168="","",IF(ISERROR(AB156)=TRUE,"",(AB156)))</f>
        <v/>
      </c>
      <c r="Q168" s="53" t="str">
        <f t="shared" si="87"/>
        <v/>
      </c>
      <c r="R168" s="53" t="str">
        <f t="shared" si="88"/>
        <v/>
      </c>
      <c r="S168" s="52" t="str">
        <f t="shared" si="83"/>
        <v/>
      </c>
      <c r="T168" s="52" t="str">
        <f t="shared" si="89"/>
        <v/>
      </c>
      <c r="U168" s="54" t="str">
        <f t="shared" si="84"/>
        <v/>
      </c>
      <c r="V168" s="52" t="str">
        <f t="shared" si="85"/>
        <v/>
      </c>
      <c r="W168" s="55">
        <f t="shared" si="81"/>
        <v>0</v>
      </c>
      <c r="X168" s="56">
        <f t="shared" si="82"/>
        <v>0</v>
      </c>
      <c r="Y168" s="41"/>
      <c r="Z168" s="41"/>
      <c r="AA168" s="41"/>
      <c r="AB168" s="41"/>
      <c r="AC168" s="41"/>
    </row>
    <row r="169" spans="1:29" x14ac:dyDescent="0.25">
      <c r="A169" s="6"/>
      <c r="B169" s="24"/>
      <c r="C169" s="25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7"/>
      <c r="O169" s="52" t="str">
        <f t="shared" si="86"/>
        <v/>
      </c>
      <c r="P169" s="52" t="str">
        <f>IF(B169="","",IF(ISERROR(AB156)=TRUE,"",(AB156)))</f>
        <v/>
      </c>
      <c r="Q169" s="53" t="str">
        <f t="shared" si="87"/>
        <v/>
      </c>
      <c r="R169" s="53" t="str">
        <f t="shared" si="88"/>
        <v/>
      </c>
      <c r="S169" s="52" t="str">
        <f t="shared" si="83"/>
        <v/>
      </c>
      <c r="T169" s="52" t="str">
        <f t="shared" si="89"/>
        <v/>
      </c>
      <c r="U169" s="54" t="str">
        <f t="shared" si="84"/>
        <v/>
      </c>
      <c r="V169" s="52" t="str">
        <f t="shared" si="85"/>
        <v/>
      </c>
      <c r="W169" s="55">
        <f t="shared" si="81"/>
        <v>0</v>
      </c>
      <c r="X169" s="56">
        <f t="shared" si="82"/>
        <v>0</v>
      </c>
      <c r="Y169" s="41"/>
      <c r="Z169" s="41"/>
      <c r="AA169" s="41"/>
      <c r="AB169" s="41"/>
      <c r="AC169" s="41"/>
    </row>
    <row r="170" spans="1:29" ht="15.75" thickBot="1" x14ac:dyDescent="0.3">
      <c r="A170" s="6"/>
      <c r="B170" s="28"/>
      <c r="C170" s="29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1"/>
      <c r="O170" s="57" t="str">
        <f t="shared" si="86"/>
        <v/>
      </c>
      <c r="P170" s="57" t="str">
        <f>IF(B170="","",IF(ISERROR(AB156)=TRUE,"",(AB156)))</f>
        <v/>
      </c>
      <c r="Q170" s="58" t="str">
        <f t="shared" si="87"/>
        <v/>
      </c>
      <c r="R170" s="58" t="str">
        <f t="shared" si="88"/>
        <v/>
      </c>
      <c r="S170" s="57" t="str">
        <f t="shared" si="83"/>
        <v/>
      </c>
      <c r="T170" s="57" t="str">
        <f t="shared" si="89"/>
        <v/>
      </c>
      <c r="U170" s="59" t="str">
        <f t="shared" si="84"/>
        <v/>
      </c>
      <c r="V170" s="57" t="str">
        <f t="shared" si="85"/>
        <v/>
      </c>
      <c r="W170" s="60">
        <f t="shared" si="81"/>
        <v>0</v>
      </c>
      <c r="X170" s="61">
        <f t="shared" si="82"/>
        <v>0</v>
      </c>
      <c r="Y170" s="41"/>
      <c r="Z170" s="41"/>
      <c r="AA170" s="41"/>
      <c r="AB170" s="41"/>
      <c r="AC170" s="41"/>
    </row>
    <row r="171" spans="1:29" ht="17.25" thickTop="1" thickBot="1" x14ac:dyDescent="0.3">
      <c r="A171" s="14">
        <v>11</v>
      </c>
      <c r="B171" s="15"/>
      <c r="C171" s="12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62" t="s">
        <v>38</v>
      </c>
      <c r="AA171" s="63"/>
      <c r="AB171" s="64"/>
      <c r="AC171" s="41"/>
    </row>
    <row r="172" spans="1:29" ht="17.25" thickTop="1" thickBot="1" x14ac:dyDescent="0.3">
      <c r="A172" s="17" t="s">
        <v>63</v>
      </c>
      <c r="B172" s="37" t="s">
        <v>25</v>
      </c>
      <c r="C172" s="38" t="s">
        <v>26</v>
      </c>
      <c r="D172" s="39" t="s">
        <v>27</v>
      </c>
      <c r="E172" s="39" t="s">
        <v>28</v>
      </c>
      <c r="F172" s="39" t="s">
        <v>29</v>
      </c>
      <c r="G172" s="39" t="s">
        <v>30</v>
      </c>
      <c r="H172" s="39" t="s">
        <v>31</v>
      </c>
      <c r="I172" s="39" t="s">
        <v>32</v>
      </c>
      <c r="J172" s="39" t="s">
        <v>33</v>
      </c>
      <c r="K172" s="39" t="s">
        <v>34</v>
      </c>
      <c r="L172" s="39" t="s">
        <v>35</v>
      </c>
      <c r="M172" s="39" t="s">
        <v>23</v>
      </c>
      <c r="N172" s="40" t="s">
        <v>36</v>
      </c>
      <c r="O172" s="42" t="s">
        <v>186</v>
      </c>
      <c r="P172" s="42" t="s">
        <v>187</v>
      </c>
      <c r="Q172" s="42"/>
      <c r="R172" s="43" t="s">
        <v>188</v>
      </c>
      <c r="S172" s="44" t="s">
        <v>189</v>
      </c>
      <c r="T172" s="44" t="s">
        <v>190</v>
      </c>
      <c r="U172" s="44"/>
      <c r="V172" s="44" t="s">
        <v>191</v>
      </c>
      <c r="W172" s="45" t="str">
        <f t="shared" ref="W172:W187" si="90">H172</f>
        <v>Terrain</v>
      </c>
      <c r="X172" s="46" t="str">
        <f t="shared" ref="X172:X187" si="91">C172</f>
        <v>Hippodrome</v>
      </c>
      <c r="Y172" s="41"/>
      <c r="Z172" s="69">
        <v>17000</v>
      </c>
      <c r="AA172" s="70" t="str">
        <f>SUBSTITUTE(Z172,"m","")</f>
        <v>17000</v>
      </c>
      <c r="AB172" s="71">
        <f>AA172/1</f>
        <v>17000</v>
      </c>
      <c r="AC172" s="72">
        <v>1</v>
      </c>
    </row>
    <row r="173" spans="1:29" ht="17.25" thickTop="1" thickBot="1" x14ac:dyDescent="0.3">
      <c r="A173" s="32"/>
      <c r="B173" s="33"/>
      <c r="C173" s="34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3"/>
      <c r="O173" s="47" t="str">
        <f>IF(D173/1=0,"",D173/1)</f>
        <v/>
      </c>
      <c r="P173" s="47" t="str">
        <f>IF(B173="","",IF(ISERROR(AB173)=TRUE,"",(AB173)))</f>
        <v/>
      </c>
      <c r="Q173" s="48" t="str">
        <f>IF(B173="","",IF(ISERROR(O173/P173)=TRUE,"",(O173/P173)))</f>
        <v/>
      </c>
      <c r="R173" s="48" t="str">
        <f>IF(ISERROR(Q173/1)=TRUE,"",(Q173/1))</f>
        <v/>
      </c>
      <c r="S173" s="47" t="str">
        <f t="shared" ref="S173:S187" si="92">IF(B173="","",IF(ISERROR(SUBSTITUTE(SUBSTITUTE(K173,"€",""),CHAR(160),"")/1)=TRUE,"",(SUBSTITUTE(SUBSTITUTE(K173,"€",""),CHAR(160),"")/1)))</f>
        <v/>
      </c>
      <c r="T173" s="47" t="str">
        <f>IF(B173="","",IF(ISERROR(AB172)=TRUE,"",(AB172)))</f>
        <v/>
      </c>
      <c r="U173" s="49" t="str">
        <f t="shared" ref="U173:U187" si="93">IF(B173="","",IF(ISERROR(S173/T173)=TRUE,"",( S173/T173)))</f>
        <v/>
      </c>
      <c r="V173" s="47" t="str">
        <f t="shared" ref="V173:V187" si="94">IF(ISERROR(IF(L173/1=0,"", L173/1))=TRUE,"0",(IF(L173/1=0,"", L173/1)))</f>
        <v/>
      </c>
      <c r="W173" s="50">
        <f t="shared" si="90"/>
        <v>0</v>
      </c>
      <c r="X173" s="51">
        <f t="shared" si="91"/>
        <v>0</v>
      </c>
      <c r="Y173" s="41"/>
      <c r="Z173" s="70" t="s">
        <v>192</v>
      </c>
      <c r="AA173" s="70" t="str">
        <f>SUBSTITUTE(Z173,"m","")</f>
        <v xml:space="preserve">2400 </v>
      </c>
      <c r="AB173" s="71">
        <f>AA173/1</f>
        <v>2400</v>
      </c>
      <c r="AC173" s="75"/>
    </row>
    <row r="174" spans="1:29" ht="16.5" thickTop="1" thickBot="1" x14ac:dyDescent="0.3">
      <c r="A174" s="6"/>
      <c r="B174" s="24"/>
      <c r="C174" s="25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7"/>
      <c r="O174" s="52" t="str">
        <f t="shared" ref="O174:O187" si="95">IF(D174/1=0,"",D174/1)</f>
        <v/>
      </c>
      <c r="P174" s="52" t="str">
        <f>IF(B174="","",IF(ISERROR(AB173)=TRUE,"",(AB173)))</f>
        <v/>
      </c>
      <c r="Q174" s="53" t="str">
        <f t="shared" ref="Q174:Q187" si="96">IF(B174="","",IF(ISERROR(O174/P174)=TRUE,"",(O174/P174)))</f>
        <v/>
      </c>
      <c r="R174" s="53" t="str">
        <f t="shared" ref="R174:R187" si="97">IF(ISERROR(Q174/1)=TRUE,"",(Q174/1))</f>
        <v/>
      </c>
      <c r="S174" s="52" t="str">
        <f t="shared" si="92"/>
        <v/>
      </c>
      <c r="T174" s="52" t="str">
        <f>IF(B174="","",IF(ISERROR(AB172)=TRUE,"",(AB172)))</f>
        <v/>
      </c>
      <c r="U174" s="54" t="str">
        <f t="shared" si="93"/>
        <v/>
      </c>
      <c r="V174" s="52" t="str">
        <f t="shared" si="94"/>
        <v/>
      </c>
      <c r="W174" s="55">
        <f t="shared" si="90"/>
        <v>0</v>
      </c>
      <c r="X174" s="56">
        <f t="shared" si="91"/>
        <v>0</v>
      </c>
      <c r="Y174" s="41"/>
      <c r="Z174" s="70" t="s">
        <v>193</v>
      </c>
      <c r="AA174" s="80"/>
      <c r="AB174" s="81"/>
      <c r="AC174" s="41"/>
    </row>
    <row r="175" spans="1:29" ht="16.5" thickTop="1" thickBot="1" x14ac:dyDescent="0.3">
      <c r="A175" s="6"/>
      <c r="B175" s="24"/>
      <c r="C175" s="25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7"/>
      <c r="O175" s="52" t="str">
        <f t="shared" si="95"/>
        <v/>
      </c>
      <c r="P175" s="52" t="str">
        <f>IF(B175="","",IF(ISERROR(AB173)=TRUE,"",(AB173)))</f>
        <v/>
      </c>
      <c r="Q175" s="53" t="str">
        <f t="shared" si="96"/>
        <v/>
      </c>
      <c r="R175" s="53" t="str">
        <f t="shared" si="97"/>
        <v/>
      </c>
      <c r="S175" s="52" t="str">
        <f t="shared" si="92"/>
        <v/>
      </c>
      <c r="T175" s="52" t="str">
        <f>IF(B175="","",IF(ISERROR(AB172)=TRUE,"",(AB172)))</f>
        <v/>
      </c>
      <c r="U175" s="54" t="str">
        <f t="shared" si="93"/>
        <v/>
      </c>
      <c r="V175" s="52" t="str">
        <f t="shared" si="94"/>
        <v/>
      </c>
      <c r="W175" s="55">
        <f t="shared" si="90"/>
        <v>0</v>
      </c>
      <c r="X175" s="56">
        <f t="shared" si="91"/>
        <v>0</v>
      </c>
      <c r="Y175" s="41"/>
      <c r="Z175" s="84" t="s">
        <v>194</v>
      </c>
      <c r="AA175" s="85"/>
      <c r="AB175" s="41"/>
      <c r="AC175" s="41"/>
    </row>
    <row r="176" spans="1:29" ht="16.5" thickTop="1" thickBot="1" x14ac:dyDescent="0.3">
      <c r="A176" s="6"/>
      <c r="B176" s="24"/>
      <c r="C176" s="25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7"/>
      <c r="O176" s="52" t="str">
        <f t="shared" si="95"/>
        <v/>
      </c>
      <c r="P176" s="52" t="str">
        <f>IF(B176="","",IF(ISERROR(AB173)=TRUE,"",(AB173)))</f>
        <v/>
      </c>
      <c r="Q176" s="53" t="str">
        <f t="shared" si="96"/>
        <v/>
      </c>
      <c r="R176" s="53" t="str">
        <f t="shared" si="97"/>
        <v/>
      </c>
      <c r="S176" s="52" t="str">
        <f t="shared" si="92"/>
        <v/>
      </c>
      <c r="T176" s="52" t="str">
        <f>IF(B176="","",IF(ISERROR(AB172)=TRUE,"",(AB172)))</f>
        <v/>
      </c>
      <c r="U176" s="54" t="str">
        <f t="shared" si="93"/>
        <v/>
      </c>
      <c r="V176" s="52" t="str">
        <f t="shared" si="94"/>
        <v/>
      </c>
      <c r="W176" s="55">
        <f t="shared" si="90"/>
        <v>0</v>
      </c>
      <c r="X176" s="56">
        <f t="shared" si="91"/>
        <v>0</v>
      </c>
      <c r="Y176" s="41"/>
      <c r="Z176" s="84" t="s">
        <v>39</v>
      </c>
      <c r="AA176" s="85"/>
      <c r="AB176" s="41"/>
      <c r="AC176" s="41"/>
    </row>
    <row r="177" spans="1:29" ht="16.5" thickTop="1" thickBot="1" x14ac:dyDescent="0.3">
      <c r="A177" s="6"/>
      <c r="B177" s="24"/>
      <c r="C177" s="25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7"/>
      <c r="O177" s="52" t="str">
        <f t="shared" si="95"/>
        <v/>
      </c>
      <c r="P177" s="52" t="str">
        <f>IF(B177="","",IF(ISERROR(AB173)=TRUE,"",(AB173)))</f>
        <v/>
      </c>
      <c r="Q177" s="53" t="str">
        <f t="shared" si="96"/>
        <v/>
      </c>
      <c r="R177" s="53" t="str">
        <f t="shared" si="97"/>
        <v/>
      </c>
      <c r="S177" s="52" t="str">
        <f t="shared" si="92"/>
        <v/>
      </c>
      <c r="T177" s="52" t="str">
        <f>IF(B177="","",IF(ISERROR(AB172)=TRUE,"",(AB172)))</f>
        <v/>
      </c>
      <c r="U177" s="54" t="str">
        <f t="shared" si="93"/>
        <v/>
      </c>
      <c r="V177" s="52" t="str">
        <f t="shared" si="94"/>
        <v/>
      </c>
      <c r="W177" s="55">
        <f t="shared" si="90"/>
        <v>0</v>
      </c>
      <c r="X177" s="56">
        <f t="shared" si="91"/>
        <v>0</v>
      </c>
      <c r="Y177" s="41"/>
      <c r="Z177" s="41"/>
      <c r="AA177" s="41"/>
      <c r="AB177" s="41"/>
      <c r="AC177" s="41"/>
    </row>
    <row r="178" spans="1:29" ht="15.75" thickTop="1" x14ac:dyDescent="0.25">
      <c r="A178" s="6"/>
      <c r="B178" s="24"/>
      <c r="C178" s="25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7"/>
      <c r="O178" s="52" t="str">
        <f t="shared" si="95"/>
        <v/>
      </c>
      <c r="P178" s="52" t="str">
        <f>IF(B178="","",IF(ISERROR(AB173)=TRUE,"",(AB173)))</f>
        <v/>
      </c>
      <c r="Q178" s="53" t="str">
        <f t="shared" si="96"/>
        <v/>
      </c>
      <c r="R178" s="53" t="str">
        <f t="shared" si="97"/>
        <v/>
      </c>
      <c r="S178" s="52" t="str">
        <f t="shared" si="92"/>
        <v/>
      </c>
      <c r="T178" s="52" t="str">
        <f>IF(B178="","",IF(ISERROR(AB172)=TRUE,"",(AB172)))</f>
        <v/>
      </c>
      <c r="U178" s="54" t="str">
        <f t="shared" si="93"/>
        <v/>
      </c>
      <c r="V178" s="52" t="str">
        <f t="shared" si="94"/>
        <v/>
      </c>
      <c r="W178" s="55">
        <f t="shared" si="90"/>
        <v>0</v>
      </c>
      <c r="X178" s="56">
        <f t="shared" si="91"/>
        <v>0</v>
      </c>
      <c r="Y178" s="41"/>
      <c r="Z178" s="65" t="s">
        <v>195</v>
      </c>
      <c r="AA178" s="66"/>
      <c r="AB178" s="67" t="s">
        <v>196</v>
      </c>
      <c r="AC178" s="68"/>
    </row>
    <row r="179" spans="1:29" ht="15.75" thickBot="1" x14ac:dyDescent="0.3">
      <c r="A179" s="6"/>
      <c r="B179" s="24"/>
      <c r="C179" s="25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7"/>
      <c r="O179" s="52" t="str">
        <f t="shared" si="95"/>
        <v/>
      </c>
      <c r="P179" s="52" t="str">
        <f>IF(B179="","",IF(ISERROR(AB173)=TRUE,"",(AB173)))</f>
        <v/>
      </c>
      <c r="Q179" s="53" t="str">
        <f t="shared" si="96"/>
        <v/>
      </c>
      <c r="R179" s="53" t="str">
        <f t="shared" si="97"/>
        <v/>
      </c>
      <c r="S179" s="52" t="str">
        <f t="shared" si="92"/>
        <v/>
      </c>
      <c r="T179" s="52" t="str">
        <f>IF(B179="","",IF(ISERROR(AB172)=TRUE,"",(AB172)))</f>
        <v/>
      </c>
      <c r="U179" s="54" t="str">
        <f t="shared" si="93"/>
        <v/>
      </c>
      <c r="V179" s="52" t="str">
        <f t="shared" si="94"/>
        <v/>
      </c>
      <c r="W179" s="55">
        <f t="shared" si="90"/>
        <v>0</v>
      </c>
      <c r="X179" s="56">
        <f t="shared" si="91"/>
        <v>0</v>
      </c>
      <c r="Y179" s="41"/>
      <c r="Z179" s="73" t="s">
        <v>197</v>
      </c>
      <c r="AA179" s="41" t="s">
        <v>198</v>
      </c>
      <c r="AB179" s="64" t="s">
        <v>197</v>
      </c>
      <c r="AC179" s="74" t="s">
        <v>198</v>
      </c>
    </row>
    <row r="180" spans="1:29" ht="15.75" thickBot="1" x14ac:dyDescent="0.3">
      <c r="A180" s="6"/>
      <c r="B180" s="24"/>
      <c r="C180" s="25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7"/>
      <c r="O180" s="52" t="str">
        <f t="shared" si="95"/>
        <v/>
      </c>
      <c r="P180" s="52" t="str">
        <f>IF(B180="","",IF(ISERROR(AB173)=TRUE,"",(AB173)))</f>
        <v/>
      </c>
      <c r="Q180" s="53" t="str">
        <f t="shared" si="96"/>
        <v/>
      </c>
      <c r="R180" s="53" t="str">
        <f t="shared" si="97"/>
        <v/>
      </c>
      <c r="S180" s="52" t="str">
        <f t="shared" si="92"/>
        <v/>
      </c>
      <c r="T180" s="52" t="str">
        <f>IF(B180="","",IF(ISERROR(AB172)=TRUE,"",(AB172)))</f>
        <v/>
      </c>
      <c r="U180" s="54" t="str">
        <f t="shared" si="93"/>
        <v/>
      </c>
      <c r="V180" s="52" t="str">
        <f t="shared" si="94"/>
        <v/>
      </c>
      <c r="W180" s="55">
        <f t="shared" si="90"/>
        <v>0</v>
      </c>
      <c r="X180" s="56">
        <f t="shared" si="91"/>
        <v>0</v>
      </c>
      <c r="Y180" s="41"/>
      <c r="Z180" s="76">
        <v>2</v>
      </c>
      <c r="AA180" s="77">
        <v>5.5</v>
      </c>
      <c r="AB180" s="78">
        <v>1188.5</v>
      </c>
      <c r="AC180" s="79">
        <v>2.1</v>
      </c>
    </row>
    <row r="181" spans="1:29" x14ac:dyDescent="0.25">
      <c r="A181" s="6"/>
      <c r="B181" s="24"/>
      <c r="C181" s="25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7"/>
      <c r="O181" s="52" t="str">
        <f t="shared" si="95"/>
        <v/>
      </c>
      <c r="P181" s="52" t="str">
        <f>IF(B181="","",IF(ISERROR(AB173)=TRUE,"",(AB173)))</f>
        <v/>
      </c>
      <c r="Q181" s="53" t="str">
        <f t="shared" si="96"/>
        <v/>
      </c>
      <c r="R181" s="53" t="str">
        <f t="shared" si="97"/>
        <v/>
      </c>
      <c r="S181" s="52" t="str">
        <f t="shared" si="92"/>
        <v/>
      </c>
      <c r="T181" s="52" t="str">
        <f t="shared" ref="T181:T187" si="98">IF(B181="","",IF(ISERROR(AB173)=TRUE,"",(AB173)))</f>
        <v/>
      </c>
      <c r="U181" s="54" t="str">
        <f t="shared" si="93"/>
        <v/>
      </c>
      <c r="V181" s="52" t="str">
        <f t="shared" si="94"/>
        <v/>
      </c>
      <c r="W181" s="55">
        <f t="shared" si="90"/>
        <v>0</v>
      </c>
      <c r="X181" s="56">
        <f t="shared" si="91"/>
        <v>0</v>
      </c>
      <c r="Y181" s="41"/>
      <c r="Z181" s="76">
        <v>3</v>
      </c>
      <c r="AA181" s="82" t="s">
        <v>24</v>
      </c>
      <c r="AB181" s="63" t="s">
        <v>24</v>
      </c>
      <c r="AC181" s="83">
        <v>3.2</v>
      </c>
    </row>
    <row r="182" spans="1:29" ht="15.75" thickBot="1" x14ac:dyDescent="0.3">
      <c r="A182" s="6"/>
      <c r="B182" s="24"/>
      <c r="C182" s="25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7"/>
      <c r="O182" s="52" t="str">
        <f t="shared" si="95"/>
        <v/>
      </c>
      <c r="P182" s="52" t="str">
        <f>IF(B182="","",IF(ISERROR(AB173)=TRUE,"",(AB173)))</f>
        <v/>
      </c>
      <c r="Q182" s="53" t="str">
        <f t="shared" si="96"/>
        <v/>
      </c>
      <c r="R182" s="53" t="str">
        <f t="shared" si="97"/>
        <v/>
      </c>
      <c r="S182" s="52" t="str">
        <f t="shared" si="92"/>
        <v/>
      </c>
      <c r="T182" s="52" t="str">
        <f t="shared" si="98"/>
        <v/>
      </c>
      <c r="U182" s="54" t="str">
        <f t="shared" si="93"/>
        <v/>
      </c>
      <c r="V182" s="52" t="str">
        <f t="shared" si="94"/>
        <v/>
      </c>
      <c r="W182" s="55">
        <f t="shared" si="90"/>
        <v>0</v>
      </c>
      <c r="X182" s="56">
        <f t="shared" si="91"/>
        <v>0</v>
      </c>
      <c r="Y182" s="41"/>
      <c r="Z182" s="86">
        <v>7</v>
      </c>
      <c r="AA182" s="87" t="s">
        <v>24</v>
      </c>
      <c r="AB182" s="88" t="s">
        <v>24</v>
      </c>
      <c r="AC182" s="89">
        <v>4.5</v>
      </c>
    </row>
    <row r="183" spans="1:29" ht="15.75" thickTop="1" x14ac:dyDescent="0.25">
      <c r="A183" s="6"/>
      <c r="B183" s="24"/>
      <c r="C183" s="25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7"/>
      <c r="O183" s="52" t="str">
        <f t="shared" si="95"/>
        <v/>
      </c>
      <c r="P183" s="52" t="str">
        <f>IF(B183="","",IF(ISERROR(AB173)=TRUE,"",(AB173)))</f>
        <v/>
      </c>
      <c r="Q183" s="53" t="str">
        <f t="shared" si="96"/>
        <v/>
      </c>
      <c r="R183" s="53" t="str">
        <f t="shared" si="97"/>
        <v/>
      </c>
      <c r="S183" s="52" t="str">
        <f t="shared" si="92"/>
        <v/>
      </c>
      <c r="T183" s="52" t="str">
        <f t="shared" si="98"/>
        <v/>
      </c>
      <c r="U183" s="54" t="str">
        <f t="shared" si="93"/>
        <v/>
      </c>
      <c r="V183" s="52" t="str">
        <f t="shared" si="94"/>
        <v/>
      </c>
      <c r="W183" s="55">
        <f t="shared" si="90"/>
        <v>0</v>
      </c>
      <c r="X183" s="56">
        <f t="shared" si="91"/>
        <v>0</v>
      </c>
      <c r="Y183" s="41"/>
      <c r="Z183" s="41"/>
      <c r="AA183" s="41"/>
      <c r="AB183" s="41"/>
      <c r="AC183" s="41"/>
    </row>
    <row r="184" spans="1:29" x14ac:dyDescent="0.25">
      <c r="A184" s="6"/>
      <c r="B184" s="24"/>
      <c r="C184" s="25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7"/>
      <c r="O184" s="52" t="str">
        <f t="shared" si="95"/>
        <v/>
      </c>
      <c r="P184" s="52" t="str">
        <f>IF(B184="","",IF(ISERROR(AB173)=TRUE,"",(AB173)))</f>
        <v/>
      </c>
      <c r="Q184" s="53" t="str">
        <f t="shared" si="96"/>
        <v/>
      </c>
      <c r="R184" s="53" t="str">
        <f t="shared" si="97"/>
        <v/>
      </c>
      <c r="S184" s="52" t="str">
        <f t="shared" si="92"/>
        <v/>
      </c>
      <c r="T184" s="52" t="str">
        <f t="shared" si="98"/>
        <v/>
      </c>
      <c r="U184" s="54" t="str">
        <f t="shared" si="93"/>
        <v/>
      </c>
      <c r="V184" s="52" t="str">
        <f t="shared" si="94"/>
        <v/>
      </c>
      <c r="W184" s="55">
        <f t="shared" si="90"/>
        <v>0</v>
      </c>
      <c r="X184" s="56">
        <f t="shared" si="91"/>
        <v>0</v>
      </c>
      <c r="Y184" s="41"/>
      <c r="Z184" s="41"/>
      <c r="AA184" s="41"/>
      <c r="AB184" s="41"/>
      <c r="AC184" s="41"/>
    </row>
    <row r="185" spans="1:29" x14ac:dyDescent="0.25">
      <c r="A185" s="6"/>
      <c r="B185" s="24"/>
      <c r="C185" s="25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7"/>
      <c r="O185" s="52" t="str">
        <f t="shared" si="95"/>
        <v/>
      </c>
      <c r="P185" s="52" t="str">
        <f>IF(B185="","",IF(ISERROR(AB173)=TRUE,"",(AB173)))</f>
        <v/>
      </c>
      <c r="Q185" s="53" t="str">
        <f t="shared" si="96"/>
        <v/>
      </c>
      <c r="R185" s="53" t="str">
        <f t="shared" si="97"/>
        <v/>
      </c>
      <c r="S185" s="52" t="str">
        <f t="shared" si="92"/>
        <v/>
      </c>
      <c r="T185" s="52" t="str">
        <f t="shared" si="98"/>
        <v/>
      </c>
      <c r="U185" s="54" t="str">
        <f t="shared" si="93"/>
        <v/>
      </c>
      <c r="V185" s="52" t="str">
        <f t="shared" si="94"/>
        <v/>
      </c>
      <c r="W185" s="55">
        <f t="shared" si="90"/>
        <v>0</v>
      </c>
      <c r="X185" s="56">
        <f t="shared" si="91"/>
        <v>0</v>
      </c>
      <c r="Y185" s="41"/>
      <c r="Z185" s="41"/>
      <c r="AA185" s="41"/>
      <c r="AB185" s="41"/>
      <c r="AC185" s="41"/>
    </row>
    <row r="186" spans="1:29" x14ac:dyDescent="0.25">
      <c r="A186" s="6"/>
      <c r="B186" s="24"/>
      <c r="C186" s="25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7"/>
      <c r="O186" s="52" t="str">
        <f t="shared" si="95"/>
        <v/>
      </c>
      <c r="P186" s="52" t="str">
        <f>IF(B186="","",IF(ISERROR(AB173)=TRUE,"",(AB173)))</f>
        <v/>
      </c>
      <c r="Q186" s="53" t="str">
        <f t="shared" si="96"/>
        <v/>
      </c>
      <c r="R186" s="53" t="str">
        <f t="shared" si="97"/>
        <v/>
      </c>
      <c r="S186" s="52" t="str">
        <f t="shared" si="92"/>
        <v/>
      </c>
      <c r="T186" s="52" t="str">
        <f t="shared" si="98"/>
        <v/>
      </c>
      <c r="U186" s="54" t="str">
        <f t="shared" si="93"/>
        <v/>
      </c>
      <c r="V186" s="52" t="str">
        <f t="shared" si="94"/>
        <v/>
      </c>
      <c r="W186" s="55">
        <f t="shared" si="90"/>
        <v>0</v>
      </c>
      <c r="X186" s="56">
        <f t="shared" si="91"/>
        <v>0</v>
      </c>
      <c r="Y186" s="41"/>
      <c r="Z186" s="41"/>
      <c r="AA186" s="41"/>
      <c r="AB186" s="41"/>
      <c r="AC186" s="41"/>
    </row>
    <row r="187" spans="1:29" ht="15.75" thickBot="1" x14ac:dyDescent="0.3">
      <c r="A187" s="6"/>
      <c r="B187" s="28"/>
      <c r="C187" s="29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1"/>
      <c r="O187" s="57" t="str">
        <f t="shared" si="95"/>
        <v/>
      </c>
      <c r="P187" s="57" t="str">
        <f>IF(B187="","",IF(ISERROR(AB173)=TRUE,"",(AB173)))</f>
        <v/>
      </c>
      <c r="Q187" s="58" t="str">
        <f t="shared" si="96"/>
        <v/>
      </c>
      <c r="R187" s="58" t="str">
        <f t="shared" si="97"/>
        <v/>
      </c>
      <c r="S187" s="57" t="str">
        <f t="shared" si="92"/>
        <v/>
      </c>
      <c r="T187" s="57" t="str">
        <f t="shared" si="98"/>
        <v/>
      </c>
      <c r="U187" s="59" t="str">
        <f t="shared" si="93"/>
        <v/>
      </c>
      <c r="V187" s="57" t="str">
        <f t="shared" si="94"/>
        <v/>
      </c>
      <c r="W187" s="60">
        <f t="shared" si="90"/>
        <v>0</v>
      </c>
      <c r="X187" s="61">
        <f t="shared" si="91"/>
        <v>0</v>
      </c>
      <c r="Y187" s="41"/>
      <c r="Z187" s="41"/>
      <c r="AA187" s="41"/>
      <c r="AB187" s="41"/>
      <c r="AC187" s="41"/>
    </row>
    <row r="188" spans="1:29" ht="17.25" thickTop="1" thickBot="1" x14ac:dyDescent="0.3">
      <c r="A188" s="14">
        <v>12</v>
      </c>
      <c r="B188" s="15"/>
      <c r="C188" s="12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62" t="s">
        <v>38</v>
      </c>
      <c r="AA188" s="63"/>
      <c r="AB188" s="64"/>
      <c r="AC188" s="41"/>
    </row>
    <row r="189" spans="1:29" ht="17.25" thickTop="1" thickBot="1" x14ac:dyDescent="0.3">
      <c r="A189" s="17" t="s">
        <v>63</v>
      </c>
      <c r="B189" s="37" t="s">
        <v>25</v>
      </c>
      <c r="C189" s="38" t="s">
        <v>26</v>
      </c>
      <c r="D189" s="39" t="s">
        <v>27</v>
      </c>
      <c r="E189" s="39" t="s">
        <v>28</v>
      </c>
      <c r="F189" s="39" t="s">
        <v>29</v>
      </c>
      <c r="G189" s="39" t="s">
        <v>30</v>
      </c>
      <c r="H189" s="39" t="s">
        <v>31</v>
      </c>
      <c r="I189" s="39" t="s">
        <v>32</v>
      </c>
      <c r="J189" s="39" t="s">
        <v>33</v>
      </c>
      <c r="K189" s="39" t="s">
        <v>34</v>
      </c>
      <c r="L189" s="39" t="s">
        <v>35</v>
      </c>
      <c r="M189" s="39" t="s">
        <v>23</v>
      </c>
      <c r="N189" s="40" t="s">
        <v>36</v>
      </c>
      <c r="O189" s="42" t="s">
        <v>186</v>
      </c>
      <c r="P189" s="42" t="s">
        <v>187</v>
      </c>
      <c r="Q189" s="42"/>
      <c r="R189" s="43" t="s">
        <v>188</v>
      </c>
      <c r="S189" s="44" t="s">
        <v>189</v>
      </c>
      <c r="T189" s="44" t="s">
        <v>190</v>
      </c>
      <c r="U189" s="44"/>
      <c r="V189" s="44" t="s">
        <v>191</v>
      </c>
      <c r="W189" s="45" t="str">
        <f t="shared" ref="W189:W204" si="99">H189</f>
        <v>Terrain</v>
      </c>
      <c r="X189" s="46" t="str">
        <f t="shared" ref="X189:X204" si="100">C189</f>
        <v>Hippodrome</v>
      </c>
      <c r="Y189" s="41"/>
      <c r="Z189" s="69">
        <v>17000</v>
      </c>
      <c r="AA189" s="70" t="str">
        <f>SUBSTITUTE(Z189,"m","")</f>
        <v>17000</v>
      </c>
      <c r="AB189" s="71">
        <f>AA189/1</f>
        <v>17000</v>
      </c>
      <c r="AC189" s="72">
        <v>1</v>
      </c>
    </row>
    <row r="190" spans="1:29" ht="17.25" thickTop="1" thickBot="1" x14ac:dyDescent="0.3">
      <c r="A190" s="32"/>
      <c r="B190" s="33"/>
      <c r="C190" s="34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3"/>
      <c r="O190" s="47" t="str">
        <f>IF(D190/1=0,"",D190/1)</f>
        <v/>
      </c>
      <c r="P190" s="47" t="str">
        <f>IF(B190="","",IF(ISERROR(AB190)=TRUE,"",(AB190)))</f>
        <v/>
      </c>
      <c r="Q190" s="48" t="str">
        <f>IF(B190="","",IF(ISERROR(O190/P190)=TRUE,"",(O190/P190)))</f>
        <v/>
      </c>
      <c r="R190" s="48" t="str">
        <f>IF(ISERROR(Q190/1)=TRUE,"",(Q190/1))</f>
        <v/>
      </c>
      <c r="S190" s="47" t="str">
        <f t="shared" ref="S190:S204" si="101">IF(B190="","",IF(ISERROR(SUBSTITUTE(SUBSTITUTE(K190,"€",""),CHAR(160),"")/1)=TRUE,"",(SUBSTITUTE(SUBSTITUTE(K190,"€",""),CHAR(160),"")/1)))</f>
        <v/>
      </c>
      <c r="T190" s="47" t="str">
        <f>IF(B190="","",IF(ISERROR(AB189)=TRUE,"",(AB189)))</f>
        <v/>
      </c>
      <c r="U190" s="49" t="str">
        <f t="shared" ref="U190:U204" si="102">IF(B190="","",IF(ISERROR(S190/T190)=TRUE,"",( S190/T190)))</f>
        <v/>
      </c>
      <c r="V190" s="47" t="str">
        <f t="shared" ref="V190:V204" si="103">IF(ISERROR(IF(L190/1=0,"", L190/1))=TRUE,"0",(IF(L190/1=0,"", L190/1)))</f>
        <v/>
      </c>
      <c r="W190" s="50">
        <f t="shared" si="99"/>
        <v>0</v>
      </c>
      <c r="X190" s="51">
        <f t="shared" si="100"/>
        <v>0</v>
      </c>
      <c r="Y190" s="41"/>
      <c r="Z190" s="70" t="s">
        <v>192</v>
      </c>
      <c r="AA190" s="70" t="str">
        <f>SUBSTITUTE(Z190,"m","")</f>
        <v xml:space="preserve">2400 </v>
      </c>
      <c r="AB190" s="71">
        <f>AA190/1</f>
        <v>2400</v>
      </c>
      <c r="AC190" s="75"/>
    </row>
    <row r="191" spans="1:29" ht="16.5" thickTop="1" thickBot="1" x14ac:dyDescent="0.3">
      <c r="A191" s="6"/>
      <c r="B191" s="24"/>
      <c r="C191" s="25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7"/>
      <c r="O191" s="52" t="str">
        <f t="shared" ref="O191:O204" si="104">IF(D191/1=0,"",D191/1)</f>
        <v/>
      </c>
      <c r="P191" s="52" t="str">
        <f>IF(B191="","",IF(ISERROR(AB190)=TRUE,"",(AB190)))</f>
        <v/>
      </c>
      <c r="Q191" s="53" t="str">
        <f t="shared" ref="Q191:Q204" si="105">IF(B191="","",IF(ISERROR(O191/P191)=TRUE,"",(O191/P191)))</f>
        <v/>
      </c>
      <c r="R191" s="53" t="str">
        <f t="shared" ref="R191:R204" si="106">IF(ISERROR(Q191/1)=TRUE,"",(Q191/1))</f>
        <v/>
      </c>
      <c r="S191" s="52" t="str">
        <f t="shared" si="101"/>
        <v/>
      </c>
      <c r="T191" s="52" t="str">
        <f>IF(B191="","",IF(ISERROR(AB189)=TRUE,"",(AB189)))</f>
        <v/>
      </c>
      <c r="U191" s="54" t="str">
        <f t="shared" si="102"/>
        <v/>
      </c>
      <c r="V191" s="52" t="str">
        <f t="shared" si="103"/>
        <v/>
      </c>
      <c r="W191" s="55">
        <f t="shared" si="99"/>
        <v>0</v>
      </c>
      <c r="X191" s="56">
        <f t="shared" si="100"/>
        <v>0</v>
      </c>
      <c r="Y191" s="41"/>
      <c r="Z191" s="70" t="s">
        <v>193</v>
      </c>
      <c r="AA191" s="80"/>
      <c r="AB191" s="81"/>
      <c r="AC191" s="41"/>
    </row>
    <row r="192" spans="1:29" ht="16.5" thickTop="1" thickBot="1" x14ac:dyDescent="0.3">
      <c r="A192" s="6"/>
      <c r="B192" s="24"/>
      <c r="C192" s="25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7"/>
      <c r="O192" s="52" t="str">
        <f t="shared" si="104"/>
        <v/>
      </c>
      <c r="P192" s="52" t="str">
        <f>IF(B192="","",IF(ISERROR(AB190)=TRUE,"",(AB190)))</f>
        <v/>
      </c>
      <c r="Q192" s="53" t="str">
        <f t="shared" si="105"/>
        <v/>
      </c>
      <c r="R192" s="53" t="str">
        <f t="shared" si="106"/>
        <v/>
      </c>
      <c r="S192" s="52" t="str">
        <f t="shared" si="101"/>
        <v/>
      </c>
      <c r="T192" s="52" t="str">
        <f>IF(B192="","",IF(ISERROR(AB189)=TRUE,"",(AB189)))</f>
        <v/>
      </c>
      <c r="U192" s="54" t="str">
        <f t="shared" si="102"/>
        <v/>
      </c>
      <c r="V192" s="52" t="str">
        <f t="shared" si="103"/>
        <v/>
      </c>
      <c r="W192" s="55">
        <f t="shared" si="99"/>
        <v>0</v>
      </c>
      <c r="X192" s="56">
        <f t="shared" si="100"/>
        <v>0</v>
      </c>
      <c r="Y192" s="41"/>
      <c r="Z192" s="84" t="s">
        <v>194</v>
      </c>
      <c r="AA192" s="85"/>
      <c r="AB192" s="41"/>
      <c r="AC192" s="41"/>
    </row>
    <row r="193" spans="1:29" ht="16.5" thickTop="1" thickBot="1" x14ac:dyDescent="0.3">
      <c r="A193" s="6"/>
      <c r="B193" s="24"/>
      <c r="C193" s="25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7"/>
      <c r="O193" s="52" t="str">
        <f t="shared" si="104"/>
        <v/>
      </c>
      <c r="P193" s="52" t="str">
        <f>IF(B193="","",IF(ISERROR(AB190)=TRUE,"",(AB190)))</f>
        <v/>
      </c>
      <c r="Q193" s="53" t="str">
        <f t="shared" si="105"/>
        <v/>
      </c>
      <c r="R193" s="53" t="str">
        <f t="shared" si="106"/>
        <v/>
      </c>
      <c r="S193" s="52" t="str">
        <f t="shared" si="101"/>
        <v/>
      </c>
      <c r="T193" s="52" t="str">
        <f>IF(B193="","",IF(ISERROR(AB189)=TRUE,"",(AB189)))</f>
        <v/>
      </c>
      <c r="U193" s="54" t="str">
        <f t="shared" si="102"/>
        <v/>
      </c>
      <c r="V193" s="52" t="str">
        <f t="shared" si="103"/>
        <v/>
      </c>
      <c r="W193" s="55">
        <f t="shared" si="99"/>
        <v>0</v>
      </c>
      <c r="X193" s="56">
        <f t="shared" si="100"/>
        <v>0</v>
      </c>
      <c r="Y193" s="41"/>
      <c r="Z193" s="84" t="s">
        <v>39</v>
      </c>
      <c r="AA193" s="85"/>
      <c r="AB193" s="41"/>
      <c r="AC193" s="41"/>
    </row>
    <row r="194" spans="1:29" ht="16.5" thickTop="1" thickBot="1" x14ac:dyDescent="0.3">
      <c r="A194" s="6"/>
      <c r="B194" s="24"/>
      <c r="C194" s="25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7"/>
      <c r="O194" s="52" t="str">
        <f t="shared" si="104"/>
        <v/>
      </c>
      <c r="P194" s="52" t="str">
        <f>IF(B194="","",IF(ISERROR(AB190)=TRUE,"",(AB190)))</f>
        <v/>
      </c>
      <c r="Q194" s="53" t="str">
        <f t="shared" si="105"/>
        <v/>
      </c>
      <c r="R194" s="53" t="str">
        <f t="shared" si="106"/>
        <v/>
      </c>
      <c r="S194" s="52" t="str">
        <f t="shared" si="101"/>
        <v/>
      </c>
      <c r="T194" s="52" t="str">
        <f>IF(B194="","",IF(ISERROR(AB189)=TRUE,"",(AB189)))</f>
        <v/>
      </c>
      <c r="U194" s="54" t="str">
        <f t="shared" si="102"/>
        <v/>
      </c>
      <c r="V194" s="52" t="str">
        <f t="shared" si="103"/>
        <v/>
      </c>
      <c r="W194" s="55">
        <f t="shared" si="99"/>
        <v>0</v>
      </c>
      <c r="X194" s="56">
        <f t="shared" si="100"/>
        <v>0</v>
      </c>
      <c r="Y194" s="41"/>
      <c r="Z194" s="41"/>
      <c r="AA194" s="41"/>
      <c r="AB194" s="41"/>
      <c r="AC194" s="41"/>
    </row>
    <row r="195" spans="1:29" ht="15.75" thickTop="1" x14ac:dyDescent="0.25">
      <c r="A195" s="6"/>
      <c r="B195" s="24"/>
      <c r="C195" s="25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7"/>
      <c r="O195" s="52" t="str">
        <f t="shared" si="104"/>
        <v/>
      </c>
      <c r="P195" s="52" t="str">
        <f>IF(B195="","",IF(ISERROR(AB190)=TRUE,"",(AB190)))</f>
        <v/>
      </c>
      <c r="Q195" s="53" t="str">
        <f t="shared" si="105"/>
        <v/>
      </c>
      <c r="R195" s="53" t="str">
        <f t="shared" si="106"/>
        <v/>
      </c>
      <c r="S195" s="52" t="str">
        <f t="shared" si="101"/>
        <v/>
      </c>
      <c r="T195" s="52" t="str">
        <f>IF(B195="","",IF(ISERROR(AB189)=TRUE,"",(AB189)))</f>
        <v/>
      </c>
      <c r="U195" s="54" t="str">
        <f t="shared" si="102"/>
        <v/>
      </c>
      <c r="V195" s="52" t="str">
        <f t="shared" si="103"/>
        <v/>
      </c>
      <c r="W195" s="55">
        <f t="shared" si="99"/>
        <v>0</v>
      </c>
      <c r="X195" s="56">
        <f t="shared" si="100"/>
        <v>0</v>
      </c>
      <c r="Y195" s="41"/>
      <c r="Z195" s="65" t="s">
        <v>195</v>
      </c>
      <c r="AA195" s="66"/>
      <c r="AB195" s="67" t="s">
        <v>196</v>
      </c>
      <c r="AC195" s="68"/>
    </row>
    <row r="196" spans="1:29" ht="15.75" thickBot="1" x14ac:dyDescent="0.3">
      <c r="A196" s="6"/>
      <c r="B196" s="24"/>
      <c r="C196" s="25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7"/>
      <c r="O196" s="52" t="str">
        <f t="shared" si="104"/>
        <v/>
      </c>
      <c r="P196" s="52" t="str">
        <f>IF(B196="","",IF(ISERROR(AB190)=TRUE,"",(AB190)))</f>
        <v/>
      </c>
      <c r="Q196" s="53" t="str">
        <f t="shared" si="105"/>
        <v/>
      </c>
      <c r="R196" s="53" t="str">
        <f t="shared" si="106"/>
        <v/>
      </c>
      <c r="S196" s="52" t="str">
        <f t="shared" si="101"/>
        <v/>
      </c>
      <c r="T196" s="52" t="str">
        <f>IF(B196="","",IF(ISERROR(AB189)=TRUE,"",(AB189)))</f>
        <v/>
      </c>
      <c r="U196" s="54" t="str">
        <f t="shared" si="102"/>
        <v/>
      </c>
      <c r="V196" s="52" t="str">
        <f t="shared" si="103"/>
        <v/>
      </c>
      <c r="W196" s="55">
        <f t="shared" si="99"/>
        <v>0</v>
      </c>
      <c r="X196" s="56">
        <f t="shared" si="100"/>
        <v>0</v>
      </c>
      <c r="Y196" s="41"/>
      <c r="Z196" s="73" t="s">
        <v>197</v>
      </c>
      <c r="AA196" s="41" t="s">
        <v>198</v>
      </c>
      <c r="AB196" s="64" t="s">
        <v>197</v>
      </c>
      <c r="AC196" s="74" t="s">
        <v>198</v>
      </c>
    </row>
    <row r="197" spans="1:29" ht="15.75" thickBot="1" x14ac:dyDescent="0.3">
      <c r="A197" s="6"/>
      <c r="B197" s="24"/>
      <c r="C197" s="25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7"/>
      <c r="O197" s="52" t="str">
        <f t="shared" si="104"/>
        <v/>
      </c>
      <c r="P197" s="52" t="str">
        <f>IF(B197="","",IF(ISERROR(AB190)=TRUE,"",(AB190)))</f>
        <v/>
      </c>
      <c r="Q197" s="53" t="str">
        <f t="shared" si="105"/>
        <v/>
      </c>
      <c r="R197" s="53" t="str">
        <f t="shared" si="106"/>
        <v/>
      </c>
      <c r="S197" s="52" t="str">
        <f t="shared" si="101"/>
        <v/>
      </c>
      <c r="T197" s="52" t="str">
        <f>IF(B197="","",IF(ISERROR(AB189)=TRUE,"",(AB189)))</f>
        <v/>
      </c>
      <c r="U197" s="54" t="str">
        <f t="shared" si="102"/>
        <v/>
      </c>
      <c r="V197" s="52" t="str">
        <f t="shared" si="103"/>
        <v/>
      </c>
      <c r="W197" s="55">
        <f t="shared" si="99"/>
        <v>0</v>
      </c>
      <c r="X197" s="56">
        <f t="shared" si="100"/>
        <v>0</v>
      </c>
      <c r="Y197" s="41"/>
      <c r="Z197" s="76">
        <v>2</v>
      </c>
      <c r="AA197" s="77">
        <v>5.5</v>
      </c>
      <c r="AB197" s="78">
        <v>1188.5</v>
      </c>
      <c r="AC197" s="79">
        <v>2.1</v>
      </c>
    </row>
    <row r="198" spans="1:29" x14ac:dyDescent="0.25">
      <c r="A198" s="6"/>
      <c r="B198" s="24"/>
      <c r="C198" s="25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7"/>
      <c r="O198" s="52" t="str">
        <f t="shared" si="104"/>
        <v/>
      </c>
      <c r="P198" s="52" t="str">
        <f>IF(B198="","",IF(ISERROR(AB190)=TRUE,"",(AB190)))</f>
        <v/>
      </c>
      <c r="Q198" s="53" t="str">
        <f t="shared" si="105"/>
        <v/>
      </c>
      <c r="R198" s="53" t="str">
        <f t="shared" si="106"/>
        <v/>
      </c>
      <c r="S198" s="52" t="str">
        <f t="shared" si="101"/>
        <v/>
      </c>
      <c r="T198" s="52" t="str">
        <f t="shared" ref="T198:T204" si="107">IF(B198="","",IF(ISERROR(AB190)=TRUE,"",(AB190)))</f>
        <v/>
      </c>
      <c r="U198" s="54" t="str">
        <f t="shared" si="102"/>
        <v/>
      </c>
      <c r="V198" s="52" t="str">
        <f t="shared" si="103"/>
        <v/>
      </c>
      <c r="W198" s="55">
        <f t="shared" si="99"/>
        <v>0</v>
      </c>
      <c r="X198" s="56">
        <f t="shared" si="100"/>
        <v>0</v>
      </c>
      <c r="Y198" s="41"/>
      <c r="Z198" s="76">
        <v>3</v>
      </c>
      <c r="AA198" s="82" t="s">
        <v>24</v>
      </c>
      <c r="AB198" s="63" t="s">
        <v>24</v>
      </c>
      <c r="AC198" s="83">
        <v>3.2</v>
      </c>
    </row>
    <row r="199" spans="1:29" ht="15.75" thickBot="1" x14ac:dyDescent="0.3">
      <c r="A199" s="6"/>
      <c r="B199" s="24"/>
      <c r="C199" s="25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7"/>
      <c r="O199" s="52" t="str">
        <f t="shared" si="104"/>
        <v/>
      </c>
      <c r="P199" s="52" t="str">
        <f>IF(B199="","",IF(ISERROR(AB190)=TRUE,"",(AB190)))</f>
        <v/>
      </c>
      <c r="Q199" s="53" t="str">
        <f t="shared" si="105"/>
        <v/>
      </c>
      <c r="R199" s="53" t="str">
        <f t="shared" si="106"/>
        <v/>
      </c>
      <c r="S199" s="52" t="str">
        <f t="shared" si="101"/>
        <v/>
      </c>
      <c r="T199" s="52" t="str">
        <f t="shared" si="107"/>
        <v/>
      </c>
      <c r="U199" s="54" t="str">
        <f t="shared" si="102"/>
        <v/>
      </c>
      <c r="V199" s="52" t="str">
        <f t="shared" si="103"/>
        <v/>
      </c>
      <c r="W199" s="55">
        <f t="shared" si="99"/>
        <v>0</v>
      </c>
      <c r="X199" s="56">
        <f t="shared" si="100"/>
        <v>0</v>
      </c>
      <c r="Y199" s="41"/>
      <c r="Z199" s="86">
        <v>7</v>
      </c>
      <c r="AA199" s="87" t="s">
        <v>24</v>
      </c>
      <c r="AB199" s="88" t="s">
        <v>24</v>
      </c>
      <c r="AC199" s="89">
        <v>4.5</v>
      </c>
    </row>
    <row r="200" spans="1:29" ht="15.75" thickTop="1" x14ac:dyDescent="0.25">
      <c r="A200" s="6"/>
      <c r="B200" s="24"/>
      <c r="C200" s="25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7"/>
      <c r="O200" s="52" t="str">
        <f t="shared" si="104"/>
        <v/>
      </c>
      <c r="P200" s="52" t="str">
        <f>IF(B200="","",IF(ISERROR(AB190)=TRUE,"",(AB190)))</f>
        <v/>
      </c>
      <c r="Q200" s="53" t="str">
        <f t="shared" si="105"/>
        <v/>
      </c>
      <c r="R200" s="53" t="str">
        <f t="shared" si="106"/>
        <v/>
      </c>
      <c r="S200" s="52" t="str">
        <f t="shared" si="101"/>
        <v/>
      </c>
      <c r="T200" s="52" t="str">
        <f t="shared" si="107"/>
        <v/>
      </c>
      <c r="U200" s="54" t="str">
        <f t="shared" si="102"/>
        <v/>
      </c>
      <c r="V200" s="52" t="str">
        <f t="shared" si="103"/>
        <v/>
      </c>
      <c r="W200" s="55">
        <f t="shared" si="99"/>
        <v>0</v>
      </c>
      <c r="X200" s="56">
        <f t="shared" si="100"/>
        <v>0</v>
      </c>
      <c r="Y200" s="41"/>
      <c r="Z200" s="41"/>
      <c r="AA200" s="41"/>
      <c r="AB200" s="41"/>
      <c r="AC200" s="41"/>
    </row>
    <row r="201" spans="1:29" x14ac:dyDescent="0.25">
      <c r="A201" s="6"/>
      <c r="B201" s="24"/>
      <c r="C201" s="25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7"/>
      <c r="O201" s="52" t="str">
        <f t="shared" si="104"/>
        <v/>
      </c>
      <c r="P201" s="52" t="str">
        <f>IF(B201="","",IF(ISERROR(AB190)=TRUE,"",(AB190)))</f>
        <v/>
      </c>
      <c r="Q201" s="53" t="str">
        <f t="shared" si="105"/>
        <v/>
      </c>
      <c r="R201" s="53" t="str">
        <f t="shared" si="106"/>
        <v/>
      </c>
      <c r="S201" s="52" t="str">
        <f t="shared" si="101"/>
        <v/>
      </c>
      <c r="T201" s="52" t="str">
        <f t="shared" si="107"/>
        <v/>
      </c>
      <c r="U201" s="54" t="str">
        <f t="shared" si="102"/>
        <v/>
      </c>
      <c r="V201" s="52" t="str">
        <f t="shared" si="103"/>
        <v/>
      </c>
      <c r="W201" s="55">
        <f t="shared" si="99"/>
        <v>0</v>
      </c>
      <c r="X201" s="56">
        <f t="shared" si="100"/>
        <v>0</v>
      </c>
      <c r="Y201" s="41"/>
      <c r="Z201" s="41"/>
      <c r="AA201" s="41"/>
      <c r="AB201" s="41"/>
      <c r="AC201" s="41"/>
    </row>
    <row r="202" spans="1:29" x14ac:dyDescent="0.25">
      <c r="A202" s="6"/>
      <c r="B202" s="24"/>
      <c r="C202" s="25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7"/>
      <c r="O202" s="52" t="str">
        <f t="shared" si="104"/>
        <v/>
      </c>
      <c r="P202" s="52" t="str">
        <f>IF(B202="","",IF(ISERROR(AB190)=TRUE,"",(AB190)))</f>
        <v/>
      </c>
      <c r="Q202" s="53" t="str">
        <f t="shared" si="105"/>
        <v/>
      </c>
      <c r="R202" s="53" t="str">
        <f t="shared" si="106"/>
        <v/>
      </c>
      <c r="S202" s="52" t="str">
        <f t="shared" si="101"/>
        <v/>
      </c>
      <c r="T202" s="52" t="str">
        <f t="shared" si="107"/>
        <v/>
      </c>
      <c r="U202" s="54" t="str">
        <f t="shared" si="102"/>
        <v/>
      </c>
      <c r="V202" s="52" t="str">
        <f t="shared" si="103"/>
        <v/>
      </c>
      <c r="W202" s="55">
        <f t="shared" si="99"/>
        <v>0</v>
      </c>
      <c r="X202" s="56">
        <f t="shared" si="100"/>
        <v>0</v>
      </c>
      <c r="Y202" s="41"/>
      <c r="Z202" s="41"/>
      <c r="AA202" s="41"/>
      <c r="AB202" s="41"/>
      <c r="AC202" s="41"/>
    </row>
    <row r="203" spans="1:29" x14ac:dyDescent="0.25">
      <c r="A203" s="6"/>
      <c r="B203" s="24"/>
      <c r="C203" s="25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7"/>
      <c r="O203" s="52" t="str">
        <f t="shared" si="104"/>
        <v/>
      </c>
      <c r="P203" s="52" t="str">
        <f>IF(B203="","",IF(ISERROR(AB190)=TRUE,"",(AB190)))</f>
        <v/>
      </c>
      <c r="Q203" s="53" t="str">
        <f t="shared" si="105"/>
        <v/>
      </c>
      <c r="R203" s="53" t="str">
        <f t="shared" si="106"/>
        <v/>
      </c>
      <c r="S203" s="52" t="str">
        <f t="shared" si="101"/>
        <v/>
      </c>
      <c r="T203" s="52" t="str">
        <f t="shared" si="107"/>
        <v/>
      </c>
      <c r="U203" s="54" t="str">
        <f t="shared" si="102"/>
        <v/>
      </c>
      <c r="V203" s="52" t="str">
        <f t="shared" si="103"/>
        <v/>
      </c>
      <c r="W203" s="55">
        <f t="shared" si="99"/>
        <v>0</v>
      </c>
      <c r="X203" s="56">
        <f t="shared" si="100"/>
        <v>0</v>
      </c>
      <c r="Y203" s="41"/>
      <c r="Z203" s="41"/>
      <c r="AA203" s="41"/>
      <c r="AB203" s="41"/>
      <c r="AC203" s="41"/>
    </row>
    <row r="204" spans="1:29" ht="15.75" thickBot="1" x14ac:dyDescent="0.3">
      <c r="A204" s="6"/>
      <c r="B204" s="28"/>
      <c r="C204" s="29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1"/>
      <c r="O204" s="57" t="str">
        <f t="shared" si="104"/>
        <v/>
      </c>
      <c r="P204" s="57" t="str">
        <f>IF(B204="","",IF(ISERROR(AB190)=TRUE,"",(AB190)))</f>
        <v/>
      </c>
      <c r="Q204" s="58" t="str">
        <f t="shared" si="105"/>
        <v/>
      </c>
      <c r="R204" s="58" t="str">
        <f t="shared" si="106"/>
        <v/>
      </c>
      <c r="S204" s="57" t="str">
        <f t="shared" si="101"/>
        <v/>
      </c>
      <c r="T204" s="57" t="str">
        <f t="shared" si="107"/>
        <v/>
      </c>
      <c r="U204" s="59" t="str">
        <f t="shared" si="102"/>
        <v/>
      </c>
      <c r="V204" s="57" t="str">
        <f t="shared" si="103"/>
        <v/>
      </c>
      <c r="W204" s="60">
        <f t="shared" si="99"/>
        <v>0</v>
      </c>
      <c r="X204" s="61">
        <f t="shared" si="100"/>
        <v>0</v>
      </c>
      <c r="Y204" s="41"/>
      <c r="Z204" s="41"/>
      <c r="AA204" s="41"/>
      <c r="AB204" s="41"/>
      <c r="AC204" s="41"/>
    </row>
    <row r="205" spans="1:29" ht="17.25" thickTop="1" thickBot="1" x14ac:dyDescent="0.3">
      <c r="A205" s="14">
        <v>13</v>
      </c>
      <c r="B205" s="15"/>
      <c r="C205" s="12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62" t="s">
        <v>38</v>
      </c>
      <c r="AA205" s="63"/>
      <c r="AB205" s="64"/>
      <c r="AC205" s="41"/>
    </row>
    <row r="206" spans="1:29" ht="17.25" thickTop="1" thickBot="1" x14ac:dyDescent="0.3">
      <c r="A206" s="17" t="s">
        <v>63</v>
      </c>
      <c r="B206" s="37" t="s">
        <v>25</v>
      </c>
      <c r="C206" s="38" t="s">
        <v>26</v>
      </c>
      <c r="D206" s="39" t="s">
        <v>27</v>
      </c>
      <c r="E206" s="39" t="s">
        <v>28</v>
      </c>
      <c r="F206" s="39" t="s">
        <v>29</v>
      </c>
      <c r="G206" s="39" t="s">
        <v>30</v>
      </c>
      <c r="H206" s="39" t="s">
        <v>31</v>
      </c>
      <c r="I206" s="39" t="s">
        <v>32</v>
      </c>
      <c r="J206" s="39" t="s">
        <v>33</v>
      </c>
      <c r="K206" s="39" t="s">
        <v>34</v>
      </c>
      <c r="L206" s="39" t="s">
        <v>35</v>
      </c>
      <c r="M206" s="39" t="s">
        <v>23</v>
      </c>
      <c r="N206" s="40" t="s">
        <v>36</v>
      </c>
      <c r="O206" s="42" t="s">
        <v>186</v>
      </c>
      <c r="P206" s="42" t="s">
        <v>187</v>
      </c>
      <c r="Q206" s="42"/>
      <c r="R206" s="43" t="s">
        <v>188</v>
      </c>
      <c r="S206" s="44" t="s">
        <v>189</v>
      </c>
      <c r="T206" s="44" t="s">
        <v>190</v>
      </c>
      <c r="U206" s="44"/>
      <c r="V206" s="44" t="s">
        <v>191</v>
      </c>
      <c r="W206" s="45" t="str">
        <f t="shared" ref="W206:W221" si="108">H206</f>
        <v>Terrain</v>
      </c>
      <c r="X206" s="46" t="str">
        <f t="shared" ref="X206:X221" si="109">C206</f>
        <v>Hippodrome</v>
      </c>
      <c r="Y206" s="41"/>
      <c r="Z206" s="69">
        <v>17000</v>
      </c>
      <c r="AA206" s="70" t="str">
        <f>SUBSTITUTE(Z206,"m","")</f>
        <v>17000</v>
      </c>
      <c r="AB206" s="71">
        <f>AA206/1</f>
        <v>17000</v>
      </c>
      <c r="AC206" s="72">
        <v>1</v>
      </c>
    </row>
    <row r="207" spans="1:29" ht="17.25" thickTop="1" thickBot="1" x14ac:dyDescent="0.3">
      <c r="A207" s="32"/>
      <c r="B207" s="33"/>
      <c r="C207" s="34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3"/>
      <c r="O207" s="47" t="str">
        <f>IF(D207/1=0,"",D207/1)</f>
        <v/>
      </c>
      <c r="P207" s="47" t="str">
        <f>IF(B207="","",IF(ISERROR(AB207)=TRUE,"",(AB207)))</f>
        <v/>
      </c>
      <c r="Q207" s="48" t="str">
        <f>IF(B207="","",IF(ISERROR(O207/P207)=TRUE,"",(O207/P207)))</f>
        <v/>
      </c>
      <c r="R207" s="48" t="str">
        <f>IF(ISERROR(Q207/1)=TRUE,"",(Q207/1))</f>
        <v/>
      </c>
      <c r="S207" s="47" t="str">
        <f t="shared" ref="S207:S221" si="110">IF(B207="","",IF(ISERROR(SUBSTITUTE(SUBSTITUTE(K207,"€",""),CHAR(160),"")/1)=TRUE,"",(SUBSTITUTE(SUBSTITUTE(K207,"€",""),CHAR(160),"")/1)))</f>
        <v/>
      </c>
      <c r="T207" s="47" t="str">
        <f>IF(B207="","",IF(ISERROR(AB206)=TRUE,"",(AB206)))</f>
        <v/>
      </c>
      <c r="U207" s="49" t="str">
        <f t="shared" ref="U207:U221" si="111">IF(B207="","",IF(ISERROR(S207/T207)=TRUE,"",( S207/T207)))</f>
        <v/>
      </c>
      <c r="V207" s="47" t="str">
        <f t="shared" ref="V207:V221" si="112">IF(ISERROR(IF(L207/1=0,"", L207/1))=TRUE,"0",(IF(L207/1=0,"", L207/1)))</f>
        <v/>
      </c>
      <c r="W207" s="50">
        <f t="shared" si="108"/>
        <v>0</v>
      </c>
      <c r="X207" s="51">
        <f t="shared" si="109"/>
        <v>0</v>
      </c>
      <c r="Y207" s="41"/>
      <c r="Z207" s="70" t="s">
        <v>192</v>
      </c>
      <c r="AA207" s="70" t="str">
        <f>SUBSTITUTE(Z207,"m","")</f>
        <v xml:space="preserve">2400 </v>
      </c>
      <c r="AB207" s="71">
        <f>AA207/1</f>
        <v>2400</v>
      </c>
      <c r="AC207" s="75"/>
    </row>
    <row r="208" spans="1:29" ht="16.5" thickTop="1" thickBot="1" x14ac:dyDescent="0.3">
      <c r="A208" s="6"/>
      <c r="B208" s="24"/>
      <c r="C208" s="25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7"/>
      <c r="O208" s="52" t="str">
        <f t="shared" ref="O208:O221" si="113">IF(D208/1=0,"",D208/1)</f>
        <v/>
      </c>
      <c r="P208" s="52" t="str">
        <f>IF(B208="","",IF(ISERROR(AB207)=TRUE,"",(AB207)))</f>
        <v/>
      </c>
      <c r="Q208" s="53" t="str">
        <f t="shared" ref="Q208:Q221" si="114">IF(B208="","",IF(ISERROR(O208/P208)=TRUE,"",(O208/P208)))</f>
        <v/>
      </c>
      <c r="R208" s="53" t="str">
        <f t="shared" ref="R208:R221" si="115">IF(ISERROR(Q208/1)=TRUE,"",(Q208/1))</f>
        <v/>
      </c>
      <c r="S208" s="52" t="str">
        <f t="shared" si="110"/>
        <v/>
      </c>
      <c r="T208" s="52" t="str">
        <f>IF(B208="","",IF(ISERROR(AB206)=TRUE,"",(AB206)))</f>
        <v/>
      </c>
      <c r="U208" s="54" t="str">
        <f t="shared" si="111"/>
        <v/>
      </c>
      <c r="V208" s="52" t="str">
        <f t="shared" si="112"/>
        <v/>
      </c>
      <c r="W208" s="55">
        <f t="shared" si="108"/>
        <v>0</v>
      </c>
      <c r="X208" s="56">
        <f t="shared" si="109"/>
        <v>0</v>
      </c>
      <c r="Y208" s="41"/>
      <c r="Z208" s="70" t="s">
        <v>193</v>
      </c>
      <c r="AA208" s="80"/>
      <c r="AB208" s="81"/>
      <c r="AC208" s="41"/>
    </row>
    <row r="209" spans="1:29" ht="16.5" thickTop="1" thickBot="1" x14ac:dyDescent="0.3">
      <c r="A209" s="6"/>
      <c r="B209" s="24"/>
      <c r="C209" s="25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7"/>
      <c r="O209" s="52" t="str">
        <f t="shared" si="113"/>
        <v/>
      </c>
      <c r="P209" s="52" t="str">
        <f>IF(B209="","",IF(ISERROR(AB207)=TRUE,"",(AB207)))</f>
        <v/>
      </c>
      <c r="Q209" s="53" t="str">
        <f t="shared" si="114"/>
        <v/>
      </c>
      <c r="R209" s="53" t="str">
        <f t="shared" si="115"/>
        <v/>
      </c>
      <c r="S209" s="52" t="str">
        <f t="shared" si="110"/>
        <v/>
      </c>
      <c r="T209" s="52" t="str">
        <f>IF(B209="","",IF(ISERROR(AB206)=TRUE,"",(AB206)))</f>
        <v/>
      </c>
      <c r="U209" s="54" t="str">
        <f t="shared" si="111"/>
        <v/>
      </c>
      <c r="V209" s="52" t="str">
        <f t="shared" si="112"/>
        <v/>
      </c>
      <c r="W209" s="55">
        <f t="shared" si="108"/>
        <v>0</v>
      </c>
      <c r="X209" s="56">
        <f t="shared" si="109"/>
        <v>0</v>
      </c>
      <c r="Y209" s="41"/>
      <c r="Z209" s="84" t="s">
        <v>194</v>
      </c>
      <c r="AA209" s="85"/>
      <c r="AB209" s="41"/>
      <c r="AC209" s="41"/>
    </row>
    <row r="210" spans="1:29" ht="16.5" thickTop="1" thickBot="1" x14ac:dyDescent="0.3">
      <c r="A210" s="6"/>
      <c r="B210" s="24"/>
      <c r="C210" s="25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7"/>
      <c r="O210" s="52" t="str">
        <f t="shared" si="113"/>
        <v/>
      </c>
      <c r="P210" s="52" t="str">
        <f>IF(B210="","",IF(ISERROR(AB207)=TRUE,"",(AB207)))</f>
        <v/>
      </c>
      <c r="Q210" s="53" t="str">
        <f t="shared" si="114"/>
        <v/>
      </c>
      <c r="R210" s="53" t="str">
        <f t="shared" si="115"/>
        <v/>
      </c>
      <c r="S210" s="52" t="str">
        <f t="shared" si="110"/>
        <v/>
      </c>
      <c r="T210" s="52" t="str">
        <f>IF(B210="","",IF(ISERROR(AB206)=TRUE,"",(AB206)))</f>
        <v/>
      </c>
      <c r="U210" s="54" t="str">
        <f t="shared" si="111"/>
        <v/>
      </c>
      <c r="V210" s="52" t="str">
        <f t="shared" si="112"/>
        <v/>
      </c>
      <c r="W210" s="55">
        <f t="shared" si="108"/>
        <v>0</v>
      </c>
      <c r="X210" s="56">
        <f t="shared" si="109"/>
        <v>0</v>
      </c>
      <c r="Y210" s="41"/>
      <c r="Z210" s="84" t="s">
        <v>39</v>
      </c>
      <c r="AA210" s="85"/>
      <c r="AB210" s="41"/>
      <c r="AC210" s="41"/>
    </row>
    <row r="211" spans="1:29" ht="16.5" thickTop="1" thickBot="1" x14ac:dyDescent="0.3">
      <c r="A211" s="6"/>
      <c r="B211" s="24"/>
      <c r="C211" s="25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7"/>
      <c r="O211" s="52" t="str">
        <f t="shared" si="113"/>
        <v/>
      </c>
      <c r="P211" s="52" t="str">
        <f>IF(B211="","",IF(ISERROR(AB207)=TRUE,"",(AB207)))</f>
        <v/>
      </c>
      <c r="Q211" s="53" t="str">
        <f t="shared" si="114"/>
        <v/>
      </c>
      <c r="R211" s="53" t="str">
        <f t="shared" si="115"/>
        <v/>
      </c>
      <c r="S211" s="52" t="str">
        <f t="shared" si="110"/>
        <v/>
      </c>
      <c r="T211" s="52" t="str">
        <f>IF(B211="","",IF(ISERROR(AB206)=TRUE,"",(AB206)))</f>
        <v/>
      </c>
      <c r="U211" s="54" t="str">
        <f t="shared" si="111"/>
        <v/>
      </c>
      <c r="V211" s="52" t="str">
        <f t="shared" si="112"/>
        <v/>
      </c>
      <c r="W211" s="55">
        <f t="shared" si="108"/>
        <v>0</v>
      </c>
      <c r="X211" s="56">
        <f t="shared" si="109"/>
        <v>0</v>
      </c>
      <c r="Y211" s="41"/>
      <c r="Z211" s="41"/>
      <c r="AA211" s="41"/>
      <c r="AB211" s="41"/>
      <c r="AC211" s="41"/>
    </row>
    <row r="212" spans="1:29" ht="15.75" thickTop="1" x14ac:dyDescent="0.25">
      <c r="A212" s="6"/>
      <c r="B212" s="24"/>
      <c r="C212" s="25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7"/>
      <c r="O212" s="52" t="str">
        <f t="shared" si="113"/>
        <v/>
      </c>
      <c r="P212" s="52" t="str">
        <f>IF(B212="","",IF(ISERROR(AB207)=TRUE,"",(AB207)))</f>
        <v/>
      </c>
      <c r="Q212" s="53" t="str">
        <f t="shared" si="114"/>
        <v/>
      </c>
      <c r="R212" s="53" t="str">
        <f t="shared" si="115"/>
        <v/>
      </c>
      <c r="S212" s="52" t="str">
        <f t="shared" si="110"/>
        <v/>
      </c>
      <c r="T212" s="52" t="str">
        <f>IF(B212="","",IF(ISERROR(AB206)=TRUE,"",(AB206)))</f>
        <v/>
      </c>
      <c r="U212" s="54" t="str">
        <f t="shared" si="111"/>
        <v/>
      </c>
      <c r="V212" s="52" t="str">
        <f t="shared" si="112"/>
        <v/>
      </c>
      <c r="W212" s="55">
        <f t="shared" si="108"/>
        <v>0</v>
      </c>
      <c r="X212" s="56">
        <f t="shared" si="109"/>
        <v>0</v>
      </c>
      <c r="Y212" s="41"/>
      <c r="Z212" s="65" t="s">
        <v>195</v>
      </c>
      <c r="AA212" s="66"/>
      <c r="AB212" s="67" t="s">
        <v>196</v>
      </c>
      <c r="AC212" s="68"/>
    </row>
    <row r="213" spans="1:29" ht="15.75" thickBot="1" x14ac:dyDescent="0.3">
      <c r="A213" s="6"/>
      <c r="B213" s="24"/>
      <c r="C213" s="25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7"/>
      <c r="O213" s="52" t="str">
        <f t="shared" si="113"/>
        <v/>
      </c>
      <c r="P213" s="52" t="str">
        <f>IF(B213="","",IF(ISERROR(AB207)=TRUE,"",(AB207)))</f>
        <v/>
      </c>
      <c r="Q213" s="53" t="str">
        <f t="shared" si="114"/>
        <v/>
      </c>
      <c r="R213" s="53" t="str">
        <f t="shared" si="115"/>
        <v/>
      </c>
      <c r="S213" s="52" t="str">
        <f t="shared" si="110"/>
        <v/>
      </c>
      <c r="T213" s="52" t="str">
        <f>IF(B213="","",IF(ISERROR(AB206)=TRUE,"",(AB206)))</f>
        <v/>
      </c>
      <c r="U213" s="54" t="str">
        <f t="shared" si="111"/>
        <v/>
      </c>
      <c r="V213" s="52" t="str">
        <f t="shared" si="112"/>
        <v/>
      </c>
      <c r="W213" s="55">
        <f t="shared" si="108"/>
        <v>0</v>
      </c>
      <c r="X213" s="56">
        <f t="shared" si="109"/>
        <v>0</v>
      </c>
      <c r="Y213" s="41"/>
      <c r="Z213" s="73" t="s">
        <v>197</v>
      </c>
      <c r="AA213" s="41" t="s">
        <v>198</v>
      </c>
      <c r="AB213" s="64" t="s">
        <v>197</v>
      </c>
      <c r="AC213" s="74" t="s">
        <v>198</v>
      </c>
    </row>
    <row r="214" spans="1:29" ht="15.75" thickBot="1" x14ac:dyDescent="0.3">
      <c r="A214" s="6"/>
      <c r="B214" s="24"/>
      <c r="C214" s="25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7"/>
      <c r="O214" s="52" t="str">
        <f t="shared" si="113"/>
        <v/>
      </c>
      <c r="P214" s="52" t="str">
        <f>IF(B214="","",IF(ISERROR(AB207)=TRUE,"",(AB207)))</f>
        <v/>
      </c>
      <c r="Q214" s="53" t="str">
        <f t="shared" si="114"/>
        <v/>
      </c>
      <c r="R214" s="53" t="str">
        <f t="shared" si="115"/>
        <v/>
      </c>
      <c r="S214" s="52" t="str">
        <f t="shared" si="110"/>
        <v/>
      </c>
      <c r="T214" s="52" t="str">
        <f>IF(B214="","",IF(ISERROR(AB206)=TRUE,"",(AB206)))</f>
        <v/>
      </c>
      <c r="U214" s="54" t="str">
        <f t="shared" si="111"/>
        <v/>
      </c>
      <c r="V214" s="52" t="str">
        <f t="shared" si="112"/>
        <v/>
      </c>
      <c r="W214" s="55">
        <f t="shared" si="108"/>
        <v>0</v>
      </c>
      <c r="X214" s="56">
        <f t="shared" si="109"/>
        <v>0</v>
      </c>
      <c r="Y214" s="41"/>
      <c r="Z214" s="76">
        <v>2</v>
      </c>
      <c r="AA214" s="77">
        <v>5.5</v>
      </c>
      <c r="AB214" s="78">
        <v>1188.5</v>
      </c>
      <c r="AC214" s="79">
        <v>2.1</v>
      </c>
    </row>
    <row r="215" spans="1:29" x14ac:dyDescent="0.25">
      <c r="A215" s="6"/>
      <c r="B215" s="24"/>
      <c r="C215" s="25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7"/>
      <c r="O215" s="52" t="str">
        <f t="shared" si="113"/>
        <v/>
      </c>
      <c r="P215" s="52" t="str">
        <f>IF(B215="","",IF(ISERROR(AB207)=TRUE,"",(AB207)))</f>
        <v/>
      </c>
      <c r="Q215" s="53" t="str">
        <f t="shared" si="114"/>
        <v/>
      </c>
      <c r="R215" s="53" t="str">
        <f t="shared" si="115"/>
        <v/>
      </c>
      <c r="S215" s="52" t="str">
        <f t="shared" si="110"/>
        <v/>
      </c>
      <c r="T215" s="52" t="str">
        <f t="shared" ref="T215:T221" si="116">IF(B215="","",IF(ISERROR(AB207)=TRUE,"",(AB207)))</f>
        <v/>
      </c>
      <c r="U215" s="54" t="str">
        <f t="shared" si="111"/>
        <v/>
      </c>
      <c r="V215" s="52" t="str">
        <f t="shared" si="112"/>
        <v/>
      </c>
      <c r="W215" s="55">
        <f t="shared" si="108"/>
        <v>0</v>
      </c>
      <c r="X215" s="56">
        <f t="shared" si="109"/>
        <v>0</v>
      </c>
      <c r="Y215" s="41"/>
      <c r="Z215" s="76">
        <v>3</v>
      </c>
      <c r="AA215" s="82" t="s">
        <v>24</v>
      </c>
      <c r="AB215" s="63" t="s">
        <v>24</v>
      </c>
      <c r="AC215" s="83">
        <v>3.2</v>
      </c>
    </row>
    <row r="216" spans="1:29" ht="15.75" thickBot="1" x14ac:dyDescent="0.3">
      <c r="A216" s="6"/>
      <c r="B216" s="24"/>
      <c r="C216" s="25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7"/>
      <c r="O216" s="52" t="str">
        <f t="shared" si="113"/>
        <v/>
      </c>
      <c r="P216" s="52" t="str">
        <f>IF(B216="","",IF(ISERROR(AB207)=TRUE,"",(AB207)))</f>
        <v/>
      </c>
      <c r="Q216" s="53" t="str">
        <f t="shared" si="114"/>
        <v/>
      </c>
      <c r="R216" s="53" t="str">
        <f t="shared" si="115"/>
        <v/>
      </c>
      <c r="S216" s="52" t="str">
        <f t="shared" si="110"/>
        <v/>
      </c>
      <c r="T216" s="52" t="str">
        <f t="shared" si="116"/>
        <v/>
      </c>
      <c r="U216" s="54" t="str">
        <f t="shared" si="111"/>
        <v/>
      </c>
      <c r="V216" s="52" t="str">
        <f t="shared" si="112"/>
        <v/>
      </c>
      <c r="W216" s="55">
        <f t="shared" si="108"/>
        <v>0</v>
      </c>
      <c r="X216" s="56">
        <f t="shared" si="109"/>
        <v>0</v>
      </c>
      <c r="Y216" s="41"/>
      <c r="Z216" s="86">
        <v>7</v>
      </c>
      <c r="AA216" s="87" t="s">
        <v>24</v>
      </c>
      <c r="AB216" s="88" t="s">
        <v>24</v>
      </c>
      <c r="AC216" s="89">
        <v>4.5</v>
      </c>
    </row>
    <row r="217" spans="1:29" ht="15.75" thickTop="1" x14ac:dyDescent="0.25">
      <c r="A217" s="6"/>
      <c r="B217" s="24"/>
      <c r="C217" s="25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7"/>
      <c r="O217" s="52" t="str">
        <f t="shared" si="113"/>
        <v/>
      </c>
      <c r="P217" s="52" t="str">
        <f>IF(B217="","",IF(ISERROR(AB207)=TRUE,"",(AB207)))</f>
        <v/>
      </c>
      <c r="Q217" s="53" t="str">
        <f t="shared" si="114"/>
        <v/>
      </c>
      <c r="R217" s="53" t="str">
        <f t="shared" si="115"/>
        <v/>
      </c>
      <c r="S217" s="52" t="str">
        <f t="shared" si="110"/>
        <v/>
      </c>
      <c r="T217" s="52" t="str">
        <f t="shared" si="116"/>
        <v/>
      </c>
      <c r="U217" s="54" t="str">
        <f t="shared" si="111"/>
        <v/>
      </c>
      <c r="V217" s="52" t="str">
        <f t="shared" si="112"/>
        <v/>
      </c>
      <c r="W217" s="55">
        <f t="shared" si="108"/>
        <v>0</v>
      </c>
      <c r="X217" s="56">
        <f t="shared" si="109"/>
        <v>0</v>
      </c>
      <c r="Y217" s="41"/>
      <c r="Z217" s="41"/>
      <c r="AA217" s="41"/>
      <c r="AB217" s="41"/>
      <c r="AC217" s="41"/>
    </row>
    <row r="218" spans="1:29" x14ac:dyDescent="0.25">
      <c r="A218" s="6"/>
      <c r="B218" s="24"/>
      <c r="C218" s="25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7"/>
      <c r="O218" s="52" t="str">
        <f t="shared" si="113"/>
        <v/>
      </c>
      <c r="P218" s="52" t="str">
        <f>IF(B218="","",IF(ISERROR(AB207)=TRUE,"",(AB207)))</f>
        <v/>
      </c>
      <c r="Q218" s="53" t="str">
        <f t="shared" si="114"/>
        <v/>
      </c>
      <c r="R218" s="53" t="str">
        <f t="shared" si="115"/>
        <v/>
      </c>
      <c r="S218" s="52" t="str">
        <f t="shared" si="110"/>
        <v/>
      </c>
      <c r="T218" s="52" t="str">
        <f t="shared" si="116"/>
        <v/>
      </c>
      <c r="U218" s="54" t="str">
        <f t="shared" si="111"/>
        <v/>
      </c>
      <c r="V218" s="52" t="str">
        <f t="shared" si="112"/>
        <v/>
      </c>
      <c r="W218" s="55">
        <f t="shared" si="108"/>
        <v>0</v>
      </c>
      <c r="X218" s="56">
        <f t="shared" si="109"/>
        <v>0</v>
      </c>
      <c r="Y218" s="41"/>
      <c r="Z218" s="41"/>
      <c r="AA218" s="41"/>
      <c r="AB218" s="41"/>
      <c r="AC218" s="41"/>
    </row>
    <row r="219" spans="1:29" x14ac:dyDescent="0.25">
      <c r="A219" s="6"/>
      <c r="B219" s="24"/>
      <c r="C219" s="25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7"/>
      <c r="O219" s="52" t="str">
        <f t="shared" si="113"/>
        <v/>
      </c>
      <c r="P219" s="52" t="str">
        <f>IF(B219="","",IF(ISERROR(AB207)=TRUE,"",(AB207)))</f>
        <v/>
      </c>
      <c r="Q219" s="53" t="str">
        <f t="shared" si="114"/>
        <v/>
      </c>
      <c r="R219" s="53" t="str">
        <f t="shared" si="115"/>
        <v/>
      </c>
      <c r="S219" s="52" t="str">
        <f t="shared" si="110"/>
        <v/>
      </c>
      <c r="T219" s="52" t="str">
        <f t="shared" si="116"/>
        <v/>
      </c>
      <c r="U219" s="54" t="str">
        <f t="shared" si="111"/>
        <v/>
      </c>
      <c r="V219" s="52" t="str">
        <f t="shared" si="112"/>
        <v/>
      </c>
      <c r="W219" s="55">
        <f t="shared" si="108"/>
        <v>0</v>
      </c>
      <c r="X219" s="56">
        <f t="shared" si="109"/>
        <v>0</v>
      </c>
      <c r="Y219" s="41"/>
      <c r="Z219" s="41"/>
      <c r="AA219" s="41"/>
      <c r="AB219" s="41"/>
      <c r="AC219" s="41"/>
    </row>
    <row r="220" spans="1:29" x14ac:dyDescent="0.25">
      <c r="A220" s="6"/>
      <c r="B220" s="24"/>
      <c r="C220" s="25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7"/>
      <c r="O220" s="52" t="str">
        <f t="shared" si="113"/>
        <v/>
      </c>
      <c r="P220" s="52" t="str">
        <f>IF(B220="","",IF(ISERROR(AB207)=TRUE,"",(AB207)))</f>
        <v/>
      </c>
      <c r="Q220" s="53" t="str">
        <f t="shared" si="114"/>
        <v/>
      </c>
      <c r="R220" s="53" t="str">
        <f t="shared" si="115"/>
        <v/>
      </c>
      <c r="S220" s="52" t="str">
        <f t="shared" si="110"/>
        <v/>
      </c>
      <c r="T220" s="52" t="str">
        <f t="shared" si="116"/>
        <v/>
      </c>
      <c r="U220" s="54" t="str">
        <f t="shared" si="111"/>
        <v/>
      </c>
      <c r="V220" s="52" t="str">
        <f t="shared" si="112"/>
        <v/>
      </c>
      <c r="W220" s="55">
        <f t="shared" si="108"/>
        <v>0</v>
      </c>
      <c r="X220" s="56">
        <f t="shared" si="109"/>
        <v>0</v>
      </c>
      <c r="Y220" s="41"/>
      <c r="Z220" s="41"/>
      <c r="AA220" s="41"/>
      <c r="AB220" s="41"/>
      <c r="AC220" s="41"/>
    </row>
    <row r="221" spans="1:29" ht="15.75" thickBot="1" x14ac:dyDescent="0.3">
      <c r="A221" s="6"/>
      <c r="B221" s="28"/>
      <c r="C221" s="29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1"/>
      <c r="O221" s="57" t="str">
        <f t="shared" si="113"/>
        <v/>
      </c>
      <c r="P221" s="57" t="str">
        <f>IF(B221="","",IF(ISERROR(AB207)=TRUE,"",(AB207)))</f>
        <v/>
      </c>
      <c r="Q221" s="58" t="str">
        <f t="shared" si="114"/>
        <v/>
      </c>
      <c r="R221" s="58" t="str">
        <f t="shared" si="115"/>
        <v/>
      </c>
      <c r="S221" s="57" t="str">
        <f t="shared" si="110"/>
        <v/>
      </c>
      <c r="T221" s="57" t="str">
        <f t="shared" si="116"/>
        <v/>
      </c>
      <c r="U221" s="59" t="str">
        <f t="shared" si="111"/>
        <v/>
      </c>
      <c r="V221" s="57" t="str">
        <f t="shared" si="112"/>
        <v/>
      </c>
      <c r="W221" s="60">
        <f t="shared" si="108"/>
        <v>0</v>
      </c>
      <c r="X221" s="61">
        <f t="shared" si="109"/>
        <v>0</v>
      </c>
      <c r="Y221" s="41"/>
      <c r="Z221" s="41"/>
      <c r="AA221" s="41"/>
      <c r="AB221" s="41"/>
      <c r="AC221" s="41"/>
    </row>
    <row r="222" spans="1:29" ht="17.25" thickTop="1" thickBot="1" x14ac:dyDescent="0.3">
      <c r="A222" s="14">
        <v>14</v>
      </c>
      <c r="B222" s="15"/>
      <c r="C222" s="12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62" t="s">
        <v>38</v>
      </c>
      <c r="AA222" s="63"/>
      <c r="AB222" s="64"/>
      <c r="AC222" s="41"/>
    </row>
    <row r="223" spans="1:29" ht="17.25" thickTop="1" thickBot="1" x14ac:dyDescent="0.3">
      <c r="A223" s="17" t="s">
        <v>63</v>
      </c>
      <c r="B223" s="37" t="s">
        <v>25</v>
      </c>
      <c r="C223" s="38" t="s">
        <v>26</v>
      </c>
      <c r="D223" s="39" t="s">
        <v>27</v>
      </c>
      <c r="E223" s="39" t="s">
        <v>28</v>
      </c>
      <c r="F223" s="39" t="s">
        <v>29</v>
      </c>
      <c r="G223" s="39" t="s">
        <v>30</v>
      </c>
      <c r="H223" s="39" t="s">
        <v>31</v>
      </c>
      <c r="I223" s="39" t="s">
        <v>32</v>
      </c>
      <c r="J223" s="39" t="s">
        <v>33</v>
      </c>
      <c r="K223" s="39" t="s">
        <v>34</v>
      </c>
      <c r="L223" s="39" t="s">
        <v>35</v>
      </c>
      <c r="M223" s="39" t="s">
        <v>23</v>
      </c>
      <c r="N223" s="40" t="s">
        <v>36</v>
      </c>
      <c r="O223" s="42" t="s">
        <v>186</v>
      </c>
      <c r="P223" s="42" t="s">
        <v>187</v>
      </c>
      <c r="Q223" s="42"/>
      <c r="R223" s="43" t="s">
        <v>188</v>
      </c>
      <c r="S223" s="44" t="s">
        <v>189</v>
      </c>
      <c r="T223" s="44" t="s">
        <v>190</v>
      </c>
      <c r="U223" s="44"/>
      <c r="V223" s="44" t="s">
        <v>191</v>
      </c>
      <c r="W223" s="45" t="str">
        <f t="shared" ref="W223:W238" si="117">H223</f>
        <v>Terrain</v>
      </c>
      <c r="X223" s="46" t="str">
        <f t="shared" ref="X223:X238" si="118">C223</f>
        <v>Hippodrome</v>
      </c>
      <c r="Y223" s="41"/>
      <c r="Z223" s="69">
        <v>17000</v>
      </c>
      <c r="AA223" s="70" t="str">
        <f>SUBSTITUTE(Z223,"m","")</f>
        <v>17000</v>
      </c>
      <c r="AB223" s="71">
        <f>AA223/1</f>
        <v>17000</v>
      </c>
      <c r="AC223" s="72">
        <v>1</v>
      </c>
    </row>
    <row r="224" spans="1:29" ht="17.25" thickTop="1" thickBot="1" x14ac:dyDescent="0.3">
      <c r="A224" s="32"/>
      <c r="B224" s="33"/>
      <c r="C224" s="34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3"/>
      <c r="O224" s="47" t="str">
        <f>IF(D224/1=0,"",D224/1)</f>
        <v/>
      </c>
      <c r="P224" s="47" t="str">
        <f>IF(B224="","",IF(ISERROR(AB224)=TRUE,"",(AB224)))</f>
        <v/>
      </c>
      <c r="Q224" s="48" t="str">
        <f>IF(B224="","",IF(ISERROR(O224/P224)=TRUE,"",(O224/P224)))</f>
        <v/>
      </c>
      <c r="R224" s="48" t="str">
        <f>IF(ISERROR(Q224/1)=TRUE,"",(Q224/1))</f>
        <v/>
      </c>
      <c r="S224" s="47" t="str">
        <f t="shared" ref="S224:S238" si="119">IF(B224="","",IF(ISERROR(SUBSTITUTE(SUBSTITUTE(K224,"€",""),CHAR(160),"")/1)=TRUE,"",(SUBSTITUTE(SUBSTITUTE(K224,"€",""),CHAR(160),"")/1)))</f>
        <v/>
      </c>
      <c r="T224" s="47" t="str">
        <f>IF(B224="","",IF(ISERROR(AB223)=TRUE,"",(AB223)))</f>
        <v/>
      </c>
      <c r="U224" s="49" t="str">
        <f t="shared" ref="U224:U238" si="120">IF(B224="","",IF(ISERROR(S224/T224)=TRUE,"",( S224/T224)))</f>
        <v/>
      </c>
      <c r="V224" s="47" t="str">
        <f t="shared" ref="V224:V238" si="121">IF(ISERROR(IF(L224/1=0,"", L224/1))=TRUE,"0",(IF(L224/1=0,"", L224/1)))</f>
        <v/>
      </c>
      <c r="W224" s="50">
        <f t="shared" si="117"/>
        <v>0</v>
      </c>
      <c r="X224" s="51">
        <f t="shared" si="118"/>
        <v>0</v>
      </c>
      <c r="Y224" s="41"/>
      <c r="Z224" s="70" t="s">
        <v>192</v>
      </c>
      <c r="AA224" s="70" t="str">
        <f>SUBSTITUTE(Z224,"m","")</f>
        <v xml:space="preserve">2400 </v>
      </c>
      <c r="AB224" s="71">
        <f>AA224/1</f>
        <v>2400</v>
      </c>
      <c r="AC224" s="75"/>
    </row>
    <row r="225" spans="1:29" ht="16.5" thickTop="1" thickBot="1" x14ac:dyDescent="0.3">
      <c r="A225" s="6"/>
      <c r="B225" s="24"/>
      <c r="C225" s="25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7"/>
      <c r="O225" s="52" t="str">
        <f t="shared" ref="O225:O238" si="122">IF(D225/1=0,"",D225/1)</f>
        <v/>
      </c>
      <c r="P225" s="52" t="str">
        <f>IF(B225="","",IF(ISERROR(AB224)=TRUE,"",(AB224)))</f>
        <v/>
      </c>
      <c r="Q225" s="53" t="str">
        <f t="shared" ref="Q225:Q238" si="123">IF(B225="","",IF(ISERROR(O225/P225)=TRUE,"",(O225/P225)))</f>
        <v/>
      </c>
      <c r="R225" s="53" t="str">
        <f t="shared" ref="R225:R238" si="124">IF(ISERROR(Q225/1)=TRUE,"",(Q225/1))</f>
        <v/>
      </c>
      <c r="S225" s="52" t="str">
        <f t="shared" si="119"/>
        <v/>
      </c>
      <c r="T225" s="52" t="str">
        <f>IF(B225="","",IF(ISERROR(AB223)=TRUE,"",(AB223)))</f>
        <v/>
      </c>
      <c r="U225" s="54" t="str">
        <f t="shared" si="120"/>
        <v/>
      </c>
      <c r="V225" s="52" t="str">
        <f t="shared" si="121"/>
        <v/>
      </c>
      <c r="W225" s="55">
        <f t="shared" si="117"/>
        <v>0</v>
      </c>
      <c r="X225" s="56">
        <f t="shared" si="118"/>
        <v>0</v>
      </c>
      <c r="Y225" s="41"/>
      <c r="Z225" s="70" t="s">
        <v>193</v>
      </c>
      <c r="AA225" s="80"/>
      <c r="AB225" s="81"/>
      <c r="AC225" s="41"/>
    </row>
    <row r="226" spans="1:29" ht="16.5" thickTop="1" thickBot="1" x14ac:dyDescent="0.3">
      <c r="A226" s="6"/>
      <c r="B226" s="24"/>
      <c r="C226" s="25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7"/>
      <c r="O226" s="52" t="str">
        <f t="shared" si="122"/>
        <v/>
      </c>
      <c r="P226" s="52" t="str">
        <f>IF(B226="","",IF(ISERROR(AB224)=TRUE,"",(AB224)))</f>
        <v/>
      </c>
      <c r="Q226" s="53" t="str">
        <f t="shared" si="123"/>
        <v/>
      </c>
      <c r="R226" s="53" t="str">
        <f t="shared" si="124"/>
        <v/>
      </c>
      <c r="S226" s="52" t="str">
        <f t="shared" si="119"/>
        <v/>
      </c>
      <c r="T226" s="52" t="str">
        <f>IF(B226="","",IF(ISERROR(AB223)=TRUE,"",(AB223)))</f>
        <v/>
      </c>
      <c r="U226" s="54" t="str">
        <f t="shared" si="120"/>
        <v/>
      </c>
      <c r="V226" s="52" t="str">
        <f t="shared" si="121"/>
        <v/>
      </c>
      <c r="W226" s="55">
        <f t="shared" si="117"/>
        <v>0</v>
      </c>
      <c r="X226" s="56">
        <f t="shared" si="118"/>
        <v>0</v>
      </c>
      <c r="Y226" s="41"/>
      <c r="Z226" s="84" t="s">
        <v>194</v>
      </c>
      <c r="AA226" s="85"/>
      <c r="AB226" s="41"/>
      <c r="AC226" s="41"/>
    </row>
    <row r="227" spans="1:29" ht="16.5" thickTop="1" thickBot="1" x14ac:dyDescent="0.3">
      <c r="A227" s="6"/>
      <c r="B227" s="24"/>
      <c r="C227" s="25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7"/>
      <c r="O227" s="52" t="str">
        <f t="shared" si="122"/>
        <v/>
      </c>
      <c r="P227" s="52" t="str">
        <f>IF(B227="","",IF(ISERROR(AB224)=TRUE,"",(AB224)))</f>
        <v/>
      </c>
      <c r="Q227" s="53" t="str">
        <f t="shared" si="123"/>
        <v/>
      </c>
      <c r="R227" s="53" t="str">
        <f t="shared" si="124"/>
        <v/>
      </c>
      <c r="S227" s="52" t="str">
        <f t="shared" si="119"/>
        <v/>
      </c>
      <c r="T227" s="52" t="str">
        <f>IF(B227="","",IF(ISERROR(AB223)=TRUE,"",(AB223)))</f>
        <v/>
      </c>
      <c r="U227" s="54" t="str">
        <f t="shared" si="120"/>
        <v/>
      </c>
      <c r="V227" s="52" t="str">
        <f t="shared" si="121"/>
        <v/>
      </c>
      <c r="W227" s="55">
        <f t="shared" si="117"/>
        <v>0</v>
      </c>
      <c r="X227" s="56">
        <f t="shared" si="118"/>
        <v>0</v>
      </c>
      <c r="Y227" s="41"/>
      <c r="Z227" s="84" t="s">
        <v>39</v>
      </c>
      <c r="AA227" s="85"/>
      <c r="AB227" s="41"/>
      <c r="AC227" s="41"/>
    </row>
    <row r="228" spans="1:29" ht="16.5" thickTop="1" thickBot="1" x14ac:dyDescent="0.3">
      <c r="A228" s="6"/>
      <c r="B228" s="24"/>
      <c r="C228" s="25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7"/>
      <c r="O228" s="52" t="str">
        <f t="shared" si="122"/>
        <v/>
      </c>
      <c r="P228" s="52" t="str">
        <f>IF(B228="","",IF(ISERROR(AB224)=TRUE,"",(AB224)))</f>
        <v/>
      </c>
      <c r="Q228" s="53" t="str">
        <f t="shared" si="123"/>
        <v/>
      </c>
      <c r="R228" s="53" t="str">
        <f t="shared" si="124"/>
        <v/>
      </c>
      <c r="S228" s="52" t="str">
        <f t="shared" si="119"/>
        <v/>
      </c>
      <c r="T228" s="52" t="str">
        <f>IF(B228="","",IF(ISERROR(AB223)=TRUE,"",(AB223)))</f>
        <v/>
      </c>
      <c r="U228" s="54" t="str">
        <f t="shared" si="120"/>
        <v/>
      </c>
      <c r="V228" s="52" t="str">
        <f t="shared" si="121"/>
        <v/>
      </c>
      <c r="W228" s="55">
        <f t="shared" si="117"/>
        <v>0</v>
      </c>
      <c r="X228" s="56">
        <f t="shared" si="118"/>
        <v>0</v>
      </c>
      <c r="Y228" s="41"/>
      <c r="Z228" s="41"/>
      <c r="AA228" s="41"/>
      <c r="AB228" s="41"/>
      <c r="AC228" s="41"/>
    </row>
    <row r="229" spans="1:29" ht="15.75" thickTop="1" x14ac:dyDescent="0.25">
      <c r="A229" s="6"/>
      <c r="B229" s="24"/>
      <c r="C229" s="25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7"/>
      <c r="O229" s="52" t="str">
        <f t="shared" si="122"/>
        <v/>
      </c>
      <c r="P229" s="52" t="str">
        <f>IF(B229="","",IF(ISERROR(AB224)=TRUE,"",(AB224)))</f>
        <v/>
      </c>
      <c r="Q229" s="53" t="str">
        <f t="shared" si="123"/>
        <v/>
      </c>
      <c r="R229" s="53" t="str">
        <f t="shared" si="124"/>
        <v/>
      </c>
      <c r="S229" s="52" t="str">
        <f t="shared" si="119"/>
        <v/>
      </c>
      <c r="T229" s="52" t="str">
        <f>IF(B229="","",IF(ISERROR(AB223)=TRUE,"",(AB223)))</f>
        <v/>
      </c>
      <c r="U229" s="54" t="str">
        <f t="shared" si="120"/>
        <v/>
      </c>
      <c r="V229" s="52" t="str">
        <f t="shared" si="121"/>
        <v/>
      </c>
      <c r="W229" s="55">
        <f t="shared" si="117"/>
        <v>0</v>
      </c>
      <c r="X229" s="56">
        <f t="shared" si="118"/>
        <v>0</v>
      </c>
      <c r="Y229" s="41"/>
      <c r="Z229" s="65" t="s">
        <v>195</v>
      </c>
      <c r="AA229" s="66"/>
      <c r="AB229" s="67" t="s">
        <v>196</v>
      </c>
      <c r="AC229" s="68"/>
    </row>
    <row r="230" spans="1:29" ht="15.75" thickBot="1" x14ac:dyDescent="0.3">
      <c r="A230" s="6"/>
      <c r="B230" s="24"/>
      <c r="C230" s="25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7"/>
      <c r="O230" s="52" t="str">
        <f t="shared" si="122"/>
        <v/>
      </c>
      <c r="P230" s="52" t="str">
        <f>IF(B230="","",IF(ISERROR(AB224)=TRUE,"",(AB224)))</f>
        <v/>
      </c>
      <c r="Q230" s="53" t="str">
        <f t="shared" si="123"/>
        <v/>
      </c>
      <c r="R230" s="53" t="str">
        <f t="shared" si="124"/>
        <v/>
      </c>
      <c r="S230" s="52" t="str">
        <f t="shared" si="119"/>
        <v/>
      </c>
      <c r="T230" s="52" t="str">
        <f>IF(B230="","",IF(ISERROR(AB223)=TRUE,"",(AB223)))</f>
        <v/>
      </c>
      <c r="U230" s="54" t="str">
        <f t="shared" si="120"/>
        <v/>
      </c>
      <c r="V230" s="52" t="str">
        <f t="shared" si="121"/>
        <v/>
      </c>
      <c r="W230" s="55">
        <f t="shared" si="117"/>
        <v>0</v>
      </c>
      <c r="X230" s="56">
        <f t="shared" si="118"/>
        <v>0</v>
      </c>
      <c r="Y230" s="41"/>
      <c r="Z230" s="73" t="s">
        <v>197</v>
      </c>
      <c r="AA230" s="41" t="s">
        <v>198</v>
      </c>
      <c r="AB230" s="64" t="s">
        <v>197</v>
      </c>
      <c r="AC230" s="74" t="s">
        <v>198</v>
      </c>
    </row>
    <row r="231" spans="1:29" ht="15.75" thickBot="1" x14ac:dyDescent="0.3">
      <c r="A231" s="6"/>
      <c r="B231" s="24"/>
      <c r="C231" s="25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7"/>
      <c r="O231" s="52" t="str">
        <f t="shared" si="122"/>
        <v/>
      </c>
      <c r="P231" s="52" t="str">
        <f>IF(B231="","",IF(ISERROR(AB224)=TRUE,"",(AB224)))</f>
        <v/>
      </c>
      <c r="Q231" s="53" t="str">
        <f t="shared" si="123"/>
        <v/>
      </c>
      <c r="R231" s="53" t="str">
        <f t="shared" si="124"/>
        <v/>
      </c>
      <c r="S231" s="52" t="str">
        <f t="shared" si="119"/>
        <v/>
      </c>
      <c r="T231" s="52" t="str">
        <f>IF(B231="","",IF(ISERROR(AB223)=TRUE,"",(AB223)))</f>
        <v/>
      </c>
      <c r="U231" s="54" t="str">
        <f t="shared" si="120"/>
        <v/>
      </c>
      <c r="V231" s="52" t="str">
        <f t="shared" si="121"/>
        <v/>
      </c>
      <c r="W231" s="55">
        <f t="shared" si="117"/>
        <v>0</v>
      </c>
      <c r="X231" s="56">
        <f t="shared" si="118"/>
        <v>0</v>
      </c>
      <c r="Y231" s="41"/>
      <c r="Z231" s="76">
        <v>2</v>
      </c>
      <c r="AA231" s="77">
        <v>5.5</v>
      </c>
      <c r="AB231" s="78">
        <v>1188.5</v>
      </c>
      <c r="AC231" s="79">
        <v>2.1</v>
      </c>
    </row>
    <row r="232" spans="1:29" x14ac:dyDescent="0.25">
      <c r="A232" s="6"/>
      <c r="B232" s="24"/>
      <c r="C232" s="25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7"/>
      <c r="O232" s="52" t="str">
        <f t="shared" si="122"/>
        <v/>
      </c>
      <c r="P232" s="52" t="str">
        <f>IF(B232="","",IF(ISERROR(AB224)=TRUE,"",(AB224)))</f>
        <v/>
      </c>
      <c r="Q232" s="53" t="str">
        <f t="shared" si="123"/>
        <v/>
      </c>
      <c r="R232" s="53" t="str">
        <f t="shared" si="124"/>
        <v/>
      </c>
      <c r="S232" s="52" t="str">
        <f t="shared" si="119"/>
        <v/>
      </c>
      <c r="T232" s="52" t="str">
        <f t="shared" ref="T232:T238" si="125">IF(B232="","",IF(ISERROR(AB224)=TRUE,"",(AB224)))</f>
        <v/>
      </c>
      <c r="U232" s="54" t="str">
        <f t="shared" si="120"/>
        <v/>
      </c>
      <c r="V232" s="52" t="str">
        <f t="shared" si="121"/>
        <v/>
      </c>
      <c r="W232" s="55">
        <f t="shared" si="117"/>
        <v>0</v>
      </c>
      <c r="X232" s="56">
        <f t="shared" si="118"/>
        <v>0</v>
      </c>
      <c r="Y232" s="41"/>
      <c r="Z232" s="76">
        <v>3</v>
      </c>
      <c r="AA232" s="82" t="s">
        <v>24</v>
      </c>
      <c r="AB232" s="63" t="s">
        <v>24</v>
      </c>
      <c r="AC232" s="83">
        <v>3.2</v>
      </c>
    </row>
    <row r="233" spans="1:29" ht="15.75" thickBot="1" x14ac:dyDescent="0.3">
      <c r="A233" s="6"/>
      <c r="B233" s="24"/>
      <c r="C233" s="25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7"/>
      <c r="O233" s="52" t="str">
        <f t="shared" si="122"/>
        <v/>
      </c>
      <c r="P233" s="52" t="str">
        <f>IF(B233="","",IF(ISERROR(AB224)=TRUE,"",(AB224)))</f>
        <v/>
      </c>
      <c r="Q233" s="53" t="str">
        <f t="shared" si="123"/>
        <v/>
      </c>
      <c r="R233" s="53" t="str">
        <f t="shared" si="124"/>
        <v/>
      </c>
      <c r="S233" s="52" t="str">
        <f t="shared" si="119"/>
        <v/>
      </c>
      <c r="T233" s="52" t="str">
        <f t="shared" si="125"/>
        <v/>
      </c>
      <c r="U233" s="54" t="str">
        <f t="shared" si="120"/>
        <v/>
      </c>
      <c r="V233" s="52" t="str">
        <f t="shared" si="121"/>
        <v/>
      </c>
      <c r="W233" s="55">
        <f t="shared" si="117"/>
        <v>0</v>
      </c>
      <c r="X233" s="56">
        <f t="shared" si="118"/>
        <v>0</v>
      </c>
      <c r="Y233" s="41"/>
      <c r="Z233" s="86">
        <v>7</v>
      </c>
      <c r="AA233" s="87" t="s">
        <v>24</v>
      </c>
      <c r="AB233" s="88" t="s">
        <v>24</v>
      </c>
      <c r="AC233" s="89">
        <v>4.5</v>
      </c>
    </row>
    <row r="234" spans="1:29" ht="15.75" thickTop="1" x14ac:dyDescent="0.25">
      <c r="A234" s="6"/>
      <c r="B234" s="24"/>
      <c r="C234" s="25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7"/>
      <c r="O234" s="52" t="str">
        <f t="shared" si="122"/>
        <v/>
      </c>
      <c r="P234" s="52" t="str">
        <f>IF(B234="","",IF(ISERROR(AB224)=TRUE,"",(AB224)))</f>
        <v/>
      </c>
      <c r="Q234" s="53" t="str">
        <f t="shared" si="123"/>
        <v/>
      </c>
      <c r="R234" s="53" t="str">
        <f t="shared" si="124"/>
        <v/>
      </c>
      <c r="S234" s="52" t="str">
        <f t="shared" si="119"/>
        <v/>
      </c>
      <c r="T234" s="52" t="str">
        <f t="shared" si="125"/>
        <v/>
      </c>
      <c r="U234" s="54" t="str">
        <f t="shared" si="120"/>
        <v/>
      </c>
      <c r="V234" s="52" t="str">
        <f t="shared" si="121"/>
        <v/>
      </c>
      <c r="W234" s="55">
        <f t="shared" si="117"/>
        <v>0</v>
      </c>
      <c r="X234" s="56">
        <f t="shared" si="118"/>
        <v>0</v>
      </c>
      <c r="Y234" s="41"/>
      <c r="Z234" s="41"/>
      <c r="AA234" s="41"/>
      <c r="AB234" s="41"/>
      <c r="AC234" s="41"/>
    </row>
    <row r="235" spans="1:29" x14ac:dyDescent="0.25">
      <c r="A235" s="6"/>
      <c r="B235" s="24"/>
      <c r="C235" s="25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7"/>
      <c r="O235" s="52" t="str">
        <f t="shared" si="122"/>
        <v/>
      </c>
      <c r="P235" s="52" t="str">
        <f>IF(B235="","",IF(ISERROR(AB224)=TRUE,"",(AB224)))</f>
        <v/>
      </c>
      <c r="Q235" s="53" t="str">
        <f t="shared" si="123"/>
        <v/>
      </c>
      <c r="R235" s="53" t="str">
        <f t="shared" si="124"/>
        <v/>
      </c>
      <c r="S235" s="52" t="str">
        <f t="shared" si="119"/>
        <v/>
      </c>
      <c r="T235" s="52" t="str">
        <f t="shared" si="125"/>
        <v/>
      </c>
      <c r="U235" s="54" t="str">
        <f t="shared" si="120"/>
        <v/>
      </c>
      <c r="V235" s="52" t="str">
        <f t="shared" si="121"/>
        <v/>
      </c>
      <c r="W235" s="55">
        <f t="shared" si="117"/>
        <v>0</v>
      </c>
      <c r="X235" s="56">
        <f t="shared" si="118"/>
        <v>0</v>
      </c>
      <c r="Y235" s="41"/>
      <c r="Z235" s="41"/>
      <c r="AA235" s="41"/>
      <c r="AB235" s="41"/>
      <c r="AC235" s="41"/>
    </row>
    <row r="236" spans="1:29" x14ac:dyDescent="0.25">
      <c r="A236" s="6"/>
      <c r="B236" s="24"/>
      <c r="C236" s="25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7"/>
      <c r="O236" s="52" t="str">
        <f t="shared" si="122"/>
        <v/>
      </c>
      <c r="P236" s="52" t="str">
        <f>IF(B236="","",IF(ISERROR(AB224)=TRUE,"",(AB224)))</f>
        <v/>
      </c>
      <c r="Q236" s="53" t="str">
        <f t="shared" si="123"/>
        <v/>
      </c>
      <c r="R236" s="53" t="str">
        <f t="shared" si="124"/>
        <v/>
      </c>
      <c r="S236" s="52" t="str">
        <f t="shared" si="119"/>
        <v/>
      </c>
      <c r="T236" s="52" t="str">
        <f t="shared" si="125"/>
        <v/>
      </c>
      <c r="U236" s="54" t="str">
        <f t="shared" si="120"/>
        <v/>
      </c>
      <c r="V236" s="52" t="str">
        <f t="shared" si="121"/>
        <v/>
      </c>
      <c r="W236" s="55">
        <f t="shared" si="117"/>
        <v>0</v>
      </c>
      <c r="X236" s="56">
        <f t="shared" si="118"/>
        <v>0</v>
      </c>
      <c r="Y236" s="41"/>
      <c r="Z236" s="41"/>
      <c r="AA236" s="41"/>
      <c r="AB236" s="41"/>
      <c r="AC236" s="41"/>
    </row>
    <row r="237" spans="1:29" x14ac:dyDescent="0.25">
      <c r="A237" s="6"/>
      <c r="B237" s="24"/>
      <c r="C237" s="25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7"/>
      <c r="O237" s="52" t="str">
        <f t="shared" si="122"/>
        <v/>
      </c>
      <c r="P237" s="52" t="str">
        <f>IF(B237="","",IF(ISERROR(AB224)=TRUE,"",(AB224)))</f>
        <v/>
      </c>
      <c r="Q237" s="53" t="str">
        <f t="shared" si="123"/>
        <v/>
      </c>
      <c r="R237" s="53" t="str">
        <f t="shared" si="124"/>
        <v/>
      </c>
      <c r="S237" s="52" t="str">
        <f t="shared" si="119"/>
        <v/>
      </c>
      <c r="T237" s="52" t="str">
        <f t="shared" si="125"/>
        <v/>
      </c>
      <c r="U237" s="54" t="str">
        <f t="shared" si="120"/>
        <v/>
      </c>
      <c r="V237" s="52" t="str">
        <f t="shared" si="121"/>
        <v/>
      </c>
      <c r="W237" s="55">
        <f t="shared" si="117"/>
        <v>0</v>
      </c>
      <c r="X237" s="56">
        <f t="shared" si="118"/>
        <v>0</v>
      </c>
      <c r="Y237" s="41"/>
      <c r="Z237" s="41"/>
      <c r="AA237" s="41"/>
      <c r="AB237" s="41"/>
      <c r="AC237" s="41"/>
    </row>
    <row r="238" spans="1:29" ht="15.75" thickBot="1" x14ac:dyDescent="0.3">
      <c r="A238" s="6"/>
      <c r="B238" s="28"/>
      <c r="C238" s="29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1"/>
      <c r="O238" s="57" t="str">
        <f t="shared" si="122"/>
        <v/>
      </c>
      <c r="P238" s="57" t="str">
        <f>IF(B238="","",IF(ISERROR(AB224)=TRUE,"",(AB224)))</f>
        <v/>
      </c>
      <c r="Q238" s="58" t="str">
        <f t="shared" si="123"/>
        <v/>
      </c>
      <c r="R238" s="58" t="str">
        <f t="shared" si="124"/>
        <v/>
      </c>
      <c r="S238" s="57" t="str">
        <f t="shared" si="119"/>
        <v/>
      </c>
      <c r="T238" s="57" t="str">
        <f t="shared" si="125"/>
        <v/>
      </c>
      <c r="U238" s="59" t="str">
        <f t="shared" si="120"/>
        <v/>
      </c>
      <c r="V238" s="57" t="str">
        <f t="shared" si="121"/>
        <v/>
      </c>
      <c r="W238" s="60">
        <f t="shared" si="117"/>
        <v>0</v>
      </c>
      <c r="X238" s="61">
        <f t="shared" si="118"/>
        <v>0</v>
      </c>
      <c r="Y238" s="41"/>
      <c r="Z238" s="41"/>
      <c r="AA238" s="41"/>
      <c r="AB238" s="41"/>
      <c r="AC238" s="41"/>
    </row>
    <row r="239" spans="1:29" ht="17.25" thickTop="1" thickBot="1" x14ac:dyDescent="0.3">
      <c r="A239" s="14">
        <v>15</v>
      </c>
      <c r="B239" s="15"/>
      <c r="C239" s="12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62" t="s">
        <v>38</v>
      </c>
      <c r="AA239" s="63"/>
      <c r="AB239" s="64"/>
      <c r="AC239" s="41"/>
    </row>
    <row r="240" spans="1:29" ht="17.25" thickTop="1" thickBot="1" x14ac:dyDescent="0.3">
      <c r="A240" s="17" t="s">
        <v>63</v>
      </c>
      <c r="B240" s="37" t="s">
        <v>25</v>
      </c>
      <c r="C240" s="38" t="s">
        <v>26</v>
      </c>
      <c r="D240" s="39" t="s">
        <v>27</v>
      </c>
      <c r="E240" s="39" t="s">
        <v>28</v>
      </c>
      <c r="F240" s="39" t="s">
        <v>29</v>
      </c>
      <c r="G240" s="39" t="s">
        <v>30</v>
      </c>
      <c r="H240" s="39" t="s">
        <v>31</v>
      </c>
      <c r="I240" s="39" t="s">
        <v>32</v>
      </c>
      <c r="J240" s="39" t="s">
        <v>33</v>
      </c>
      <c r="K240" s="39" t="s">
        <v>34</v>
      </c>
      <c r="L240" s="39" t="s">
        <v>35</v>
      </c>
      <c r="M240" s="39" t="s">
        <v>23</v>
      </c>
      <c r="N240" s="40" t="s">
        <v>36</v>
      </c>
      <c r="O240" s="42" t="s">
        <v>186</v>
      </c>
      <c r="P240" s="42" t="s">
        <v>187</v>
      </c>
      <c r="Q240" s="42"/>
      <c r="R240" s="43" t="s">
        <v>188</v>
      </c>
      <c r="S240" s="44" t="s">
        <v>189</v>
      </c>
      <c r="T240" s="44" t="s">
        <v>190</v>
      </c>
      <c r="U240" s="44"/>
      <c r="V240" s="44" t="s">
        <v>191</v>
      </c>
      <c r="W240" s="45" t="str">
        <f t="shared" ref="W240:W255" si="126">H240</f>
        <v>Terrain</v>
      </c>
      <c r="X240" s="46" t="str">
        <f t="shared" ref="X240:X255" si="127">C240</f>
        <v>Hippodrome</v>
      </c>
      <c r="Y240" s="41"/>
      <c r="Z240" s="69">
        <v>17000</v>
      </c>
      <c r="AA240" s="70" t="str">
        <f>SUBSTITUTE(Z240,"m","")</f>
        <v>17000</v>
      </c>
      <c r="AB240" s="71">
        <f>AA240/1</f>
        <v>17000</v>
      </c>
      <c r="AC240" s="72">
        <v>1</v>
      </c>
    </row>
    <row r="241" spans="1:29" ht="17.25" thickTop="1" thickBot="1" x14ac:dyDescent="0.3">
      <c r="A241" s="32"/>
      <c r="B241" s="33"/>
      <c r="C241" s="34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3"/>
      <c r="O241" s="47" t="str">
        <f>IF(D241/1=0,"",D241/1)</f>
        <v/>
      </c>
      <c r="P241" s="47" t="str">
        <f>IF(B241="","",IF(ISERROR(AB241)=TRUE,"",(AB241)))</f>
        <v/>
      </c>
      <c r="Q241" s="48" t="str">
        <f>IF(B241="","",IF(ISERROR(O241/P241)=TRUE,"",(O241/P241)))</f>
        <v/>
      </c>
      <c r="R241" s="48" t="str">
        <f>IF(ISERROR(Q241/1)=TRUE,"",(Q241/1))</f>
        <v/>
      </c>
      <c r="S241" s="47" t="str">
        <f t="shared" ref="S241:S255" si="128">IF(B241="","",IF(ISERROR(SUBSTITUTE(SUBSTITUTE(K241,"€",""),CHAR(160),"")/1)=TRUE,"",(SUBSTITUTE(SUBSTITUTE(K241,"€",""),CHAR(160),"")/1)))</f>
        <v/>
      </c>
      <c r="T241" s="47" t="str">
        <f>IF(B241="","",IF(ISERROR(AB240)=TRUE,"",(AB240)))</f>
        <v/>
      </c>
      <c r="U241" s="49" t="str">
        <f t="shared" ref="U241:U255" si="129">IF(B241="","",IF(ISERROR(S241/T241)=TRUE,"",( S241/T241)))</f>
        <v/>
      </c>
      <c r="V241" s="47" t="str">
        <f t="shared" ref="V241:V255" si="130">IF(ISERROR(IF(L241/1=0,"", L241/1))=TRUE,"0",(IF(L241/1=0,"", L241/1)))</f>
        <v/>
      </c>
      <c r="W241" s="50">
        <f t="shared" si="126"/>
        <v>0</v>
      </c>
      <c r="X241" s="51">
        <f t="shared" si="127"/>
        <v>0</v>
      </c>
      <c r="Y241" s="41"/>
      <c r="Z241" s="70" t="s">
        <v>192</v>
      </c>
      <c r="AA241" s="70" t="str">
        <f>SUBSTITUTE(Z241,"m","")</f>
        <v xml:space="preserve">2400 </v>
      </c>
      <c r="AB241" s="71">
        <f>AA241/1</f>
        <v>2400</v>
      </c>
      <c r="AC241" s="75"/>
    </row>
    <row r="242" spans="1:29" ht="16.5" thickTop="1" thickBot="1" x14ac:dyDescent="0.3">
      <c r="A242" s="6"/>
      <c r="B242" s="24"/>
      <c r="C242" s="25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7"/>
      <c r="O242" s="52" t="str">
        <f t="shared" ref="O242:O255" si="131">IF(D242/1=0,"",D242/1)</f>
        <v/>
      </c>
      <c r="P242" s="52" t="str">
        <f>IF(B242="","",IF(ISERROR(AB241)=TRUE,"",(AB241)))</f>
        <v/>
      </c>
      <c r="Q242" s="53" t="str">
        <f t="shared" ref="Q242:Q255" si="132">IF(B242="","",IF(ISERROR(O242/P242)=TRUE,"",(O242/P242)))</f>
        <v/>
      </c>
      <c r="R242" s="53" t="str">
        <f t="shared" ref="R242:R255" si="133">IF(ISERROR(Q242/1)=TRUE,"",(Q242/1))</f>
        <v/>
      </c>
      <c r="S242" s="52" t="str">
        <f t="shared" si="128"/>
        <v/>
      </c>
      <c r="T242" s="52" t="str">
        <f>IF(B242="","",IF(ISERROR(AB240)=TRUE,"",(AB240)))</f>
        <v/>
      </c>
      <c r="U242" s="54" t="str">
        <f t="shared" si="129"/>
        <v/>
      </c>
      <c r="V242" s="52" t="str">
        <f t="shared" si="130"/>
        <v/>
      </c>
      <c r="W242" s="55">
        <f t="shared" si="126"/>
        <v>0</v>
      </c>
      <c r="X242" s="56">
        <f t="shared" si="127"/>
        <v>0</v>
      </c>
      <c r="Y242" s="41"/>
      <c r="Z242" s="70" t="s">
        <v>193</v>
      </c>
      <c r="AA242" s="80"/>
      <c r="AB242" s="81"/>
      <c r="AC242" s="41"/>
    </row>
    <row r="243" spans="1:29" ht="16.5" thickTop="1" thickBot="1" x14ac:dyDescent="0.3">
      <c r="A243" s="6"/>
      <c r="B243" s="24"/>
      <c r="C243" s="25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7"/>
      <c r="O243" s="52" t="str">
        <f t="shared" si="131"/>
        <v/>
      </c>
      <c r="P243" s="52" t="str">
        <f>IF(B243="","",IF(ISERROR(AB241)=TRUE,"",(AB241)))</f>
        <v/>
      </c>
      <c r="Q243" s="53" t="str">
        <f t="shared" si="132"/>
        <v/>
      </c>
      <c r="R243" s="53" t="str">
        <f t="shared" si="133"/>
        <v/>
      </c>
      <c r="S243" s="52" t="str">
        <f t="shared" si="128"/>
        <v/>
      </c>
      <c r="T243" s="52" t="str">
        <f>IF(B243="","",IF(ISERROR(AB240)=TRUE,"",(AB240)))</f>
        <v/>
      </c>
      <c r="U243" s="54" t="str">
        <f t="shared" si="129"/>
        <v/>
      </c>
      <c r="V243" s="52" t="str">
        <f t="shared" si="130"/>
        <v/>
      </c>
      <c r="W243" s="55">
        <f t="shared" si="126"/>
        <v>0</v>
      </c>
      <c r="X243" s="56">
        <f t="shared" si="127"/>
        <v>0</v>
      </c>
      <c r="Y243" s="41"/>
      <c r="Z243" s="84" t="s">
        <v>194</v>
      </c>
      <c r="AA243" s="85"/>
      <c r="AB243" s="41"/>
      <c r="AC243" s="41"/>
    </row>
    <row r="244" spans="1:29" ht="16.5" thickTop="1" thickBot="1" x14ac:dyDescent="0.3">
      <c r="A244" s="6"/>
      <c r="B244" s="24"/>
      <c r="C244" s="25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7"/>
      <c r="O244" s="52" t="str">
        <f t="shared" si="131"/>
        <v/>
      </c>
      <c r="P244" s="52" t="str">
        <f>IF(B244="","",IF(ISERROR(AB241)=TRUE,"",(AB241)))</f>
        <v/>
      </c>
      <c r="Q244" s="53" t="str">
        <f t="shared" si="132"/>
        <v/>
      </c>
      <c r="R244" s="53" t="str">
        <f t="shared" si="133"/>
        <v/>
      </c>
      <c r="S244" s="52" t="str">
        <f t="shared" si="128"/>
        <v/>
      </c>
      <c r="T244" s="52" t="str">
        <f>IF(B244="","",IF(ISERROR(AB240)=TRUE,"",(AB240)))</f>
        <v/>
      </c>
      <c r="U244" s="54" t="str">
        <f t="shared" si="129"/>
        <v/>
      </c>
      <c r="V244" s="52" t="str">
        <f t="shared" si="130"/>
        <v/>
      </c>
      <c r="W244" s="55">
        <f t="shared" si="126"/>
        <v>0</v>
      </c>
      <c r="X244" s="56">
        <f t="shared" si="127"/>
        <v>0</v>
      </c>
      <c r="Y244" s="41"/>
      <c r="Z244" s="84" t="s">
        <v>39</v>
      </c>
      <c r="AA244" s="85"/>
      <c r="AB244" s="41"/>
      <c r="AC244" s="41"/>
    </row>
    <row r="245" spans="1:29" ht="16.5" thickTop="1" thickBot="1" x14ac:dyDescent="0.3">
      <c r="A245" s="6"/>
      <c r="B245" s="24"/>
      <c r="C245" s="25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7"/>
      <c r="O245" s="52" t="str">
        <f t="shared" si="131"/>
        <v/>
      </c>
      <c r="P245" s="52" t="str">
        <f>IF(B245="","",IF(ISERROR(AB241)=TRUE,"",(AB241)))</f>
        <v/>
      </c>
      <c r="Q245" s="53" t="str">
        <f t="shared" si="132"/>
        <v/>
      </c>
      <c r="R245" s="53" t="str">
        <f t="shared" si="133"/>
        <v/>
      </c>
      <c r="S245" s="52" t="str">
        <f t="shared" si="128"/>
        <v/>
      </c>
      <c r="T245" s="52" t="str">
        <f>IF(B245="","",IF(ISERROR(AB240)=TRUE,"",(AB240)))</f>
        <v/>
      </c>
      <c r="U245" s="54" t="str">
        <f t="shared" si="129"/>
        <v/>
      </c>
      <c r="V245" s="52" t="str">
        <f t="shared" si="130"/>
        <v/>
      </c>
      <c r="W245" s="55">
        <f t="shared" si="126"/>
        <v>0</v>
      </c>
      <c r="X245" s="56">
        <f t="shared" si="127"/>
        <v>0</v>
      </c>
      <c r="Y245" s="41"/>
      <c r="Z245" s="41"/>
      <c r="AA245" s="41"/>
      <c r="AB245" s="41"/>
      <c r="AC245" s="41"/>
    </row>
    <row r="246" spans="1:29" ht="15.75" thickTop="1" x14ac:dyDescent="0.25">
      <c r="A246" s="6"/>
      <c r="B246" s="24"/>
      <c r="C246" s="25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7"/>
      <c r="O246" s="52" t="str">
        <f t="shared" si="131"/>
        <v/>
      </c>
      <c r="P246" s="52" t="str">
        <f>IF(B246="","",IF(ISERROR(AB241)=TRUE,"",(AB241)))</f>
        <v/>
      </c>
      <c r="Q246" s="53" t="str">
        <f t="shared" si="132"/>
        <v/>
      </c>
      <c r="R246" s="53" t="str">
        <f t="shared" si="133"/>
        <v/>
      </c>
      <c r="S246" s="52" t="str">
        <f t="shared" si="128"/>
        <v/>
      </c>
      <c r="T246" s="52" t="str">
        <f>IF(B246="","",IF(ISERROR(AB240)=TRUE,"",(AB240)))</f>
        <v/>
      </c>
      <c r="U246" s="54" t="str">
        <f t="shared" si="129"/>
        <v/>
      </c>
      <c r="V246" s="52" t="str">
        <f t="shared" si="130"/>
        <v/>
      </c>
      <c r="W246" s="55">
        <f t="shared" si="126"/>
        <v>0</v>
      </c>
      <c r="X246" s="56">
        <f t="shared" si="127"/>
        <v>0</v>
      </c>
      <c r="Y246" s="41"/>
      <c r="Z246" s="65" t="s">
        <v>195</v>
      </c>
      <c r="AA246" s="66"/>
      <c r="AB246" s="67" t="s">
        <v>196</v>
      </c>
      <c r="AC246" s="68"/>
    </row>
    <row r="247" spans="1:29" ht="15.75" thickBot="1" x14ac:dyDescent="0.3">
      <c r="A247" s="6"/>
      <c r="B247" s="24"/>
      <c r="C247" s="25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7"/>
      <c r="O247" s="52" t="str">
        <f t="shared" si="131"/>
        <v/>
      </c>
      <c r="P247" s="52" t="str">
        <f>IF(B247="","",IF(ISERROR(AB241)=TRUE,"",(AB241)))</f>
        <v/>
      </c>
      <c r="Q247" s="53" t="str">
        <f t="shared" si="132"/>
        <v/>
      </c>
      <c r="R247" s="53" t="str">
        <f t="shared" si="133"/>
        <v/>
      </c>
      <c r="S247" s="52" t="str">
        <f t="shared" si="128"/>
        <v/>
      </c>
      <c r="T247" s="52" t="str">
        <f>IF(B247="","",IF(ISERROR(AB240)=TRUE,"",(AB240)))</f>
        <v/>
      </c>
      <c r="U247" s="54" t="str">
        <f t="shared" si="129"/>
        <v/>
      </c>
      <c r="V247" s="52" t="str">
        <f t="shared" si="130"/>
        <v/>
      </c>
      <c r="W247" s="55">
        <f t="shared" si="126"/>
        <v>0</v>
      </c>
      <c r="X247" s="56">
        <f t="shared" si="127"/>
        <v>0</v>
      </c>
      <c r="Y247" s="41"/>
      <c r="Z247" s="73" t="s">
        <v>197</v>
      </c>
      <c r="AA247" s="41" t="s">
        <v>198</v>
      </c>
      <c r="AB247" s="64" t="s">
        <v>197</v>
      </c>
      <c r="AC247" s="74" t="s">
        <v>198</v>
      </c>
    </row>
    <row r="248" spans="1:29" ht="15.75" thickBot="1" x14ac:dyDescent="0.3">
      <c r="A248" s="6"/>
      <c r="B248" s="24"/>
      <c r="C248" s="25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7"/>
      <c r="O248" s="52" t="str">
        <f t="shared" si="131"/>
        <v/>
      </c>
      <c r="P248" s="52" t="str">
        <f>IF(B248="","",IF(ISERROR(AB241)=TRUE,"",(AB241)))</f>
        <v/>
      </c>
      <c r="Q248" s="53" t="str">
        <f t="shared" si="132"/>
        <v/>
      </c>
      <c r="R248" s="53" t="str">
        <f t="shared" si="133"/>
        <v/>
      </c>
      <c r="S248" s="52" t="str">
        <f t="shared" si="128"/>
        <v/>
      </c>
      <c r="T248" s="52" t="str">
        <f>IF(B248="","",IF(ISERROR(AB240)=TRUE,"",(AB240)))</f>
        <v/>
      </c>
      <c r="U248" s="54" t="str">
        <f t="shared" si="129"/>
        <v/>
      </c>
      <c r="V248" s="52" t="str">
        <f t="shared" si="130"/>
        <v/>
      </c>
      <c r="W248" s="55">
        <f t="shared" si="126"/>
        <v>0</v>
      </c>
      <c r="X248" s="56">
        <f t="shared" si="127"/>
        <v>0</v>
      </c>
      <c r="Y248" s="41"/>
      <c r="Z248" s="76">
        <v>2</v>
      </c>
      <c r="AA248" s="77">
        <v>5.5</v>
      </c>
      <c r="AB248" s="78">
        <v>1188.5</v>
      </c>
      <c r="AC248" s="79">
        <v>2.1</v>
      </c>
    </row>
    <row r="249" spans="1:29" x14ac:dyDescent="0.25">
      <c r="A249" s="6"/>
      <c r="B249" s="24"/>
      <c r="C249" s="25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7"/>
      <c r="O249" s="52" t="str">
        <f t="shared" si="131"/>
        <v/>
      </c>
      <c r="P249" s="52" t="str">
        <f>IF(B249="","",IF(ISERROR(AB241)=TRUE,"",(AB241)))</f>
        <v/>
      </c>
      <c r="Q249" s="53" t="str">
        <f t="shared" si="132"/>
        <v/>
      </c>
      <c r="R249" s="53" t="str">
        <f t="shared" si="133"/>
        <v/>
      </c>
      <c r="S249" s="52" t="str">
        <f t="shared" si="128"/>
        <v/>
      </c>
      <c r="T249" s="52" t="str">
        <f t="shared" ref="T249:T255" si="134">IF(B249="","",IF(ISERROR(AB241)=TRUE,"",(AB241)))</f>
        <v/>
      </c>
      <c r="U249" s="54" t="str">
        <f t="shared" si="129"/>
        <v/>
      </c>
      <c r="V249" s="52" t="str">
        <f t="shared" si="130"/>
        <v/>
      </c>
      <c r="W249" s="55">
        <f t="shared" si="126"/>
        <v>0</v>
      </c>
      <c r="X249" s="56">
        <f t="shared" si="127"/>
        <v>0</v>
      </c>
      <c r="Y249" s="41"/>
      <c r="Z249" s="76">
        <v>3</v>
      </c>
      <c r="AA249" s="82" t="s">
        <v>24</v>
      </c>
      <c r="AB249" s="63" t="s">
        <v>24</v>
      </c>
      <c r="AC249" s="83">
        <v>3.2</v>
      </c>
    </row>
    <row r="250" spans="1:29" ht="15.75" thickBot="1" x14ac:dyDescent="0.3">
      <c r="A250" s="6"/>
      <c r="B250" s="24"/>
      <c r="C250" s="25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7"/>
      <c r="O250" s="52" t="str">
        <f t="shared" si="131"/>
        <v/>
      </c>
      <c r="P250" s="52" t="str">
        <f>IF(B250="","",IF(ISERROR(AB241)=TRUE,"",(AB241)))</f>
        <v/>
      </c>
      <c r="Q250" s="53" t="str">
        <f t="shared" si="132"/>
        <v/>
      </c>
      <c r="R250" s="53" t="str">
        <f t="shared" si="133"/>
        <v/>
      </c>
      <c r="S250" s="52" t="str">
        <f t="shared" si="128"/>
        <v/>
      </c>
      <c r="T250" s="52" t="str">
        <f t="shared" si="134"/>
        <v/>
      </c>
      <c r="U250" s="54" t="str">
        <f t="shared" si="129"/>
        <v/>
      </c>
      <c r="V250" s="52" t="str">
        <f t="shared" si="130"/>
        <v/>
      </c>
      <c r="W250" s="55">
        <f t="shared" si="126"/>
        <v>0</v>
      </c>
      <c r="X250" s="56">
        <f t="shared" si="127"/>
        <v>0</v>
      </c>
      <c r="Y250" s="41"/>
      <c r="Z250" s="86">
        <v>7</v>
      </c>
      <c r="AA250" s="87" t="s">
        <v>24</v>
      </c>
      <c r="AB250" s="88" t="s">
        <v>24</v>
      </c>
      <c r="AC250" s="89">
        <v>4.5</v>
      </c>
    </row>
    <row r="251" spans="1:29" ht="15.75" thickTop="1" x14ac:dyDescent="0.25">
      <c r="A251" s="6"/>
      <c r="B251" s="24"/>
      <c r="C251" s="25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7"/>
      <c r="O251" s="52" t="str">
        <f t="shared" si="131"/>
        <v/>
      </c>
      <c r="P251" s="52" t="str">
        <f>IF(B251="","",IF(ISERROR(AB241)=TRUE,"",(AB241)))</f>
        <v/>
      </c>
      <c r="Q251" s="53" t="str">
        <f t="shared" si="132"/>
        <v/>
      </c>
      <c r="R251" s="53" t="str">
        <f t="shared" si="133"/>
        <v/>
      </c>
      <c r="S251" s="52" t="str">
        <f t="shared" si="128"/>
        <v/>
      </c>
      <c r="T251" s="52" t="str">
        <f t="shared" si="134"/>
        <v/>
      </c>
      <c r="U251" s="54" t="str">
        <f t="shared" si="129"/>
        <v/>
      </c>
      <c r="V251" s="52" t="str">
        <f t="shared" si="130"/>
        <v/>
      </c>
      <c r="W251" s="55">
        <f t="shared" si="126"/>
        <v>0</v>
      </c>
      <c r="X251" s="56">
        <f t="shared" si="127"/>
        <v>0</v>
      </c>
      <c r="Y251" s="41"/>
      <c r="Z251" s="41"/>
      <c r="AA251" s="41"/>
      <c r="AB251" s="41"/>
      <c r="AC251" s="41"/>
    </row>
    <row r="252" spans="1:29" x14ac:dyDescent="0.25">
      <c r="A252" s="6"/>
      <c r="B252" s="24"/>
      <c r="C252" s="25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7"/>
      <c r="O252" s="52" t="str">
        <f t="shared" si="131"/>
        <v/>
      </c>
      <c r="P252" s="52" t="str">
        <f>IF(B252="","",IF(ISERROR(AB241)=TRUE,"",(AB241)))</f>
        <v/>
      </c>
      <c r="Q252" s="53" t="str">
        <f t="shared" si="132"/>
        <v/>
      </c>
      <c r="R252" s="53" t="str">
        <f t="shared" si="133"/>
        <v/>
      </c>
      <c r="S252" s="52" t="str">
        <f t="shared" si="128"/>
        <v/>
      </c>
      <c r="T252" s="52" t="str">
        <f t="shared" si="134"/>
        <v/>
      </c>
      <c r="U252" s="54" t="str">
        <f t="shared" si="129"/>
        <v/>
      </c>
      <c r="V252" s="52" t="str">
        <f t="shared" si="130"/>
        <v/>
      </c>
      <c r="W252" s="55">
        <f t="shared" si="126"/>
        <v>0</v>
      </c>
      <c r="X252" s="56">
        <f t="shared" si="127"/>
        <v>0</v>
      </c>
      <c r="Y252" s="41"/>
      <c r="Z252" s="41"/>
      <c r="AA252" s="41"/>
      <c r="AB252" s="41"/>
      <c r="AC252" s="41"/>
    </row>
    <row r="253" spans="1:29" x14ac:dyDescent="0.25">
      <c r="A253" s="6"/>
      <c r="B253" s="24"/>
      <c r="C253" s="25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7"/>
      <c r="O253" s="52" t="str">
        <f t="shared" si="131"/>
        <v/>
      </c>
      <c r="P253" s="52" t="str">
        <f>IF(B253="","",IF(ISERROR(AB241)=TRUE,"",(AB241)))</f>
        <v/>
      </c>
      <c r="Q253" s="53" t="str">
        <f t="shared" si="132"/>
        <v/>
      </c>
      <c r="R253" s="53" t="str">
        <f t="shared" si="133"/>
        <v/>
      </c>
      <c r="S253" s="52" t="str">
        <f t="shared" si="128"/>
        <v/>
      </c>
      <c r="T253" s="52" t="str">
        <f t="shared" si="134"/>
        <v/>
      </c>
      <c r="U253" s="54" t="str">
        <f t="shared" si="129"/>
        <v/>
      </c>
      <c r="V253" s="52" t="str">
        <f t="shared" si="130"/>
        <v/>
      </c>
      <c r="W253" s="55">
        <f t="shared" si="126"/>
        <v>0</v>
      </c>
      <c r="X253" s="56">
        <f t="shared" si="127"/>
        <v>0</v>
      </c>
      <c r="Y253" s="41"/>
      <c r="Z253" s="41"/>
      <c r="AA253" s="41"/>
      <c r="AB253" s="41"/>
      <c r="AC253" s="41"/>
    </row>
    <row r="254" spans="1:29" x14ac:dyDescent="0.25">
      <c r="A254" s="6"/>
      <c r="B254" s="24"/>
      <c r="C254" s="25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7"/>
      <c r="O254" s="52" t="str">
        <f t="shared" si="131"/>
        <v/>
      </c>
      <c r="P254" s="52" t="str">
        <f>IF(B254="","",IF(ISERROR(AB241)=TRUE,"",(AB241)))</f>
        <v/>
      </c>
      <c r="Q254" s="53" t="str">
        <f t="shared" si="132"/>
        <v/>
      </c>
      <c r="R254" s="53" t="str">
        <f t="shared" si="133"/>
        <v/>
      </c>
      <c r="S254" s="52" t="str">
        <f t="shared" si="128"/>
        <v/>
      </c>
      <c r="T254" s="52" t="str">
        <f t="shared" si="134"/>
        <v/>
      </c>
      <c r="U254" s="54" t="str">
        <f t="shared" si="129"/>
        <v/>
      </c>
      <c r="V254" s="52" t="str">
        <f t="shared" si="130"/>
        <v/>
      </c>
      <c r="W254" s="55">
        <f t="shared" si="126"/>
        <v>0</v>
      </c>
      <c r="X254" s="56">
        <f t="shared" si="127"/>
        <v>0</v>
      </c>
      <c r="Y254" s="41"/>
      <c r="Z254" s="41"/>
      <c r="AA254" s="41"/>
      <c r="AB254" s="41"/>
      <c r="AC254" s="41"/>
    </row>
    <row r="255" spans="1:29" ht="15.75" thickBot="1" x14ac:dyDescent="0.3">
      <c r="A255" s="6"/>
      <c r="B255" s="28"/>
      <c r="C255" s="29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1"/>
      <c r="O255" s="57" t="str">
        <f t="shared" si="131"/>
        <v/>
      </c>
      <c r="P255" s="57" t="str">
        <f>IF(B255="","",IF(ISERROR(AB241)=TRUE,"",(AB241)))</f>
        <v/>
      </c>
      <c r="Q255" s="58" t="str">
        <f t="shared" si="132"/>
        <v/>
      </c>
      <c r="R255" s="58" t="str">
        <f t="shared" si="133"/>
        <v/>
      </c>
      <c r="S255" s="57" t="str">
        <f t="shared" si="128"/>
        <v/>
      </c>
      <c r="T255" s="57" t="str">
        <f t="shared" si="134"/>
        <v/>
      </c>
      <c r="U255" s="59" t="str">
        <f t="shared" si="129"/>
        <v/>
      </c>
      <c r="V255" s="57" t="str">
        <f t="shared" si="130"/>
        <v/>
      </c>
      <c r="W255" s="60">
        <f t="shared" si="126"/>
        <v>0</v>
      </c>
      <c r="X255" s="61">
        <f t="shared" si="127"/>
        <v>0</v>
      </c>
      <c r="Y255" s="41"/>
      <c r="Z255" s="41"/>
      <c r="AA255" s="41"/>
      <c r="AB255" s="41"/>
      <c r="AC255" s="41"/>
    </row>
    <row r="256" spans="1:29" ht="17.25" thickTop="1" thickBot="1" x14ac:dyDescent="0.3">
      <c r="A256" s="14">
        <v>16</v>
      </c>
      <c r="B256" s="15"/>
      <c r="C256" s="12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62" t="s">
        <v>38</v>
      </c>
      <c r="AA256" s="63"/>
      <c r="AB256" s="64"/>
      <c r="AC256" s="41"/>
    </row>
    <row r="257" spans="1:29" ht="17.25" thickTop="1" thickBot="1" x14ac:dyDescent="0.3">
      <c r="A257" s="17" t="s">
        <v>63</v>
      </c>
      <c r="B257" s="37" t="s">
        <v>25</v>
      </c>
      <c r="C257" s="38" t="s">
        <v>26</v>
      </c>
      <c r="D257" s="39" t="s">
        <v>27</v>
      </c>
      <c r="E257" s="39" t="s">
        <v>28</v>
      </c>
      <c r="F257" s="39" t="s">
        <v>29</v>
      </c>
      <c r="G257" s="39" t="s">
        <v>30</v>
      </c>
      <c r="H257" s="39" t="s">
        <v>31</v>
      </c>
      <c r="I257" s="39" t="s">
        <v>32</v>
      </c>
      <c r="J257" s="39" t="s">
        <v>33</v>
      </c>
      <c r="K257" s="39" t="s">
        <v>34</v>
      </c>
      <c r="L257" s="39" t="s">
        <v>35</v>
      </c>
      <c r="M257" s="39" t="s">
        <v>23</v>
      </c>
      <c r="N257" s="40" t="s">
        <v>36</v>
      </c>
      <c r="O257" s="42" t="s">
        <v>186</v>
      </c>
      <c r="P257" s="42" t="s">
        <v>187</v>
      </c>
      <c r="Q257" s="42"/>
      <c r="R257" s="43" t="s">
        <v>188</v>
      </c>
      <c r="S257" s="44" t="s">
        <v>189</v>
      </c>
      <c r="T257" s="44" t="s">
        <v>190</v>
      </c>
      <c r="U257" s="44"/>
      <c r="V257" s="44" t="s">
        <v>191</v>
      </c>
      <c r="W257" s="45" t="str">
        <f t="shared" ref="W257:W272" si="135">H257</f>
        <v>Terrain</v>
      </c>
      <c r="X257" s="46" t="str">
        <f t="shared" ref="X257:X272" si="136">C257</f>
        <v>Hippodrome</v>
      </c>
      <c r="Y257" s="41"/>
      <c r="Z257" s="69">
        <v>17000</v>
      </c>
      <c r="AA257" s="70" t="str">
        <f>SUBSTITUTE(Z257,"m","")</f>
        <v>17000</v>
      </c>
      <c r="AB257" s="71">
        <f>AA257/1</f>
        <v>17000</v>
      </c>
      <c r="AC257" s="72">
        <v>1</v>
      </c>
    </row>
    <row r="258" spans="1:29" ht="17.25" thickTop="1" thickBot="1" x14ac:dyDescent="0.3">
      <c r="A258" s="32"/>
      <c r="B258" s="33"/>
      <c r="C258" s="34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3"/>
      <c r="O258" s="47" t="str">
        <f>IF(D258/1=0,"",D258/1)</f>
        <v/>
      </c>
      <c r="P258" s="47" t="str">
        <f>IF(B258="","",IF(ISERROR(AB258)=TRUE,"",(AB258)))</f>
        <v/>
      </c>
      <c r="Q258" s="48" t="str">
        <f>IF(B258="","",IF(ISERROR(O258/P258)=TRUE,"",(O258/P258)))</f>
        <v/>
      </c>
      <c r="R258" s="48" t="str">
        <f>IF(ISERROR(Q258/1)=TRUE,"",(Q258/1))</f>
        <v/>
      </c>
      <c r="S258" s="47" t="str">
        <f t="shared" ref="S258:S272" si="137">IF(B258="","",IF(ISERROR(SUBSTITUTE(SUBSTITUTE(K258,"€",""),CHAR(160),"")/1)=TRUE,"",(SUBSTITUTE(SUBSTITUTE(K258,"€",""),CHAR(160),"")/1)))</f>
        <v/>
      </c>
      <c r="T258" s="47" t="str">
        <f>IF(B258="","",IF(ISERROR(AB257)=TRUE,"",(AB257)))</f>
        <v/>
      </c>
      <c r="U258" s="49" t="str">
        <f t="shared" ref="U258:U272" si="138">IF(B258="","",IF(ISERROR(S258/T258)=TRUE,"",( S258/T258)))</f>
        <v/>
      </c>
      <c r="V258" s="47" t="str">
        <f t="shared" ref="V258:V272" si="139">IF(ISERROR(IF(L258/1=0,"", L258/1))=TRUE,"0",(IF(L258/1=0,"", L258/1)))</f>
        <v/>
      </c>
      <c r="W258" s="50">
        <f t="shared" si="135"/>
        <v>0</v>
      </c>
      <c r="X258" s="51">
        <f t="shared" si="136"/>
        <v>0</v>
      </c>
      <c r="Y258" s="41"/>
      <c r="Z258" s="70" t="s">
        <v>192</v>
      </c>
      <c r="AA258" s="70" t="str">
        <f>SUBSTITUTE(Z258,"m","")</f>
        <v xml:space="preserve">2400 </v>
      </c>
      <c r="AB258" s="71">
        <f>AA258/1</f>
        <v>2400</v>
      </c>
      <c r="AC258" s="75"/>
    </row>
    <row r="259" spans="1:29" ht="16.5" thickTop="1" thickBot="1" x14ac:dyDescent="0.3">
      <c r="A259" s="6"/>
      <c r="B259" s="24"/>
      <c r="C259" s="25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7"/>
      <c r="O259" s="52" t="str">
        <f t="shared" ref="O259:O272" si="140">IF(D259/1=0,"",D259/1)</f>
        <v/>
      </c>
      <c r="P259" s="52" t="str">
        <f>IF(B259="","",IF(ISERROR(AB258)=TRUE,"",(AB258)))</f>
        <v/>
      </c>
      <c r="Q259" s="53" t="str">
        <f t="shared" ref="Q259:Q272" si="141">IF(B259="","",IF(ISERROR(O259/P259)=TRUE,"",(O259/P259)))</f>
        <v/>
      </c>
      <c r="R259" s="53" t="str">
        <f t="shared" ref="R259:R272" si="142">IF(ISERROR(Q259/1)=TRUE,"",(Q259/1))</f>
        <v/>
      </c>
      <c r="S259" s="52" t="str">
        <f t="shared" si="137"/>
        <v/>
      </c>
      <c r="T259" s="52" t="str">
        <f>IF(B259="","",IF(ISERROR(AB257)=TRUE,"",(AB257)))</f>
        <v/>
      </c>
      <c r="U259" s="54" t="str">
        <f t="shared" si="138"/>
        <v/>
      </c>
      <c r="V259" s="52" t="str">
        <f t="shared" si="139"/>
        <v/>
      </c>
      <c r="W259" s="55">
        <f t="shared" si="135"/>
        <v>0</v>
      </c>
      <c r="X259" s="56">
        <f t="shared" si="136"/>
        <v>0</v>
      </c>
      <c r="Y259" s="41"/>
      <c r="Z259" s="70" t="s">
        <v>193</v>
      </c>
      <c r="AA259" s="80"/>
      <c r="AB259" s="81"/>
      <c r="AC259" s="41"/>
    </row>
    <row r="260" spans="1:29" ht="16.5" thickTop="1" thickBot="1" x14ac:dyDescent="0.3">
      <c r="A260" s="6"/>
      <c r="B260" s="24"/>
      <c r="C260" s="25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7"/>
      <c r="O260" s="52" t="str">
        <f t="shared" si="140"/>
        <v/>
      </c>
      <c r="P260" s="52" t="str">
        <f>IF(B260="","",IF(ISERROR(AB258)=TRUE,"",(AB258)))</f>
        <v/>
      </c>
      <c r="Q260" s="53" t="str">
        <f t="shared" si="141"/>
        <v/>
      </c>
      <c r="R260" s="53" t="str">
        <f t="shared" si="142"/>
        <v/>
      </c>
      <c r="S260" s="52" t="str">
        <f t="shared" si="137"/>
        <v/>
      </c>
      <c r="T260" s="52" t="str">
        <f>IF(B260="","",IF(ISERROR(AB257)=TRUE,"",(AB257)))</f>
        <v/>
      </c>
      <c r="U260" s="54" t="str">
        <f t="shared" si="138"/>
        <v/>
      </c>
      <c r="V260" s="52" t="str">
        <f t="shared" si="139"/>
        <v/>
      </c>
      <c r="W260" s="55">
        <f t="shared" si="135"/>
        <v>0</v>
      </c>
      <c r="X260" s="56">
        <f t="shared" si="136"/>
        <v>0</v>
      </c>
      <c r="Y260" s="41"/>
      <c r="Z260" s="84" t="s">
        <v>194</v>
      </c>
      <c r="AA260" s="85"/>
      <c r="AB260" s="41"/>
      <c r="AC260" s="41"/>
    </row>
    <row r="261" spans="1:29" ht="16.5" thickTop="1" thickBot="1" x14ac:dyDescent="0.3">
      <c r="A261" s="6"/>
      <c r="B261" s="24"/>
      <c r="C261" s="25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7"/>
      <c r="O261" s="52" t="str">
        <f t="shared" si="140"/>
        <v/>
      </c>
      <c r="P261" s="52" t="str">
        <f>IF(B261="","",IF(ISERROR(AB258)=TRUE,"",(AB258)))</f>
        <v/>
      </c>
      <c r="Q261" s="53" t="str">
        <f t="shared" si="141"/>
        <v/>
      </c>
      <c r="R261" s="53" t="str">
        <f t="shared" si="142"/>
        <v/>
      </c>
      <c r="S261" s="52" t="str">
        <f t="shared" si="137"/>
        <v/>
      </c>
      <c r="T261" s="52" t="str">
        <f>IF(B261="","",IF(ISERROR(AB257)=TRUE,"",(AB257)))</f>
        <v/>
      </c>
      <c r="U261" s="54" t="str">
        <f t="shared" si="138"/>
        <v/>
      </c>
      <c r="V261" s="52" t="str">
        <f t="shared" si="139"/>
        <v/>
      </c>
      <c r="W261" s="55">
        <f t="shared" si="135"/>
        <v>0</v>
      </c>
      <c r="X261" s="56">
        <f t="shared" si="136"/>
        <v>0</v>
      </c>
      <c r="Y261" s="41"/>
      <c r="Z261" s="84" t="s">
        <v>39</v>
      </c>
      <c r="AA261" s="85"/>
      <c r="AB261" s="41"/>
      <c r="AC261" s="41"/>
    </row>
    <row r="262" spans="1:29" ht="16.5" thickTop="1" thickBot="1" x14ac:dyDescent="0.3">
      <c r="A262" s="6"/>
      <c r="B262" s="24"/>
      <c r="C262" s="25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7"/>
      <c r="O262" s="52" t="str">
        <f t="shared" si="140"/>
        <v/>
      </c>
      <c r="P262" s="52" t="str">
        <f>IF(B262="","",IF(ISERROR(AB258)=TRUE,"",(AB258)))</f>
        <v/>
      </c>
      <c r="Q262" s="53" t="str">
        <f t="shared" si="141"/>
        <v/>
      </c>
      <c r="R262" s="53" t="str">
        <f t="shared" si="142"/>
        <v/>
      </c>
      <c r="S262" s="52" t="str">
        <f t="shared" si="137"/>
        <v/>
      </c>
      <c r="T262" s="52" t="str">
        <f>IF(B262="","",IF(ISERROR(AB257)=TRUE,"",(AB257)))</f>
        <v/>
      </c>
      <c r="U262" s="54" t="str">
        <f t="shared" si="138"/>
        <v/>
      </c>
      <c r="V262" s="52" t="str">
        <f t="shared" si="139"/>
        <v/>
      </c>
      <c r="W262" s="55">
        <f t="shared" si="135"/>
        <v>0</v>
      </c>
      <c r="X262" s="56">
        <f t="shared" si="136"/>
        <v>0</v>
      </c>
      <c r="Y262" s="41"/>
      <c r="Z262" s="41"/>
      <c r="AA262" s="41"/>
      <c r="AB262" s="41"/>
      <c r="AC262" s="41"/>
    </row>
    <row r="263" spans="1:29" ht="15.75" thickTop="1" x14ac:dyDescent="0.25">
      <c r="A263" s="6"/>
      <c r="B263" s="24"/>
      <c r="C263" s="25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7"/>
      <c r="O263" s="52" t="str">
        <f t="shared" si="140"/>
        <v/>
      </c>
      <c r="P263" s="52" t="str">
        <f>IF(B263="","",IF(ISERROR(AB258)=TRUE,"",(AB258)))</f>
        <v/>
      </c>
      <c r="Q263" s="53" t="str">
        <f t="shared" si="141"/>
        <v/>
      </c>
      <c r="R263" s="53" t="str">
        <f t="shared" si="142"/>
        <v/>
      </c>
      <c r="S263" s="52" t="str">
        <f t="shared" si="137"/>
        <v/>
      </c>
      <c r="T263" s="52" t="str">
        <f>IF(B263="","",IF(ISERROR(AB257)=TRUE,"",(AB257)))</f>
        <v/>
      </c>
      <c r="U263" s="54" t="str">
        <f t="shared" si="138"/>
        <v/>
      </c>
      <c r="V263" s="52" t="str">
        <f t="shared" si="139"/>
        <v/>
      </c>
      <c r="W263" s="55">
        <f t="shared" si="135"/>
        <v>0</v>
      </c>
      <c r="X263" s="56">
        <f t="shared" si="136"/>
        <v>0</v>
      </c>
      <c r="Y263" s="41"/>
      <c r="Z263" s="65" t="s">
        <v>195</v>
      </c>
      <c r="AA263" s="66"/>
      <c r="AB263" s="67" t="s">
        <v>196</v>
      </c>
      <c r="AC263" s="68"/>
    </row>
    <row r="264" spans="1:29" ht="15.75" thickBot="1" x14ac:dyDescent="0.3">
      <c r="A264" s="6"/>
      <c r="B264" s="24"/>
      <c r="C264" s="25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7"/>
      <c r="O264" s="52" t="str">
        <f t="shared" si="140"/>
        <v/>
      </c>
      <c r="P264" s="52" t="str">
        <f>IF(B264="","",IF(ISERROR(AB258)=TRUE,"",(AB258)))</f>
        <v/>
      </c>
      <c r="Q264" s="53" t="str">
        <f t="shared" si="141"/>
        <v/>
      </c>
      <c r="R264" s="53" t="str">
        <f t="shared" si="142"/>
        <v/>
      </c>
      <c r="S264" s="52" t="str">
        <f t="shared" si="137"/>
        <v/>
      </c>
      <c r="T264" s="52" t="str">
        <f>IF(B264="","",IF(ISERROR(AB257)=TRUE,"",(AB257)))</f>
        <v/>
      </c>
      <c r="U264" s="54" t="str">
        <f t="shared" si="138"/>
        <v/>
      </c>
      <c r="V264" s="52" t="str">
        <f t="shared" si="139"/>
        <v/>
      </c>
      <c r="W264" s="55">
        <f t="shared" si="135"/>
        <v>0</v>
      </c>
      <c r="X264" s="56">
        <f t="shared" si="136"/>
        <v>0</v>
      </c>
      <c r="Y264" s="41"/>
      <c r="Z264" s="73" t="s">
        <v>197</v>
      </c>
      <c r="AA264" s="41" t="s">
        <v>198</v>
      </c>
      <c r="AB264" s="64" t="s">
        <v>197</v>
      </c>
      <c r="AC264" s="74" t="s">
        <v>198</v>
      </c>
    </row>
    <row r="265" spans="1:29" ht="15.75" thickBot="1" x14ac:dyDescent="0.3">
      <c r="A265" s="6"/>
      <c r="B265" s="24"/>
      <c r="C265" s="25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7"/>
      <c r="O265" s="52" t="str">
        <f t="shared" si="140"/>
        <v/>
      </c>
      <c r="P265" s="52" t="str">
        <f>IF(B265="","",IF(ISERROR(AB258)=TRUE,"",(AB258)))</f>
        <v/>
      </c>
      <c r="Q265" s="53" t="str">
        <f t="shared" si="141"/>
        <v/>
      </c>
      <c r="R265" s="53" t="str">
        <f t="shared" si="142"/>
        <v/>
      </c>
      <c r="S265" s="52" t="str">
        <f t="shared" si="137"/>
        <v/>
      </c>
      <c r="T265" s="52" t="str">
        <f>IF(B265="","",IF(ISERROR(AB257)=TRUE,"",(AB257)))</f>
        <v/>
      </c>
      <c r="U265" s="54" t="str">
        <f t="shared" si="138"/>
        <v/>
      </c>
      <c r="V265" s="52" t="str">
        <f t="shared" si="139"/>
        <v/>
      </c>
      <c r="W265" s="55">
        <f t="shared" si="135"/>
        <v>0</v>
      </c>
      <c r="X265" s="56">
        <f t="shared" si="136"/>
        <v>0</v>
      </c>
      <c r="Y265" s="41"/>
      <c r="Z265" s="76">
        <v>2</v>
      </c>
      <c r="AA265" s="77">
        <v>5.5</v>
      </c>
      <c r="AB265" s="78">
        <v>1188.5</v>
      </c>
      <c r="AC265" s="79">
        <v>2.1</v>
      </c>
    </row>
    <row r="266" spans="1:29" x14ac:dyDescent="0.25">
      <c r="A266" s="6"/>
      <c r="B266" s="24"/>
      <c r="C266" s="25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7"/>
      <c r="O266" s="52" t="str">
        <f t="shared" si="140"/>
        <v/>
      </c>
      <c r="P266" s="52" t="str">
        <f>IF(B266="","",IF(ISERROR(AB258)=TRUE,"",(AB258)))</f>
        <v/>
      </c>
      <c r="Q266" s="53" t="str">
        <f t="shared" si="141"/>
        <v/>
      </c>
      <c r="R266" s="53" t="str">
        <f t="shared" si="142"/>
        <v/>
      </c>
      <c r="S266" s="52" t="str">
        <f t="shared" si="137"/>
        <v/>
      </c>
      <c r="T266" s="52" t="str">
        <f t="shared" ref="T266:T272" si="143">IF(B266="","",IF(ISERROR(AB258)=TRUE,"",(AB258)))</f>
        <v/>
      </c>
      <c r="U266" s="54" t="str">
        <f t="shared" si="138"/>
        <v/>
      </c>
      <c r="V266" s="52" t="str">
        <f t="shared" si="139"/>
        <v/>
      </c>
      <c r="W266" s="55">
        <f t="shared" si="135"/>
        <v>0</v>
      </c>
      <c r="X266" s="56">
        <f t="shared" si="136"/>
        <v>0</v>
      </c>
      <c r="Y266" s="41"/>
      <c r="Z266" s="76">
        <v>3</v>
      </c>
      <c r="AA266" s="82" t="s">
        <v>24</v>
      </c>
      <c r="AB266" s="63" t="s">
        <v>24</v>
      </c>
      <c r="AC266" s="83">
        <v>3.2</v>
      </c>
    </row>
    <row r="267" spans="1:29" ht="15.75" thickBot="1" x14ac:dyDescent="0.3">
      <c r="A267" s="6"/>
      <c r="B267" s="24"/>
      <c r="C267" s="25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7"/>
      <c r="O267" s="52" t="str">
        <f t="shared" si="140"/>
        <v/>
      </c>
      <c r="P267" s="52" t="str">
        <f>IF(B267="","",IF(ISERROR(AB258)=TRUE,"",(AB258)))</f>
        <v/>
      </c>
      <c r="Q267" s="53" t="str">
        <f t="shared" si="141"/>
        <v/>
      </c>
      <c r="R267" s="53" t="str">
        <f t="shared" si="142"/>
        <v/>
      </c>
      <c r="S267" s="52" t="str">
        <f t="shared" si="137"/>
        <v/>
      </c>
      <c r="T267" s="52" t="str">
        <f t="shared" si="143"/>
        <v/>
      </c>
      <c r="U267" s="54" t="str">
        <f t="shared" si="138"/>
        <v/>
      </c>
      <c r="V267" s="52" t="str">
        <f t="shared" si="139"/>
        <v/>
      </c>
      <c r="W267" s="55">
        <f t="shared" si="135"/>
        <v>0</v>
      </c>
      <c r="X267" s="56">
        <f t="shared" si="136"/>
        <v>0</v>
      </c>
      <c r="Y267" s="41"/>
      <c r="Z267" s="86">
        <v>7</v>
      </c>
      <c r="AA267" s="87" t="s">
        <v>24</v>
      </c>
      <c r="AB267" s="88" t="s">
        <v>24</v>
      </c>
      <c r="AC267" s="89">
        <v>4.5</v>
      </c>
    </row>
    <row r="268" spans="1:29" ht="15.75" thickTop="1" x14ac:dyDescent="0.25">
      <c r="A268" s="6"/>
      <c r="B268" s="24"/>
      <c r="C268" s="25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7"/>
      <c r="O268" s="52" t="str">
        <f t="shared" si="140"/>
        <v/>
      </c>
      <c r="P268" s="52" t="str">
        <f>IF(B268="","",IF(ISERROR(AB258)=TRUE,"",(AB258)))</f>
        <v/>
      </c>
      <c r="Q268" s="53" t="str">
        <f t="shared" si="141"/>
        <v/>
      </c>
      <c r="R268" s="53" t="str">
        <f t="shared" si="142"/>
        <v/>
      </c>
      <c r="S268" s="52" t="str">
        <f t="shared" si="137"/>
        <v/>
      </c>
      <c r="T268" s="52" t="str">
        <f t="shared" si="143"/>
        <v/>
      </c>
      <c r="U268" s="54" t="str">
        <f t="shared" si="138"/>
        <v/>
      </c>
      <c r="V268" s="52" t="str">
        <f t="shared" si="139"/>
        <v/>
      </c>
      <c r="W268" s="55">
        <f t="shared" si="135"/>
        <v>0</v>
      </c>
      <c r="X268" s="56">
        <f t="shared" si="136"/>
        <v>0</v>
      </c>
      <c r="Y268" s="41"/>
      <c r="Z268" s="41"/>
      <c r="AA268" s="41"/>
      <c r="AB268" s="41"/>
      <c r="AC268" s="41"/>
    </row>
    <row r="269" spans="1:29" x14ac:dyDescent="0.25">
      <c r="A269" s="6"/>
      <c r="B269" s="24"/>
      <c r="C269" s="25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7"/>
      <c r="O269" s="52" t="str">
        <f t="shared" si="140"/>
        <v/>
      </c>
      <c r="P269" s="52" t="str">
        <f>IF(B269="","",IF(ISERROR(AB258)=TRUE,"",(AB258)))</f>
        <v/>
      </c>
      <c r="Q269" s="53" t="str">
        <f t="shared" si="141"/>
        <v/>
      </c>
      <c r="R269" s="53" t="str">
        <f t="shared" si="142"/>
        <v/>
      </c>
      <c r="S269" s="52" t="str">
        <f t="shared" si="137"/>
        <v/>
      </c>
      <c r="T269" s="52" t="str">
        <f t="shared" si="143"/>
        <v/>
      </c>
      <c r="U269" s="54" t="str">
        <f t="shared" si="138"/>
        <v/>
      </c>
      <c r="V269" s="52" t="str">
        <f t="shared" si="139"/>
        <v/>
      </c>
      <c r="W269" s="55">
        <f t="shared" si="135"/>
        <v>0</v>
      </c>
      <c r="X269" s="56">
        <f t="shared" si="136"/>
        <v>0</v>
      </c>
      <c r="Y269" s="41"/>
      <c r="Z269" s="41"/>
      <c r="AA269" s="41"/>
      <c r="AB269" s="41"/>
      <c r="AC269" s="41"/>
    </row>
    <row r="270" spans="1:29" x14ac:dyDescent="0.25">
      <c r="A270" s="6"/>
      <c r="B270" s="24"/>
      <c r="C270" s="25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7"/>
      <c r="O270" s="52" t="str">
        <f t="shared" si="140"/>
        <v/>
      </c>
      <c r="P270" s="52" t="str">
        <f>IF(B270="","",IF(ISERROR(AB258)=TRUE,"",(AB258)))</f>
        <v/>
      </c>
      <c r="Q270" s="53" t="str">
        <f t="shared" si="141"/>
        <v/>
      </c>
      <c r="R270" s="53" t="str">
        <f t="shared" si="142"/>
        <v/>
      </c>
      <c r="S270" s="52" t="str">
        <f t="shared" si="137"/>
        <v/>
      </c>
      <c r="T270" s="52" t="str">
        <f t="shared" si="143"/>
        <v/>
      </c>
      <c r="U270" s="54" t="str">
        <f t="shared" si="138"/>
        <v/>
      </c>
      <c r="V270" s="52" t="str">
        <f t="shared" si="139"/>
        <v/>
      </c>
      <c r="W270" s="55">
        <f t="shared" si="135"/>
        <v>0</v>
      </c>
      <c r="X270" s="56">
        <f t="shared" si="136"/>
        <v>0</v>
      </c>
      <c r="Y270" s="41"/>
      <c r="Z270" s="41"/>
      <c r="AA270" s="41"/>
      <c r="AB270" s="41"/>
      <c r="AC270" s="41"/>
    </row>
    <row r="271" spans="1:29" x14ac:dyDescent="0.25">
      <c r="A271" s="6"/>
      <c r="B271" s="24"/>
      <c r="C271" s="25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7"/>
      <c r="O271" s="52" t="str">
        <f t="shared" si="140"/>
        <v/>
      </c>
      <c r="P271" s="52" t="str">
        <f>IF(B271="","",IF(ISERROR(AB258)=TRUE,"",(AB258)))</f>
        <v/>
      </c>
      <c r="Q271" s="53" t="str">
        <f t="shared" si="141"/>
        <v/>
      </c>
      <c r="R271" s="53" t="str">
        <f t="shared" si="142"/>
        <v/>
      </c>
      <c r="S271" s="52" t="str">
        <f t="shared" si="137"/>
        <v/>
      </c>
      <c r="T271" s="52" t="str">
        <f t="shared" si="143"/>
        <v/>
      </c>
      <c r="U271" s="54" t="str">
        <f t="shared" si="138"/>
        <v/>
      </c>
      <c r="V271" s="52" t="str">
        <f t="shared" si="139"/>
        <v/>
      </c>
      <c r="W271" s="55">
        <f t="shared" si="135"/>
        <v>0</v>
      </c>
      <c r="X271" s="56">
        <f t="shared" si="136"/>
        <v>0</v>
      </c>
      <c r="Y271" s="41"/>
      <c r="Z271" s="41"/>
      <c r="AA271" s="41"/>
      <c r="AB271" s="41"/>
      <c r="AC271" s="41"/>
    </row>
    <row r="272" spans="1:29" ht="15.75" thickBot="1" x14ac:dyDescent="0.3">
      <c r="A272" s="6"/>
      <c r="B272" s="28"/>
      <c r="C272" s="29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1"/>
      <c r="O272" s="57" t="str">
        <f t="shared" si="140"/>
        <v/>
      </c>
      <c r="P272" s="57" t="str">
        <f>IF(B272="","",IF(ISERROR(AB258)=TRUE,"",(AB258)))</f>
        <v/>
      </c>
      <c r="Q272" s="58" t="str">
        <f t="shared" si="141"/>
        <v/>
      </c>
      <c r="R272" s="58" t="str">
        <f t="shared" si="142"/>
        <v/>
      </c>
      <c r="S272" s="57" t="str">
        <f t="shared" si="137"/>
        <v/>
      </c>
      <c r="T272" s="57" t="str">
        <f t="shared" si="143"/>
        <v/>
      </c>
      <c r="U272" s="59" t="str">
        <f t="shared" si="138"/>
        <v/>
      </c>
      <c r="V272" s="57" t="str">
        <f t="shared" si="139"/>
        <v/>
      </c>
      <c r="W272" s="60">
        <f t="shared" si="135"/>
        <v>0</v>
      </c>
      <c r="X272" s="61">
        <f t="shared" si="136"/>
        <v>0</v>
      </c>
      <c r="Y272" s="41"/>
      <c r="Z272" s="41"/>
      <c r="AA272" s="41"/>
      <c r="AB272" s="41"/>
      <c r="AC272" s="41"/>
    </row>
    <row r="273" spans="1:29" ht="17.25" thickTop="1" thickBot="1" x14ac:dyDescent="0.3">
      <c r="A273" s="14">
        <v>17</v>
      </c>
      <c r="B273" s="15"/>
      <c r="C273" s="12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62" t="s">
        <v>38</v>
      </c>
      <c r="AA273" s="63"/>
      <c r="AB273" s="64"/>
      <c r="AC273" s="41"/>
    </row>
    <row r="274" spans="1:29" ht="17.25" thickTop="1" thickBot="1" x14ac:dyDescent="0.3">
      <c r="A274" s="17" t="s">
        <v>63</v>
      </c>
      <c r="B274" s="37" t="s">
        <v>25</v>
      </c>
      <c r="C274" s="38" t="s">
        <v>26</v>
      </c>
      <c r="D274" s="39" t="s">
        <v>27</v>
      </c>
      <c r="E274" s="39" t="s">
        <v>28</v>
      </c>
      <c r="F274" s="39" t="s">
        <v>29</v>
      </c>
      <c r="G274" s="39" t="s">
        <v>30</v>
      </c>
      <c r="H274" s="39" t="s">
        <v>31</v>
      </c>
      <c r="I274" s="39" t="s">
        <v>32</v>
      </c>
      <c r="J274" s="39" t="s">
        <v>33</v>
      </c>
      <c r="K274" s="39" t="s">
        <v>34</v>
      </c>
      <c r="L274" s="39" t="s">
        <v>35</v>
      </c>
      <c r="M274" s="39" t="s">
        <v>23</v>
      </c>
      <c r="N274" s="40" t="s">
        <v>36</v>
      </c>
      <c r="O274" s="42" t="s">
        <v>186</v>
      </c>
      <c r="P274" s="42" t="s">
        <v>187</v>
      </c>
      <c r="Q274" s="42"/>
      <c r="R274" s="43" t="s">
        <v>188</v>
      </c>
      <c r="S274" s="44" t="s">
        <v>189</v>
      </c>
      <c r="T274" s="44" t="s">
        <v>190</v>
      </c>
      <c r="U274" s="44"/>
      <c r="V274" s="44" t="s">
        <v>191</v>
      </c>
      <c r="W274" s="45" t="str">
        <f t="shared" ref="W274:W289" si="144">H274</f>
        <v>Terrain</v>
      </c>
      <c r="X274" s="46" t="str">
        <f t="shared" ref="X274:X289" si="145">C274</f>
        <v>Hippodrome</v>
      </c>
      <c r="Y274" s="41"/>
      <c r="Z274" s="69">
        <v>17000</v>
      </c>
      <c r="AA274" s="70" t="str">
        <f>SUBSTITUTE(Z274,"m","")</f>
        <v>17000</v>
      </c>
      <c r="AB274" s="71">
        <f>AA274/1</f>
        <v>17000</v>
      </c>
      <c r="AC274" s="72">
        <v>1</v>
      </c>
    </row>
    <row r="275" spans="1:29" ht="17.25" thickTop="1" thickBot="1" x14ac:dyDescent="0.3">
      <c r="A275" s="32"/>
      <c r="B275" s="33"/>
      <c r="C275" s="34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3"/>
      <c r="O275" s="47" t="str">
        <f>IF(D275/1=0,"",D275/1)</f>
        <v/>
      </c>
      <c r="P275" s="47" t="str">
        <f>IF(B275="","",IF(ISERROR(AB275)=TRUE,"",(AB275)))</f>
        <v/>
      </c>
      <c r="Q275" s="48" t="str">
        <f>IF(B275="","",IF(ISERROR(O275/P275)=TRUE,"",(O275/P275)))</f>
        <v/>
      </c>
      <c r="R275" s="48" t="str">
        <f>IF(ISERROR(Q275/1)=TRUE,"",(Q275/1))</f>
        <v/>
      </c>
      <c r="S275" s="47" t="str">
        <f t="shared" ref="S275:S289" si="146">IF(B275="","",IF(ISERROR(SUBSTITUTE(SUBSTITUTE(K275,"€",""),CHAR(160),"")/1)=TRUE,"",(SUBSTITUTE(SUBSTITUTE(K275,"€",""),CHAR(160),"")/1)))</f>
        <v/>
      </c>
      <c r="T275" s="47" t="str">
        <f>IF(B275="","",IF(ISERROR(AB274)=TRUE,"",(AB274)))</f>
        <v/>
      </c>
      <c r="U275" s="49" t="str">
        <f t="shared" ref="U275:U289" si="147">IF(B275="","",IF(ISERROR(S275/T275)=TRUE,"",( S275/T275)))</f>
        <v/>
      </c>
      <c r="V275" s="47" t="str">
        <f t="shared" ref="V275:V289" si="148">IF(ISERROR(IF(L275/1=0,"", L275/1))=TRUE,"0",(IF(L275/1=0,"", L275/1)))</f>
        <v/>
      </c>
      <c r="W275" s="50">
        <f t="shared" si="144"/>
        <v>0</v>
      </c>
      <c r="X275" s="51">
        <f t="shared" si="145"/>
        <v>0</v>
      </c>
      <c r="Y275" s="41"/>
      <c r="Z275" s="70" t="s">
        <v>192</v>
      </c>
      <c r="AA275" s="70" t="str">
        <f>SUBSTITUTE(Z275,"m","")</f>
        <v xml:space="preserve">2400 </v>
      </c>
      <c r="AB275" s="71">
        <f>AA275/1</f>
        <v>2400</v>
      </c>
      <c r="AC275" s="75"/>
    </row>
    <row r="276" spans="1:29" ht="16.5" thickTop="1" thickBot="1" x14ac:dyDescent="0.3">
      <c r="A276" s="6"/>
      <c r="B276" s="24"/>
      <c r="C276" s="25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7"/>
      <c r="O276" s="52" t="str">
        <f t="shared" ref="O276:O289" si="149">IF(D276/1=0,"",D276/1)</f>
        <v/>
      </c>
      <c r="P276" s="52" t="str">
        <f>IF(B276="","",IF(ISERROR(AB275)=TRUE,"",(AB275)))</f>
        <v/>
      </c>
      <c r="Q276" s="53" t="str">
        <f t="shared" ref="Q276:Q289" si="150">IF(B276="","",IF(ISERROR(O276/P276)=TRUE,"",(O276/P276)))</f>
        <v/>
      </c>
      <c r="R276" s="53" t="str">
        <f t="shared" ref="R276:R289" si="151">IF(ISERROR(Q276/1)=TRUE,"",(Q276/1))</f>
        <v/>
      </c>
      <c r="S276" s="52" t="str">
        <f t="shared" si="146"/>
        <v/>
      </c>
      <c r="T276" s="52" t="str">
        <f>IF(B276="","",IF(ISERROR(AB274)=TRUE,"",(AB274)))</f>
        <v/>
      </c>
      <c r="U276" s="54" t="str">
        <f t="shared" si="147"/>
        <v/>
      </c>
      <c r="V276" s="52" t="str">
        <f t="shared" si="148"/>
        <v/>
      </c>
      <c r="W276" s="55">
        <f t="shared" si="144"/>
        <v>0</v>
      </c>
      <c r="X276" s="56">
        <f t="shared" si="145"/>
        <v>0</v>
      </c>
      <c r="Y276" s="41"/>
      <c r="Z276" s="70" t="s">
        <v>193</v>
      </c>
      <c r="AA276" s="80"/>
      <c r="AB276" s="81"/>
      <c r="AC276" s="41"/>
    </row>
    <row r="277" spans="1:29" ht="16.5" thickTop="1" thickBot="1" x14ac:dyDescent="0.3">
      <c r="A277" s="6"/>
      <c r="B277" s="24"/>
      <c r="C277" s="25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7"/>
      <c r="O277" s="52" t="str">
        <f t="shared" si="149"/>
        <v/>
      </c>
      <c r="P277" s="52" t="str">
        <f>IF(B277="","",IF(ISERROR(AB275)=TRUE,"",(AB275)))</f>
        <v/>
      </c>
      <c r="Q277" s="53" t="str">
        <f t="shared" si="150"/>
        <v/>
      </c>
      <c r="R277" s="53" t="str">
        <f t="shared" si="151"/>
        <v/>
      </c>
      <c r="S277" s="52" t="str">
        <f t="shared" si="146"/>
        <v/>
      </c>
      <c r="T277" s="52" t="str">
        <f>IF(B277="","",IF(ISERROR(AB274)=TRUE,"",(AB274)))</f>
        <v/>
      </c>
      <c r="U277" s="54" t="str">
        <f t="shared" si="147"/>
        <v/>
      </c>
      <c r="V277" s="52" t="str">
        <f t="shared" si="148"/>
        <v/>
      </c>
      <c r="W277" s="55">
        <f t="shared" si="144"/>
        <v>0</v>
      </c>
      <c r="X277" s="56">
        <f t="shared" si="145"/>
        <v>0</v>
      </c>
      <c r="Y277" s="41"/>
      <c r="Z277" s="84" t="s">
        <v>194</v>
      </c>
      <c r="AA277" s="85"/>
      <c r="AB277" s="41"/>
      <c r="AC277" s="41"/>
    </row>
    <row r="278" spans="1:29" ht="16.5" thickTop="1" thickBot="1" x14ac:dyDescent="0.3">
      <c r="A278" s="6"/>
      <c r="B278" s="24"/>
      <c r="C278" s="25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7"/>
      <c r="O278" s="52" t="str">
        <f t="shared" si="149"/>
        <v/>
      </c>
      <c r="P278" s="52" t="str">
        <f>IF(B278="","",IF(ISERROR(AB275)=TRUE,"",(AB275)))</f>
        <v/>
      </c>
      <c r="Q278" s="53" t="str">
        <f t="shared" si="150"/>
        <v/>
      </c>
      <c r="R278" s="53" t="str">
        <f t="shared" si="151"/>
        <v/>
      </c>
      <c r="S278" s="52" t="str">
        <f t="shared" si="146"/>
        <v/>
      </c>
      <c r="T278" s="52" t="str">
        <f>IF(B278="","",IF(ISERROR(AB274)=TRUE,"",(AB274)))</f>
        <v/>
      </c>
      <c r="U278" s="54" t="str">
        <f t="shared" si="147"/>
        <v/>
      </c>
      <c r="V278" s="52" t="str">
        <f t="shared" si="148"/>
        <v/>
      </c>
      <c r="W278" s="55">
        <f t="shared" si="144"/>
        <v>0</v>
      </c>
      <c r="X278" s="56">
        <f t="shared" si="145"/>
        <v>0</v>
      </c>
      <c r="Y278" s="41"/>
      <c r="Z278" s="84" t="s">
        <v>39</v>
      </c>
      <c r="AA278" s="85"/>
      <c r="AB278" s="41"/>
      <c r="AC278" s="41"/>
    </row>
    <row r="279" spans="1:29" ht="16.5" thickTop="1" thickBot="1" x14ac:dyDescent="0.3">
      <c r="A279" s="6"/>
      <c r="B279" s="24"/>
      <c r="C279" s="25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7"/>
      <c r="O279" s="52" t="str">
        <f t="shared" si="149"/>
        <v/>
      </c>
      <c r="P279" s="52" t="str">
        <f>IF(B279="","",IF(ISERROR(AB275)=TRUE,"",(AB275)))</f>
        <v/>
      </c>
      <c r="Q279" s="53" t="str">
        <f t="shared" si="150"/>
        <v/>
      </c>
      <c r="R279" s="53" t="str">
        <f t="shared" si="151"/>
        <v/>
      </c>
      <c r="S279" s="52" t="str">
        <f t="shared" si="146"/>
        <v/>
      </c>
      <c r="T279" s="52" t="str">
        <f>IF(B279="","",IF(ISERROR(AB274)=TRUE,"",(AB274)))</f>
        <v/>
      </c>
      <c r="U279" s="54" t="str">
        <f t="shared" si="147"/>
        <v/>
      </c>
      <c r="V279" s="52" t="str">
        <f t="shared" si="148"/>
        <v/>
      </c>
      <c r="W279" s="55">
        <f t="shared" si="144"/>
        <v>0</v>
      </c>
      <c r="X279" s="56">
        <f t="shared" si="145"/>
        <v>0</v>
      </c>
      <c r="Y279" s="41"/>
      <c r="Z279" s="41"/>
      <c r="AA279" s="41"/>
      <c r="AB279" s="41"/>
      <c r="AC279" s="41"/>
    </row>
    <row r="280" spans="1:29" ht="15.75" thickTop="1" x14ac:dyDescent="0.25">
      <c r="A280" s="6"/>
      <c r="B280" s="24"/>
      <c r="C280" s="25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7"/>
      <c r="O280" s="52" t="str">
        <f t="shared" si="149"/>
        <v/>
      </c>
      <c r="P280" s="52" t="str">
        <f>IF(B280="","",IF(ISERROR(AB275)=TRUE,"",(AB275)))</f>
        <v/>
      </c>
      <c r="Q280" s="53" t="str">
        <f t="shared" si="150"/>
        <v/>
      </c>
      <c r="R280" s="53" t="str">
        <f t="shared" si="151"/>
        <v/>
      </c>
      <c r="S280" s="52" t="str">
        <f t="shared" si="146"/>
        <v/>
      </c>
      <c r="T280" s="52" t="str">
        <f>IF(B280="","",IF(ISERROR(AB274)=TRUE,"",(AB274)))</f>
        <v/>
      </c>
      <c r="U280" s="54" t="str">
        <f t="shared" si="147"/>
        <v/>
      </c>
      <c r="V280" s="52" t="str">
        <f t="shared" si="148"/>
        <v/>
      </c>
      <c r="W280" s="55">
        <f t="shared" si="144"/>
        <v>0</v>
      </c>
      <c r="X280" s="56">
        <f t="shared" si="145"/>
        <v>0</v>
      </c>
      <c r="Y280" s="41"/>
      <c r="Z280" s="65" t="s">
        <v>195</v>
      </c>
      <c r="AA280" s="66"/>
      <c r="AB280" s="67" t="s">
        <v>196</v>
      </c>
      <c r="AC280" s="68"/>
    </row>
    <row r="281" spans="1:29" ht="15.75" thickBot="1" x14ac:dyDescent="0.3">
      <c r="A281" s="6"/>
      <c r="B281" s="24"/>
      <c r="C281" s="25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7"/>
      <c r="O281" s="52" t="str">
        <f t="shared" si="149"/>
        <v/>
      </c>
      <c r="P281" s="52" t="str">
        <f>IF(B281="","",IF(ISERROR(AB275)=TRUE,"",(AB275)))</f>
        <v/>
      </c>
      <c r="Q281" s="53" t="str">
        <f t="shared" si="150"/>
        <v/>
      </c>
      <c r="R281" s="53" t="str">
        <f t="shared" si="151"/>
        <v/>
      </c>
      <c r="S281" s="52" t="str">
        <f t="shared" si="146"/>
        <v/>
      </c>
      <c r="T281" s="52" t="str">
        <f>IF(B281="","",IF(ISERROR(AB274)=TRUE,"",(AB274)))</f>
        <v/>
      </c>
      <c r="U281" s="54" t="str">
        <f t="shared" si="147"/>
        <v/>
      </c>
      <c r="V281" s="52" t="str">
        <f t="shared" si="148"/>
        <v/>
      </c>
      <c r="W281" s="55">
        <f t="shared" si="144"/>
        <v>0</v>
      </c>
      <c r="X281" s="56">
        <f t="shared" si="145"/>
        <v>0</v>
      </c>
      <c r="Y281" s="41"/>
      <c r="Z281" s="73" t="s">
        <v>197</v>
      </c>
      <c r="AA281" s="41" t="s">
        <v>198</v>
      </c>
      <c r="AB281" s="64" t="s">
        <v>197</v>
      </c>
      <c r="AC281" s="74" t="s">
        <v>198</v>
      </c>
    </row>
    <row r="282" spans="1:29" ht="15.75" thickBot="1" x14ac:dyDescent="0.3">
      <c r="A282" s="6"/>
      <c r="B282" s="24"/>
      <c r="C282" s="25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7"/>
      <c r="O282" s="52" t="str">
        <f t="shared" si="149"/>
        <v/>
      </c>
      <c r="P282" s="52" t="str">
        <f>IF(B282="","",IF(ISERROR(AB275)=TRUE,"",(AB275)))</f>
        <v/>
      </c>
      <c r="Q282" s="53" t="str">
        <f t="shared" si="150"/>
        <v/>
      </c>
      <c r="R282" s="53" t="str">
        <f t="shared" si="151"/>
        <v/>
      </c>
      <c r="S282" s="52" t="str">
        <f t="shared" si="146"/>
        <v/>
      </c>
      <c r="T282" s="52" t="str">
        <f>IF(B282="","",IF(ISERROR(AB274)=TRUE,"",(AB274)))</f>
        <v/>
      </c>
      <c r="U282" s="54" t="str">
        <f t="shared" si="147"/>
        <v/>
      </c>
      <c r="V282" s="52" t="str">
        <f t="shared" si="148"/>
        <v/>
      </c>
      <c r="W282" s="55">
        <f t="shared" si="144"/>
        <v>0</v>
      </c>
      <c r="X282" s="56">
        <f t="shared" si="145"/>
        <v>0</v>
      </c>
      <c r="Y282" s="41"/>
      <c r="Z282" s="76">
        <v>2</v>
      </c>
      <c r="AA282" s="77">
        <v>5.5</v>
      </c>
      <c r="AB282" s="78">
        <v>1188.5</v>
      </c>
      <c r="AC282" s="79">
        <v>2.1</v>
      </c>
    </row>
    <row r="283" spans="1:29" x14ac:dyDescent="0.25">
      <c r="A283" s="6"/>
      <c r="B283" s="24"/>
      <c r="C283" s="25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7"/>
      <c r="O283" s="52" t="str">
        <f t="shared" si="149"/>
        <v/>
      </c>
      <c r="P283" s="52" t="str">
        <f>IF(B283="","",IF(ISERROR(AB275)=TRUE,"",(AB275)))</f>
        <v/>
      </c>
      <c r="Q283" s="53" t="str">
        <f t="shared" si="150"/>
        <v/>
      </c>
      <c r="R283" s="53" t="str">
        <f t="shared" si="151"/>
        <v/>
      </c>
      <c r="S283" s="52" t="str">
        <f t="shared" si="146"/>
        <v/>
      </c>
      <c r="T283" s="52" t="str">
        <f t="shared" ref="T283:T289" si="152">IF(B283="","",IF(ISERROR(AB275)=TRUE,"",(AB275)))</f>
        <v/>
      </c>
      <c r="U283" s="54" t="str">
        <f t="shared" si="147"/>
        <v/>
      </c>
      <c r="V283" s="52" t="str">
        <f t="shared" si="148"/>
        <v/>
      </c>
      <c r="W283" s="55">
        <f t="shared" si="144"/>
        <v>0</v>
      </c>
      <c r="X283" s="56">
        <f t="shared" si="145"/>
        <v>0</v>
      </c>
      <c r="Y283" s="41"/>
      <c r="Z283" s="76">
        <v>3</v>
      </c>
      <c r="AA283" s="82" t="s">
        <v>24</v>
      </c>
      <c r="AB283" s="63" t="s">
        <v>24</v>
      </c>
      <c r="AC283" s="83">
        <v>3.2</v>
      </c>
    </row>
    <row r="284" spans="1:29" ht="15.75" thickBot="1" x14ac:dyDescent="0.3">
      <c r="A284" s="6"/>
      <c r="B284" s="24"/>
      <c r="C284" s="25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7"/>
      <c r="O284" s="52" t="str">
        <f t="shared" si="149"/>
        <v/>
      </c>
      <c r="P284" s="52" t="str">
        <f>IF(B284="","",IF(ISERROR(AB275)=TRUE,"",(AB275)))</f>
        <v/>
      </c>
      <c r="Q284" s="53" t="str">
        <f t="shared" si="150"/>
        <v/>
      </c>
      <c r="R284" s="53" t="str">
        <f t="shared" si="151"/>
        <v/>
      </c>
      <c r="S284" s="52" t="str">
        <f t="shared" si="146"/>
        <v/>
      </c>
      <c r="T284" s="52" t="str">
        <f t="shared" si="152"/>
        <v/>
      </c>
      <c r="U284" s="54" t="str">
        <f t="shared" si="147"/>
        <v/>
      </c>
      <c r="V284" s="52" t="str">
        <f t="shared" si="148"/>
        <v/>
      </c>
      <c r="W284" s="55">
        <f t="shared" si="144"/>
        <v>0</v>
      </c>
      <c r="X284" s="56">
        <f t="shared" si="145"/>
        <v>0</v>
      </c>
      <c r="Y284" s="41"/>
      <c r="Z284" s="86">
        <v>7</v>
      </c>
      <c r="AA284" s="87" t="s">
        <v>24</v>
      </c>
      <c r="AB284" s="88" t="s">
        <v>24</v>
      </c>
      <c r="AC284" s="89">
        <v>4.5</v>
      </c>
    </row>
    <row r="285" spans="1:29" ht="15.75" thickTop="1" x14ac:dyDescent="0.25">
      <c r="A285" s="6"/>
      <c r="B285" s="24"/>
      <c r="C285" s="25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7"/>
      <c r="O285" s="52" t="str">
        <f t="shared" si="149"/>
        <v/>
      </c>
      <c r="P285" s="52" t="str">
        <f>IF(B285="","",IF(ISERROR(AB275)=TRUE,"",(AB275)))</f>
        <v/>
      </c>
      <c r="Q285" s="53" t="str">
        <f t="shared" si="150"/>
        <v/>
      </c>
      <c r="R285" s="53" t="str">
        <f t="shared" si="151"/>
        <v/>
      </c>
      <c r="S285" s="52" t="str">
        <f t="shared" si="146"/>
        <v/>
      </c>
      <c r="T285" s="52" t="str">
        <f t="shared" si="152"/>
        <v/>
      </c>
      <c r="U285" s="54" t="str">
        <f t="shared" si="147"/>
        <v/>
      </c>
      <c r="V285" s="52" t="str">
        <f t="shared" si="148"/>
        <v/>
      </c>
      <c r="W285" s="55">
        <f t="shared" si="144"/>
        <v>0</v>
      </c>
      <c r="X285" s="56">
        <f t="shared" si="145"/>
        <v>0</v>
      </c>
      <c r="Y285" s="41"/>
      <c r="Z285" s="41"/>
      <c r="AA285" s="41"/>
      <c r="AB285" s="41"/>
      <c r="AC285" s="41"/>
    </row>
    <row r="286" spans="1:29" x14ac:dyDescent="0.25">
      <c r="A286" s="6"/>
      <c r="B286" s="24"/>
      <c r="C286" s="25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7"/>
      <c r="O286" s="52" t="str">
        <f t="shared" si="149"/>
        <v/>
      </c>
      <c r="P286" s="52" t="str">
        <f>IF(B286="","",IF(ISERROR(AB275)=TRUE,"",(AB275)))</f>
        <v/>
      </c>
      <c r="Q286" s="53" t="str">
        <f t="shared" si="150"/>
        <v/>
      </c>
      <c r="R286" s="53" t="str">
        <f t="shared" si="151"/>
        <v/>
      </c>
      <c r="S286" s="52" t="str">
        <f t="shared" si="146"/>
        <v/>
      </c>
      <c r="T286" s="52" t="str">
        <f t="shared" si="152"/>
        <v/>
      </c>
      <c r="U286" s="54" t="str">
        <f t="shared" si="147"/>
        <v/>
      </c>
      <c r="V286" s="52" t="str">
        <f t="shared" si="148"/>
        <v/>
      </c>
      <c r="W286" s="55">
        <f t="shared" si="144"/>
        <v>0</v>
      </c>
      <c r="X286" s="56">
        <f t="shared" si="145"/>
        <v>0</v>
      </c>
      <c r="Y286" s="41"/>
      <c r="Z286" s="41"/>
      <c r="AA286" s="41"/>
      <c r="AB286" s="41"/>
      <c r="AC286" s="41"/>
    </row>
    <row r="287" spans="1:29" x14ac:dyDescent="0.25">
      <c r="A287" s="6"/>
      <c r="B287" s="24"/>
      <c r="C287" s="25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7"/>
      <c r="O287" s="52" t="str">
        <f t="shared" si="149"/>
        <v/>
      </c>
      <c r="P287" s="52" t="str">
        <f>IF(B287="","",IF(ISERROR(AB275)=TRUE,"",(AB275)))</f>
        <v/>
      </c>
      <c r="Q287" s="53" t="str">
        <f t="shared" si="150"/>
        <v/>
      </c>
      <c r="R287" s="53" t="str">
        <f t="shared" si="151"/>
        <v/>
      </c>
      <c r="S287" s="52" t="str">
        <f t="shared" si="146"/>
        <v/>
      </c>
      <c r="T287" s="52" t="str">
        <f t="shared" si="152"/>
        <v/>
      </c>
      <c r="U287" s="54" t="str">
        <f t="shared" si="147"/>
        <v/>
      </c>
      <c r="V287" s="52" t="str">
        <f t="shared" si="148"/>
        <v/>
      </c>
      <c r="W287" s="55">
        <f t="shared" si="144"/>
        <v>0</v>
      </c>
      <c r="X287" s="56">
        <f t="shared" si="145"/>
        <v>0</v>
      </c>
      <c r="Y287" s="41"/>
      <c r="Z287" s="41"/>
      <c r="AA287" s="41"/>
      <c r="AB287" s="41"/>
      <c r="AC287" s="41"/>
    </row>
    <row r="288" spans="1:29" x14ac:dyDescent="0.25">
      <c r="A288" s="6"/>
      <c r="B288" s="24"/>
      <c r="C288" s="25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7"/>
      <c r="O288" s="52" t="str">
        <f t="shared" si="149"/>
        <v/>
      </c>
      <c r="P288" s="52" t="str">
        <f>IF(B288="","",IF(ISERROR(AB275)=TRUE,"",(AB275)))</f>
        <v/>
      </c>
      <c r="Q288" s="53" t="str">
        <f t="shared" si="150"/>
        <v/>
      </c>
      <c r="R288" s="53" t="str">
        <f t="shared" si="151"/>
        <v/>
      </c>
      <c r="S288" s="52" t="str">
        <f t="shared" si="146"/>
        <v/>
      </c>
      <c r="T288" s="52" t="str">
        <f t="shared" si="152"/>
        <v/>
      </c>
      <c r="U288" s="54" t="str">
        <f t="shared" si="147"/>
        <v/>
      </c>
      <c r="V288" s="52" t="str">
        <f t="shared" si="148"/>
        <v/>
      </c>
      <c r="W288" s="55">
        <f t="shared" si="144"/>
        <v>0</v>
      </c>
      <c r="X288" s="56">
        <f t="shared" si="145"/>
        <v>0</v>
      </c>
      <c r="Y288" s="41"/>
      <c r="Z288" s="41"/>
      <c r="AA288" s="41"/>
      <c r="AB288" s="41"/>
      <c r="AC288" s="41"/>
    </row>
    <row r="289" spans="1:29" ht="15.75" thickBot="1" x14ac:dyDescent="0.3">
      <c r="A289" s="6"/>
      <c r="B289" s="28"/>
      <c r="C289" s="29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1"/>
      <c r="O289" s="57" t="str">
        <f t="shared" si="149"/>
        <v/>
      </c>
      <c r="P289" s="57" t="str">
        <f>IF(B289="","",IF(ISERROR(AB275)=TRUE,"",(AB275)))</f>
        <v/>
      </c>
      <c r="Q289" s="58" t="str">
        <f t="shared" si="150"/>
        <v/>
      </c>
      <c r="R289" s="58" t="str">
        <f t="shared" si="151"/>
        <v/>
      </c>
      <c r="S289" s="57" t="str">
        <f t="shared" si="146"/>
        <v/>
      </c>
      <c r="T289" s="57" t="str">
        <f t="shared" si="152"/>
        <v/>
      </c>
      <c r="U289" s="59" t="str">
        <f t="shared" si="147"/>
        <v/>
      </c>
      <c r="V289" s="57" t="str">
        <f t="shared" si="148"/>
        <v/>
      </c>
      <c r="W289" s="60">
        <f t="shared" si="144"/>
        <v>0</v>
      </c>
      <c r="X289" s="61">
        <f t="shared" si="145"/>
        <v>0</v>
      </c>
      <c r="Y289" s="41"/>
      <c r="Z289" s="41"/>
      <c r="AA289" s="41"/>
      <c r="AB289" s="41"/>
      <c r="AC289" s="41"/>
    </row>
    <row r="290" spans="1:29" ht="17.25" thickTop="1" thickBot="1" x14ac:dyDescent="0.3">
      <c r="A290" s="14">
        <v>18</v>
      </c>
      <c r="B290" s="15"/>
      <c r="C290" s="12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62" t="s">
        <v>38</v>
      </c>
      <c r="AA290" s="63"/>
      <c r="AB290" s="64"/>
      <c r="AC290" s="41"/>
    </row>
    <row r="291" spans="1:29" ht="17.25" thickTop="1" thickBot="1" x14ac:dyDescent="0.3">
      <c r="A291" s="17" t="s">
        <v>63</v>
      </c>
      <c r="B291" s="37" t="s">
        <v>25</v>
      </c>
      <c r="C291" s="38" t="s">
        <v>26</v>
      </c>
      <c r="D291" s="39" t="s">
        <v>27</v>
      </c>
      <c r="E291" s="39" t="s">
        <v>28</v>
      </c>
      <c r="F291" s="39" t="s">
        <v>29</v>
      </c>
      <c r="G291" s="39" t="s">
        <v>30</v>
      </c>
      <c r="H291" s="39" t="s">
        <v>31</v>
      </c>
      <c r="I291" s="39" t="s">
        <v>32</v>
      </c>
      <c r="J291" s="39" t="s">
        <v>33</v>
      </c>
      <c r="K291" s="39" t="s">
        <v>34</v>
      </c>
      <c r="L291" s="39" t="s">
        <v>35</v>
      </c>
      <c r="M291" s="39" t="s">
        <v>23</v>
      </c>
      <c r="N291" s="40" t="s">
        <v>36</v>
      </c>
      <c r="O291" s="42" t="s">
        <v>186</v>
      </c>
      <c r="P291" s="42" t="s">
        <v>187</v>
      </c>
      <c r="Q291" s="42"/>
      <c r="R291" s="43" t="s">
        <v>188</v>
      </c>
      <c r="S291" s="44" t="s">
        <v>189</v>
      </c>
      <c r="T291" s="44" t="s">
        <v>190</v>
      </c>
      <c r="U291" s="44"/>
      <c r="V291" s="44" t="s">
        <v>191</v>
      </c>
      <c r="W291" s="45" t="str">
        <f t="shared" ref="W291:W306" si="153">H291</f>
        <v>Terrain</v>
      </c>
      <c r="X291" s="46" t="str">
        <f t="shared" ref="X291:X306" si="154">C291</f>
        <v>Hippodrome</v>
      </c>
      <c r="Y291" s="41"/>
      <c r="Z291" s="69">
        <v>17000</v>
      </c>
      <c r="AA291" s="70" t="str">
        <f>SUBSTITUTE(Z291,"m","")</f>
        <v>17000</v>
      </c>
      <c r="AB291" s="71">
        <f>AA291/1</f>
        <v>17000</v>
      </c>
      <c r="AC291" s="72">
        <v>1</v>
      </c>
    </row>
    <row r="292" spans="1:29" ht="17.25" thickTop="1" thickBot="1" x14ac:dyDescent="0.3">
      <c r="A292" s="32"/>
      <c r="B292" s="33"/>
      <c r="C292" s="34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3"/>
      <c r="O292" s="47" t="str">
        <f>IF(D292/1=0,"",D292/1)</f>
        <v/>
      </c>
      <c r="P292" s="47" t="str">
        <f>IF(B292="","",IF(ISERROR(AB292)=TRUE,"",(AB292)))</f>
        <v/>
      </c>
      <c r="Q292" s="48" t="str">
        <f>IF(B292="","",IF(ISERROR(O292/P292)=TRUE,"",(O292/P292)))</f>
        <v/>
      </c>
      <c r="R292" s="48" t="str">
        <f>IF(ISERROR(Q292/1)=TRUE,"",(Q292/1))</f>
        <v/>
      </c>
      <c r="S292" s="47" t="str">
        <f t="shared" ref="S292:S306" si="155">IF(B292="","",IF(ISERROR(SUBSTITUTE(SUBSTITUTE(K292,"€",""),CHAR(160),"")/1)=TRUE,"",(SUBSTITUTE(SUBSTITUTE(K292,"€",""),CHAR(160),"")/1)))</f>
        <v/>
      </c>
      <c r="T292" s="47" t="str">
        <f>IF(B292="","",IF(ISERROR(AB291)=TRUE,"",(AB291)))</f>
        <v/>
      </c>
      <c r="U292" s="49" t="str">
        <f t="shared" ref="U292:U306" si="156">IF(B292="","",IF(ISERROR(S292/T292)=TRUE,"",( S292/T292)))</f>
        <v/>
      </c>
      <c r="V292" s="47" t="str">
        <f t="shared" ref="V292:V306" si="157">IF(ISERROR(IF(L292/1=0,"", L292/1))=TRUE,"0",(IF(L292/1=0,"", L292/1)))</f>
        <v/>
      </c>
      <c r="W292" s="50">
        <f t="shared" si="153"/>
        <v>0</v>
      </c>
      <c r="X292" s="51">
        <f t="shared" si="154"/>
        <v>0</v>
      </c>
      <c r="Y292" s="41"/>
      <c r="Z292" s="70" t="s">
        <v>192</v>
      </c>
      <c r="AA292" s="70" t="str">
        <f>SUBSTITUTE(Z292,"m","")</f>
        <v xml:space="preserve">2400 </v>
      </c>
      <c r="AB292" s="71">
        <f>AA292/1</f>
        <v>2400</v>
      </c>
      <c r="AC292" s="75"/>
    </row>
    <row r="293" spans="1:29" ht="16.5" thickTop="1" thickBot="1" x14ac:dyDescent="0.3">
      <c r="A293" s="6"/>
      <c r="B293" s="24"/>
      <c r="C293" s="25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7"/>
      <c r="O293" s="52" t="str">
        <f t="shared" ref="O293:O306" si="158">IF(D293/1=0,"",D293/1)</f>
        <v/>
      </c>
      <c r="P293" s="52" t="str">
        <f>IF(B293="","",IF(ISERROR(AB292)=TRUE,"",(AB292)))</f>
        <v/>
      </c>
      <c r="Q293" s="53" t="str">
        <f t="shared" ref="Q293:Q306" si="159">IF(B293="","",IF(ISERROR(O293/P293)=TRUE,"",(O293/P293)))</f>
        <v/>
      </c>
      <c r="R293" s="53" t="str">
        <f t="shared" ref="R293:R306" si="160">IF(ISERROR(Q293/1)=TRUE,"",(Q293/1))</f>
        <v/>
      </c>
      <c r="S293" s="52" t="str">
        <f t="shared" si="155"/>
        <v/>
      </c>
      <c r="T293" s="52" t="str">
        <f>IF(B293="","",IF(ISERROR(AB291)=TRUE,"",(AB291)))</f>
        <v/>
      </c>
      <c r="U293" s="54" t="str">
        <f t="shared" si="156"/>
        <v/>
      </c>
      <c r="V293" s="52" t="str">
        <f t="shared" si="157"/>
        <v/>
      </c>
      <c r="W293" s="55">
        <f t="shared" si="153"/>
        <v>0</v>
      </c>
      <c r="X293" s="56">
        <f t="shared" si="154"/>
        <v>0</v>
      </c>
      <c r="Y293" s="41"/>
      <c r="Z293" s="70" t="s">
        <v>193</v>
      </c>
      <c r="AA293" s="80"/>
      <c r="AB293" s="81"/>
      <c r="AC293" s="41"/>
    </row>
    <row r="294" spans="1:29" ht="16.5" thickTop="1" thickBot="1" x14ac:dyDescent="0.3">
      <c r="A294" s="6"/>
      <c r="B294" s="24"/>
      <c r="C294" s="25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7"/>
      <c r="O294" s="52" t="str">
        <f t="shared" si="158"/>
        <v/>
      </c>
      <c r="P294" s="52" t="str">
        <f>IF(B294="","",IF(ISERROR(AB292)=TRUE,"",(AB292)))</f>
        <v/>
      </c>
      <c r="Q294" s="53" t="str">
        <f t="shared" si="159"/>
        <v/>
      </c>
      <c r="R294" s="53" t="str">
        <f t="shared" si="160"/>
        <v/>
      </c>
      <c r="S294" s="52" t="str">
        <f t="shared" si="155"/>
        <v/>
      </c>
      <c r="T294" s="52" t="str">
        <f>IF(B294="","",IF(ISERROR(AB291)=TRUE,"",(AB291)))</f>
        <v/>
      </c>
      <c r="U294" s="54" t="str">
        <f t="shared" si="156"/>
        <v/>
      </c>
      <c r="V294" s="52" t="str">
        <f t="shared" si="157"/>
        <v/>
      </c>
      <c r="W294" s="55">
        <f t="shared" si="153"/>
        <v>0</v>
      </c>
      <c r="X294" s="56">
        <f t="shared" si="154"/>
        <v>0</v>
      </c>
      <c r="Y294" s="41"/>
      <c r="Z294" s="84" t="s">
        <v>194</v>
      </c>
      <c r="AA294" s="85"/>
      <c r="AB294" s="41"/>
      <c r="AC294" s="41"/>
    </row>
    <row r="295" spans="1:29" ht="16.5" thickTop="1" thickBot="1" x14ac:dyDescent="0.3">
      <c r="A295" s="6"/>
      <c r="B295" s="24"/>
      <c r="C295" s="25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7"/>
      <c r="O295" s="52" t="str">
        <f t="shared" si="158"/>
        <v/>
      </c>
      <c r="P295" s="52" t="str">
        <f>IF(B295="","",IF(ISERROR(AB292)=TRUE,"",(AB292)))</f>
        <v/>
      </c>
      <c r="Q295" s="53" t="str">
        <f t="shared" si="159"/>
        <v/>
      </c>
      <c r="R295" s="53" t="str">
        <f t="shared" si="160"/>
        <v/>
      </c>
      <c r="S295" s="52" t="str">
        <f t="shared" si="155"/>
        <v/>
      </c>
      <c r="T295" s="52" t="str">
        <f>IF(B295="","",IF(ISERROR(AB291)=TRUE,"",(AB291)))</f>
        <v/>
      </c>
      <c r="U295" s="54" t="str">
        <f t="shared" si="156"/>
        <v/>
      </c>
      <c r="V295" s="52" t="str">
        <f t="shared" si="157"/>
        <v/>
      </c>
      <c r="W295" s="55">
        <f t="shared" si="153"/>
        <v>0</v>
      </c>
      <c r="X295" s="56">
        <f t="shared" si="154"/>
        <v>0</v>
      </c>
      <c r="Y295" s="41"/>
      <c r="Z295" s="84" t="s">
        <v>39</v>
      </c>
      <c r="AA295" s="85"/>
      <c r="AB295" s="41"/>
      <c r="AC295" s="41"/>
    </row>
    <row r="296" spans="1:29" ht="16.5" thickTop="1" thickBot="1" x14ac:dyDescent="0.3">
      <c r="A296" s="6"/>
      <c r="B296" s="24"/>
      <c r="C296" s="25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7"/>
      <c r="O296" s="52" t="str">
        <f t="shared" si="158"/>
        <v/>
      </c>
      <c r="P296" s="52" t="str">
        <f>IF(B296="","",IF(ISERROR(AB292)=TRUE,"",(AB292)))</f>
        <v/>
      </c>
      <c r="Q296" s="53" t="str">
        <f t="shared" si="159"/>
        <v/>
      </c>
      <c r="R296" s="53" t="str">
        <f t="shared" si="160"/>
        <v/>
      </c>
      <c r="S296" s="52" t="str">
        <f t="shared" si="155"/>
        <v/>
      </c>
      <c r="T296" s="52" t="str">
        <f>IF(B296="","",IF(ISERROR(AB291)=TRUE,"",(AB291)))</f>
        <v/>
      </c>
      <c r="U296" s="54" t="str">
        <f t="shared" si="156"/>
        <v/>
      </c>
      <c r="V296" s="52" t="str">
        <f t="shared" si="157"/>
        <v/>
      </c>
      <c r="W296" s="55">
        <f t="shared" si="153"/>
        <v>0</v>
      </c>
      <c r="X296" s="56">
        <f t="shared" si="154"/>
        <v>0</v>
      </c>
      <c r="Y296" s="41"/>
      <c r="Z296" s="41"/>
      <c r="AA296" s="41"/>
      <c r="AB296" s="41"/>
      <c r="AC296" s="41"/>
    </row>
    <row r="297" spans="1:29" ht="15.75" thickTop="1" x14ac:dyDescent="0.25">
      <c r="A297" s="6"/>
      <c r="B297" s="24"/>
      <c r="C297" s="25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7"/>
      <c r="O297" s="52" t="str">
        <f t="shared" si="158"/>
        <v/>
      </c>
      <c r="P297" s="52" t="str">
        <f>IF(B297="","",IF(ISERROR(AB292)=TRUE,"",(AB292)))</f>
        <v/>
      </c>
      <c r="Q297" s="53" t="str">
        <f t="shared" si="159"/>
        <v/>
      </c>
      <c r="R297" s="53" t="str">
        <f t="shared" si="160"/>
        <v/>
      </c>
      <c r="S297" s="52" t="str">
        <f t="shared" si="155"/>
        <v/>
      </c>
      <c r="T297" s="52" t="str">
        <f>IF(B297="","",IF(ISERROR(AB291)=TRUE,"",(AB291)))</f>
        <v/>
      </c>
      <c r="U297" s="54" t="str">
        <f t="shared" si="156"/>
        <v/>
      </c>
      <c r="V297" s="52" t="str">
        <f t="shared" si="157"/>
        <v/>
      </c>
      <c r="W297" s="55">
        <f t="shared" si="153"/>
        <v>0</v>
      </c>
      <c r="X297" s="56">
        <f t="shared" si="154"/>
        <v>0</v>
      </c>
      <c r="Y297" s="41"/>
      <c r="Z297" s="65" t="s">
        <v>195</v>
      </c>
      <c r="AA297" s="66"/>
      <c r="AB297" s="67" t="s">
        <v>196</v>
      </c>
      <c r="AC297" s="68"/>
    </row>
    <row r="298" spans="1:29" ht="15.75" thickBot="1" x14ac:dyDescent="0.3">
      <c r="A298" s="6"/>
      <c r="B298" s="24"/>
      <c r="C298" s="25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7"/>
      <c r="O298" s="52" t="str">
        <f t="shared" si="158"/>
        <v/>
      </c>
      <c r="P298" s="52" t="str">
        <f>IF(B298="","",IF(ISERROR(AB292)=TRUE,"",(AB292)))</f>
        <v/>
      </c>
      <c r="Q298" s="53" t="str">
        <f t="shared" si="159"/>
        <v/>
      </c>
      <c r="R298" s="53" t="str">
        <f t="shared" si="160"/>
        <v/>
      </c>
      <c r="S298" s="52" t="str">
        <f t="shared" si="155"/>
        <v/>
      </c>
      <c r="T298" s="52" t="str">
        <f>IF(B298="","",IF(ISERROR(AB291)=TRUE,"",(AB291)))</f>
        <v/>
      </c>
      <c r="U298" s="54" t="str">
        <f t="shared" si="156"/>
        <v/>
      </c>
      <c r="V298" s="52" t="str">
        <f t="shared" si="157"/>
        <v/>
      </c>
      <c r="W298" s="55">
        <f t="shared" si="153"/>
        <v>0</v>
      </c>
      <c r="X298" s="56">
        <f t="shared" si="154"/>
        <v>0</v>
      </c>
      <c r="Y298" s="41"/>
      <c r="Z298" s="73" t="s">
        <v>197</v>
      </c>
      <c r="AA298" s="41" t="s">
        <v>198</v>
      </c>
      <c r="AB298" s="64" t="s">
        <v>197</v>
      </c>
      <c r="AC298" s="74" t="s">
        <v>198</v>
      </c>
    </row>
    <row r="299" spans="1:29" ht="15.75" thickBot="1" x14ac:dyDescent="0.3">
      <c r="A299" s="6"/>
      <c r="B299" s="24"/>
      <c r="C299" s="25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7"/>
      <c r="O299" s="52" t="str">
        <f t="shared" si="158"/>
        <v/>
      </c>
      <c r="P299" s="52" t="str">
        <f>IF(B299="","",IF(ISERROR(AB292)=TRUE,"",(AB292)))</f>
        <v/>
      </c>
      <c r="Q299" s="53" t="str">
        <f t="shared" si="159"/>
        <v/>
      </c>
      <c r="R299" s="53" t="str">
        <f t="shared" si="160"/>
        <v/>
      </c>
      <c r="S299" s="52" t="str">
        <f t="shared" si="155"/>
        <v/>
      </c>
      <c r="T299" s="52" t="str">
        <f>IF(B299="","",IF(ISERROR(AB291)=TRUE,"",(AB291)))</f>
        <v/>
      </c>
      <c r="U299" s="54" t="str">
        <f t="shared" si="156"/>
        <v/>
      </c>
      <c r="V299" s="52" t="str">
        <f t="shared" si="157"/>
        <v/>
      </c>
      <c r="W299" s="55">
        <f t="shared" si="153"/>
        <v>0</v>
      </c>
      <c r="X299" s="56">
        <f t="shared" si="154"/>
        <v>0</v>
      </c>
      <c r="Y299" s="41"/>
      <c r="Z299" s="76">
        <v>2</v>
      </c>
      <c r="AA299" s="77">
        <v>5.5</v>
      </c>
      <c r="AB299" s="78">
        <v>1188.5</v>
      </c>
      <c r="AC299" s="79">
        <v>2.1</v>
      </c>
    </row>
    <row r="300" spans="1:29" x14ac:dyDescent="0.25">
      <c r="A300" s="6"/>
      <c r="B300" s="24"/>
      <c r="C300" s="25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7"/>
      <c r="O300" s="52" t="str">
        <f t="shared" si="158"/>
        <v/>
      </c>
      <c r="P300" s="52" t="str">
        <f>IF(B300="","",IF(ISERROR(AB292)=TRUE,"",(AB292)))</f>
        <v/>
      </c>
      <c r="Q300" s="53" t="str">
        <f t="shared" si="159"/>
        <v/>
      </c>
      <c r="R300" s="53" t="str">
        <f t="shared" si="160"/>
        <v/>
      </c>
      <c r="S300" s="52" t="str">
        <f t="shared" si="155"/>
        <v/>
      </c>
      <c r="T300" s="52" t="str">
        <f t="shared" ref="T300:T306" si="161">IF(B300="","",IF(ISERROR(AB292)=TRUE,"",(AB292)))</f>
        <v/>
      </c>
      <c r="U300" s="54" t="str">
        <f t="shared" si="156"/>
        <v/>
      </c>
      <c r="V300" s="52" t="str">
        <f t="shared" si="157"/>
        <v/>
      </c>
      <c r="W300" s="55">
        <f t="shared" si="153"/>
        <v>0</v>
      </c>
      <c r="X300" s="56">
        <f t="shared" si="154"/>
        <v>0</v>
      </c>
      <c r="Y300" s="41"/>
      <c r="Z300" s="76">
        <v>3</v>
      </c>
      <c r="AA300" s="82" t="s">
        <v>24</v>
      </c>
      <c r="AB300" s="63" t="s">
        <v>24</v>
      </c>
      <c r="AC300" s="83">
        <v>3.2</v>
      </c>
    </row>
    <row r="301" spans="1:29" ht="15.75" thickBot="1" x14ac:dyDescent="0.3">
      <c r="A301" s="6"/>
      <c r="B301" s="24"/>
      <c r="C301" s="25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7"/>
      <c r="O301" s="52" t="str">
        <f t="shared" si="158"/>
        <v/>
      </c>
      <c r="P301" s="52" t="str">
        <f>IF(B301="","",IF(ISERROR(AB292)=TRUE,"",(AB292)))</f>
        <v/>
      </c>
      <c r="Q301" s="53" t="str">
        <f t="shared" si="159"/>
        <v/>
      </c>
      <c r="R301" s="53" t="str">
        <f t="shared" si="160"/>
        <v/>
      </c>
      <c r="S301" s="52" t="str">
        <f t="shared" si="155"/>
        <v/>
      </c>
      <c r="T301" s="52" t="str">
        <f t="shared" si="161"/>
        <v/>
      </c>
      <c r="U301" s="54" t="str">
        <f t="shared" si="156"/>
        <v/>
      </c>
      <c r="V301" s="52" t="str">
        <f t="shared" si="157"/>
        <v/>
      </c>
      <c r="W301" s="55">
        <f t="shared" si="153"/>
        <v>0</v>
      </c>
      <c r="X301" s="56">
        <f t="shared" si="154"/>
        <v>0</v>
      </c>
      <c r="Y301" s="41"/>
      <c r="Z301" s="86">
        <v>7</v>
      </c>
      <c r="AA301" s="87" t="s">
        <v>24</v>
      </c>
      <c r="AB301" s="88" t="s">
        <v>24</v>
      </c>
      <c r="AC301" s="89">
        <v>4.5</v>
      </c>
    </row>
    <row r="302" spans="1:29" ht="15.75" thickTop="1" x14ac:dyDescent="0.25">
      <c r="A302" s="6"/>
      <c r="B302" s="24"/>
      <c r="C302" s="25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7"/>
      <c r="O302" s="52" t="str">
        <f t="shared" si="158"/>
        <v/>
      </c>
      <c r="P302" s="52" t="str">
        <f>IF(B302="","",IF(ISERROR(AB292)=TRUE,"",(AB292)))</f>
        <v/>
      </c>
      <c r="Q302" s="53" t="str">
        <f t="shared" si="159"/>
        <v/>
      </c>
      <c r="R302" s="53" t="str">
        <f t="shared" si="160"/>
        <v/>
      </c>
      <c r="S302" s="52" t="str">
        <f t="shared" si="155"/>
        <v/>
      </c>
      <c r="T302" s="52" t="str">
        <f t="shared" si="161"/>
        <v/>
      </c>
      <c r="U302" s="54" t="str">
        <f t="shared" si="156"/>
        <v/>
      </c>
      <c r="V302" s="52" t="str">
        <f t="shared" si="157"/>
        <v/>
      </c>
      <c r="W302" s="55">
        <f t="shared" si="153"/>
        <v>0</v>
      </c>
      <c r="X302" s="56">
        <f t="shared" si="154"/>
        <v>0</v>
      </c>
      <c r="Y302" s="41"/>
      <c r="Z302" s="41"/>
      <c r="AA302" s="41"/>
      <c r="AB302" s="41"/>
      <c r="AC302" s="41"/>
    </row>
    <row r="303" spans="1:29" x14ac:dyDescent="0.25">
      <c r="A303" s="6"/>
      <c r="B303" s="24"/>
      <c r="C303" s="25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7"/>
      <c r="O303" s="52" t="str">
        <f t="shared" si="158"/>
        <v/>
      </c>
      <c r="P303" s="52" t="str">
        <f>IF(B303="","",IF(ISERROR(AB292)=TRUE,"",(AB292)))</f>
        <v/>
      </c>
      <c r="Q303" s="53" t="str">
        <f t="shared" si="159"/>
        <v/>
      </c>
      <c r="R303" s="53" t="str">
        <f t="shared" si="160"/>
        <v/>
      </c>
      <c r="S303" s="52" t="str">
        <f t="shared" si="155"/>
        <v/>
      </c>
      <c r="T303" s="52" t="str">
        <f t="shared" si="161"/>
        <v/>
      </c>
      <c r="U303" s="54" t="str">
        <f t="shared" si="156"/>
        <v/>
      </c>
      <c r="V303" s="52" t="str">
        <f t="shared" si="157"/>
        <v/>
      </c>
      <c r="W303" s="55">
        <f t="shared" si="153"/>
        <v>0</v>
      </c>
      <c r="X303" s="56">
        <f t="shared" si="154"/>
        <v>0</v>
      </c>
      <c r="Y303" s="41"/>
      <c r="Z303" s="41"/>
      <c r="AA303" s="41"/>
      <c r="AB303" s="41"/>
      <c r="AC303" s="41"/>
    </row>
    <row r="304" spans="1:29" x14ac:dyDescent="0.25">
      <c r="A304" s="6"/>
      <c r="B304" s="24"/>
      <c r="C304" s="25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7"/>
      <c r="O304" s="52" t="str">
        <f t="shared" si="158"/>
        <v/>
      </c>
      <c r="P304" s="52" t="str">
        <f>IF(B304="","",IF(ISERROR(AB292)=TRUE,"",(AB292)))</f>
        <v/>
      </c>
      <c r="Q304" s="53" t="str">
        <f t="shared" si="159"/>
        <v/>
      </c>
      <c r="R304" s="53" t="str">
        <f t="shared" si="160"/>
        <v/>
      </c>
      <c r="S304" s="52" t="str">
        <f t="shared" si="155"/>
        <v/>
      </c>
      <c r="T304" s="52" t="str">
        <f t="shared" si="161"/>
        <v/>
      </c>
      <c r="U304" s="54" t="str">
        <f t="shared" si="156"/>
        <v/>
      </c>
      <c r="V304" s="52" t="str">
        <f t="shared" si="157"/>
        <v/>
      </c>
      <c r="W304" s="55">
        <f t="shared" si="153"/>
        <v>0</v>
      </c>
      <c r="X304" s="56">
        <f t="shared" si="154"/>
        <v>0</v>
      </c>
      <c r="Y304" s="41"/>
      <c r="Z304" s="41"/>
      <c r="AA304" s="41"/>
      <c r="AB304" s="41"/>
      <c r="AC304" s="41"/>
    </row>
    <row r="305" spans="1:29" x14ac:dyDescent="0.25">
      <c r="A305" s="6"/>
      <c r="B305" s="24"/>
      <c r="C305" s="25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7"/>
      <c r="O305" s="52" t="str">
        <f t="shared" si="158"/>
        <v/>
      </c>
      <c r="P305" s="52" t="str">
        <f>IF(B305="","",IF(ISERROR(AB292)=TRUE,"",(AB292)))</f>
        <v/>
      </c>
      <c r="Q305" s="53" t="str">
        <f t="shared" si="159"/>
        <v/>
      </c>
      <c r="R305" s="53" t="str">
        <f t="shared" si="160"/>
        <v/>
      </c>
      <c r="S305" s="52" t="str">
        <f t="shared" si="155"/>
        <v/>
      </c>
      <c r="T305" s="52" t="str">
        <f t="shared" si="161"/>
        <v/>
      </c>
      <c r="U305" s="54" t="str">
        <f t="shared" si="156"/>
        <v/>
      </c>
      <c r="V305" s="52" t="str">
        <f t="shared" si="157"/>
        <v/>
      </c>
      <c r="W305" s="55">
        <f t="shared" si="153"/>
        <v>0</v>
      </c>
      <c r="X305" s="56">
        <f t="shared" si="154"/>
        <v>0</v>
      </c>
      <c r="Y305" s="41"/>
      <c r="Z305" s="41"/>
      <c r="AA305" s="41"/>
      <c r="AB305" s="41"/>
      <c r="AC305" s="41"/>
    </row>
    <row r="306" spans="1:29" ht="15.75" thickBot="1" x14ac:dyDescent="0.3">
      <c r="A306" s="6"/>
      <c r="B306" s="28"/>
      <c r="C306" s="29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1"/>
      <c r="O306" s="57" t="str">
        <f t="shared" si="158"/>
        <v/>
      </c>
      <c r="P306" s="57" t="str">
        <f>IF(B306="","",IF(ISERROR(AB292)=TRUE,"",(AB292)))</f>
        <v/>
      </c>
      <c r="Q306" s="58" t="str">
        <f t="shared" si="159"/>
        <v/>
      </c>
      <c r="R306" s="58" t="str">
        <f t="shared" si="160"/>
        <v/>
      </c>
      <c r="S306" s="57" t="str">
        <f t="shared" si="155"/>
        <v/>
      </c>
      <c r="T306" s="57" t="str">
        <f t="shared" si="161"/>
        <v/>
      </c>
      <c r="U306" s="59" t="str">
        <f t="shared" si="156"/>
        <v/>
      </c>
      <c r="V306" s="57" t="str">
        <f t="shared" si="157"/>
        <v/>
      </c>
      <c r="W306" s="60">
        <f t="shared" si="153"/>
        <v>0</v>
      </c>
      <c r="X306" s="61">
        <f t="shared" si="154"/>
        <v>0</v>
      </c>
      <c r="Y306" s="41"/>
      <c r="Z306" s="41"/>
      <c r="AA306" s="41"/>
      <c r="AB306" s="41"/>
      <c r="AC306" s="41"/>
    </row>
    <row r="307" spans="1:29" ht="17.25" thickTop="1" thickBot="1" x14ac:dyDescent="0.3">
      <c r="A307" s="14">
        <v>19</v>
      </c>
      <c r="B307" s="15"/>
      <c r="C307" s="12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62" t="s">
        <v>38</v>
      </c>
      <c r="AA307" s="63"/>
      <c r="AB307" s="64"/>
      <c r="AC307" s="41"/>
    </row>
    <row r="308" spans="1:29" ht="17.25" thickTop="1" thickBot="1" x14ac:dyDescent="0.3">
      <c r="A308" s="17" t="s">
        <v>63</v>
      </c>
      <c r="B308" s="37" t="s">
        <v>25</v>
      </c>
      <c r="C308" s="38" t="s">
        <v>26</v>
      </c>
      <c r="D308" s="39" t="s">
        <v>27</v>
      </c>
      <c r="E308" s="39" t="s">
        <v>28</v>
      </c>
      <c r="F308" s="39" t="s">
        <v>29</v>
      </c>
      <c r="G308" s="39" t="s">
        <v>30</v>
      </c>
      <c r="H308" s="39" t="s">
        <v>31</v>
      </c>
      <c r="I308" s="39" t="s">
        <v>32</v>
      </c>
      <c r="J308" s="39" t="s">
        <v>33</v>
      </c>
      <c r="K308" s="39" t="s">
        <v>34</v>
      </c>
      <c r="L308" s="39" t="s">
        <v>35</v>
      </c>
      <c r="M308" s="39" t="s">
        <v>23</v>
      </c>
      <c r="N308" s="40" t="s">
        <v>36</v>
      </c>
      <c r="O308" s="42" t="s">
        <v>186</v>
      </c>
      <c r="P308" s="42" t="s">
        <v>187</v>
      </c>
      <c r="Q308" s="42"/>
      <c r="R308" s="43" t="s">
        <v>188</v>
      </c>
      <c r="S308" s="44" t="s">
        <v>189</v>
      </c>
      <c r="T308" s="44" t="s">
        <v>190</v>
      </c>
      <c r="U308" s="44"/>
      <c r="V308" s="44" t="s">
        <v>191</v>
      </c>
      <c r="W308" s="45" t="str">
        <f t="shared" ref="W308:W323" si="162">H308</f>
        <v>Terrain</v>
      </c>
      <c r="X308" s="46" t="str">
        <f t="shared" ref="X308:X323" si="163">C308</f>
        <v>Hippodrome</v>
      </c>
      <c r="Y308" s="41"/>
      <c r="Z308" s="69">
        <v>17000</v>
      </c>
      <c r="AA308" s="70" t="str">
        <f>SUBSTITUTE(Z308,"m","")</f>
        <v>17000</v>
      </c>
      <c r="AB308" s="71">
        <f>AA308/1</f>
        <v>17000</v>
      </c>
      <c r="AC308" s="72">
        <v>1</v>
      </c>
    </row>
    <row r="309" spans="1:29" ht="17.25" thickTop="1" thickBot="1" x14ac:dyDescent="0.3">
      <c r="A309" s="32"/>
      <c r="B309" s="33"/>
      <c r="C309" s="34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3"/>
      <c r="O309" s="47" t="str">
        <f>IF(D309/1=0,"",D309/1)</f>
        <v/>
      </c>
      <c r="P309" s="47" t="str">
        <f>IF(B309="","",IF(ISERROR(AB309)=TRUE,"",(AB309)))</f>
        <v/>
      </c>
      <c r="Q309" s="48" t="str">
        <f>IF(B309="","",IF(ISERROR(O309/P309)=TRUE,"",(O309/P309)))</f>
        <v/>
      </c>
      <c r="R309" s="48" t="str">
        <f>IF(ISERROR(Q309/1)=TRUE,"",(Q309/1))</f>
        <v/>
      </c>
      <c r="S309" s="47" t="str">
        <f t="shared" ref="S309:S323" si="164">IF(B309="","",IF(ISERROR(SUBSTITUTE(SUBSTITUTE(K309,"€",""),CHAR(160),"")/1)=TRUE,"",(SUBSTITUTE(SUBSTITUTE(K309,"€",""),CHAR(160),"")/1)))</f>
        <v/>
      </c>
      <c r="T309" s="47" t="str">
        <f>IF(B309="","",IF(ISERROR(AB308)=TRUE,"",(AB308)))</f>
        <v/>
      </c>
      <c r="U309" s="49" t="str">
        <f t="shared" ref="U309:U323" si="165">IF(B309="","",IF(ISERROR(S309/T309)=TRUE,"",( S309/T309)))</f>
        <v/>
      </c>
      <c r="V309" s="47" t="str">
        <f t="shared" ref="V309:V323" si="166">IF(ISERROR(IF(L309/1=0,"", L309/1))=TRUE,"0",(IF(L309/1=0,"", L309/1)))</f>
        <v/>
      </c>
      <c r="W309" s="50">
        <f t="shared" si="162"/>
        <v>0</v>
      </c>
      <c r="X309" s="51">
        <f t="shared" si="163"/>
        <v>0</v>
      </c>
      <c r="Y309" s="41"/>
      <c r="Z309" s="70" t="s">
        <v>192</v>
      </c>
      <c r="AA309" s="70" t="str">
        <f>SUBSTITUTE(Z309,"m","")</f>
        <v xml:space="preserve">2400 </v>
      </c>
      <c r="AB309" s="71">
        <f>AA309/1</f>
        <v>2400</v>
      </c>
      <c r="AC309" s="75"/>
    </row>
    <row r="310" spans="1:29" ht="16.5" thickTop="1" thickBot="1" x14ac:dyDescent="0.3">
      <c r="A310" s="6"/>
      <c r="B310" s="24"/>
      <c r="C310" s="25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7"/>
      <c r="O310" s="52" t="str">
        <f t="shared" ref="O310:O323" si="167">IF(D310/1=0,"",D310/1)</f>
        <v/>
      </c>
      <c r="P310" s="52" t="str">
        <f>IF(B310="","",IF(ISERROR(AB309)=TRUE,"",(AB309)))</f>
        <v/>
      </c>
      <c r="Q310" s="53" t="str">
        <f t="shared" ref="Q310:Q323" si="168">IF(B310="","",IF(ISERROR(O310/P310)=TRUE,"",(O310/P310)))</f>
        <v/>
      </c>
      <c r="R310" s="53" t="str">
        <f t="shared" ref="R310:R323" si="169">IF(ISERROR(Q310/1)=TRUE,"",(Q310/1))</f>
        <v/>
      </c>
      <c r="S310" s="52" t="str">
        <f t="shared" si="164"/>
        <v/>
      </c>
      <c r="T310" s="52" t="str">
        <f>IF(B310="","",IF(ISERROR(AB308)=TRUE,"",(AB308)))</f>
        <v/>
      </c>
      <c r="U310" s="54" t="str">
        <f t="shared" si="165"/>
        <v/>
      </c>
      <c r="V310" s="52" t="str">
        <f t="shared" si="166"/>
        <v/>
      </c>
      <c r="W310" s="55">
        <f t="shared" si="162"/>
        <v>0</v>
      </c>
      <c r="X310" s="56">
        <f t="shared" si="163"/>
        <v>0</v>
      </c>
      <c r="Y310" s="41"/>
      <c r="Z310" s="70" t="s">
        <v>193</v>
      </c>
      <c r="AA310" s="80"/>
      <c r="AB310" s="81"/>
      <c r="AC310" s="41"/>
    </row>
    <row r="311" spans="1:29" ht="16.5" thickTop="1" thickBot="1" x14ac:dyDescent="0.3">
      <c r="A311" s="6"/>
      <c r="B311" s="24"/>
      <c r="C311" s="25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7"/>
      <c r="O311" s="52" t="str">
        <f t="shared" si="167"/>
        <v/>
      </c>
      <c r="P311" s="52" t="str">
        <f>IF(B311="","",IF(ISERROR(AB309)=TRUE,"",(AB309)))</f>
        <v/>
      </c>
      <c r="Q311" s="53" t="str">
        <f t="shared" si="168"/>
        <v/>
      </c>
      <c r="R311" s="53" t="str">
        <f t="shared" si="169"/>
        <v/>
      </c>
      <c r="S311" s="52" t="str">
        <f t="shared" si="164"/>
        <v/>
      </c>
      <c r="T311" s="52" t="str">
        <f>IF(B311="","",IF(ISERROR(AB308)=TRUE,"",(AB308)))</f>
        <v/>
      </c>
      <c r="U311" s="54" t="str">
        <f t="shared" si="165"/>
        <v/>
      </c>
      <c r="V311" s="52" t="str">
        <f t="shared" si="166"/>
        <v/>
      </c>
      <c r="W311" s="55">
        <f t="shared" si="162"/>
        <v>0</v>
      </c>
      <c r="X311" s="56">
        <f t="shared" si="163"/>
        <v>0</v>
      </c>
      <c r="Y311" s="41"/>
      <c r="Z311" s="84" t="s">
        <v>194</v>
      </c>
      <c r="AA311" s="85"/>
      <c r="AB311" s="41"/>
      <c r="AC311" s="41"/>
    </row>
    <row r="312" spans="1:29" ht="16.5" thickTop="1" thickBot="1" x14ac:dyDescent="0.3">
      <c r="A312" s="6"/>
      <c r="B312" s="24"/>
      <c r="C312" s="25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7"/>
      <c r="O312" s="52" t="str">
        <f t="shared" si="167"/>
        <v/>
      </c>
      <c r="P312" s="52" t="str">
        <f>IF(B312="","",IF(ISERROR(AB309)=TRUE,"",(AB309)))</f>
        <v/>
      </c>
      <c r="Q312" s="53" t="str">
        <f t="shared" si="168"/>
        <v/>
      </c>
      <c r="R312" s="53" t="str">
        <f t="shared" si="169"/>
        <v/>
      </c>
      <c r="S312" s="52" t="str">
        <f t="shared" si="164"/>
        <v/>
      </c>
      <c r="T312" s="52" t="str">
        <f>IF(B312="","",IF(ISERROR(AB308)=TRUE,"",(AB308)))</f>
        <v/>
      </c>
      <c r="U312" s="54" t="str">
        <f t="shared" si="165"/>
        <v/>
      </c>
      <c r="V312" s="52" t="str">
        <f t="shared" si="166"/>
        <v/>
      </c>
      <c r="W312" s="55">
        <f t="shared" si="162"/>
        <v>0</v>
      </c>
      <c r="X312" s="56">
        <f t="shared" si="163"/>
        <v>0</v>
      </c>
      <c r="Y312" s="41"/>
      <c r="Z312" s="84" t="s">
        <v>39</v>
      </c>
      <c r="AA312" s="85"/>
      <c r="AB312" s="41"/>
      <c r="AC312" s="41"/>
    </row>
    <row r="313" spans="1:29" ht="16.5" thickTop="1" thickBot="1" x14ac:dyDescent="0.3">
      <c r="A313" s="6"/>
      <c r="B313" s="24"/>
      <c r="C313" s="25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7"/>
      <c r="O313" s="52" t="str">
        <f t="shared" si="167"/>
        <v/>
      </c>
      <c r="P313" s="52" t="str">
        <f>IF(B313="","",IF(ISERROR(AB309)=TRUE,"",(AB309)))</f>
        <v/>
      </c>
      <c r="Q313" s="53" t="str">
        <f t="shared" si="168"/>
        <v/>
      </c>
      <c r="R313" s="53" t="str">
        <f t="shared" si="169"/>
        <v/>
      </c>
      <c r="S313" s="52" t="str">
        <f t="shared" si="164"/>
        <v/>
      </c>
      <c r="T313" s="52" t="str">
        <f>IF(B313="","",IF(ISERROR(AB308)=TRUE,"",(AB308)))</f>
        <v/>
      </c>
      <c r="U313" s="54" t="str">
        <f t="shared" si="165"/>
        <v/>
      </c>
      <c r="V313" s="52" t="str">
        <f t="shared" si="166"/>
        <v/>
      </c>
      <c r="W313" s="55">
        <f t="shared" si="162"/>
        <v>0</v>
      </c>
      <c r="X313" s="56">
        <f t="shared" si="163"/>
        <v>0</v>
      </c>
      <c r="Y313" s="41"/>
      <c r="Z313" s="41"/>
      <c r="AA313" s="41"/>
      <c r="AB313" s="41"/>
      <c r="AC313" s="41"/>
    </row>
    <row r="314" spans="1:29" ht="15.75" thickTop="1" x14ac:dyDescent="0.25">
      <c r="A314" s="6"/>
      <c r="B314" s="24"/>
      <c r="C314" s="25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7"/>
      <c r="O314" s="52" t="str">
        <f t="shared" si="167"/>
        <v/>
      </c>
      <c r="P314" s="52" t="str">
        <f>IF(B314="","",IF(ISERROR(AB309)=TRUE,"",(AB309)))</f>
        <v/>
      </c>
      <c r="Q314" s="53" t="str">
        <f t="shared" si="168"/>
        <v/>
      </c>
      <c r="R314" s="53" t="str">
        <f t="shared" si="169"/>
        <v/>
      </c>
      <c r="S314" s="52" t="str">
        <f t="shared" si="164"/>
        <v/>
      </c>
      <c r="T314" s="52" t="str">
        <f>IF(B314="","",IF(ISERROR(AB308)=TRUE,"",(AB308)))</f>
        <v/>
      </c>
      <c r="U314" s="54" t="str">
        <f t="shared" si="165"/>
        <v/>
      </c>
      <c r="V314" s="52" t="str">
        <f t="shared" si="166"/>
        <v/>
      </c>
      <c r="W314" s="55">
        <f t="shared" si="162"/>
        <v>0</v>
      </c>
      <c r="X314" s="56">
        <f t="shared" si="163"/>
        <v>0</v>
      </c>
      <c r="Y314" s="41"/>
      <c r="Z314" s="65" t="s">
        <v>195</v>
      </c>
      <c r="AA314" s="66"/>
      <c r="AB314" s="67" t="s">
        <v>196</v>
      </c>
      <c r="AC314" s="68"/>
    </row>
    <row r="315" spans="1:29" ht="15.75" thickBot="1" x14ac:dyDescent="0.3">
      <c r="A315" s="6"/>
      <c r="B315" s="24"/>
      <c r="C315" s="25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7"/>
      <c r="O315" s="52" t="str">
        <f t="shared" si="167"/>
        <v/>
      </c>
      <c r="P315" s="52" t="str">
        <f>IF(B315="","",IF(ISERROR(AB309)=TRUE,"",(AB309)))</f>
        <v/>
      </c>
      <c r="Q315" s="53" t="str">
        <f t="shared" si="168"/>
        <v/>
      </c>
      <c r="R315" s="53" t="str">
        <f t="shared" si="169"/>
        <v/>
      </c>
      <c r="S315" s="52" t="str">
        <f t="shared" si="164"/>
        <v/>
      </c>
      <c r="T315" s="52" t="str">
        <f>IF(B315="","",IF(ISERROR(AB308)=TRUE,"",(AB308)))</f>
        <v/>
      </c>
      <c r="U315" s="54" t="str">
        <f t="shared" si="165"/>
        <v/>
      </c>
      <c r="V315" s="52" t="str">
        <f t="shared" si="166"/>
        <v/>
      </c>
      <c r="W315" s="55">
        <f t="shared" si="162"/>
        <v>0</v>
      </c>
      <c r="X315" s="56">
        <f t="shared" si="163"/>
        <v>0</v>
      </c>
      <c r="Y315" s="41"/>
      <c r="Z315" s="73" t="s">
        <v>197</v>
      </c>
      <c r="AA315" s="41" t="s">
        <v>198</v>
      </c>
      <c r="AB315" s="64" t="s">
        <v>197</v>
      </c>
      <c r="AC315" s="74" t="s">
        <v>198</v>
      </c>
    </row>
    <row r="316" spans="1:29" ht="15.75" thickBot="1" x14ac:dyDescent="0.3">
      <c r="A316" s="6"/>
      <c r="B316" s="24"/>
      <c r="C316" s="25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7"/>
      <c r="O316" s="52" t="str">
        <f t="shared" si="167"/>
        <v/>
      </c>
      <c r="P316" s="52" t="str">
        <f>IF(B316="","",IF(ISERROR(AB309)=TRUE,"",(AB309)))</f>
        <v/>
      </c>
      <c r="Q316" s="53" t="str">
        <f t="shared" si="168"/>
        <v/>
      </c>
      <c r="R316" s="53" t="str">
        <f t="shared" si="169"/>
        <v/>
      </c>
      <c r="S316" s="52" t="str">
        <f t="shared" si="164"/>
        <v/>
      </c>
      <c r="T316" s="52" t="str">
        <f>IF(B316="","",IF(ISERROR(AB308)=TRUE,"",(AB308)))</f>
        <v/>
      </c>
      <c r="U316" s="54" t="str">
        <f t="shared" si="165"/>
        <v/>
      </c>
      <c r="V316" s="52" t="str">
        <f t="shared" si="166"/>
        <v/>
      </c>
      <c r="W316" s="55">
        <f t="shared" si="162"/>
        <v>0</v>
      </c>
      <c r="X316" s="56">
        <f t="shared" si="163"/>
        <v>0</v>
      </c>
      <c r="Y316" s="41"/>
      <c r="Z316" s="76">
        <v>2</v>
      </c>
      <c r="AA316" s="77">
        <v>5.5</v>
      </c>
      <c r="AB316" s="78">
        <v>1188.5</v>
      </c>
      <c r="AC316" s="79">
        <v>2.1</v>
      </c>
    </row>
    <row r="317" spans="1:29" x14ac:dyDescent="0.25">
      <c r="A317" s="6"/>
      <c r="B317" s="24"/>
      <c r="C317" s="25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7"/>
      <c r="O317" s="52" t="str">
        <f t="shared" si="167"/>
        <v/>
      </c>
      <c r="P317" s="52" t="str">
        <f>IF(B317="","",IF(ISERROR(AB309)=TRUE,"",(AB309)))</f>
        <v/>
      </c>
      <c r="Q317" s="53" t="str">
        <f t="shared" si="168"/>
        <v/>
      </c>
      <c r="R317" s="53" t="str">
        <f t="shared" si="169"/>
        <v/>
      </c>
      <c r="S317" s="52" t="str">
        <f t="shared" si="164"/>
        <v/>
      </c>
      <c r="T317" s="52" t="str">
        <f t="shared" ref="T317:T323" si="170">IF(B317="","",IF(ISERROR(AB309)=TRUE,"",(AB309)))</f>
        <v/>
      </c>
      <c r="U317" s="54" t="str">
        <f t="shared" si="165"/>
        <v/>
      </c>
      <c r="V317" s="52" t="str">
        <f t="shared" si="166"/>
        <v/>
      </c>
      <c r="W317" s="55">
        <f t="shared" si="162"/>
        <v>0</v>
      </c>
      <c r="X317" s="56">
        <f t="shared" si="163"/>
        <v>0</v>
      </c>
      <c r="Y317" s="41"/>
      <c r="Z317" s="76">
        <v>3</v>
      </c>
      <c r="AA317" s="82" t="s">
        <v>24</v>
      </c>
      <c r="AB317" s="63" t="s">
        <v>24</v>
      </c>
      <c r="AC317" s="83">
        <v>3.2</v>
      </c>
    </row>
    <row r="318" spans="1:29" ht="15.75" thickBot="1" x14ac:dyDescent="0.3">
      <c r="A318" s="6"/>
      <c r="B318" s="24"/>
      <c r="C318" s="25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7"/>
      <c r="O318" s="52" t="str">
        <f t="shared" si="167"/>
        <v/>
      </c>
      <c r="P318" s="52" t="str">
        <f>IF(B318="","",IF(ISERROR(AB309)=TRUE,"",(AB309)))</f>
        <v/>
      </c>
      <c r="Q318" s="53" t="str">
        <f t="shared" si="168"/>
        <v/>
      </c>
      <c r="R318" s="53" t="str">
        <f t="shared" si="169"/>
        <v/>
      </c>
      <c r="S318" s="52" t="str">
        <f t="shared" si="164"/>
        <v/>
      </c>
      <c r="T318" s="52" t="str">
        <f t="shared" si="170"/>
        <v/>
      </c>
      <c r="U318" s="54" t="str">
        <f t="shared" si="165"/>
        <v/>
      </c>
      <c r="V318" s="52" t="str">
        <f t="shared" si="166"/>
        <v/>
      </c>
      <c r="W318" s="55">
        <f t="shared" si="162"/>
        <v>0</v>
      </c>
      <c r="X318" s="56">
        <f t="shared" si="163"/>
        <v>0</v>
      </c>
      <c r="Y318" s="41"/>
      <c r="Z318" s="86">
        <v>7</v>
      </c>
      <c r="AA318" s="87" t="s">
        <v>24</v>
      </c>
      <c r="AB318" s="88" t="s">
        <v>24</v>
      </c>
      <c r="AC318" s="89">
        <v>4.5</v>
      </c>
    </row>
    <row r="319" spans="1:29" ht="15.75" thickTop="1" x14ac:dyDescent="0.25">
      <c r="A319" s="6"/>
      <c r="B319" s="24"/>
      <c r="C319" s="25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7"/>
      <c r="O319" s="52" t="str">
        <f t="shared" si="167"/>
        <v/>
      </c>
      <c r="P319" s="52" t="str">
        <f>IF(B319="","",IF(ISERROR(AB309)=TRUE,"",(AB309)))</f>
        <v/>
      </c>
      <c r="Q319" s="53" t="str">
        <f t="shared" si="168"/>
        <v/>
      </c>
      <c r="R319" s="53" t="str">
        <f t="shared" si="169"/>
        <v/>
      </c>
      <c r="S319" s="52" t="str">
        <f t="shared" si="164"/>
        <v/>
      </c>
      <c r="T319" s="52" t="str">
        <f t="shared" si="170"/>
        <v/>
      </c>
      <c r="U319" s="54" t="str">
        <f t="shared" si="165"/>
        <v/>
      </c>
      <c r="V319" s="52" t="str">
        <f t="shared" si="166"/>
        <v/>
      </c>
      <c r="W319" s="55">
        <f t="shared" si="162"/>
        <v>0</v>
      </c>
      <c r="X319" s="56">
        <f t="shared" si="163"/>
        <v>0</v>
      </c>
      <c r="Y319" s="41"/>
      <c r="Z319" s="41"/>
      <c r="AA319" s="41"/>
      <c r="AB319" s="41"/>
      <c r="AC319" s="41"/>
    </row>
    <row r="320" spans="1:29" x14ac:dyDescent="0.25">
      <c r="A320" s="6"/>
      <c r="B320" s="24"/>
      <c r="C320" s="25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7"/>
      <c r="O320" s="52" t="str">
        <f t="shared" si="167"/>
        <v/>
      </c>
      <c r="P320" s="52" t="str">
        <f>IF(B320="","",IF(ISERROR(AB309)=TRUE,"",(AB309)))</f>
        <v/>
      </c>
      <c r="Q320" s="53" t="str">
        <f t="shared" si="168"/>
        <v/>
      </c>
      <c r="R320" s="53" t="str">
        <f t="shared" si="169"/>
        <v/>
      </c>
      <c r="S320" s="52" t="str">
        <f t="shared" si="164"/>
        <v/>
      </c>
      <c r="T320" s="52" t="str">
        <f t="shared" si="170"/>
        <v/>
      </c>
      <c r="U320" s="54" t="str">
        <f t="shared" si="165"/>
        <v/>
      </c>
      <c r="V320" s="52" t="str">
        <f t="shared" si="166"/>
        <v/>
      </c>
      <c r="W320" s="55">
        <f t="shared" si="162"/>
        <v>0</v>
      </c>
      <c r="X320" s="56">
        <f t="shared" si="163"/>
        <v>0</v>
      </c>
      <c r="Y320" s="41"/>
      <c r="Z320" s="41"/>
      <c r="AA320" s="41"/>
      <c r="AB320" s="41"/>
      <c r="AC320" s="41"/>
    </row>
    <row r="321" spans="1:29" x14ac:dyDescent="0.25">
      <c r="A321" s="6"/>
      <c r="B321" s="24"/>
      <c r="C321" s="25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7"/>
      <c r="O321" s="52" t="str">
        <f t="shared" si="167"/>
        <v/>
      </c>
      <c r="P321" s="52" t="str">
        <f>IF(B321="","",IF(ISERROR(AB309)=TRUE,"",(AB309)))</f>
        <v/>
      </c>
      <c r="Q321" s="53" t="str">
        <f t="shared" si="168"/>
        <v/>
      </c>
      <c r="R321" s="53" t="str">
        <f t="shared" si="169"/>
        <v/>
      </c>
      <c r="S321" s="52" t="str">
        <f t="shared" si="164"/>
        <v/>
      </c>
      <c r="T321" s="52" t="str">
        <f t="shared" si="170"/>
        <v/>
      </c>
      <c r="U321" s="54" t="str">
        <f t="shared" si="165"/>
        <v/>
      </c>
      <c r="V321" s="52" t="str">
        <f t="shared" si="166"/>
        <v/>
      </c>
      <c r="W321" s="55">
        <f t="shared" si="162"/>
        <v>0</v>
      </c>
      <c r="X321" s="56">
        <f t="shared" si="163"/>
        <v>0</v>
      </c>
      <c r="Y321" s="41"/>
      <c r="Z321" s="41"/>
      <c r="AA321" s="41"/>
      <c r="AB321" s="41"/>
      <c r="AC321" s="41"/>
    </row>
    <row r="322" spans="1:29" x14ac:dyDescent="0.25">
      <c r="A322" s="6"/>
      <c r="B322" s="24"/>
      <c r="C322" s="25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7"/>
      <c r="O322" s="52" t="str">
        <f t="shared" si="167"/>
        <v/>
      </c>
      <c r="P322" s="52" t="str">
        <f>IF(B322="","",IF(ISERROR(AB309)=TRUE,"",(AB309)))</f>
        <v/>
      </c>
      <c r="Q322" s="53" t="str">
        <f t="shared" si="168"/>
        <v/>
      </c>
      <c r="R322" s="53" t="str">
        <f t="shared" si="169"/>
        <v/>
      </c>
      <c r="S322" s="52" t="str">
        <f t="shared" si="164"/>
        <v/>
      </c>
      <c r="T322" s="52" t="str">
        <f t="shared" si="170"/>
        <v/>
      </c>
      <c r="U322" s="54" t="str">
        <f t="shared" si="165"/>
        <v/>
      </c>
      <c r="V322" s="52" t="str">
        <f t="shared" si="166"/>
        <v/>
      </c>
      <c r="W322" s="55">
        <f t="shared" si="162"/>
        <v>0</v>
      </c>
      <c r="X322" s="56">
        <f t="shared" si="163"/>
        <v>0</v>
      </c>
      <c r="Y322" s="41"/>
      <c r="Z322" s="41"/>
      <c r="AA322" s="41"/>
      <c r="AB322" s="41"/>
      <c r="AC322" s="41"/>
    </row>
    <row r="323" spans="1:29" ht="15.75" thickBot="1" x14ac:dyDescent="0.3">
      <c r="A323" s="6"/>
      <c r="B323" s="28"/>
      <c r="C323" s="29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1"/>
      <c r="O323" s="57" t="str">
        <f t="shared" si="167"/>
        <v/>
      </c>
      <c r="P323" s="57" t="str">
        <f>IF(B323="","",IF(ISERROR(AB309)=TRUE,"",(AB309)))</f>
        <v/>
      </c>
      <c r="Q323" s="58" t="str">
        <f t="shared" si="168"/>
        <v/>
      </c>
      <c r="R323" s="58" t="str">
        <f t="shared" si="169"/>
        <v/>
      </c>
      <c r="S323" s="57" t="str">
        <f t="shared" si="164"/>
        <v/>
      </c>
      <c r="T323" s="57" t="str">
        <f t="shared" si="170"/>
        <v/>
      </c>
      <c r="U323" s="59" t="str">
        <f t="shared" si="165"/>
        <v/>
      </c>
      <c r="V323" s="57" t="str">
        <f t="shared" si="166"/>
        <v/>
      </c>
      <c r="W323" s="60">
        <f t="shared" si="162"/>
        <v>0</v>
      </c>
      <c r="X323" s="61">
        <f t="shared" si="163"/>
        <v>0</v>
      </c>
      <c r="Y323" s="41"/>
      <c r="Z323" s="41"/>
      <c r="AA323" s="41"/>
      <c r="AB323" s="41"/>
      <c r="AC323" s="41"/>
    </row>
    <row r="324" spans="1:29" ht="17.25" thickTop="1" thickBot="1" x14ac:dyDescent="0.3">
      <c r="A324" s="14">
        <v>20</v>
      </c>
      <c r="B324" s="15"/>
      <c r="C324" s="12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62" t="s">
        <v>38</v>
      </c>
      <c r="AA324" s="63"/>
      <c r="AB324" s="64"/>
      <c r="AC324" s="41"/>
    </row>
    <row r="325" spans="1:29" ht="17.25" thickTop="1" thickBot="1" x14ac:dyDescent="0.3">
      <c r="A325" s="17" t="s">
        <v>63</v>
      </c>
      <c r="B325" s="37" t="s">
        <v>25</v>
      </c>
      <c r="C325" s="38" t="s">
        <v>26</v>
      </c>
      <c r="D325" s="39" t="s">
        <v>27</v>
      </c>
      <c r="E325" s="39" t="s">
        <v>28</v>
      </c>
      <c r="F325" s="39" t="s">
        <v>29</v>
      </c>
      <c r="G325" s="39" t="s">
        <v>30</v>
      </c>
      <c r="H325" s="39" t="s">
        <v>31</v>
      </c>
      <c r="I325" s="39" t="s">
        <v>32</v>
      </c>
      <c r="J325" s="39" t="s">
        <v>33</v>
      </c>
      <c r="K325" s="39" t="s">
        <v>34</v>
      </c>
      <c r="L325" s="39" t="s">
        <v>35</v>
      </c>
      <c r="M325" s="39" t="s">
        <v>23</v>
      </c>
      <c r="N325" s="40" t="s">
        <v>36</v>
      </c>
      <c r="O325" s="42" t="s">
        <v>186</v>
      </c>
      <c r="P325" s="42" t="s">
        <v>187</v>
      </c>
      <c r="Q325" s="42"/>
      <c r="R325" s="43" t="s">
        <v>188</v>
      </c>
      <c r="S325" s="44" t="s">
        <v>189</v>
      </c>
      <c r="T325" s="44" t="s">
        <v>190</v>
      </c>
      <c r="U325" s="44"/>
      <c r="V325" s="44" t="s">
        <v>191</v>
      </c>
      <c r="W325" s="45" t="str">
        <f t="shared" ref="W325:W340" si="171">H325</f>
        <v>Terrain</v>
      </c>
      <c r="X325" s="46" t="str">
        <f t="shared" ref="X325:X340" si="172">C325</f>
        <v>Hippodrome</v>
      </c>
      <c r="Y325" s="41"/>
      <c r="Z325" s="69">
        <v>17000</v>
      </c>
      <c r="AA325" s="70" t="str">
        <f>SUBSTITUTE(Z325,"m","")</f>
        <v>17000</v>
      </c>
      <c r="AB325" s="71">
        <f>AA325/1</f>
        <v>17000</v>
      </c>
      <c r="AC325" s="72">
        <v>1</v>
      </c>
    </row>
    <row r="326" spans="1:29" ht="17.25" thickTop="1" thickBot="1" x14ac:dyDescent="0.3">
      <c r="A326" s="32"/>
      <c r="B326" s="33"/>
      <c r="C326" s="34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3"/>
      <c r="O326" s="47" t="str">
        <f>IF(D326/1=0,"",D326/1)</f>
        <v/>
      </c>
      <c r="P326" s="47" t="str">
        <f>IF(B326="","",IF(ISERROR(AB326)=TRUE,"",(AB326)))</f>
        <v/>
      </c>
      <c r="Q326" s="48" t="str">
        <f>IF(B326="","",IF(ISERROR(O326/P326)=TRUE,"",(O326/P326)))</f>
        <v/>
      </c>
      <c r="R326" s="48" t="str">
        <f>IF(ISERROR(Q326/1)=TRUE,"",(Q326/1))</f>
        <v/>
      </c>
      <c r="S326" s="47" t="str">
        <f t="shared" ref="S326:S340" si="173">IF(B326="","",IF(ISERROR(SUBSTITUTE(SUBSTITUTE(K326,"€",""),CHAR(160),"")/1)=TRUE,"",(SUBSTITUTE(SUBSTITUTE(K326,"€",""),CHAR(160),"")/1)))</f>
        <v/>
      </c>
      <c r="T326" s="47" t="str">
        <f>IF(B326="","",IF(ISERROR(AB325)=TRUE,"",(AB325)))</f>
        <v/>
      </c>
      <c r="U326" s="49" t="str">
        <f t="shared" ref="U326:U340" si="174">IF(B326="","",IF(ISERROR(S326/T326)=TRUE,"",( S326/T326)))</f>
        <v/>
      </c>
      <c r="V326" s="47" t="str">
        <f t="shared" ref="V326:V340" si="175">IF(ISERROR(IF(L326/1=0,"", L326/1))=TRUE,"0",(IF(L326/1=0,"", L326/1)))</f>
        <v/>
      </c>
      <c r="W326" s="50">
        <f t="shared" si="171"/>
        <v>0</v>
      </c>
      <c r="X326" s="51">
        <f t="shared" si="172"/>
        <v>0</v>
      </c>
      <c r="Y326" s="41"/>
      <c r="Z326" s="70" t="s">
        <v>192</v>
      </c>
      <c r="AA326" s="70" t="str">
        <f>SUBSTITUTE(Z326,"m","")</f>
        <v xml:space="preserve">2400 </v>
      </c>
      <c r="AB326" s="71">
        <f>AA326/1</f>
        <v>2400</v>
      </c>
      <c r="AC326" s="75"/>
    </row>
    <row r="327" spans="1:29" ht="16.5" thickTop="1" thickBot="1" x14ac:dyDescent="0.3">
      <c r="A327" s="6"/>
      <c r="B327" s="24"/>
      <c r="C327" s="25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7"/>
      <c r="O327" s="52" t="str">
        <f t="shared" ref="O327:O340" si="176">IF(D327/1=0,"",D327/1)</f>
        <v/>
      </c>
      <c r="P327" s="52" t="str">
        <f>IF(B327="","",IF(ISERROR(AB326)=TRUE,"",(AB326)))</f>
        <v/>
      </c>
      <c r="Q327" s="53" t="str">
        <f t="shared" ref="Q327:Q340" si="177">IF(B327="","",IF(ISERROR(O327/P327)=TRUE,"",(O327/P327)))</f>
        <v/>
      </c>
      <c r="R327" s="53" t="str">
        <f t="shared" ref="R327:R340" si="178">IF(ISERROR(Q327/1)=TRUE,"",(Q327/1))</f>
        <v/>
      </c>
      <c r="S327" s="52" t="str">
        <f t="shared" si="173"/>
        <v/>
      </c>
      <c r="T327" s="52" t="str">
        <f>IF(B327="","",IF(ISERROR(AB325)=TRUE,"",(AB325)))</f>
        <v/>
      </c>
      <c r="U327" s="54" t="str">
        <f t="shared" si="174"/>
        <v/>
      </c>
      <c r="V327" s="52" t="str">
        <f t="shared" si="175"/>
        <v/>
      </c>
      <c r="W327" s="55">
        <f t="shared" si="171"/>
        <v>0</v>
      </c>
      <c r="X327" s="56">
        <f t="shared" si="172"/>
        <v>0</v>
      </c>
      <c r="Y327" s="41"/>
      <c r="Z327" s="70" t="s">
        <v>193</v>
      </c>
      <c r="AA327" s="80"/>
      <c r="AB327" s="81"/>
      <c r="AC327" s="41"/>
    </row>
    <row r="328" spans="1:29" ht="16.5" thickTop="1" thickBot="1" x14ac:dyDescent="0.3">
      <c r="A328" s="6"/>
      <c r="B328" s="24"/>
      <c r="C328" s="25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7"/>
      <c r="O328" s="52" t="str">
        <f t="shared" si="176"/>
        <v/>
      </c>
      <c r="P328" s="52" t="str">
        <f>IF(B328="","",IF(ISERROR(AB326)=TRUE,"",(AB326)))</f>
        <v/>
      </c>
      <c r="Q328" s="53" t="str">
        <f t="shared" si="177"/>
        <v/>
      </c>
      <c r="R328" s="53" t="str">
        <f t="shared" si="178"/>
        <v/>
      </c>
      <c r="S328" s="52" t="str">
        <f t="shared" si="173"/>
        <v/>
      </c>
      <c r="T328" s="52" t="str">
        <f>IF(B328="","",IF(ISERROR(AB325)=TRUE,"",(AB325)))</f>
        <v/>
      </c>
      <c r="U328" s="54" t="str">
        <f t="shared" si="174"/>
        <v/>
      </c>
      <c r="V328" s="52" t="str">
        <f t="shared" si="175"/>
        <v/>
      </c>
      <c r="W328" s="55">
        <f t="shared" si="171"/>
        <v>0</v>
      </c>
      <c r="X328" s="56">
        <f t="shared" si="172"/>
        <v>0</v>
      </c>
      <c r="Y328" s="41"/>
      <c r="Z328" s="84" t="s">
        <v>194</v>
      </c>
      <c r="AA328" s="85"/>
      <c r="AB328" s="41"/>
      <c r="AC328" s="41"/>
    </row>
    <row r="329" spans="1:29" ht="16.5" thickTop="1" thickBot="1" x14ac:dyDescent="0.3">
      <c r="A329" s="6"/>
      <c r="B329" s="24"/>
      <c r="C329" s="25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7"/>
      <c r="O329" s="52" t="str">
        <f t="shared" si="176"/>
        <v/>
      </c>
      <c r="P329" s="52" t="str">
        <f>IF(B329="","",IF(ISERROR(AB326)=TRUE,"",(AB326)))</f>
        <v/>
      </c>
      <c r="Q329" s="53" t="str">
        <f t="shared" si="177"/>
        <v/>
      </c>
      <c r="R329" s="53" t="str">
        <f t="shared" si="178"/>
        <v/>
      </c>
      <c r="S329" s="52" t="str">
        <f t="shared" si="173"/>
        <v/>
      </c>
      <c r="T329" s="52" t="str">
        <f>IF(B329="","",IF(ISERROR(AB325)=TRUE,"",(AB325)))</f>
        <v/>
      </c>
      <c r="U329" s="54" t="str">
        <f t="shared" si="174"/>
        <v/>
      </c>
      <c r="V329" s="52" t="str">
        <f t="shared" si="175"/>
        <v/>
      </c>
      <c r="W329" s="55">
        <f t="shared" si="171"/>
        <v>0</v>
      </c>
      <c r="X329" s="56">
        <f t="shared" si="172"/>
        <v>0</v>
      </c>
      <c r="Y329" s="41"/>
      <c r="Z329" s="84" t="s">
        <v>39</v>
      </c>
      <c r="AA329" s="85"/>
      <c r="AB329" s="41"/>
      <c r="AC329" s="41"/>
    </row>
    <row r="330" spans="1:29" ht="16.5" thickTop="1" thickBot="1" x14ac:dyDescent="0.3">
      <c r="A330" s="6"/>
      <c r="B330" s="24"/>
      <c r="C330" s="25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7"/>
      <c r="O330" s="52" t="str">
        <f t="shared" si="176"/>
        <v/>
      </c>
      <c r="P330" s="52" t="str">
        <f>IF(B330="","",IF(ISERROR(AB326)=TRUE,"",(AB326)))</f>
        <v/>
      </c>
      <c r="Q330" s="53" t="str">
        <f t="shared" si="177"/>
        <v/>
      </c>
      <c r="R330" s="53" t="str">
        <f t="shared" si="178"/>
        <v/>
      </c>
      <c r="S330" s="52" t="str">
        <f t="shared" si="173"/>
        <v/>
      </c>
      <c r="T330" s="52" t="str">
        <f>IF(B330="","",IF(ISERROR(AB325)=TRUE,"",(AB325)))</f>
        <v/>
      </c>
      <c r="U330" s="54" t="str">
        <f t="shared" si="174"/>
        <v/>
      </c>
      <c r="V330" s="52" t="str">
        <f t="shared" si="175"/>
        <v/>
      </c>
      <c r="W330" s="55">
        <f t="shared" si="171"/>
        <v>0</v>
      </c>
      <c r="X330" s="56">
        <f t="shared" si="172"/>
        <v>0</v>
      </c>
      <c r="Y330" s="41"/>
      <c r="Z330" s="41"/>
      <c r="AA330" s="41"/>
      <c r="AB330" s="41"/>
      <c r="AC330" s="41"/>
    </row>
    <row r="331" spans="1:29" ht="15.75" thickTop="1" x14ac:dyDescent="0.25">
      <c r="A331" s="6"/>
      <c r="B331" s="24"/>
      <c r="C331" s="25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7"/>
      <c r="O331" s="52" t="str">
        <f t="shared" si="176"/>
        <v/>
      </c>
      <c r="P331" s="52" t="str">
        <f>IF(B331="","",IF(ISERROR(AB326)=TRUE,"",(AB326)))</f>
        <v/>
      </c>
      <c r="Q331" s="53" t="str">
        <f t="shared" si="177"/>
        <v/>
      </c>
      <c r="R331" s="53" t="str">
        <f t="shared" si="178"/>
        <v/>
      </c>
      <c r="S331" s="52" t="str">
        <f t="shared" si="173"/>
        <v/>
      </c>
      <c r="T331" s="52" t="str">
        <f>IF(B331="","",IF(ISERROR(AB325)=TRUE,"",(AB325)))</f>
        <v/>
      </c>
      <c r="U331" s="54" t="str">
        <f t="shared" si="174"/>
        <v/>
      </c>
      <c r="V331" s="52" t="str">
        <f t="shared" si="175"/>
        <v/>
      </c>
      <c r="W331" s="55">
        <f t="shared" si="171"/>
        <v>0</v>
      </c>
      <c r="X331" s="56">
        <f t="shared" si="172"/>
        <v>0</v>
      </c>
      <c r="Y331" s="41"/>
      <c r="Z331" s="65" t="s">
        <v>195</v>
      </c>
      <c r="AA331" s="66"/>
      <c r="AB331" s="67" t="s">
        <v>196</v>
      </c>
      <c r="AC331" s="68"/>
    </row>
    <row r="332" spans="1:29" ht="15.75" thickBot="1" x14ac:dyDescent="0.3">
      <c r="A332" s="6"/>
      <c r="B332" s="24"/>
      <c r="C332" s="25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7"/>
      <c r="O332" s="52" t="str">
        <f t="shared" si="176"/>
        <v/>
      </c>
      <c r="P332" s="52" t="str">
        <f>IF(B332="","",IF(ISERROR(AB326)=TRUE,"",(AB326)))</f>
        <v/>
      </c>
      <c r="Q332" s="53" t="str">
        <f t="shared" si="177"/>
        <v/>
      </c>
      <c r="R332" s="53" t="str">
        <f t="shared" si="178"/>
        <v/>
      </c>
      <c r="S332" s="52" t="str">
        <f t="shared" si="173"/>
        <v/>
      </c>
      <c r="T332" s="52" t="str">
        <f>IF(B332="","",IF(ISERROR(AB325)=TRUE,"",(AB325)))</f>
        <v/>
      </c>
      <c r="U332" s="54" t="str">
        <f t="shared" si="174"/>
        <v/>
      </c>
      <c r="V332" s="52" t="str">
        <f t="shared" si="175"/>
        <v/>
      </c>
      <c r="W332" s="55">
        <f t="shared" si="171"/>
        <v>0</v>
      </c>
      <c r="X332" s="56">
        <f t="shared" si="172"/>
        <v>0</v>
      </c>
      <c r="Y332" s="41"/>
      <c r="Z332" s="73" t="s">
        <v>197</v>
      </c>
      <c r="AA332" s="41" t="s">
        <v>198</v>
      </c>
      <c r="AB332" s="64" t="s">
        <v>197</v>
      </c>
      <c r="AC332" s="74" t="s">
        <v>198</v>
      </c>
    </row>
    <row r="333" spans="1:29" ht="15.75" thickBot="1" x14ac:dyDescent="0.3">
      <c r="A333" s="6"/>
      <c r="B333" s="24"/>
      <c r="C333" s="25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7"/>
      <c r="O333" s="52" t="str">
        <f t="shared" si="176"/>
        <v/>
      </c>
      <c r="P333" s="52" t="str">
        <f>IF(B333="","",IF(ISERROR(AB326)=TRUE,"",(AB326)))</f>
        <v/>
      </c>
      <c r="Q333" s="53" t="str">
        <f t="shared" si="177"/>
        <v/>
      </c>
      <c r="R333" s="53" t="str">
        <f t="shared" si="178"/>
        <v/>
      </c>
      <c r="S333" s="52" t="str">
        <f t="shared" si="173"/>
        <v/>
      </c>
      <c r="T333" s="52" t="str">
        <f>IF(B333="","",IF(ISERROR(AB325)=TRUE,"",(AB325)))</f>
        <v/>
      </c>
      <c r="U333" s="54" t="str">
        <f t="shared" si="174"/>
        <v/>
      </c>
      <c r="V333" s="52" t="str">
        <f t="shared" si="175"/>
        <v/>
      </c>
      <c r="W333" s="55">
        <f t="shared" si="171"/>
        <v>0</v>
      </c>
      <c r="X333" s="56">
        <f t="shared" si="172"/>
        <v>0</v>
      </c>
      <c r="Y333" s="41"/>
      <c r="Z333" s="76">
        <v>2</v>
      </c>
      <c r="AA333" s="77">
        <v>5.5</v>
      </c>
      <c r="AB333" s="78">
        <v>1188.5</v>
      </c>
      <c r="AC333" s="79">
        <v>2.1</v>
      </c>
    </row>
    <row r="334" spans="1:29" x14ac:dyDescent="0.25">
      <c r="A334" s="6"/>
      <c r="B334" s="24"/>
      <c r="C334" s="25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7"/>
      <c r="O334" s="52" t="str">
        <f t="shared" si="176"/>
        <v/>
      </c>
      <c r="P334" s="52" t="str">
        <f>IF(B334="","",IF(ISERROR(AB326)=TRUE,"",(AB326)))</f>
        <v/>
      </c>
      <c r="Q334" s="53" t="str">
        <f t="shared" si="177"/>
        <v/>
      </c>
      <c r="R334" s="53" t="str">
        <f t="shared" si="178"/>
        <v/>
      </c>
      <c r="S334" s="52" t="str">
        <f t="shared" si="173"/>
        <v/>
      </c>
      <c r="T334" s="52" t="str">
        <f t="shared" ref="T334:T340" si="179">IF(B334="","",IF(ISERROR(AB326)=TRUE,"",(AB326)))</f>
        <v/>
      </c>
      <c r="U334" s="54" t="str">
        <f t="shared" si="174"/>
        <v/>
      </c>
      <c r="V334" s="52" t="str">
        <f t="shared" si="175"/>
        <v/>
      </c>
      <c r="W334" s="55">
        <f t="shared" si="171"/>
        <v>0</v>
      </c>
      <c r="X334" s="56">
        <f t="shared" si="172"/>
        <v>0</v>
      </c>
      <c r="Y334" s="41"/>
      <c r="Z334" s="76">
        <v>3</v>
      </c>
      <c r="AA334" s="82" t="s">
        <v>24</v>
      </c>
      <c r="AB334" s="63" t="s">
        <v>24</v>
      </c>
      <c r="AC334" s="83">
        <v>3.2</v>
      </c>
    </row>
    <row r="335" spans="1:29" ht="15.75" thickBot="1" x14ac:dyDescent="0.3">
      <c r="A335" s="6"/>
      <c r="B335" s="24"/>
      <c r="C335" s="25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7"/>
      <c r="O335" s="52" t="str">
        <f t="shared" si="176"/>
        <v/>
      </c>
      <c r="P335" s="52" t="str">
        <f>IF(B335="","",IF(ISERROR(AB326)=TRUE,"",(AB326)))</f>
        <v/>
      </c>
      <c r="Q335" s="53" t="str">
        <f t="shared" si="177"/>
        <v/>
      </c>
      <c r="R335" s="53" t="str">
        <f t="shared" si="178"/>
        <v/>
      </c>
      <c r="S335" s="52" t="str">
        <f t="shared" si="173"/>
        <v/>
      </c>
      <c r="T335" s="52" t="str">
        <f t="shared" si="179"/>
        <v/>
      </c>
      <c r="U335" s="54" t="str">
        <f t="shared" si="174"/>
        <v/>
      </c>
      <c r="V335" s="52" t="str">
        <f t="shared" si="175"/>
        <v/>
      </c>
      <c r="W335" s="55">
        <f t="shared" si="171"/>
        <v>0</v>
      </c>
      <c r="X335" s="56">
        <f t="shared" si="172"/>
        <v>0</v>
      </c>
      <c r="Y335" s="41"/>
      <c r="Z335" s="86">
        <v>7</v>
      </c>
      <c r="AA335" s="87" t="s">
        <v>24</v>
      </c>
      <c r="AB335" s="88" t="s">
        <v>24</v>
      </c>
      <c r="AC335" s="89">
        <v>4.5</v>
      </c>
    </row>
    <row r="336" spans="1:29" ht="15.75" thickTop="1" x14ac:dyDescent="0.25">
      <c r="A336" s="6"/>
      <c r="B336" s="24"/>
      <c r="C336" s="25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7"/>
      <c r="O336" s="52" t="str">
        <f t="shared" si="176"/>
        <v/>
      </c>
      <c r="P336" s="52" t="str">
        <f>IF(B336="","",IF(ISERROR(AB326)=TRUE,"",(AB326)))</f>
        <v/>
      </c>
      <c r="Q336" s="53" t="str">
        <f t="shared" si="177"/>
        <v/>
      </c>
      <c r="R336" s="53" t="str">
        <f t="shared" si="178"/>
        <v/>
      </c>
      <c r="S336" s="52" t="str">
        <f t="shared" si="173"/>
        <v/>
      </c>
      <c r="T336" s="52" t="str">
        <f t="shared" si="179"/>
        <v/>
      </c>
      <c r="U336" s="54" t="str">
        <f t="shared" si="174"/>
        <v/>
      </c>
      <c r="V336" s="52" t="str">
        <f t="shared" si="175"/>
        <v/>
      </c>
      <c r="W336" s="55">
        <f t="shared" si="171"/>
        <v>0</v>
      </c>
      <c r="X336" s="56">
        <f t="shared" si="172"/>
        <v>0</v>
      </c>
      <c r="Y336" s="41"/>
      <c r="Z336" s="41"/>
      <c r="AA336" s="41"/>
      <c r="AB336" s="41"/>
      <c r="AC336" s="41"/>
    </row>
    <row r="337" spans="1:29" x14ac:dyDescent="0.25">
      <c r="A337" s="6"/>
      <c r="B337" s="24"/>
      <c r="C337" s="25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7"/>
      <c r="O337" s="52" t="str">
        <f t="shared" si="176"/>
        <v/>
      </c>
      <c r="P337" s="52" t="str">
        <f>IF(B337="","",IF(ISERROR(AB326)=TRUE,"",(AB326)))</f>
        <v/>
      </c>
      <c r="Q337" s="53" t="str">
        <f t="shared" si="177"/>
        <v/>
      </c>
      <c r="R337" s="53" t="str">
        <f t="shared" si="178"/>
        <v/>
      </c>
      <c r="S337" s="52" t="str">
        <f t="shared" si="173"/>
        <v/>
      </c>
      <c r="T337" s="52" t="str">
        <f t="shared" si="179"/>
        <v/>
      </c>
      <c r="U337" s="54" t="str">
        <f t="shared" si="174"/>
        <v/>
      </c>
      <c r="V337" s="52" t="str">
        <f t="shared" si="175"/>
        <v/>
      </c>
      <c r="W337" s="55">
        <f t="shared" si="171"/>
        <v>0</v>
      </c>
      <c r="X337" s="56">
        <f t="shared" si="172"/>
        <v>0</v>
      </c>
      <c r="Y337" s="41"/>
      <c r="Z337" s="41"/>
      <c r="AA337" s="41"/>
      <c r="AB337" s="41"/>
      <c r="AC337" s="41"/>
    </row>
    <row r="338" spans="1:29" x14ac:dyDescent="0.25">
      <c r="A338" s="6"/>
      <c r="B338" s="24"/>
      <c r="C338" s="25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7"/>
      <c r="O338" s="52" t="str">
        <f t="shared" si="176"/>
        <v/>
      </c>
      <c r="P338" s="52" t="str">
        <f>IF(B338="","",IF(ISERROR(AB326)=TRUE,"",(AB326)))</f>
        <v/>
      </c>
      <c r="Q338" s="53" t="str">
        <f t="shared" si="177"/>
        <v/>
      </c>
      <c r="R338" s="53" t="str">
        <f t="shared" si="178"/>
        <v/>
      </c>
      <c r="S338" s="52" t="str">
        <f t="shared" si="173"/>
        <v/>
      </c>
      <c r="T338" s="52" t="str">
        <f t="shared" si="179"/>
        <v/>
      </c>
      <c r="U338" s="54" t="str">
        <f t="shared" si="174"/>
        <v/>
      </c>
      <c r="V338" s="52" t="str">
        <f t="shared" si="175"/>
        <v/>
      </c>
      <c r="W338" s="55">
        <f t="shared" si="171"/>
        <v>0</v>
      </c>
      <c r="X338" s="56">
        <f t="shared" si="172"/>
        <v>0</v>
      </c>
      <c r="Y338" s="41"/>
      <c r="Z338" s="41"/>
      <c r="AA338" s="41"/>
      <c r="AB338" s="41"/>
      <c r="AC338" s="41"/>
    </row>
    <row r="339" spans="1:29" x14ac:dyDescent="0.25">
      <c r="A339" s="6"/>
      <c r="B339" s="24"/>
      <c r="C339" s="25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7"/>
      <c r="O339" s="52" t="str">
        <f t="shared" si="176"/>
        <v/>
      </c>
      <c r="P339" s="52" t="str">
        <f>IF(B339="","",IF(ISERROR(AB326)=TRUE,"",(AB326)))</f>
        <v/>
      </c>
      <c r="Q339" s="53" t="str">
        <f t="shared" si="177"/>
        <v/>
      </c>
      <c r="R339" s="53" t="str">
        <f t="shared" si="178"/>
        <v/>
      </c>
      <c r="S339" s="52" t="str">
        <f t="shared" si="173"/>
        <v/>
      </c>
      <c r="T339" s="52" t="str">
        <f t="shared" si="179"/>
        <v/>
      </c>
      <c r="U339" s="54" t="str">
        <f t="shared" si="174"/>
        <v/>
      </c>
      <c r="V339" s="52" t="str">
        <f t="shared" si="175"/>
        <v/>
      </c>
      <c r="W339" s="55">
        <f t="shared" si="171"/>
        <v>0</v>
      </c>
      <c r="X339" s="56">
        <f t="shared" si="172"/>
        <v>0</v>
      </c>
      <c r="Y339" s="41"/>
      <c r="Z339" s="41"/>
      <c r="AA339" s="41"/>
      <c r="AB339" s="41"/>
      <c r="AC339" s="41"/>
    </row>
    <row r="340" spans="1:29" ht="15.75" thickBot="1" x14ac:dyDescent="0.3">
      <c r="A340" s="6"/>
      <c r="B340" s="28"/>
      <c r="C340" s="29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1"/>
      <c r="O340" s="57" t="str">
        <f t="shared" si="176"/>
        <v/>
      </c>
      <c r="P340" s="57" t="str">
        <f>IF(B340="","",IF(ISERROR(AB326)=TRUE,"",(AB326)))</f>
        <v/>
      </c>
      <c r="Q340" s="58" t="str">
        <f t="shared" si="177"/>
        <v/>
      </c>
      <c r="R340" s="58" t="str">
        <f t="shared" si="178"/>
        <v/>
      </c>
      <c r="S340" s="57" t="str">
        <f t="shared" si="173"/>
        <v/>
      </c>
      <c r="T340" s="57" t="str">
        <f t="shared" si="179"/>
        <v/>
      </c>
      <c r="U340" s="59" t="str">
        <f t="shared" si="174"/>
        <v/>
      </c>
      <c r="V340" s="57" t="str">
        <f t="shared" si="175"/>
        <v/>
      </c>
      <c r="W340" s="60">
        <f t="shared" si="171"/>
        <v>0</v>
      </c>
      <c r="X340" s="61">
        <f t="shared" si="172"/>
        <v>0</v>
      </c>
      <c r="Y340" s="41"/>
      <c r="Z340" s="41"/>
      <c r="AA340" s="41"/>
      <c r="AB340" s="41"/>
      <c r="AC340" s="41"/>
    </row>
    <row r="341" spans="1:29" ht="15.75" thickTop="1" x14ac:dyDescent="0.25"/>
  </sheetData>
  <conditionalFormatting sqref="O2:Q17 X2:X17 S2:V17">
    <cfRule type="cellIs" dxfId="1339" priority="1314" operator="equal">
      <formula>0</formula>
    </cfRule>
  </conditionalFormatting>
  <conditionalFormatting sqref="O7:Q7 S7:V7">
    <cfRule type="expression" dxfId="1338" priority="1339">
      <formula>$H7="Monté"</formula>
    </cfRule>
  </conditionalFormatting>
  <conditionalFormatting sqref="O3:Q3 S3:V3">
    <cfRule type="expression" dxfId="1337" priority="1336">
      <formula>$H3="Monté"</formula>
    </cfRule>
  </conditionalFormatting>
  <conditionalFormatting sqref="O4:Q4 S4:V4">
    <cfRule type="expression" dxfId="1336" priority="1333">
      <formula>$H4="Monté"</formula>
    </cfRule>
  </conditionalFormatting>
  <conditionalFormatting sqref="O5:Q5 S5:V5">
    <cfRule type="expression" dxfId="1335" priority="1330">
      <formula>$H5="Monté"</formula>
    </cfRule>
  </conditionalFormatting>
  <conditionalFormatting sqref="O6:Q6 S6:V6">
    <cfRule type="expression" dxfId="1334" priority="1327">
      <formula>$H6="Monté"</formula>
    </cfRule>
  </conditionalFormatting>
  <conditionalFormatting sqref="O8:Q8 S8:V8">
    <cfRule type="expression" dxfId="1333" priority="1324">
      <formula>$H8="Monté"</formula>
    </cfRule>
  </conditionalFormatting>
  <conditionalFormatting sqref="O9:Q9 S9:V9">
    <cfRule type="expression" dxfId="1332" priority="1321">
      <formula>$H9="Monté"</formula>
    </cfRule>
  </conditionalFormatting>
  <conditionalFormatting sqref="O10:Q17 S10:V17">
    <cfRule type="expression" dxfId="1331" priority="1318">
      <formula>$H10="Monté"</formula>
    </cfRule>
  </conditionalFormatting>
  <conditionalFormatting sqref="V3:V17">
    <cfRule type="cellIs" dxfId="1330" priority="1316" operator="between">
      <formula>4</formula>
      <formula>5</formula>
    </cfRule>
    <cfRule type="cellIs" dxfId="1329" priority="1317" operator="between">
      <formula>1</formula>
      <formula>3</formula>
    </cfRule>
  </conditionalFormatting>
  <conditionalFormatting sqref="S7">
    <cfRule type="cellIs" dxfId="1328" priority="1340" operator="equal">
      <formula>$AB$70</formula>
    </cfRule>
    <cfRule type="cellIs" dxfId="1327" priority="1341" operator="greaterThan">
      <formula>$AB$70</formula>
    </cfRule>
  </conditionalFormatting>
  <conditionalFormatting sqref="S3">
    <cfRule type="cellIs" dxfId="1326" priority="1337" operator="equal">
      <formula>$AB$70</formula>
    </cfRule>
    <cfRule type="cellIs" dxfId="1325" priority="1338" operator="greaterThan">
      <formula>$AB$70</formula>
    </cfRule>
  </conditionalFormatting>
  <conditionalFormatting sqref="S4">
    <cfRule type="cellIs" dxfId="1324" priority="1334" operator="equal">
      <formula>$AB$70</formula>
    </cfRule>
    <cfRule type="cellIs" dxfId="1323" priority="1335" operator="greaterThan">
      <formula>$AB$70</formula>
    </cfRule>
  </conditionalFormatting>
  <conditionalFormatting sqref="S5">
    <cfRule type="cellIs" dxfId="1322" priority="1331" operator="equal">
      <formula>$AB$70</formula>
    </cfRule>
    <cfRule type="cellIs" dxfId="1321" priority="1332" operator="greaterThan">
      <formula>$AB$70</formula>
    </cfRule>
  </conditionalFormatting>
  <conditionalFormatting sqref="S6">
    <cfRule type="cellIs" dxfId="1320" priority="1328" operator="equal">
      <formula>$AB$70</formula>
    </cfRule>
    <cfRule type="cellIs" dxfId="1319" priority="1329" operator="greaterThan">
      <formula>$AB$70</formula>
    </cfRule>
  </conditionalFormatting>
  <conditionalFormatting sqref="S8">
    <cfRule type="cellIs" dxfId="1318" priority="1325" operator="equal">
      <formula>$AB$70</formula>
    </cfRule>
    <cfRule type="cellIs" dxfId="1317" priority="1326" operator="greaterThan">
      <formula>$AB$70</formula>
    </cfRule>
  </conditionalFormatting>
  <conditionalFormatting sqref="S9">
    <cfRule type="cellIs" dxfId="1316" priority="1322" operator="equal">
      <formula>$AB$70</formula>
    </cfRule>
    <cfRule type="cellIs" dxfId="1315" priority="1323" operator="greaterThan">
      <formula>$AB$70</formula>
    </cfRule>
  </conditionalFormatting>
  <conditionalFormatting sqref="S10:S17">
    <cfRule type="cellIs" dxfId="1314" priority="1319" operator="equal">
      <formula>$AB$70</formula>
    </cfRule>
    <cfRule type="cellIs" dxfId="1313" priority="1320" operator="greaterThan">
      <formula>$AB$70</formula>
    </cfRule>
  </conditionalFormatting>
  <conditionalFormatting sqref="W3:W17">
    <cfRule type="cellIs" dxfId="1312" priority="1313" operator="equal">
      <formula>0</formula>
    </cfRule>
  </conditionalFormatting>
  <conditionalFormatting sqref="W3:W17">
    <cfRule type="cellIs" dxfId="1311" priority="1312" operator="equal">
      <formula>$Z$6</formula>
    </cfRule>
  </conditionalFormatting>
  <conditionalFormatting sqref="O3:Q17 S3:X17">
    <cfRule type="cellIs" dxfId="1310" priority="1311" operator="equal">
      <formula>0</formula>
    </cfRule>
  </conditionalFormatting>
  <conditionalFormatting sqref="O2:Q17 S2:X17">
    <cfRule type="containsBlanks" dxfId="1309" priority="1310">
      <formula>LEN(TRIM(O2))=0</formula>
    </cfRule>
  </conditionalFormatting>
  <conditionalFormatting sqref="R2">
    <cfRule type="cellIs" dxfId="1308" priority="1309" operator="equal">
      <formula>0</formula>
    </cfRule>
  </conditionalFormatting>
  <conditionalFormatting sqref="R2">
    <cfRule type="containsBlanks" dxfId="1307" priority="1308">
      <formula>LEN(TRIM(R2))=0</formula>
    </cfRule>
  </conditionalFormatting>
  <conditionalFormatting sqref="R3:R17">
    <cfRule type="cellIs" dxfId="1306" priority="1283" operator="equal">
      <formula>0</formula>
    </cfRule>
  </conditionalFormatting>
  <conditionalFormatting sqref="R7">
    <cfRule type="expression" dxfId="1305" priority="1305">
      <formula>$H7="Monté"</formula>
    </cfRule>
  </conditionalFormatting>
  <conditionalFormatting sqref="R3">
    <cfRule type="expression" dxfId="1304" priority="1302">
      <formula>$H3="Monté"</formula>
    </cfRule>
  </conditionalFormatting>
  <conditionalFormatting sqref="R4">
    <cfRule type="expression" dxfId="1303" priority="1299">
      <formula>$H4="Monté"</formula>
    </cfRule>
  </conditionalFormatting>
  <conditionalFormatting sqref="R5">
    <cfRule type="expression" dxfId="1302" priority="1296">
      <formula>$H5="Monté"</formula>
    </cfRule>
  </conditionalFormatting>
  <conditionalFormatting sqref="R6">
    <cfRule type="expression" dxfId="1301" priority="1293">
      <formula>$H6="Monté"</formula>
    </cfRule>
  </conditionalFormatting>
  <conditionalFormatting sqref="R8">
    <cfRule type="expression" dxfId="1300" priority="1290">
      <formula>$H8="Monté"</formula>
    </cfRule>
  </conditionalFormatting>
  <conditionalFormatting sqref="R9">
    <cfRule type="expression" dxfId="1299" priority="1287">
      <formula>$H9="Monté"</formula>
    </cfRule>
  </conditionalFormatting>
  <conditionalFormatting sqref="R10:R17">
    <cfRule type="expression" dxfId="1298" priority="1284">
      <formula>$H10="Monté"</formula>
    </cfRule>
  </conditionalFormatting>
  <conditionalFormatting sqref="R7">
    <cfRule type="cellIs" dxfId="1297" priority="1306" operator="equal">
      <formula>$AC$121</formula>
    </cfRule>
    <cfRule type="cellIs" dxfId="1296" priority="1307" operator="between">
      <formula>0.97</formula>
      <formula>1.03</formula>
    </cfRule>
  </conditionalFormatting>
  <conditionalFormatting sqref="R3">
    <cfRule type="cellIs" dxfId="1295" priority="1303" operator="equal">
      <formula>$AC$121</formula>
    </cfRule>
    <cfRule type="cellIs" dxfId="1294" priority="1304" operator="between">
      <formula>0.97</formula>
      <formula>1.03</formula>
    </cfRule>
  </conditionalFormatting>
  <conditionalFormatting sqref="R4">
    <cfRule type="cellIs" dxfId="1293" priority="1300" operator="equal">
      <formula>$AC$121</formula>
    </cfRule>
    <cfRule type="cellIs" dxfId="1292" priority="1301" operator="between">
      <formula>0.97</formula>
      <formula>1.03</formula>
    </cfRule>
  </conditionalFormatting>
  <conditionalFormatting sqref="R5">
    <cfRule type="cellIs" dxfId="1291" priority="1297" operator="equal">
      <formula>$AC$121</formula>
    </cfRule>
    <cfRule type="cellIs" dxfId="1290" priority="1298" operator="between">
      <formula>0.97</formula>
      <formula>1.03</formula>
    </cfRule>
  </conditionalFormatting>
  <conditionalFormatting sqref="R6">
    <cfRule type="cellIs" dxfId="1289" priority="1294" operator="equal">
      <formula>$AC$121</formula>
    </cfRule>
    <cfRule type="cellIs" dxfId="1288" priority="1295" operator="between">
      <formula>0.97</formula>
      <formula>1.03</formula>
    </cfRule>
  </conditionalFormatting>
  <conditionalFormatting sqref="R8">
    <cfRule type="cellIs" dxfId="1287" priority="1291" operator="equal">
      <formula>$AC$121</formula>
    </cfRule>
    <cfRule type="cellIs" dxfId="1286" priority="1292" operator="between">
      <formula>0.97</formula>
      <formula>1.03</formula>
    </cfRule>
  </conditionalFormatting>
  <conditionalFormatting sqref="R9">
    <cfRule type="cellIs" dxfId="1285" priority="1288" operator="equal">
      <formula>$AC$121</formula>
    </cfRule>
    <cfRule type="cellIs" dxfId="1284" priority="1289" operator="between">
      <formula>0.97</formula>
      <formula>1.03</formula>
    </cfRule>
  </conditionalFormatting>
  <conditionalFormatting sqref="R10:R17">
    <cfRule type="cellIs" dxfId="1283" priority="1285" operator="equal">
      <formula>$AC$121</formula>
    </cfRule>
    <cfRule type="cellIs" dxfId="1282" priority="1286" operator="between">
      <formula>0.97</formula>
      <formula>1.03</formula>
    </cfRule>
  </conditionalFormatting>
  <conditionalFormatting sqref="R3:R17">
    <cfRule type="cellIs" dxfId="1281" priority="1282" operator="equal">
      <formula>0</formula>
    </cfRule>
  </conditionalFormatting>
  <conditionalFormatting sqref="R3:R17">
    <cfRule type="containsBlanks" dxfId="1280" priority="1281">
      <formula>LEN(TRIM(R3))=0</formula>
    </cfRule>
  </conditionalFormatting>
  <conditionalFormatting sqref="R3:R17">
    <cfRule type="cellIs" dxfId="1279" priority="1280" operator="greaterThan">
      <formula>1.03</formula>
    </cfRule>
  </conditionalFormatting>
  <conditionalFormatting sqref="R2:R17">
    <cfRule type="containsBlanks" dxfId="1278" priority="1279">
      <formula>LEN(TRIM(R2))=0</formula>
    </cfRule>
  </conditionalFormatting>
  <conditionalFormatting sqref="AA1:AB1 AB2 AA3:AB6">
    <cfRule type="cellIs" dxfId="1277" priority="1278" operator="equal">
      <formula>0</formula>
    </cfRule>
  </conditionalFormatting>
  <conditionalFormatting sqref="AA2">
    <cfRule type="cellIs" dxfId="1276" priority="1277" operator="equal">
      <formula>0</formula>
    </cfRule>
  </conditionalFormatting>
  <conditionalFormatting sqref="Z1:Z6">
    <cfRule type="cellIs" dxfId="1275" priority="1276" operator="equal">
      <formula>0</formula>
    </cfRule>
  </conditionalFormatting>
  <conditionalFormatting sqref="Z8:AC12">
    <cfRule type="cellIs" dxfId="1274" priority="1274" operator="equal">
      <formula>0</formula>
    </cfRule>
  </conditionalFormatting>
  <conditionalFormatting sqref="O19:Q34 X19:X34 S19:V34">
    <cfRule type="cellIs" dxfId="1273" priority="1246" operator="equal">
      <formula>0</formula>
    </cfRule>
  </conditionalFormatting>
  <conditionalFormatting sqref="O24:Q24 S24:V24">
    <cfRule type="expression" dxfId="1272" priority="1271">
      <formula>$H24="Monté"</formula>
    </cfRule>
  </conditionalFormatting>
  <conditionalFormatting sqref="O20:Q20 S20:V20">
    <cfRule type="expression" dxfId="1271" priority="1268">
      <formula>$H20="Monté"</formula>
    </cfRule>
  </conditionalFormatting>
  <conditionalFormatting sqref="O21:Q21 S21:V21">
    <cfRule type="expression" dxfId="1270" priority="1265">
      <formula>$H21="Monté"</formula>
    </cfRule>
  </conditionalFormatting>
  <conditionalFormatting sqref="O22:Q22 S22:V22">
    <cfRule type="expression" dxfId="1269" priority="1262">
      <formula>$H22="Monté"</formula>
    </cfRule>
  </conditionalFormatting>
  <conditionalFormatting sqref="O23:Q23 S23:V23">
    <cfRule type="expression" dxfId="1268" priority="1259">
      <formula>$H23="Monté"</formula>
    </cfRule>
  </conditionalFormatting>
  <conditionalFormatting sqref="O25:Q25 S25:V25">
    <cfRule type="expression" dxfId="1267" priority="1256">
      <formula>$H25="Monté"</formula>
    </cfRule>
  </conditionalFormatting>
  <conditionalFormatting sqref="O26:Q26 S26:V26">
    <cfRule type="expression" dxfId="1266" priority="1253">
      <formula>$H26="Monté"</formula>
    </cfRule>
  </conditionalFormatting>
  <conditionalFormatting sqref="O27:Q34 S27:V34">
    <cfRule type="expression" dxfId="1265" priority="1250">
      <formula>$H27="Monté"</formula>
    </cfRule>
  </conditionalFormatting>
  <conditionalFormatting sqref="V20:V34">
    <cfRule type="cellIs" dxfId="1264" priority="1248" operator="between">
      <formula>4</formula>
      <formula>5</formula>
    </cfRule>
    <cfRule type="cellIs" dxfId="1263" priority="1249" operator="between">
      <formula>1</formula>
      <formula>3</formula>
    </cfRule>
  </conditionalFormatting>
  <conditionalFormatting sqref="S24">
    <cfRule type="cellIs" dxfId="1262" priority="1272" operator="equal">
      <formula>$AB$70</formula>
    </cfRule>
    <cfRule type="cellIs" dxfId="1261" priority="1273" operator="greaterThan">
      <formula>$AB$70</formula>
    </cfRule>
  </conditionalFormatting>
  <conditionalFormatting sqref="S20">
    <cfRule type="cellIs" dxfId="1260" priority="1269" operator="equal">
      <formula>$AB$70</formula>
    </cfRule>
    <cfRule type="cellIs" dxfId="1259" priority="1270" operator="greaterThan">
      <formula>$AB$70</formula>
    </cfRule>
  </conditionalFormatting>
  <conditionalFormatting sqref="S21">
    <cfRule type="cellIs" dxfId="1258" priority="1266" operator="equal">
      <formula>$AB$70</formula>
    </cfRule>
    <cfRule type="cellIs" dxfId="1257" priority="1267" operator="greaterThan">
      <formula>$AB$70</formula>
    </cfRule>
  </conditionalFormatting>
  <conditionalFormatting sqref="S22">
    <cfRule type="cellIs" dxfId="1256" priority="1263" operator="equal">
      <formula>$AB$70</formula>
    </cfRule>
    <cfRule type="cellIs" dxfId="1255" priority="1264" operator="greaterThan">
      <formula>$AB$70</formula>
    </cfRule>
  </conditionalFormatting>
  <conditionalFormatting sqref="S23">
    <cfRule type="cellIs" dxfId="1254" priority="1260" operator="equal">
      <formula>$AB$70</formula>
    </cfRule>
    <cfRule type="cellIs" dxfId="1253" priority="1261" operator="greaterThan">
      <formula>$AB$70</formula>
    </cfRule>
  </conditionalFormatting>
  <conditionalFormatting sqref="S25">
    <cfRule type="cellIs" dxfId="1252" priority="1257" operator="equal">
      <formula>$AB$70</formula>
    </cfRule>
    <cfRule type="cellIs" dxfId="1251" priority="1258" operator="greaterThan">
      <formula>$AB$70</formula>
    </cfRule>
  </conditionalFormatting>
  <conditionalFormatting sqref="S26">
    <cfRule type="cellIs" dxfId="1250" priority="1254" operator="equal">
      <formula>$AB$70</formula>
    </cfRule>
    <cfRule type="cellIs" dxfId="1249" priority="1255" operator="greaterThan">
      <formula>$AB$70</formula>
    </cfRule>
  </conditionalFormatting>
  <conditionalFormatting sqref="S27:S34">
    <cfRule type="cellIs" dxfId="1248" priority="1251" operator="equal">
      <formula>$AB$70</formula>
    </cfRule>
    <cfRule type="cellIs" dxfId="1247" priority="1252" operator="greaterThan">
      <formula>$AB$70</formula>
    </cfRule>
  </conditionalFormatting>
  <conditionalFormatting sqref="W20:W34">
    <cfRule type="cellIs" dxfId="1246" priority="1245" operator="equal">
      <formula>0</formula>
    </cfRule>
  </conditionalFormatting>
  <conditionalFormatting sqref="W20:W34">
    <cfRule type="cellIs" dxfId="1245" priority="1244" operator="equal">
      <formula>$Z$6</formula>
    </cfRule>
  </conditionalFormatting>
  <conditionalFormatting sqref="O20:Q34 S20:X34">
    <cfRule type="cellIs" dxfId="1244" priority="1243" operator="equal">
      <formula>0</formula>
    </cfRule>
  </conditionalFormatting>
  <conditionalFormatting sqref="O19:Q34 S19:X34">
    <cfRule type="containsBlanks" dxfId="1243" priority="1242">
      <formula>LEN(TRIM(O19))=0</formula>
    </cfRule>
  </conditionalFormatting>
  <conditionalFormatting sqref="R19">
    <cfRule type="cellIs" dxfId="1242" priority="1241" operator="equal">
      <formula>0</formula>
    </cfRule>
  </conditionalFormatting>
  <conditionalFormatting sqref="R19">
    <cfRule type="containsBlanks" dxfId="1241" priority="1240">
      <formula>LEN(TRIM(R19))=0</formula>
    </cfRule>
  </conditionalFormatting>
  <conditionalFormatting sqref="R20:R34">
    <cfRule type="cellIs" dxfId="1240" priority="1215" operator="equal">
      <formula>0</formula>
    </cfRule>
  </conditionalFormatting>
  <conditionalFormatting sqref="R24">
    <cfRule type="expression" dxfId="1239" priority="1237">
      <formula>$H24="Monté"</formula>
    </cfRule>
  </conditionalFormatting>
  <conditionalFormatting sqref="R20">
    <cfRule type="expression" dxfId="1238" priority="1234">
      <formula>$H20="Monté"</formula>
    </cfRule>
  </conditionalFormatting>
  <conditionalFormatting sqref="R21">
    <cfRule type="expression" dxfId="1237" priority="1231">
      <formula>$H21="Monté"</formula>
    </cfRule>
  </conditionalFormatting>
  <conditionalFormatting sqref="R22">
    <cfRule type="expression" dxfId="1236" priority="1228">
      <formula>$H22="Monté"</formula>
    </cfRule>
  </conditionalFormatting>
  <conditionalFormatting sqref="R23">
    <cfRule type="expression" dxfId="1235" priority="1225">
      <formula>$H23="Monté"</formula>
    </cfRule>
  </conditionalFormatting>
  <conditionalFormatting sqref="R25">
    <cfRule type="expression" dxfId="1234" priority="1222">
      <formula>$H25="Monté"</formula>
    </cfRule>
  </conditionalFormatting>
  <conditionalFormatting sqref="R26">
    <cfRule type="expression" dxfId="1233" priority="1219">
      <formula>$H26="Monté"</formula>
    </cfRule>
  </conditionalFormatting>
  <conditionalFormatting sqref="R27:R34">
    <cfRule type="expression" dxfId="1232" priority="1216">
      <formula>$H27="Monté"</formula>
    </cfRule>
  </conditionalFormatting>
  <conditionalFormatting sqref="R24">
    <cfRule type="cellIs" dxfId="1231" priority="1238" operator="equal">
      <formula>$AC$121</formula>
    </cfRule>
    <cfRule type="cellIs" dxfId="1230" priority="1239" operator="between">
      <formula>0.97</formula>
      <formula>1.03</formula>
    </cfRule>
  </conditionalFormatting>
  <conditionalFormatting sqref="R20">
    <cfRule type="cellIs" dxfId="1229" priority="1235" operator="equal">
      <formula>$AC$121</formula>
    </cfRule>
    <cfRule type="cellIs" dxfId="1228" priority="1236" operator="between">
      <formula>0.97</formula>
      <formula>1.03</formula>
    </cfRule>
  </conditionalFormatting>
  <conditionalFormatting sqref="R21">
    <cfRule type="cellIs" dxfId="1227" priority="1232" operator="equal">
      <formula>$AC$121</formula>
    </cfRule>
    <cfRule type="cellIs" dxfId="1226" priority="1233" operator="between">
      <formula>0.97</formula>
      <formula>1.03</formula>
    </cfRule>
  </conditionalFormatting>
  <conditionalFormatting sqref="R22">
    <cfRule type="cellIs" dxfId="1225" priority="1229" operator="equal">
      <formula>$AC$121</formula>
    </cfRule>
    <cfRule type="cellIs" dxfId="1224" priority="1230" operator="between">
      <formula>0.97</formula>
      <formula>1.03</formula>
    </cfRule>
  </conditionalFormatting>
  <conditionalFormatting sqref="R23">
    <cfRule type="cellIs" dxfId="1223" priority="1226" operator="equal">
      <formula>$AC$121</formula>
    </cfRule>
    <cfRule type="cellIs" dxfId="1222" priority="1227" operator="between">
      <formula>0.97</formula>
      <formula>1.03</formula>
    </cfRule>
  </conditionalFormatting>
  <conditionalFormatting sqref="R25">
    <cfRule type="cellIs" dxfId="1221" priority="1223" operator="equal">
      <formula>$AC$121</formula>
    </cfRule>
    <cfRule type="cellIs" dxfId="1220" priority="1224" operator="between">
      <formula>0.97</formula>
      <formula>1.03</formula>
    </cfRule>
  </conditionalFormatting>
  <conditionalFormatting sqref="R26">
    <cfRule type="cellIs" dxfId="1219" priority="1220" operator="equal">
      <formula>$AC$121</formula>
    </cfRule>
    <cfRule type="cellIs" dxfId="1218" priority="1221" operator="between">
      <formula>0.97</formula>
      <formula>1.03</formula>
    </cfRule>
  </conditionalFormatting>
  <conditionalFormatting sqref="R27:R34">
    <cfRule type="cellIs" dxfId="1217" priority="1217" operator="equal">
      <formula>$AC$121</formula>
    </cfRule>
    <cfRule type="cellIs" dxfId="1216" priority="1218" operator="between">
      <formula>0.97</formula>
      <formula>1.03</formula>
    </cfRule>
  </conditionalFormatting>
  <conditionalFormatting sqref="R20:R34">
    <cfRule type="cellIs" dxfId="1215" priority="1214" operator="equal">
      <formula>0</formula>
    </cfRule>
  </conditionalFormatting>
  <conditionalFormatting sqref="R20:R34">
    <cfRule type="containsBlanks" dxfId="1214" priority="1213">
      <formula>LEN(TRIM(R20))=0</formula>
    </cfRule>
  </conditionalFormatting>
  <conditionalFormatting sqref="R20:R34">
    <cfRule type="cellIs" dxfId="1213" priority="1212" operator="greaterThan">
      <formula>1.03</formula>
    </cfRule>
  </conditionalFormatting>
  <conditionalFormatting sqref="R19:R34">
    <cfRule type="containsBlanks" dxfId="1212" priority="1211">
      <formula>LEN(TRIM(R19))=0</formula>
    </cfRule>
  </conditionalFormatting>
  <conditionalFormatting sqref="AA18:AB18 AB19 AA20:AB23">
    <cfRule type="cellIs" dxfId="1211" priority="1210" operator="equal">
      <formula>0</formula>
    </cfRule>
  </conditionalFormatting>
  <conditionalFormatting sqref="AA19">
    <cfRule type="cellIs" dxfId="1210" priority="1209" operator="equal">
      <formula>0</formula>
    </cfRule>
  </conditionalFormatting>
  <conditionalFormatting sqref="Z18:Z23">
    <cfRule type="cellIs" dxfId="1209" priority="1208" operator="equal">
      <formula>0</formula>
    </cfRule>
  </conditionalFormatting>
  <conditionalFormatting sqref="Z25:AC29">
    <cfRule type="cellIs" dxfId="1208" priority="1207" operator="equal">
      <formula>0</formula>
    </cfRule>
  </conditionalFormatting>
  <conditionalFormatting sqref="O36:Q51 X36:X51 S36:V51">
    <cfRule type="cellIs" dxfId="1207" priority="1179" operator="equal">
      <formula>0</formula>
    </cfRule>
  </conditionalFormatting>
  <conditionalFormatting sqref="O41:Q41 S41:V41">
    <cfRule type="expression" dxfId="1206" priority="1204">
      <formula>$H41="Monté"</formula>
    </cfRule>
  </conditionalFormatting>
  <conditionalFormatting sqref="O37:Q37 S37:V37">
    <cfRule type="expression" dxfId="1205" priority="1201">
      <formula>$H37="Monté"</formula>
    </cfRule>
  </conditionalFormatting>
  <conditionalFormatting sqref="O38:Q38 S38:V38">
    <cfRule type="expression" dxfId="1204" priority="1198">
      <formula>$H38="Monté"</formula>
    </cfRule>
  </conditionalFormatting>
  <conditionalFormatting sqref="O39:Q39 S39:V39">
    <cfRule type="expression" dxfId="1203" priority="1195">
      <formula>$H39="Monté"</formula>
    </cfRule>
  </conditionalFormatting>
  <conditionalFormatting sqref="O40:Q40 S40:V40">
    <cfRule type="expression" dxfId="1202" priority="1192">
      <formula>$H40="Monté"</formula>
    </cfRule>
  </conditionalFormatting>
  <conditionalFormatting sqref="O42:Q42 S42:V42">
    <cfRule type="expression" dxfId="1201" priority="1189">
      <formula>$H42="Monté"</formula>
    </cfRule>
  </conditionalFormatting>
  <conditionalFormatting sqref="O43:Q43 S43:V43">
    <cfRule type="expression" dxfId="1200" priority="1186">
      <formula>$H43="Monté"</formula>
    </cfRule>
  </conditionalFormatting>
  <conditionalFormatting sqref="O44:Q51 S44:V51">
    <cfRule type="expression" dxfId="1199" priority="1183">
      <formula>$H44="Monté"</formula>
    </cfRule>
  </conditionalFormatting>
  <conditionalFormatting sqref="V37:V51">
    <cfRule type="cellIs" dxfId="1198" priority="1181" operator="between">
      <formula>4</formula>
      <formula>5</formula>
    </cfRule>
    <cfRule type="cellIs" dxfId="1197" priority="1182" operator="between">
      <formula>1</formula>
      <formula>3</formula>
    </cfRule>
  </conditionalFormatting>
  <conditionalFormatting sqref="S41">
    <cfRule type="cellIs" dxfId="1196" priority="1205" operator="equal">
      <formula>$AB$70</formula>
    </cfRule>
    <cfRule type="cellIs" dxfId="1195" priority="1206" operator="greaterThan">
      <formula>$AB$70</formula>
    </cfRule>
  </conditionalFormatting>
  <conditionalFormatting sqref="S37">
    <cfRule type="cellIs" dxfId="1194" priority="1202" operator="equal">
      <formula>$AB$70</formula>
    </cfRule>
    <cfRule type="cellIs" dxfId="1193" priority="1203" operator="greaterThan">
      <formula>$AB$70</formula>
    </cfRule>
  </conditionalFormatting>
  <conditionalFormatting sqref="S38">
    <cfRule type="cellIs" dxfId="1192" priority="1199" operator="equal">
      <formula>$AB$70</formula>
    </cfRule>
    <cfRule type="cellIs" dxfId="1191" priority="1200" operator="greaterThan">
      <formula>$AB$70</formula>
    </cfRule>
  </conditionalFormatting>
  <conditionalFormatting sqref="S39">
    <cfRule type="cellIs" dxfId="1190" priority="1196" operator="equal">
      <formula>$AB$70</formula>
    </cfRule>
    <cfRule type="cellIs" dxfId="1189" priority="1197" operator="greaterThan">
      <formula>$AB$70</formula>
    </cfRule>
  </conditionalFormatting>
  <conditionalFormatting sqref="S40">
    <cfRule type="cellIs" dxfId="1188" priority="1193" operator="equal">
      <formula>$AB$70</formula>
    </cfRule>
    <cfRule type="cellIs" dxfId="1187" priority="1194" operator="greaterThan">
      <formula>$AB$70</formula>
    </cfRule>
  </conditionalFormatting>
  <conditionalFormatting sqref="S42">
    <cfRule type="cellIs" dxfId="1186" priority="1190" operator="equal">
      <formula>$AB$70</formula>
    </cfRule>
    <cfRule type="cellIs" dxfId="1185" priority="1191" operator="greaterThan">
      <formula>$AB$70</formula>
    </cfRule>
  </conditionalFormatting>
  <conditionalFormatting sqref="S43">
    <cfRule type="cellIs" dxfId="1184" priority="1187" operator="equal">
      <formula>$AB$70</formula>
    </cfRule>
    <cfRule type="cellIs" dxfId="1183" priority="1188" operator="greaterThan">
      <formula>$AB$70</formula>
    </cfRule>
  </conditionalFormatting>
  <conditionalFormatting sqref="S44:S51">
    <cfRule type="cellIs" dxfId="1182" priority="1184" operator="equal">
      <formula>$AB$70</formula>
    </cfRule>
    <cfRule type="cellIs" dxfId="1181" priority="1185" operator="greaterThan">
      <formula>$AB$70</formula>
    </cfRule>
  </conditionalFormatting>
  <conditionalFormatting sqref="W37:W51">
    <cfRule type="cellIs" dxfId="1180" priority="1178" operator="equal">
      <formula>0</formula>
    </cfRule>
  </conditionalFormatting>
  <conditionalFormatting sqref="W37:W51">
    <cfRule type="cellIs" dxfId="1179" priority="1177" operator="equal">
      <formula>$Z$6</formula>
    </cfRule>
  </conditionalFormatting>
  <conditionalFormatting sqref="O37:Q51 S37:X51">
    <cfRule type="cellIs" dxfId="1178" priority="1176" operator="equal">
      <formula>0</formula>
    </cfRule>
  </conditionalFormatting>
  <conditionalFormatting sqref="O36:Q51 S36:X51">
    <cfRule type="containsBlanks" dxfId="1177" priority="1175">
      <formula>LEN(TRIM(O36))=0</formula>
    </cfRule>
  </conditionalFormatting>
  <conditionalFormatting sqref="R36">
    <cfRule type="cellIs" dxfId="1176" priority="1174" operator="equal">
      <formula>0</formula>
    </cfRule>
  </conditionalFormatting>
  <conditionalFormatting sqref="R36">
    <cfRule type="containsBlanks" dxfId="1175" priority="1173">
      <formula>LEN(TRIM(R36))=0</formula>
    </cfRule>
  </conditionalFormatting>
  <conditionalFormatting sqref="R37:R51">
    <cfRule type="cellIs" dxfId="1174" priority="1148" operator="equal">
      <formula>0</formula>
    </cfRule>
  </conditionalFormatting>
  <conditionalFormatting sqref="R41">
    <cfRule type="expression" dxfId="1173" priority="1170">
      <formula>$H41="Monté"</formula>
    </cfRule>
  </conditionalFormatting>
  <conditionalFormatting sqref="R37">
    <cfRule type="expression" dxfId="1172" priority="1167">
      <formula>$H37="Monté"</formula>
    </cfRule>
  </conditionalFormatting>
  <conditionalFormatting sqref="R38">
    <cfRule type="expression" dxfId="1171" priority="1164">
      <formula>$H38="Monté"</formula>
    </cfRule>
  </conditionalFormatting>
  <conditionalFormatting sqref="R39">
    <cfRule type="expression" dxfId="1170" priority="1161">
      <formula>$H39="Monté"</formula>
    </cfRule>
  </conditionalFormatting>
  <conditionalFormatting sqref="R40">
    <cfRule type="expression" dxfId="1169" priority="1158">
      <formula>$H40="Monté"</formula>
    </cfRule>
  </conditionalFormatting>
  <conditionalFormatting sqref="R42">
    <cfRule type="expression" dxfId="1168" priority="1155">
      <formula>$H42="Monté"</formula>
    </cfRule>
  </conditionalFormatting>
  <conditionalFormatting sqref="R43">
    <cfRule type="expression" dxfId="1167" priority="1152">
      <formula>$H43="Monté"</formula>
    </cfRule>
  </conditionalFormatting>
  <conditionalFormatting sqref="R44:R51">
    <cfRule type="expression" dxfId="1166" priority="1149">
      <formula>$H44="Monté"</formula>
    </cfRule>
  </conditionalFormatting>
  <conditionalFormatting sqref="R41">
    <cfRule type="cellIs" dxfId="1165" priority="1171" operator="equal">
      <formula>$AC$121</formula>
    </cfRule>
    <cfRule type="cellIs" dxfId="1164" priority="1172" operator="between">
      <formula>0.97</formula>
      <formula>1.03</formula>
    </cfRule>
  </conditionalFormatting>
  <conditionalFormatting sqref="R37">
    <cfRule type="cellIs" dxfId="1163" priority="1168" operator="equal">
      <formula>$AC$121</formula>
    </cfRule>
    <cfRule type="cellIs" dxfId="1162" priority="1169" operator="between">
      <formula>0.97</formula>
      <formula>1.03</formula>
    </cfRule>
  </conditionalFormatting>
  <conditionalFormatting sqref="R38">
    <cfRule type="cellIs" dxfId="1161" priority="1165" operator="equal">
      <formula>$AC$121</formula>
    </cfRule>
    <cfRule type="cellIs" dxfId="1160" priority="1166" operator="between">
      <formula>0.97</formula>
      <formula>1.03</formula>
    </cfRule>
  </conditionalFormatting>
  <conditionalFormatting sqref="R39">
    <cfRule type="cellIs" dxfId="1159" priority="1162" operator="equal">
      <formula>$AC$121</formula>
    </cfRule>
    <cfRule type="cellIs" dxfId="1158" priority="1163" operator="between">
      <formula>0.97</formula>
      <formula>1.03</formula>
    </cfRule>
  </conditionalFormatting>
  <conditionalFormatting sqref="R40">
    <cfRule type="cellIs" dxfId="1157" priority="1159" operator="equal">
      <formula>$AC$121</formula>
    </cfRule>
    <cfRule type="cellIs" dxfId="1156" priority="1160" operator="between">
      <formula>0.97</formula>
      <formula>1.03</formula>
    </cfRule>
  </conditionalFormatting>
  <conditionalFormatting sqref="R42">
    <cfRule type="cellIs" dxfId="1155" priority="1156" operator="equal">
      <formula>$AC$121</formula>
    </cfRule>
    <cfRule type="cellIs" dxfId="1154" priority="1157" operator="between">
      <formula>0.97</formula>
      <formula>1.03</formula>
    </cfRule>
  </conditionalFormatting>
  <conditionalFormatting sqref="R43">
    <cfRule type="cellIs" dxfId="1153" priority="1153" operator="equal">
      <formula>$AC$121</formula>
    </cfRule>
    <cfRule type="cellIs" dxfId="1152" priority="1154" operator="between">
      <formula>0.97</formula>
      <formula>1.03</formula>
    </cfRule>
  </conditionalFormatting>
  <conditionalFormatting sqref="R44:R51">
    <cfRule type="cellIs" dxfId="1151" priority="1150" operator="equal">
      <formula>$AC$121</formula>
    </cfRule>
    <cfRule type="cellIs" dxfId="1150" priority="1151" operator="between">
      <formula>0.97</formula>
      <formula>1.03</formula>
    </cfRule>
  </conditionalFormatting>
  <conditionalFormatting sqref="R37:R51">
    <cfRule type="cellIs" dxfId="1149" priority="1147" operator="equal">
      <formula>0</formula>
    </cfRule>
  </conditionalFormatting>
  <conditionalFormatting sqref="R37:R51">
    <cfRule type="containsBlanks" dxfId="1148" priority="1146">
      <formula>LEN(TRIM(R37))=0</formula>
    </cfRule>
  </conditionalFormatting>
  <conditionalFormatting sqref="R37:R51">
    <cfRule type="cellIs" dxfId="1147" priority="1145" operator="greaterThan">
      <formula>1.03</formula>
    </cfRule>
  </conditionalFormatting>
  <conditionalFormatting sqref="R36:R51">
    <cfRule type="containsBlanks" dxfId="1146" priority="1144">
      <formula>LEN(TRIM(R36))=0</formula>
    </cfRule>
  </conditionalFormatting>
  <conditionalFormatting sqref="AA35:AB35 AB36 AA37:AB40">
    <cfRule type="cellIs" dxfId="1145" priority="1143" operator="equal">
      <formula>0</formula>
    </cfRule>
  </conditionalFormatting>
  <conditionalFormatting sqref="AA36">
    <cfRule type="cellIs" dxfId="1144" priority="1142" operator="equal">
      <formula>0</formula>
    </cfRule>
  </conditionalFormatting>
  <conditionalFormatting sqref="Z35:Z40">
    <cfRule type="cellIs" dxfId="1143" priority="1141" operator="equal">
      <formula>0</formula>
    </cfRule>
  </conditionalFormatting>
  <conditionalFormatting sqref="Z42:AC46">
    <cfRule type="cellIs" dxfId="1142" priority="1140" operator="equal">
      <formula>0</formula>
    </cfRule>
  </conditionalFormatting>
  <conditionalFormatting sqref="O53:Q68 X53:X68 S53:V68">
    <cfRule type="cellIs" dxfId="1141" priority="1112" operator="equal">
      <formula>0</formula>
    </cfRule>
  </conditionalFormatting>
  <conditionalFormatting sqref="O58:Q58 S58:V58">
    <cfRule type="expression" dxfId="1140" priority="1137">
      <formula>$H58="Monté"</formula>
    </cfRule>
  </conditionalFormatting>
  <conditionalFormatting sqref="O54:Q54 S54:V54">
    <cfRule type="expression" dxfId="1139" priority="1134">
      <formula>$H54="Monté"</formula>
    </cfRule>
  </conditionalFormatting>
  <conditionalFormatting sqref="O55:Q55 S55:V55">
    <cfRule type="expression" dxfId="1138" priority="1131">
      <formula>$H55="Monté"</formula>
    </cfRule>
  </conditionalFormatting>
  <conditionalFormatting sqref="O56:Q56 S56:V56">
    <cfRule type="expression" dxfId="1137" priority="1128">
      <formula>$H56="Monté"</formula>
    </cfRule>
  </conditionalFormatting>
  <conditionalFormatting sqref="O57:Q57 S57:V57">
    <cfRule type="expression" dxfId="1136" priority="1125">
      <formula>$H57="Monté"</formula>
    </cfRule>
  </conditionalFormatting>
  <conditionalFormatting sqref="O59:Q59 S59:V59">
    <cfRule type="expression" dxfId="1135" priority="1122">
      <formula>$H59="Monté"</formula>
    </cfRule>
  </conditionalFormatting>
  <conditionalFormatting sqref="O60:Q60 S60:V60">
    <cfRule type="expression" dxfId="1134" priority="1119">
      <formula>$H60="Monté"</formula>
    </cfRule>
  </conditionalFormatting>
  <conditionalFormatting sqref="O61:Q68 S61:V68">
    <cfRule type="expression" dxfId="1133" priority="1116">
      <formula>$H61="Monté"</formula>
    </cfRule>
  </conditionalFormatting>
  <conditionalFormatting sqref="V54:V68">
    <cfRule type="cellIs" dxfId="1132" priority="1114" operator="between">
      <formula>4</formula>
      <formula>5</formula>
    </cfRule>
    <cfRule type="cellIs" dxfId="1131" priority="1115" operator="between">
      <formula>1</formula>
      <formula>3</formula>
    </cfRule>
  </conditionalFormatting>
  <conditionalFormatting sqref="S58">
    <cfRule type="cellIs" dxfId="1130" priority="1138" operator="equal">
      <formula>$AB$70</formula>
    </cfRule>
    <cfRule type="cellIs" dxfId="1129" priority="1139" operator="greaterThan">
      <formula>$AB$70</formula>
    </cfRule>
  </conditionalFormatting>
  <conditionalFormatting sqref="S54">
    <cfRule type="cellIs" dxfId="1128" priority="1135" operator="equal">
      <formula>$AB$70</formula>
    </cfRule>
    <cfRule type="cellIs" dxfId="1127" priority="1136" operator="greaterThan">
      <formula>$AB$70</formula>
    </cfRule>
  </conditionalFormatting>
  <conditionalFormatting sqref="S55">
    <cfRule type="cellIs" dxfId="1126" priority="1132" operator="equal">
      <formula>$AB$70</formula>
    </cfRule>
    <cfRule type="cellIs" dxfId="1125" priority="1133" operator="greaterThan">
      <formula>$AB$70</formula>
    </cfRule>
  </conditionalFormatting>
  <conditionalFormatting sqref="S56">
    <cfRule type="cellIs" dxfId="1124" priority="1129" operator="equal">
      <formula>$AB$70</formula>
    </cfRule>
    <cfRule type="cellIs" dxfId="1123" priority="1130" operator="greaterThan">
      <formula>$AB$70</formula>
    </cfRule>
  </conditionalFormatting>
  <conditionalFormatting sqref="S57">
    <cfRule type="cellIs" dxfId="1122" priority="1126" operator="equal">
      <formula>$AB$70</formula>
    </cfRule>
    <cfRule type="cellIs" dxfId="1121" priority="1127" operator="greaterThan">
      <formula>$AB$70</formula>
    </cfRule>
  </conditionalFormatting>
  <conditionalFormatting sqref="S59">
    <cfRule type="cellIs" dxfId="1120" priority="1123" operator="equal">
      <formula>$AB$70</formula>
    </cfRule>
    <cfRule type="cellIs" dxfId="1119" priority="1124" operator="greaterThan">
      <formula>$AB$70</formula>
    </cfRule>
  </conditionalFormatting>
  <conditionalFormatting sqref="S60">
    <cfRule type="cellIs" dxfId="1118" priority="1120" operator="equal">
      <formula>$AB$70</formula>
    </cfRule>
    <cfRule type="cellIs" dxfId="1117" priority="1121" operator="greaterThan">
      <formula>$AB$70</formula>
    </cfRule>
  </conditionalFormatting>
  <conditionalFormatting sqref="S61:S68">
    <cfRule type="cellIs" dxfId="1116" priority="1117" operator="equal">
      <formula>$AB$70</formula>
    </cfRule>
    <cfRule type="cellIs" dxfId="1115" priority="1118" operator="greaterThan">
      <formula>$AB$70</formula>
    </cfRule>
  </conditionalFormatting>
  <conditionalFormatting sqref="W54:W68">
    <cfRule type="cellIs" dxfId="1114" priority="1111" operator="equal">
      <formula>0</formula>
    </cfRule>
  </conditionalFormatting>
  <conditionalFormatting sqref="W54:W68">
    <cfRule type="cellIs" dxfId="1113" priority="1110" operator="equal">
      <formula>$Z$6</formula>
    </cfRule>
  </conditionalFormatting>
  <conditionalFormatting sqref="O54:Q68 S54:X68">
    <cfRule type="cellIs" dxfId="1112" priority="1109" operator="equal">
      <formula>0</formula>
    </cfRule>
  </conditionalFormatting>
  <conditionalFormatting sqref="O53:Q68 S53:X68">
    <cfRule type="containsBlanks" dxfId="1111" priority="1108">
      <formula>LEN(TRIM(O53))=0</formula>
    </cfRule>
  </conditionalFormatting>
  <conditionalFormatting sqref="R53">
    <cfRule type="cellIs" dxfId="1110" priority="1107" operator="equal">
      <formula>0</formula>
    </cfRule>
  </conditionalFormatting>
  <conditionalFormatting sqref="R53">
    <cfRule type="containsBlanks" dxfId="1109" priority="1106">
      <formula>LEN(TRIM(R53))=0</formula>
    </cfRule>
  </conditionalFormatting>
  <conditionalFormatting sqref="R54:R68">
    <cfRule type="cellIs" dxfId="1108" priority="1081" operator="equal">
      <formula>0</formula>
    </cfRule>
  </conditionalFormatting>
  <conditionalFormatting sqref="R58">
    <cfRule type="expression" dxfId="1107" priority="1103">
      <formula>$H58="Monté"</formula>
    </cfRule>
  </conditionalFormatting>
  <conditionalFormatting sqref="R54">
    <cfRule type="expression" dxfId="1106" priority="1100">
      <formula>$H54="Monté"</formula>
    </cfRule>
  </conditionalFormatting>
  <conditionalFormatting sqref="R55">
    <cfRule type="expression" dxfId="1105" priority="1097">
      <formula>$H55="Monté"</formula>
    </cfRule>
  </conditionalFormatting>
  <conditionalFormatting sqref="R56">
    <cfRule type="expression" dxfId="1104" priority="1094">
      <formula>$H56="Monté"</formula>
    </cfRule>
  </conditionalFormatting>
  <conditionalFormatting sqref="R57">
    <cfRule type="expression" dxfId="1103" priority="1091">
      <formula>$H57="Monté"</formula>
    </cfRule>
  </conditionalFormatting>
  <conditionalFormatting sqref="R59">
    <cfRule type="expression" dxfId="1102" priority="1088">
      <formula>$H59="Monté"</formula>
    </cfRule>
  </conditionalFormatting>
  <conditionalFormatting sqref="R60">
    <cfRule type="expression" dxfId="1101" priority="1085">
      <formula>$H60="Monté"</formula>
    </cfRule>
  </conditionalFormatting>
  <conditionalFormatting sqref="R61:R68">
    <cfRule type="expression" dxfId="1100" priority="1082">
      <formula>$H61="Monté"</formula>
    </cfRule>
  </conditionalFormatting>
  <conditionalFormatting sqref="R58">
    <cfRule type="cellIs" dxfId="1099" priority="1104" operator="equal">
      <formula>$AC$121</formula>
    </cfRule>
    <cfRule type="cellIs" dxfId="1098" priority="1105" operator="between">
      <formula>0.97</formula>
      <formula>1.03</formula>
    </cfRule>
  </conditionalFormatting>
  <conditionalFormatting sqref="R54">
    <cfRule type="cellIs" dxfId="1097" priority="1101" operator="equal">
      <formula>$AC$121</formula>
    </cfRule>
    <cfRule type="cellIs" dxfId="1096" priority="1102" operator="between">
      <formula>0.97</formula>
      <formula>1.03</formula>
    </cfRule>
  </conditionalFormatting>
  <conditionalFormatting sqref="R55">
    <cfRule type="cellIs" dxfId="1095" priority="1098" operator="equal">
      <formula>$AC$121</formula>
    </cfRule>
    <cfRule type="cellIs" dxfId="1094" priority="1099" operator="between">
      <formula>0.97</formula>
      <formula>1.03</formula>
    </cfRule>
  </conditionalFormatting>
  <conditionalFormatting sqref="R56">
    <cfRule type="cellIs" dxfId="1093" priority="1095" operator="equal">
      <formula>$AC$121</formula>
    </cfRule>
    <cfRule type="cellIs" dxfId="1092" priority="1096" operator="between">
      <formula>0.97</formula>
      <formula>1.03</formula>
    </cfRule>
  </conditionalFormatting>
  <conditionalFormatting sqref="R57">
    <cfRule type="cellIs" dxfId="1091" priority="1092" operator="equal">
      <formula>$AC$121</formula>
    </cfRule>
    <cfRule type="cellIs" dxfId="1090" priority="1093" operator="between">
      <formula>0.97</formula>
      <formula>1.03</formula>
    </cfRule>
  </conditionalFormatting>
  <conditionalFormatting sqref="R59">
    <cfRule type="cellIs" dxfId="1089" priority="1089" operator="equal">
      <formula>$AC$121</formula>
    </cfRule>
    <cfRule type="cellIs" dxfId="1088" priority="1090" operator="between">
      <formula>0.97</formula>
      <formula>1.03</formula>
    </cfRule>
  </conditionalFormatting>
  <conditionalFormatting sqref="R60">
    <cfRule type="cellIs" dxfId="1087" priority="1086" operator="equal">
      <formula>$AC$121</formula>
    </cfRule>
    <cfRule type="cellIs" dxfId="1086" priority="1087" operator="between">
      <formula>0.97</formula>
      <formula>1.03</formula>
    </cfRule>
  </conditionalFormatting>
  <conditionalFormatting sqref="R61:R68">
    <cfRule type="cellIs" dxfId="1085" priority="1083" operator="equal">
      <formula>$AC$121</formula>
    </cfRule>
    <cfRule type="cellIs" dxfId="1084" priority="1084" operator="between">
      <formula>0.97</formula>
      <formula>1.03</formula>
    </cfRule>
  </conditionalFormatting>
  <conditionalFormatting sqref="R54:R68">
    <cfRule type="cellIs" dxfId="1083" priority="1080" operator="equal">
      <formula>0</formula>
    </cfRule>
  </conditionalFormatting>
  <conditionalFormatting sqref="R54:R68">
    <cfRule type="containsBlanks" dxfId="1082" priority="1079">
      <formula>LEN(TRIM(R54))=0</formula>
    </cfRule>
  </conditionalFormatting>
  <conditionalFormatting sqref="R54:R68">
    <cfRule type="cellIs" dxfId="1081" priority="1078" operator="greaterThan">
      <formula>1.03</formula>
    </cfRule>
  </conditionalFormatting>
  <conditionalFormatting sqref="R53:R68">
    <cfRule type="containsBlanks" dxfId="1080" priority="1077">
      <formula>LEN(TRIM(R53))=0</formula>
    </cfRule>
  </conditionalFormatting>
  <conditionalFormatting sqref="AA52:AB52 AB53 AA54:AB57">
    <cfRule type="cellIs" dxfId="1079" priority="1076" operator="equal">
      <formula>0</formula>
    </cfRule>
  </conditionalFormatting>
  <conditionalFormatting sqref="AA53">
    <cfRule type="cellIs" dxfId="1078" priority="1075" operator="equal">
      <formula>0</formula>
    </cfRule>
  </conditionalFormatting>
  <conditionalFormatting sqref="Z52:Z57">
    <cfRule type="cellIs" dxfId="1077" priority="1074" operator="equal">
      <formula>0</formula>
    </cfRule>
  </conditionalFormatting>
  <conditionalFormatting sqref="Z59:AC63">
    <cfRule type="cellIs" dxfId="1076" priority="1073" operator="equal">
      <formula>0</formula>
    </cfRule>
  </conditionalFormatting>
  <conditionalFormatting sqref="O70:Q85 X70:X85 S70:V85">
    <cfRule type="cellIs" dxfId="1075" priority="1045" operator="equal">
      <formula>0</formula>
    </cfRule>
  </conditionalFormatting>
  <conditionalFormatting sqref="O75:Q75 S75:V75">
    <cfRule type="expression" dxfId="1074" priority="1070">
      <formula>$H75="Monté"</formula>
    </cfRule>
  </conditionalFormatting>
  <conditionalFormatting sqref="O71:Q71 S71:V71">
    <cfRule type="expression" dxfId="1073" priority="1067">
      <formula>$H71="Monté"</formula>
    </cfRule>
  </conditionalFormatting>
  <conditionalFormatting sqref="O72:Q72 S72:V72">
    <cfRule type="expression" dxfId="1072" priority="1064">
      <formula>$H72="Monté"</formula>
    </cfRule>
  </conditionalFormatting>
  <conditionalFormatting sqref="O73:Q73 S73:V73">
    <cfRule type="expression" dxfId="1071" priority="1061">
      <formula>$H73="Monté"</formula>
    </cfRule>
  </conditionalFormatting>
  <conditionalFormatting sqref="O74:Q74 S74:V74">
    <cfRule type="expression" dxfId="1070" priority="1058">
      <formula>$H74="Monté"</formula>
    </cfRule>
  </conditionalFormatting>
  <conditionalFormatting sqref="O76:Q76 S76:V76">
    <cfRule type="expression" dxfId="1069" priority="1055">
      <formula>$H76="Monté"</formula>
    </cfRule>
  </conditionalFormatting>
  <conditionalFormatting sqref="O77:Q77 S77:V77">
    <cfRule type="expression" dxfId="1068" priority="1052">
      <formula>$H77="Monté"</formula>
    </cfRule>
  </conditionalFormatting>
  <conditionalFormatting sqref="O78:Q85 S78:V85">
    <cfRule type="expression" dxfId="1067" priority="1049">
      <formula>$H78="Monté"</formula>
    </cfRule>
  </conditionalFormatting>
  <conditionalFormatting sqref="V71:V85">
    <cfRule type="cellIs" dxfId="1066" priority="1047" operator="between">
      <formula>4</formula>
      <formula>5</formula>
    </cfRule>
    <cfRule type="cellIs" dxfId="1065" priority="1048" operator="between">
      <formula>1</formula>
      <formula>3</formula>
    </cfRule>
  </conditionalFormatting>
  <conditionalFormatting sqref="S75">
    <cfRule type="cellIs" dxfId="1064" priority="1071" operator="equal">
      <formula>$AB$70</formula>
    </cfRule>
    <cfRule type="cellIs" dxfId="1063" priority="1072" operator="greaterThan">
      <formula>$AB$70</formula>
    </cfRule>
  </conditionalFormatting>
  <conditionalFormatting sqref="S71">
    <cfRule type="cellIs" dxfId="1062" priority="1068" operator="equal">
      <formula>$AB$70</formula>
    </cfRule>
    <cfRule type="cellIs" dxfId="1061" priority="1069" operator="greaterThan">
      <formula>$AB$70</formula>
    </cfRule>
  </conditionalFormatting>
  <conditionalFormatting sqref="S72">
    <cfRule type="cellIs" dxfId="1060" priority="1065" operator="equal">
      <formula>$AB$70</formula>
    </cfRule>
    <cfRule type="cellIs" dxfId="1059" priority="1066" operator="greaterThan">
      <formula>$AB$70</formula>
    </cfRule>
  </conditionalFormatting>
  <conditionalFormatting sqref="S73">
    <cfRule type="cellIs" dxfId="1058" priority="1062" operator="equal">
      <formula>$AB$70</formula>
    </cfRule>
    <cfRule type="cellIs" dxfId="1057" priority="1063" operator="greaterThan">
      <formula>$AB$70</formula>
    </cfRule>
  </conditionalFormatting>
  <conditionalFormatting sqref="S74">
    <cfRule type="cellIs" dxfId="1056" priority="1059" operator="equal">
      <formula>$AB$70</formula>
    </cfRule>
    <cfRule type="cellIs" dxfId="1055" priority="1060" operator="greaterThan">
      <formula>$AB$70</formula>
    </cfRule>
  </conditionalFormatting>
  <conditionalFormatting sqref="S76">
    <cfRule type="cellIs" dxfId="1054" priority="1056" operator="equal">
      <formula>$AB$70</formula>
    </cfRule>
    <cfRule type="cellIs" dxfId="1053" priority="1057" operator="greaterThan">
      <formula>$AB$70</formula>
    </cfRule>
  </conditionalFormatting>
  <conditionalFormatting sqref="S77">
    <cfRule type="cellIs" dxfId="1052" priority="1053" operator="equal">
      <formula>$AB$70</formula>
    </cfRule>
    <cfRule type="cellIs" dxfId="1051" priority="1054" operator="greaterThan">
      <formula>$AB$70</formula>
    </cfRule>
  </conditionalFormatting>
  <conditionalFormatting sqref="S78:S85">
    <cfRule type="cellIs" dxfId="1050" priority="1050" operator="equal">
      <formula>$AB$70</formula>
    </cfRule>
    <cfRule type="cellIs" dxfId="1049" priority="1051" operator="greaterThan">
      <formula>$AB$70</formula>
    </cfRule>
  </conditionalFormatting>
  <conditionalFormatting sqref="W71:W85">
    <cfRule type="cellIs" dxfId="1048" priority="1044" operator="equal">
      <formula>0</formula>
    </cfRule>
  </conditionalFormatting>
  <conditionalFormatting sqref="W71:W85">
    <cfRule type="cellIs" dxfId="1047" priority="1043" operator="equal">
      <formula>$Z$6</formula>
    </cfRule>
  </conditionalFormatting>
  <conditionalFormatting sqref="O71:Q85 S71:X85">
    <cfRule type="cellIs" dxfId="1046" priority="1042" operator="equal">
      <formula>0</formula>
    </cfRule>
  </conditionalFormatting>
  <conditionalFormatting sqref="O70:Q85 S70:X85">
    <cfRule type="containsBlanks" dxfId="1045" priority="1041">
      <formula>LEN(TRIM(O70))=0</formula>
    </cfRule>
  </conditionalFormatting>
  <conditionalFormatting sqref="R70">
    <cfRule type="cellIs" dxfId="1044" priority="1040" operator="equal">
      <formula>0</formula>
    </cfRule>
  </conditionalFormatting>
  <conditionalFormatting sqref="R70">
    <cfRule type="containsBlanks" dxfId="1043" priority="1039">
      <formula>LEN(TRIM(R70))=0</formula>
    </cfRule>
  </conditionalFormatting>
  <conditionalFormatting sqref="R71:R85">
    <cfRule type="cellIs" dxfId="1042" priority="1014" operator="equal">
      <formula>0</formula>
    </cfRule>
  </conditionalFormatting>
  <conditionalFormatting sqref="R75">
    <cfRule type="expression" dxfId="1041" priority="1036">
      <formula>$H75="Monté"</formula>
    </cfRule>
  </conditionalFormatting>
  <conditionalFormatting sqref="R71">
    <cfRule type="expression" dxfId="1040" priority="1033">
      <formula>$H71="Monté"</formula>
    </cfRule>
  </conditionalFormatting>
  <conditionalFormatting sqref="R72">
    <cfRule type="expression" dxfId="1039" priority="1030">
      <formula>$H72="Monté"</formula>
    </cfRule>
  </conditionalFormatting>
  <conditionalFormatting sqref="R73">
    <cfRule type="expression" dxfId="1038" priority="1027">
      <formula>$H73="Monté"</formula>
    </cfRule>
  </conditionalFormatting>
  <conditionalFormatting sqref="R74">
    <cfRule type="expression" dxfId="1037" priority="1024">
      <formula>$H74="Monté"</formula>
    </cfRule>
  </conditionalFormatting>
  <conditionalFormatting sqref="R76">
    <cfRule type="expression" dxfId="1036" priority="1021">
      <formula>$H76="Monté"</formula>
    </cfRule>
  </conditionalFormatting>
  <conditionalFormatting sqref="R77">
    <cfRule type="expression" dxfId="1035" priority="1018">
      <formula>$H77="Monté"</formula>
    </cfRule>
  </conditionalFormatting>
  <conditionalFormatting sqref="R78:R85">
    <cfRule type="expression" dxfId="1034" priority="1015">
      <formula>$H78="Monté"</formula>
    </cfRule>
  </conditionalFormatting>
  <conditionalFormatting sqref="R75">
    <cfRule type="cellIs" dxfId="1033" priority="1037" operator="equal">
      <formula>$AC$121</formula>
    </cfRule>
    <cfRule type="cellIs" dxfId="1032" priority="1038" operator="between">
      <formula>0.97</formula>
      <formula>1.03</formula>
    </cfRule>
  </conditionalFormatting>
  <conditionalFormatting sqref="R71">
    <cfRule type="cellIs" dxfId="1031" priority="1034" operator="equal">
      <formula>$AC$121</formula>
    </cfRule>
    <cfRule type="cellIs" dxfId="1030" priority="1035" operator="between">
      <formula>0.97</formula>
      <formula>1.03</formula>
    </cfRule>
  </conditionalFormatting>
  <conditionalFormatting sqref="R72">
    <cfRule type="cellIs" dxfId="1029" priority="1031" operator="equal">
      <formula>$AC$121</formula>
    </cfRule>
    <cfRule type="cellIs" dxfId="1028" priority="1032" operator="between">
      <formula>0.97</formula>
      <formula>1.03</formula>
    </cfRule>
  </conditionalFormatting>
  <conditionalFormatting sqref="R73">
    <cfRule type="cellIs" dxfId="1027" priority="1028" operator="equal">
      <formula>$AC$121</formula>
    </cfRule>
    <cfRule type="cellIs" dxfId="1026" priority="1029" operator="between">
      <formula>0.97</formula>
      <formula>1.03</formula>
    </cfRule>
  </conditionalFormatting>
  <conditionalFormatting sqref="R74">
    <cfRule type="cellIs" dxfId="1025" priority="1025" operator="equal">
      <formula>$AC$121</formula>
    </cfRule>
    <cfRule type="cellIs" dxfId="1024" priority="1026" operator="between">
      <formula>0.97</formula>
      <formula>1.03</formula>
    </cfRule>
  </conditionalFormatting>
  <conditionalFormatting sqref="R76">
    <cfRule type="cellIs" dxfId="1023" priority="1022" operator="equal">
      <formula>$AC$121</formula>
    </cfRule>
    <cfRule type="cellIs" dxfId="1022" priority="1023" operator="between">
      <formula>0.97</formula>
      <formula>1.03</formula>
    </cfRule>
  </conditionalFormatting>
  <conditionalFormatting sqref="R77">
    <cfRule type="cellIs" dxfId="1021" priority="1019" operator="equal">
      <formula>$AC$121</formula>
    </cfRule>
    <cfRule type="cellIs" dxfId="1020" priority="1020" operator="between">
      <formula>0.97</formula>
      <formula>1.03</formula>
    </cfRule>
  </conditionalFormatting>
  <conditionalFormatting sqref="R78:R85">
    <cfRule type="cellIs" dxfId="1019" priority="1016" operator="equal">
      <formula>$AC$121</formula>
    </cfRule>
    <cfRule type="cellIs" dxfId="1018" priority="1017" operator="between">
      <formula>0.97</formula>
      <formula>1.03</formula>
    </cfRule>
  </conditionalFormatting>
  <conditionalFormatting sqref="R71:R85">
    <cfRule type="cellIs" dxfId="1017" priority="1013" operator="equal">
      <formula>0</formula>
    </cfRule>
  </conditionalFormatting>
  <conditionalFormatting sqref="R71:R85">
    <cfRule type="containsBlanks" dxfId="1016" priority="1012">
      <formula>LEN(TRIM(R71))=0</formula>
    </cfRule>
  </conditionalFormatting>
  <conditionalFormatting sqref="R71:R85">
    <cfRule type="cellIs" dxfId="1015" priority="1011" operator="greaterThan">
      <formula>1.03</formula>
    </cfRule>
  </conditionalFormatting>
  <conditionalFormatting sqref="R70:R85">
    <cfRule type="containsBlanks" dxfId="1014" priority="1010">
      <formula>LEN(TRIM(R70))=0</formula>
    </cfRule>
  </conditionalFormatting>
  <conditionalFormatting sqref="AA69:AB69 AB70 AA71:AB74">
    <cfRule type="cellIs" dxfId="1013" priority="1009" operator="equal">
      <formula>0</formula>
    </cfRule>
  </conditionalFormatting>
  <conditionalFormatting sqref="AA70">
    <cfRule type="cellIs" dxfId="1012" priority="1008" operator="equal">
      <formula>0</formula>
    </cfRule>
  </conditionalFormatting>
  <conditionalFormatting sqref="Z69:Z74">
    <cfRule type="cellIs" dxfId="1011" priority="1007" operator="equal">
      <formula>0</formula>
    </cfRule>
  </conditionalFormatting>
  <conditionalFormatting sqref="Z76:AC80">
    <cfRule type="cellIs" dxfId="1010" priority="1006" operator="equal">
      <formula>0</formula>
    </cfRule>
  </conditionalFormatting>
  <conditionalFormatting sqref="O87:Q102 X87:X102 S87:V102">
    <cfRule type="cellIs" dxfId="1009" priority="978" operator="equal">
      <formula>0</formula>
    </cfRule>
  </conditionalFormatting>
  <conditionalFormatting sqref="O92:Q92 S92:V92">
    <cfRule type="expression" dxfId="1008" priority="1003">
      <formula>$H92="Monté"</formula>
    </cfRule>
  </conditionalFormatting>
  <conditionalFormatting sqref="O88:Q88 S88:V88">
    <cfRule type="expression" dxfId="1007" priority="1000">
      <formula>$H88="Monté"</formula>
    </cfRule>
  </conditionalFormatting>
  <conditionalFormatting sqref="O89:Q89 S89:V89">
    <cfRule type="expression" dxfId="1006" priority="997">
      <formula>$H89="Monté"</formula>
    </cfRule>
  </conditionalFormatting>
  <conditionalFormatting sqref="O90:Q90 S90:V90">
    <cfRule type="expression" dxfId="1005" priority="994">
      <formula>$H90="Monté"</formula>
    </cfRule>
  </conditionalFormatting>
  <conditionalFormatting sqref="O91:Q91 S91:V91">
    <cfRule type="expression" dxfId="1004" priority="991">
      <formula>$H91="Monté"</formula>
    </cfRule>
  </conditionalFormatting>
  <conditionalFormatting sqref="O93:Q93 S93:V93">
    <cfRule type="expression" dxfId="1003" priority="988">
      <formula>$H93="Monté"</formula>
    </cfRule>
  </conditionalFormatting>
  <conditionalFormatting sqref="O94:Q94 S94:V94">
    <cfRule type="expression" dxfId="1002" priority="985">
      <formula>$H94="Monté"</formula>
    </cfRule>
  </conditionalFormatting>
  <conditionalFormatting sqref="O95:Q102 S95:V102">
    <cfRule type="expression" dxfId="1001" priority="982">
      <formula>$H95="Monté"</formula>
    </cfRule>
  </conditionalFormatting>
  <conditionalFormatting sqref="V88:V102">
    <cfRule type="cellIs" dxfId="1000" priority="980" operator="between">
      <formula>4</formula>
      <formula>5</formula>
    </cfRule>
    <cfRule type="cellIs" dxfId="999" priority="981" operator="between">
      <formula>1</formula>
      <formula>3</formula>
    </cfRule>
  </conditionalFormatting>
  <conditionalFormatting sqref="S92">
    <cfRule type="cellIs" dxfId="998" priority="1004" operator="equal">
      <formula>$AB$70</formula>
    </cfRule>
    <cfRule type="cellIs" dxfId="997" priority="1005" operator="greaterThan">
      <formula>$AB$70</formula>
    </cfRule>
  </conditionalFormatting>
  <conditionalFormatting sqref="S88">
    <cfRule type="cellIs" dxfId="996" priority="1001" operator="equal">
      <formula>$AB$70</formula>
    </cfRule>
    <cfRule type="cellIs" dxfId="995" priority="1002" operator="greaterThan">
      <formula>$AB$70</formula>
    </cfRule>
  </conditionalFormatting>
  <conditionalFormatting sqref="S89">
    <cfRule type="cellIs" dxfId="994" priority="998" operator="equal">
      <formula>$AB$70</formula>
    </cfRule>
    <cfRule type="cellIs" dxfId="993" priority="999" operator="greaterThan">
      <formula>$AB$70</formula>
    </cfRule>
  </conditionalFormatting>
  <conditionalFormatting sqref="S90">
    <cfRule type="cellIs" dxfId="992" priority="995" operator="equal">
      <formula>$AB$70</formula>
    </cfRule>
    <cfRule type="cellIs" dxfId="991" priority="996" operator="greaterThan">
      <formula>$AB$70</formula>
    </cfRule>
  </conditionalFormatting>
  <conditionalFormatting sqref="S91">
    <cfRule type="cellIs" dxfId="990" priority="992" operator="equal">
      <formula>$AB$70</formula>
    </cfRule>
    <cfRule type="cellIs" dxfId="989" priority="993" operator="greaterThan">
      <formula>$AB$70</formula>
    </cfRule>
  </conditionalFormatting>
  <conditionalFormatting sqref="S93">
    <cfRule type="cellIs" dxfId="988" priority="989" operator="equal">
      <formula>$AB$70</formula>
    </cfRule>
    <cfRule type="cellIs" dxfId="987" priority="990" operator="greaterThan">
      <formula>$AB$70</formula>
    </cfRule>
  </conditionalFormatting>
  <conditionalFormatting sqref="S94">
    <cfRule type="cellIs" dxfId="986" priority="986" operator="equal">
      <formula>$AB$70</formula>
    </cfRule>
    <cfRule type="cellIs" dxfId="985" priority="987" operator="greaterThan">
      <formula>$AB$70</formula>
    </cfRule>
  </conditionalFormatting>
  <conditionalFormatting sqref="S95:S102">
    <cfRule type="cellIs" dxfId="984" priority="983" operator="equal">
      <formula>$AB$70</formula>
    </cfRule>
    <cfRule type="cellIs" dxfId="983" priority="984" operator="greaterThan">
      <formula>$AB$70</formula>
    </cfRule>
  </conditionalFormatting>
  <conditionalFormatting sqref="W88:W102">
    <cfRule type="cellIs" dxfId="982" priority="977" operator="equal">
      <formula>0</formula>
    </cfRule>
  </conditionalFormatting>
  <conditionalFormatting sqref="W88:W102">
    <cfRule type="cellIs" dxfId="981" priority="976" operator="equal">
      <formula>$Z$6</formula>
    </cfRule>
  </conditionalFormatting>
  <conditionalFormatting sqref="O88:Q102 S88:X102">
    <cfRule type="cellIs" dxfId="980" priority="975" operator="equal">
      <formula>0</formula>
    </cfRule>
  </conditionalFormatting>
  <conditionalFormatting sqref="O87:Q102 S87:X102">
    <cfRule type="containsBlanks" dxfId="979" priority="974">
      <formula>LEN(TRIM(O87))=0</formula>
    </cfRule>
  </conditionalFormatting>
  <conditionalFormatting sqref="R87">
    <cfRule type="cellIs" dxfId="978" priority="973" operator="equal">
      <formula>0</formula>
    </cfRule>
  </conditionalFormatting>
  <conditionalFormatting sqref="R87">
    <cfRule type="containsBlanks" dxfId="977" priority="972">
      <formula>LEN(TRIM(R87))=0</formula>
    </cfRule>
  </conditionalFormatting>
  <conditionalFormatting sqref="R88:R102">
    <cfRule type="cellIs" dxfId="976" priority="947" operator="equal">
      <formula>0</formula>
    </cfRule>
  </conditionalFormatting>
  <conditionalFormatting sqref="R92">
    <cfRule type="expression" dxfId="975" priority="969">
      <formula>$H92="Monté"</formula>
    </cfRule>
  </conditionalFormatting>
  <conditionalFormatting sqref="R88">
    <cfRule type="expression" dxfId="974" priority="966">
      <formula>$H88="Monté"</formula>
    </cfRule>
  </conditionalFormatting>
  <conditionalFormatting sqref="R89">
    <cfRule type="expression" dxfId="973" priority="963">
      <formula>$H89="Monté"</formula>
    </cfRule>
  </conditionalFormatting>
  <conditionalFormatting sqref="R90">
    <cfRule type="expression" dxfId="972" priority="960">
      <formula>$H90="Monté"</formula>
    </cfRule>
  </conditionalFormatting>
  <conditionalFormatting sqref="R91">
    <cfRule type="expression" dxfId="971" priority="957">
      <formula>$H91="Monté"</formula>
    </cfRule>
  </conditionalFormatting>
  <conditionalFormatting sqref="R93">
    <cfRule type="expression" dxfId="970" priority="954">
      <formula>$H93="Monté"</formula>
    </cfRule>
  </conditionalFormatting>
  <conditionalFormatting sqref="R94">
    <cfRule type="expression" dxfId="969" priority="951">
      <formula>$H94="Monté"</formula>
    </cfRule>
  </conditionalFormatting>
  <conditionalFormatting sqref="R95:R102">
    <cfRule type="expression" dxfId="968" priority="948">
      <formula>$H95="Monté"</formula>
    </cfRule>
  </conditionalFormatting>
  <conditionalFormatting sqref="R92">
    <cfRule type="cellIs" dxfId="967" priority="970" operator="equal">
      <formula>$AC$121</formula>
    </cfRule>
    <cfRule type="cellIs" dxfId="966" priority="971" operator="between">
      <formula>0.97</formula>
      <formula>1.03</formula>
    </cfRule>
  </conditionalFormatting>
  <conditionalFormatting sqref="R88">
    <cfRule type="cellIs" dxfId="965" priority="967" operator="equal">
      <formula>$AC$121</formula>
    </cfRule>
    <cfRule type="cellIs" dxfId="964" priority="968" operator="between">
      <formula>0.97</formula>
      <formula>1.03</formula>
    </cfRule>
  </conditionalFormatting>
  <conditionalFormatting sqref="R89">
    <cfRule type="cellIs" dxfId="963" priority="964" operator="equal">
      <formula>$AC$121</formula>
    </cfRule>
    <cfRule type="cellIs" dxfId="962" priority="965" operator="between">
      <formula>0.97</formula>
      <formula>1.03</formula>
    </cfRule>
  </conditionalFormatting>
  <conditionalFormatting sqref="R90">
    <cfRule type="cellIs" dxfId="961" priority="961" operator="equal">
      <formula>$AC$121</formula>
    </cfRule>
    <cfRule type="cellIs" dxfId="960" priority="962" operator="between">
      <formula>0.97</formula>
      <formula>1.03</formula>
    </cfRule>
  </conditionalFormatting>
  <conditionalFormatting sqref="R91">
    <cfRule type="cellIs" dxfId="959" priority="958" operator="equal">
      <formula>$AC$121</formula>
    </cfRule>
    <cfRule type="cellIs" dxfId="958" priority="959" operator="between">
      <formula>0.97</formula>
      <formula>1.03</formula>
    </cfRule>
  </conditionalFormatting>
  <conditionalFormatting sqref="R93">
    <cfRule type="cellIs" dxfId="957" priority="955" operator="equal">
      <formula>$AC$121</formula>
    </cfRule>
    <cfRule type="cellIs" dxfId="956" priority="956" operator="between">
      <formula>0.97</formula>
      <formula>1.03</formula>
    </cfRule>
  </conditionalFormatting>
  <conditionalFormatting sqref="R94">
    <cfRule type="cellIs" dxfId="955" priority="952" operator="equal">
      <formula>$AC$121</formula>
    </cfRule>
    <cfRule type="cellIs" dxfId="954" priority="953" operator="between">
      <formula>0.97</formula>
      <formula>1.03</formula>
    </cfRule>
  </conditionalFormatting>
  <conditionalFormatting sqref="R95:R102">
    <cfRule type="cellIs" dxfId="953" priority="949" operator="equal">
      <formula>$AC$121</formula>
    </cfRule>
    <cfRule type="cellIs" dxfId="952" priority="950" operator="between">
      <formula>0.97</formula>
      <formula>1.03</formula>
    </cfRule>
  </conditionalFormatting>
  <conditionalFormatting sqref="R88:R102">
    <cfRule type="cellIs" dxfId="951" priority="946" operator="equal">
      <formula>0</formula>
    </cfRule>
  </conditionalFormatting>
  <conditionalFormatting sqref="R88:R102">
    <cfRule type="containsBlanks" dxfId="950" priority="945">
      <formula>LEN(TRIM(R88))=0</formula>
    </cfRule>
  </conditionalFormatting>
  <conditionalFormatting sqref="R88:R102">
    <cfRule type="cellIs" dxfId="949" priority="944" operator="greaterThan">
      <formula>1.03</formula>
    </cfRule>
  </conditionalFormatting>
  <conditionalFormatting sqref="R87:R102">
    <cfRule type="containsBlanks" dxfId="948" priority="943">
      <formula>LEN(TRIM(R87))=0</formula>
    </cfRule>
  </conditionalFormatting>
  <conditionalFormatting sqref="AA86:AB86 AB87 AA88:AB91">
    <cfRule type="cellIs" dxfId="947" priority="942" operator="equal">
      <formula>0</formula>
    </cfRule>
  </conditionalFormatting>
  <conditionalFormatting sqref="AA87">
    <cfRule type="cellIs" dxfId="946" priority="941" operator="equal">
      <formula>0</formula>
    </cfRule>
  </conditionalFormatting>
  <conditionalFormatting sqref="Z86:Z91">
    <cfRule type="cellIs" dxfId="945" priority="940" operator="equal">
      <formula>0</formula>
    </cfRule>
  </conditionalFormatting>
  <conditionalFormatting sqref="Z93:AC97">
    <cfRule type="cellIs" dxfId="944" priority="939" operator="equal">
      <formula>0</formula>
    </cfRule>
  </conditionalFormatting>
  <conditionalFormatting sqref="O104:Q119 X104:X119 S104:V119">
    <cfRule type="cellIs" dxfId="943" priority="911" operator="equal">
      <formula>0</formula>
    </cfRule>
  </conditionalFormatting>
  <conditionalFormatting sqref="O109:Q109 S109:V109">
    <cfRule type="expression" dxfId="942" priority="936">
      <formula>$H109="Monté"</formula>
    </cfRule>
  </conditionalFormatting>
  <conditionalFormatting sqref="O105:Q105 S105:V105">
    <cfRule type="expression" dxfId="941" priority="933">
      <formula>$H105="Monté"</formula>
    </cfRule>
  </conditionalFormatting>
  <conditionalFormatting sqref="O106:Q106 S106:V106">
    <cfRule type="expression" dxfId="940" priority="930">
      <formula>$H106="Monté"</formula>
    </cfRule>
  </conditionalFormatting>
  <conditionalFormatting sqref="O107:Q107 S107:V107">
    <cfRule type="expression" dxfId="939" priority="927">
      <formula>$H107="Monté"</formula>
    </cfRule>
  </conditionalFormatting>
  <conditionalFormatting sqref="O108:Q108 S108:V108">
    <cfRule type="expression" dxfId="938" priority="924">
      <formula>$H108="Monté"</formula>
    </cfRule>
  </conditionalFormatting>
  <conditionalFormatting sqref="O110:Q110 S110:V110">
    <cfRule type="expression" dxfId="937" priority="921">
      <formula>$H110="Monté"</formula>
    </cfRule>
  </conditionalFormatting>
  <conditionalFormatting sqref="O111:Q111 S111:V111">
    <cfRule type="expression" dxfId="936" priority="918">
      <formula>$H111="Monté"</formula>
    </cfRule>
  </conditionalFormatting>
  <conditionalFormatting sqref="O112:Q119 S112:V119">
    <cfRule type="expression" dxfId="935" priority="915">
      <formula>$H112="Monté"</formula>
    </cfRule>
  </conditionalFormatting>
  <conditionalFormatting sqref="V105:V119">
    <cfRule type="cellIs" dxfId="934" priority="913" operator="between">
      <formula>4</formula>
      <formula>5</formula>
    </cfRule>
    <cfRule type="cellIs" dxfId="933" priority="914" operator="between">
      <formula>1</formula>
      <formula>3</formula>
    </cfRule>
  </conditionalFormatting>
  <conditionalFormatting sqref="S109">
    <cfRule type="cellIs" dxfId="932" priority="937" operator="equal">
      <formula>$AB$70</formula>
    </cfRule>
    <cfRule type="cellIs" dxfId="931" priority="938" operator="greaterThan">
      <formula>$AB$70</formula>
    </cfRule>
  </conditionalFormatting>
  <conditionalFormatting sqref="S105">
    <cfRule type="cellIs" dxfId="930" priority="934" operator="equal">
      <formula>$AB$70</formula>
    </cfRule>
    <cfRule type="cellIs" dxfId="929" priority="935" operator="greaterThan">
      <formula>$AB$70</formula>
    </cfRule>
  </conditionalFormatting>
  <conditionalFormatting sqref="S106">
    <cfRule type="cellIs" dxfId="928" priority="931" operator="equal">
      <formula>$AB$70</formula>
    </cfRule>
    <cfRule type="cellIs" dxfId="927" priority="932" operator="greaterThan">
      <formula>$AB$70</formula>
    </cfRule>
  </conditionalFormatting>
  <conditionalFormatting sqref="S107">
    <cfRule type="cellIs" dxfId="926" priority="928" operator="equal">
      <formula>$AB$70</formula>
    </cfRule>
    <cfRule type="cellIs" dxfId="925" priority="929" operator="greaterThan">
      <formula>$AB$70</formula>
    </cfRule>
  </conditionalFormatting>
  <conditionalFormatting sqref="S108">
    <cfRule type="cellIs" dxfId="924" priority="925" operator="equal">
      <formula>$AB$70</formula>
    </cfRule>
    <cfRule type="cellIs" dxfId="923" priority="926" operator="greaterThan">
      <formula>$AB$70</formula>
    </cfRule>
  </conditionalFormatting>
  <conditionalFormatting sqref="S110">
    <cfRule type="cellIs" dxfId="922" priority="922" operator="equal">
      <formula>$AB$70</formula>
    </cfRule>
    <cfRule type="cellIs" dxfId="921" priority="923" operator="greaterThan">
      <formula>$AB$70</formula>
    </cfRule>
  </conditionalFormatting>
  <conditionalFormatting sqref="S111">
    <cfRule type="cellIs" dxfId="920" priority="919" operator="equal">
      <formula>$AB$70</formula>
    </cfRule>
    <cfRule type="cellIs" dxfId="919" priority="920" operator="greaterThan">
      <formula>$AB$70</formula>
    </cfRule>
  </conditionalFormatting>
  <conditionalFormatting sqref="S112:S119">
    <cfRule type="cellIs" dxfId="918" priority="916" operator="equal">
      <formula>$AB$70</formula>
    </cfRule>
    <cfRule type="cellIs" dxfId="917" priority="917" operator="greaterThan">
      <formula>$AB$70</formula>
    </cfRule>
  </conditionalFormatting>
  <conditionalFormatting sqref="W105:W119">
    <cfRule type="cellIs" dxfId="916" priority="910" operator="equal">
      <formula>0</formula>
    </cfRule>
  </conditionalFormatting>
  <conditionalFormatting sqref="W105:W119">
    <cfRule type="cellIs" dxfId="915" priority="909" operator="equal">
      <formula>$Z$6</formula>
    </cfRule>
  </conditionalFormatting>
  <conditionalFormatting sqref="O105:Q119 S105:X119">
    <cfRule type="cellIs" dxfId="914" priority="908" operator="equal">
      <formula>0</formula>
    </cfRule>
  </conditionalFormatting>
  <conditionalFormatting sqref="O104:Q119 S104:X119">
    <cfRule type="containsBlanks" dxfId="913" priority="907">
      <formula>LEN(TRIM(O104))=0</formula>
    </cfRule>
  </conditionalFormatting>
  <conditionalFormatting sqref="R104">
    <cfRule type="cellIs" dxfId="912" priority="906" operator="equal">
      <formula>0</formula>
    </cfRule>
  </conditionalFormatting>
  <conditionalFormatting sqref="R104">
    <cfRule type="containsBlanks" dxfId="911" priority="905">
      <formula>LEN(TRIM(R104))=0</formula>
    </cfRule>
  </conditionalFormatting>
  <conditionalFormatting sqref="R105:R119">
    <cfRule type="cellIs" dxfId="910" priority="880" operator="equal">
      <formula>0</formula>
    </cfRule>
  </conditionalFormatting>
  <conditionalFormatting sqref="R109">
    <cfRule type="expression" dxfId="909" priority="902">
      <formula>$H109="Monté"</formula>
    </cfRule>
  </conditionalFormatting>
  <conditionalFormatting sqref="R105">
    <cfRule type="expression" dxfId="908" priority="899">
      <formula>$H105="Monté"</formula>
    </cfRule>
  </conditionalFormatting>
  <conditionalFormatting sqref="R106">
    <cfRule type="expression" dxfId="907" priority="896">
      <formula>$H106="Monté"</formula>
    </cfRule>
  </conditionalFormatting>
  <conditionalFormatting sqref="R107">
    <cfRule type="expression" dxfId="906" priority="893">
      <formula>$H107="Monté"</formula>
    </cfRule>
  </conditionalFormatting>
  <conditionalFormatting sqref="R108">
    <cfRule type="expression" dxfId="905" priority="890">
      <formula>$H108="Monté"</formula>
    </cfRule>
  </conditionalFormatting>
  <conditionalFormatting sqref="R110">
    <cfRule type="expression" dxfId="904" priority="887">
      <formula>$H110="Monté"</formula>
    </cfRule>
  </conditionalFormatting>
  <conditionalFormatting sqref="R111">
    <cfRule type="expression" dxfId="903" priority="884">
      <formula>$H111="Monté"</formula>
    </cfRule>
  </conditionalFormatting>
  <conditionalFormatting sqref="R112:R119">
    <cfRule type="expression" dxfId="902" priority="881">
      <formula>$H112="Monté"</formula>
    </cfRule>
  </conditionalFormatting>
  <conditionalFormatting sqref="R109">
    <cfRule type="cellIs" dxfId="901" priority="903" operator="equal">
      <formula>$AC$121</formula>
    </cfRule>
    <cfRule type="cellIs" dxfId="900" priority="904" operator="between">
      <formula>0.97</formula>
      <formula>1.03</formula>
    </cfRule>
  </conditionalFormatting>
  <conditionalFormatting sqref="R105">
    <cfRule type="cellIs" dxfId="899" priority="900" operator="equal">
      <formula>$AC$121</formula>
    </cfRule>
    <cfRule type="cellIs" dxfId="898" priority="901" operator="between">
      <formula>0.97</formula>
      <formula>1.03</formula>
    </cfRule>
  </conditionalFormatting>
  <conditionalFormatting sqref="R106">
    <cfRule type="cellIs" dxfId="897" priority="897" operator="equal">
      <formula>$AC$121</formula>
    </cfRule>
    <cfRule type="cellIs" dxfId="896" priority="898" operator="between">
      <formula>0.97</formula>
      <formula>1.03</formula>
    </cfRule>
  </conditionalFormatting>
  <conditionalFormatting sqref="R107">
    <cfRule type="cellIs" dxfId="895" priority="894" operator="equal">
      <formula>$AC$121</formula>
    </cfRule>
    <cfRule type="cellIs" dxfId="894" priority="895" operator="between">
      <formula>0.97</formula>
      <formula>1.03</formula>
    </cfRule>
  </conditionalFormatting>
  <conditionalFormatting sqref="R108">
    <cfRule type="cellIs" dxfId="893" priority="891" operator="equal">
      <formula>$AC$121</formula>
    </cfRule>
    <cfRule type="cellIs" dxfId="892" priority="892" operator="between">
      <formula>0.97</formula>
      <formula>1.03</formula>
    </cfRule>
  </conditionalFormatting>
  <conditionalFormatting sqref="R110">
    <cfRule type="cellIs" dxfId="891" priority="888" operator="equal">
      <formula>$AC$121</formula>
    </cfRule>
    <cfRule type="cellIs" dxfId="890" priority="889" operator="between">
      <formula>0.97</formula>
      <formula>1.03</formula>
    </cfRule>
  </conditionalFormatting>
  <conditionalFormatting sqref="R111">
    <cfRule type="cellIs" dxfId="889" priority="885" operator="equal">
      <formula>$AC$121</formula>
    </cfRule>
    <cfRule type="cellIs" dxfId="888" priority="886" operator="between">
      <formula>0.97</formula>
      <formula>1.03</formula>
    </cfRule>
  </conditionalFormatting>
  <conditionalFormatting sqref="R112:R119">
    <cfRule type="cellIs" dxfId="887" priority="882" operator="equal">
      <formula>$AC$121</formula>
    </cfRule>
    <cfRule type="cellIs" dxfId="886" priority="883" operator="between">
      <formula>0.97</formula>
      <formula>1.03</formula>
    </cfRule>
  </conditionalFormatting>
  <conditionalFormatting sqref="R105:R119">
    <cfRule type="cellIs" dxfId="885" priority="879" operator="equal">
      <formula>0</formula>
    </cfRule>
  </conditionalFormatting>
  <conditionalFormatting sqref="R105:R119">
    <cfRule type="containsBlanks" dxfId="884" priority="878">
      <formula>LEN(TRIM(R105))=0</formula>
    </cfRule>
  </conditionalFormatting>
  <conditionalFormatting sqref="R105:R119">
    <cfRule type="cellIs" dxfId="883" priority="877" operator="greaterThan">
      <formula>1.03</formula>
    </cfRule>
  </conditionalFormatting>
  <conditionalFormatting sqref="R104:R119">
    <cfRule type="containsBlanks" dxfId="882" priority="876">
      <formula>LEN(TRIM(R104))=0</formula>
    </cfRule>
  </conditionalFormatting>
  <conditionalFormatting sqref="AA103:AB103 AB104 AA105:AB108">
    <cfRule type="cellIs" dxfId="881" priority="875" operator="equal">
      <formula>0</formula>
    </cfRule>
  </conditionalFormatting>
  <conditionalFormatting sqref="AA104">
    <cfRule type="cellIs" dxfId="880" priority="874" operator="equal">
      <formula>0</formula>
    </cfRule>
  </conditionalFormatting>
  <conditionalFormatting sqref="Z103:Z108">
    <cfRule type="cellIs" dxfId="879" priority="873" operator="equal">
      <formula>0</formula>
    </cfRule>
  </conditionalFormatting>
  <conditionalFormatting sqref="Z110:AC114">
    <cfRule type="cellIs" dxfId="878" priority="872" operator="equal">
      <formula>0</formula>
    </cfRule>
  </conditionalFormatting>
  <conditionalFormatting sqref="O121:Q136 X121:X136 S121:V136">
    <cfRule type="cellIs" dxfId="877" priority="844" operator="equal">
      <formula>0</formula>
    </cfRule>
  </conditionalFormatting>
  <conditionalFormatting sqref="O126:Q126 S126:V126">
    <cfRule type="expression" dxfId="876" priority="869">
      <formula>$H126="Monté"</formula>
    </cfRule>
  </conditionalFormatting>
  <conditionalFormatting sqref="O122:Q122 S122:V122">
    <cfRule type="expression" dxfId="875" priority="866">
      <formula>$H122="Monté"</formula>
    </cfRule>
  </conditionalFormatting>
  <conditionalFormatting sqref="O123:Q123 S123:V123">
    <cfRule type="expression" dxfId="874" priority="863">
      <formula>$H123="Monté"</formula>
    </cfRule>
  </conditionalFormatting>
  <conditionalFormatting sqref="O124:Q124 S124:V124">
    <cfRule type="expression" dxfId="873" priority="860">
      <formula>$H124="Monté"</formula>
    </cfRule>
  </conditionalFormatting>
  <conditionalFormatting sqref="O125:Q125 S125:V125">
    <cfRule type="expression" dxfId="872" priority="857">
      <formula>$H125="Monté"</formula>
    </cfRule>
  </conditionalFormatting>
  <conditionalFormatting sqref="O127:Q127 S127:V127">
    <cfRule type="expression" dxfId="871" priority="854">
      <formula>$H127="Monté"</formula>
    </cfRule>
  </conditionalFormatting>
  <conditionalFormatting sqref="O128:Q128 S128:V128">
    <cfRule type="expression" dxfId="870" priority="851">
      <formula>$H128="Monté"</formula>
    </cfRule>
  </conditionalFormatting>
  <conditionalFormatting sqref="O129:Q136 S129:V136">
    <cfRule type="expression" dxfId="869" priority="848">
      <formula>$H129="Monté"</formula>
    </cfRule>
  </conditionalFormatting>
  <conditionalFormatting sqref="V122:V136">
    <cfRule type="cellIs" dxfId="868" priority="846" operator="between">
      <formula>4</formula>
      <formula>5</formula>
    </cfRule>
    <cfRule type="cellIs" dxfId="867" priority="847" operator="between">
      <formula>1</formula>
      <formula>3</formula>
    </cfRule>
  </conditionalFormatting>
  <conditionalFormatting sqref="S126">
    <cfRule type="cellIs" dxfId="866" priority="870" operator="equal">
      <formula>$AB$70</formula>
    </cfRule>
    <cfRule type="cellIs" dxfId="865" priority="871" operator="greaterThan">
      <formula>$AB$70</formula>
    </cfRule>
  </conditionalFormatting>
  <conditionalFormatting sqref="S122">
    <cfRule type="cellIs" dxfId="864" priority="867" operator="equal">
      <formula>$AB$70</formula>
    </cfRule>
    <cfRule type="cellIs" dxfId="863" priority="868" operator="greaterThan">
      <formula>$AB$70</formula>
    </cfRule>
  </conditionalFormatting>
  <conditionalFormatting sqref="S123">
    <cfRule type="cellIs" dxfId="862" priority="864" operator="equal">
      <formula>$AB$70</formula>
    </cfRule>
    <cfRule type="cellIs" dxfId="861" priority="865" operator="greaterThan">
      <formula>$AB$70</formula>
    </cfRule>
  </conditionalFormatting>
  <conditionalFormatting sqref="S124">
    <cfRule type="cellIs" dxfId="860" priority="861" operator="equal">
      <formula>$AB$70</formula>
    </cfRule>
    <cfRule type="cellIs" dxfId="859" priority="862" operator="greaterThan">
      <formula>$AB$70</formula>
    </cfRule>
  </conditionalFormatting>
  <conditionalFormatting sqref="S125">
    <cfRule type="cellIs" dxfId="858" priority="858" operator="equal">
      <formula>$AB$70</formula>
    </cfRule>
    <cfRule type="cellIs" dxfId="857" priority="859" operator="greaterThan">
      <formula>$AB$70</formula>
    </cfRule>
  </conditionalFormatting>
  <conditionalFormatting sqref="S127">
    <cfRule type="cellIs" dxfId="856" priority="855" operator="equal">
      <formula>$AB$70</formula>
    </cfRule>
    <cfRule type="cellIs" dxfId="855" priority="856" operator="greaterThan">
      <formula>$AB$70</formula>
    </cfRule>
  </conditionalFormatting>
  <conditionalFormatting sqref="S128">
    <cfRule type="cellIs" dxfId="854" priority="852" operator="equal">
      <formula>$AB$70</formula>
    </cfRule>
    <cfRule type="cellIs" dxfId="853" priority="853" operator="greaterThan">
      <formula>$AB$70</formula>
    </cfRule>
  </conditionalFormatting>
  <conditionalFormatting sqref="S129:S136">
    <cfRule type="cellIs" dxfId="852" priority="849" operator="equal">
      <formula>$AB$70</formula>
    </cfRule>
    <cfRule type="cellIs" dxfId="851" priority="850" operator="greaterThan">
      <formula>$AB$70</formula>
    </cfRule>
  </conditionalFormatting>
  <conditionalFormatting sqref="W122:W136">
    <cfRule type="cellIs" dxfId="850" priority="843" operator="equal">
      <formula>0</formula>
    </cfRule>
  </conditionalFormatting>
  <conditionalFormatting sqref="W122:W136">
    <cfRule type="cellIs" dxfId="849" priority="842" operator="equal">
      <formula>$Z$6</formula>
    </cfRule>
  </conditionalFormatting>
  <conditionalFormatting sqref="O122:Q136 S122:X136">
    <cfRule type="cellIs" dxfId="848" priority="841" operator="equal">
      <formula>0</formula>
    </cfRule>
  </conditionalFormatting>
  <conditionalFormatting sqref="O121:Q136 S121:X136">
    <cfRule type="containsBlanks" dxfId="847" priority="840">
      <formula>LEN(TRIM(O121))=0</formula>
    </cfRule>
  </conditionalFormatting>
  <conditionalFormatting sqref="R121">
    <cfRule type="cellIs" dxfId="846" priority="839" operator="equal">
      <formula>0</formula>
    </cfRule>
  </conditionalFormatting>
  <conditionalFormatting sqref="R121">
    <cfRule type="containsBlanks" dxfId="845" priority="838">
      <formula>LEN(TRIM(R121))=0</formula>
    </cfRule>
  </conditionalFormatting>
  <conditionalFormatting sqref="R122:R136">
    <cfRule type="cellIs" dxfId="844" priority="813" operator="equal">
      <formula>0</formula>
    </cfRule>
  </conditionalFormatting>
  <conditionalFormatting sqref="R126">
    <cfRule type="expression" dxfId="843" priority="835">
      <formula>$H126="Monté"</formula>
    </cfRule>
  </conditionalFormatting>
  <conditionalFormatting sqref="R122">
    <cfRule type="expression" dxfId="842" priority="832">
      <formula>$H122="Monté"</formula>
    </cfRule>
  </conditionalFormatting>
  <conditionalFormatting sqref="R123">
    <cfRule type="expression" dxfId="841" priority="829">
      <formula>$H123="Monté"</formula>
    </cfRule>
  </conditionalFormatting>
  <conditionalFormatting sqref="R124">
    <cfRule type="expression" dxfId="840" priority="826">
      <formula>$H124="Monté"</formula>
    </cfRule>
  </conditionalFormatting>
  <conditionalFormatting sqref="R125">
    <cfRule type="expression" dxfId="839" priority="823">
      <formula>$H125="Monté"</formula>
    </cfRule>
  </conditionalFormatting>
  <conditionalFormatting sqref="R127">
    <cfRule type="expression" dxfId="838" priority="820">
      <formula>$H127="Monté"</formula>
    </cfRule>
  </conditionalFormatting>
  <conditionalFormatting sqref="R128">
    <cfRule type="expression" dxfId="837" priority="817">
      <formula>$H128="Monté"</formula>
    </cfRule>
  </conditionalFormatting>
  <conditionalFormatting sqref="R129:R136">
    <cfRule type="expression" dxfId="836" priority="814">
      <formula>$H129="Monté"</formula>
    </cfRule>
  </conditionalFormatting>
  <conditionalFormatting sqref="R126">
    <cfRule type="cellIs" dxfId="835" priority="836" operator="equal">
      <formula>$AC$121</formula>
    </cfRule>
    <cfRule type="cellIs" dxfId="834" priority="837" operator="between">
      <formula>0.97</formula>
      <formula>1.03</formula>
    </cfRule>
  </conditionalFormatting>
  <conditionalFormatting sqref="R122">
    <cfRule type="cellIs" dxfId="833" priority="833" operator="equal">
      <formula>$AC$121</formula>
    </cfRule>
    <cfRule type="cellIs" dxfId="832" priority="834" operator="between">
      <formula>0.97</formula>
      <formula>1.03</formula>
    </cfRule>
  </conditionalFormatting>
  <conditionalFormatting sqref="R123">
    <cfRule type="cellIs" dxfId="831" priority="830" operator="equal">
      <formula>$AC$121</formula>
    </cfRule>
    <cfRule type="cellIs" dxfId="830" priority="831" operator="between">
      <formula>0.97</formula>
      <formula>1.03</formula>
    </cfRule>
  </conditionalFormatting>
  <conditionalFormatting sqref="R124">
    <cfRule type="cellIs" dxfId="829" priority="827" operator="equal">
      <formula>$AC$121</formula>
    </cfRule>
    <cfRule type="cellIs" dxfId="828" priority="828" operator="between">
      <formula>0.97</formula>
      <formula>1.03</formula>
    </cfRule>
  </conditionalFormatting>
  <conditionalFormatting sqref="R125">
    <cfRule type="cellIs" dxfId="827" priority="824" operator="equal">
      <formula>$AC$121</formula>
    </cfRule>
    <cfRule type="cellIs" dxfId="826" priority="825" operator="between">
      <formula>0.97</formula>
      <formula>1.03</formula>
    </cfRule>
  </conditionalFormatting>
  <conditionalFormatting sqref="R127">
    <cfRule type="cellIs" dxfId="825" priority="821" operator="equal">
      <formula>$AC$121</formula>
    </cfRule>
    <cfRule type="cellIs" dxfId="824" priority="822" operator="between">
      <formula>0.97</formula>
      <formula>1.03</formula>
    </cfRule>
  </conditionalFormatting>
  <conditionalFormatting sqref="R128">
    <cfRule type="cellIs" dxfId="823" priority="818" operator="equal">
      <formula>$AC$121</formula>
    </cfRule>
    <cfRule type="cellIs" dxfId="822" priority="819" operator="between">
      <formula>0.97</formula>
      <formula>1.03</formula>
    </cfRule>
  </conditionalFormatting>
  <conditionalFormatting sqref="R129:R136">
    <cfRule type="cellIs" dxfId="821" priority="815" operator="equal">
      <formula>$AC$121</formula>
    </cfRule>
    <cfRule type="cellIs" dxfId="820" priority="816" operator="between">
      <formula>0.97</formula>
      <formula>1.03</formula>
    </cfRule>
  </conditionalFormatting>
  <conditionalFormatting sqref="R122:R136">
    <cfRule type="cellIs" dxfId="819" priority="812" operator="equal">
      <formula>0</formula>
    </cfRule>
  </conditionalFormatting>
  <conditionalFormatting sqref="R122:R136">
    <cfRule type="containsBlanks" dxfId="818" priority="811">
      <formula>LEN(TRIM(R122))=0</formula>
    </cfRule>
  </conditionalFormatting>
  <conditionalFormatting sqref="R122:R136">
    <cfRule type="cellIs" dxfId="817" priority="810" operator="greaterThan">
      <formula>1.03</formula>
    </cfRule>
  </conditionalFormatting>
  <conditionalFormatting sqref="R121:R136">
    <cfRule type="containsBlanks" dxfId="816" priority="809">
      <formula>LEN(TRIM(R121))=0</formula>
    </cfRule>
  </conditionalFormatting>
  <conditionalFormatting sqref="AA120:AB120 AB121 AA122:AB125">
    <cfRule type="cellIs" dxfId="815" priority="808" operator="equal">
      <formula>0</formula>
    </cfRule>
  </conditionalFormatting>
  <conditionalFormatting sqref="AA121">
    <cfRule type="cellIs" dxfId="814" priority="807" operator="equal">
      <formula>0</formula>
    </cfRule>
  </conditionalFormatting>
  <conditionalFormatting sqref="Z120:Z125">
    <cfRule type="cellIs" dxfId="813" priority="806" operator="equal">
      <formula>0</formula>
    </cfRule>
  </conditionalFormatting>
  <conditionalFormatting sqref="Z127:AC131">
    <cfRule type="cellIs" dxfId="812" priority="805" operator="equal">
      <formula>0</formula>
    </cfRule>
  </conditionalFormatting>
  <conditionalFormatting sqref="O138:Q153 X138:X153 S138:V153">
    <cfRule type="cellIs" dxfId="811" priority="777" operator="equal">
      <formula>0</formula>
    </cfRule>
  </conditionalFormatting>
  <conditionalFormatting sqref="O143:Q143 S143:V143">
    <cfRule type="expression" dxfId="810" priority="802">
      <formula>$H143="Monté"</formula>
    </cfRule>
  </conditionalFormatting>
  <conditionalFormatting sqref="O139:Q139 S139:V139">
    <cfRule type="expression" dxfId="809" priority="799">
      <formula>$H139="Monté"</formula>
    </cfRule>
  </conditionalFormatting>
  <conditionalFormatting sqref="O140:Q140 S140:V140">
    <cfRule type="expression" dxfId="808" priority="796">
      <formula>$H140="Monté"</formula>
    </cfRule>
  </conditionalFormatting>
  <conditionalFormatting sqref="O141:Q141 S141:V141">
    <cfRule type="expression" dxfId="807" priority="793">
      <formula>$H141="Monté"</formula>
    </cfRule>
  </conditionalFormatting>
  <conditionalFormatting sqref="O142:Q142 S142:V142">
    <cfRule type="expression" dxfId="806" priority="790">
      <formula>$H142="Monté"</formula>
    </cfRule>
  </conditionalFormatting>
  <conditionalFormatting sqref="O144:Q144 S144:V144">
    <cfRule type="expression" dxfId="805" priority="787">
      <formula>$H144="Monté"</formula>
    </cfRule>
  </conditionalFormatting>
  <conditionalFormatting sqref="O145:Q145 S145:V145">
    <cfRule type="expression" dxfId="804" priority="784">
      <formula>$H145="Monté"</formula>
    </cfRule>
  </conditionalFormatting>
  <conditionalFormatting sqref="O146:Q153 S146:V153">
    <cfRule type="expression" dxfId="803" priority="781">
      <formula>$H146="Monté"</formula>
    </cfRule>
  </conditionalFormatting>
  <conditionalFormatting sqref="V139:V153">
    <cfRule type="cellIs" dxfId="802" priority="779" operator="between">
      <formula>4</formula>
      <formula>5</formula>
    </cfRule>
    <cfRule type="cellIs" dxfId="801" priority="780" operator="between">
      <formula>1</formula>
      <formula>3</formula>
    </cfRule>
  </conditionalFormatting>
  <conditionalFormatting sqref="S143">
    <cfRule type="cellIs" dxfId="800" priority="803" operator="equal">
      <formula>$AB$70</formula>
    </cfRule>
    <cfRule type="cellIs" dxfId="799" priority="804" operator="greaterThan">
      <formula>$AB$70</formula>
    </cfRule>
  </conditionalFormatting>
  <conditionalFormatting sqref="S139">
    <cfRule type="cellIs" dxfId="798" priority="800" operator="equal">
      <formula>$AB$70</formula>
    </cfRule>
    <cfRule type="cellIs" dxfId="797" priority="801" operator="greaterThan">
      <formula>$AB$70</formula>
    </cfRule>
  </conditionalFormatting>
  <conditionalFormatting sqref="S140">
    <cfRule type="cellIs" dxfId="796" priority="797" operator="equal">
      <formula>$AB$70</formula>
    </cfRule>
    <cfRule type="cellIs" dxfId="795" priority="798" operator="greaterThan">
      <formula>$AB$70</formula>
    </cfRule>
  </conditionalFormatting>
  <conditionalFormatting sqref="S141">
    <cfRule type="cellIs" dxfId="794" priority="794" operator="equal">
      <formula>$AB$70</formula>
    </cfRule>
    <cfRule type="cellIs" dxfId="793" priority="795" operator="greaterThan">
      <formula>$AB$70</formula>
    </cfRule>
  </conditionalFormatting>
  <conditionalFormatting sqref="S142">
    <cfRule type="cellIs" dxfId="792" priority="791" operator="equal">
      <formula>$AB$70</formula>
    </cfRule>
    <cfRule type="cellIs" dxfId="791" priority="792" operator="greaterThan">
      <formula>$AB$70</formula>
    </cfRule>
  </conditionalFormatting>
  <conditionalFormatting sqref="S144">
    <cfRule type="cellIs" dxfId="790" priority="788" operator="equal">
      <formula>$AB$70</formula>
    </cfRule>
    <cfRule type="cellIs" dxfId="789" priority="789" operator="greaterThan">
      <formula>$AB$70</formula>
    </cfRule>
  </conditionalFormatting>
  <conditionalFormatting sqref="S145">
    <cfRule type="cellIs" dxfId="788" priority="785" operator="equal">
      <formula>$AB$70</formula>
    </cfRule>
    <cfRule type="cellIs" dxfId="787" priority="786" operator="greaterThan">
      <formula>$AB$70</formula>
    </cfRule>
  </conditionalFormatting>
  <conditionalFormatting sqref="S146:S153">
    <cfRule type="cellIs" dxfId="786" priority="782" operator="equal">
      <formula>$AB$70</formula>
    </cfRule>
    <cfRule type="cellIs" dxfId="785" priority="783" operator="greaterThan">
      <formula>$AB$70</formula>
    </cfRule>
  </conditionalFormatting>
  <conditionalFormatting sqref="W139:W153">
    <cfRule type="cellIs" dxfId="784" priority="776" operator="equal">
      <formula>0</formula>
    </cfRule>
  </conditionalFormatting>
  <conditionalFormatting sqref="W139:W153">
    <cfRule type="cellIs" dxfId="783" priority="775" operator="equal">
      <formula>$Z$6</formula>
    </cfRule>
  </conditionalFormatting>
  <conditionalFormatting sqref="O139:Q153 S139:X153">
    <cfRule type="cellIs" dxfId="782" priority="774" operator="equal">
      <formula>0</formula>
    </cfRule>
  </conditionalFormatting>
  <conditionalFormatting sqref="O138:Q153 S138:X153">
    <cfRule type="containsBlanks" dxfId="781" priority="773">
      <formula>LEN(TRIM(O138))=0</formula>
    </cfRule>
  </conditionalFormatting>
  <conditionalFormatting sqref="R138">
    <cfRule type="cellIs" dxfId="780" priority="772" operator="equal">
      <formula>0</formula>
    </cfRule>
  </conditionalFormatting>
  <conditionalFormatting sqref="R138">
    <cfRule type="containsBlanks" dxfId="779" priority="771">
      <formula>LEN(TRIM(R138))=0</formula>
    </cfRule>
  </conditionalFormatting>
  <conditionalFormatting sqref="R139:R153">
    <cfRule type="cellIs" dxfId="778" priority="746" operator="equal">
      <formula>0</formula>
    </cfRule>
  </conditionalFormatting>
  <conditionalFormatting sqref="R143">
    <cfRule type="expression" dxfId="777" priority="768">
      <formula>$H143="Monté"</formula>
    </cfRule>
  </conditionalFormatting>
  <conditionalFormatting sqref="R139">
    <cfRule type="expression" dxfId="776" priority="765">
      <formula>$H139="Monté"</formula>
    </cfRule>
  </conditionalFormatting>
  <conditionalFormatting sqref="R140">
    <cfRule type="expression" dxfId="775" priority="762">
      <formula>$H140="Monté"</formula>
    </cfRule>
  </conditionalFormatting>
  <conditionalFormatting sqref="R141">
    <cfRule type="expression" dxfId="774" priority="759">
      <formula>$H141="Monté"</formula>
    </cfRule>
  </conditionalFormatting>
  <conditionalFormatting sqref="R142">
    <cfRule type="expression" dxfId="773" priority="756">
      <formula>$H142="Monté"</formula>
    </cfRule>
  </conditionalFormatting>
  <conditionalFormatting sqref="R144">
    <cfRule type="expression" dxfId="772" priority="753">
      <formula>$H144="Monté"</formula>
    </cfRule>
  </conditionalFormatting>
  <conditionalFormatting sqref="R145">
    <cfRule type="expression" dxfId="771" priority="750">
      <formula>$H145="Monté"</formula>
    </cfRule>
  </conditionalFormatting>
  <conditionalFormatting sqref="R146:R153">
    <cfRule type="expression" dxfId="770" priority="747">
      <formula>$H146="Monté"</formula>
    </cfRule>
  </conditionalFormatting>
  <conditionalFormatting sqref="R143">
    <cfRule type="cellIs" dxfId="769" priority="769" operator="equal">
      <formula>$AC$121</formula>
    </cfRule>
    <cfRule type="cellIs" dxfId="768" priority="770" operator="between">
      <formula>0.97</formula>
      <formula>1.03</formula>
    </cfRule>
  </conditionalFormatting>
  <conditionalFormatting sqref="R139">
    <cfRule type="cellIs" dxfId="767" priority="766" operator="equal">
      <formula>$AC$121</formula>
    </cfRule>
    <cfRule type="cellIs" dxfId="766" priority="767" operator="between">
      <formula>0.97</formula>
      <formula>1.03</formula>
    </cfRule>
  </conditionalFormatting>
  <conditionalFormatting sqref="R140">
    <cfRule type="cellIs" dxfId="765" priority="763" operator="equal">
      <formula>$AC$121</formula>
    </cfRule>
    <cfRule type="cellIs" dxfId="764" priority="764" operator="between">
      <formula>0.97</formula>
      <formula>1.03</formula>
    </cfRule>
  </conditionalFormatting>
  <conditionalFormatting sqref="R141">
    <cfRule type="cellIs" dxfId="763" priority="760" operator="equal">
      <formula>$AC$121</formula>
    </cfRule>
    <cfRule type="cellIs" dxfId="762" priority="761" operator="between">
      <formula>0.97</formula>
      <formula>1.03</formula>
    </cfRule>
  </conditionalFormatting>
  <conditionalFormatting sqref="R142">
    <cfRule type="cellIs" dxfId="761" priority="757" operator="equal">
      <formula>$AC$121</formula>
    </cfRule>
    <cfRule type="cellIs" dxfId="760" priority="758" operator="between">
      <formula>0.97</formula>
      <formula>1.03</formula>
    </cfRule>
  </conditionalFormatting>
  <conditionalFormatting sqref="R144">
    <cfRule type="cellIs" dxfId="759" priority="754" operator="equal">
      <formula>$AC$121</formula>
    </cfRule>
    <cfRule type="cellIs" dxfId="758" priority="755" operator="between">
      <formula>0.97</formula>
      <formula>1.03</formula>
    </cfRule>
  </conditionalFormatting>
  <conditionalFormatting sqref="R145">
    <cfRule type="cellIs" dxfId="757" priority="751" operator="equal">
      <formula>$AC$121</formula>
    </cfRule>
    <cfRule type="cellIs" dxfId="756" priority="752" operator="between">
      <formula>0.97</formula>
      <formula>1.03</formula>
    </cfRule>
  </conditionalFormatting>
  <conditionalFormatting sqref="R146:R153">
    <cfRule type="cellIs" dxfId="755" priority="748" operator="equal">
      <formula>$AC$121</formula>
    </cfRule>
    <cfRule type="cellIs" dxfId="754" priority="749" operator="between">
      <formula>0.97</formula>
      <formula>1.03</formula>
    </cfRule>
  </conditionalFormatting>
  <conditionalFormatting sqref="R139:R153">
    <cfRule type="cellIs" dxfId="753" priority="745" operator="equal">
      <formula>0</formula>
    </cfRule>
  </conditionalFormatting>
  <conditionalFormatting sqref="R139:R153">
    <cfRule type="containsBlanks" dxfId="752" priority="744">
      <formula>LEN(TRIM(R139))=0</formula>
    </cfRule>
  </conditionalFormatting>
  <conditionalFormatting sqref="R139:R153">
    <cfRule type="cellIs" dxfId="751" priority="743" operator="greaterThan">
      <formula>1.03</formula>
    </cfRule>
  </conditionalFormatting>
  <conditionalFormatting sqref="R138:R153">
    <cfRule type="containsBlanks" dxfId="750" priority="742">
      <formula>LEN(TRIM(R138))=0</formula>
    </cfRule>
  </conditionalFormatting>
  <conditionalFormatting sqref="AA137:AB137 AB138 AA139:AB142">
    <cfRule type="cellIs" dxfId="749" priority="741" operator="equal">
      <formula>0</formula>
    </cfRule>
  </conditionalFormatting>
  <conditionalFormatting sqref="AA138">
    <cfRule type="cellIs" dxfId="748" priority="740" operator="equal">
      <formula>0</formula>
    </cfRule>
  </conditionalFormatting>
  <conditionalFormatting sqref="Z137:Z142">
    <cfRule type="cellIs" dxfId="747" priority="739" operator="equal">
      <formula>0</formula>
    </cfRule>
  </conditionalFormatting>
  <conditionalFormatting sqref="Z144:AC148">
    <cfRule type="cellIs" dxfId="746" priority="738" operator="equal">
      <formula>0</formula>
    </cfRule>
  </conditionalFormatting>
  <conditionalFormatting sqref="O155:Q170 X155:X170 S155:V170">
    <cfRule type="cellIs" dxfId="745" priority="710" operator="equal">
      <formula>0</formula>
    </cfRule>
  </conditionalFormatting>
  <conditionalFormatting sqref="O160:Q160 S160:V160">
    <cfRule type="expression" dxfId="744" priority="735">
      <formula>$H160="Monté"</formula>
    </cfRule>
  </conditionalFormatting>
  <conditionalFormatting sqref="O156:Q156 S156:V156">
    <cfRule type="expression" dxfId="743" priority="732">
      <formula>$H156="Monté"</formula>
    </cfRule>
  </conditionalFormatting>
  <conditionalFormatting sqref="O157:Q157 S157:V157">
    <cfRule type="expression" dxfId="742" priority="729">
      <formula>$H157="Monté"</formula>
    </cfRule>
  </conditionalFormatting>
  <conditionalFormatting sqref="O158:Q158 S158:V158">
    <cfRule type="expression" dxfId="741" priority="726">
      <formula>$H158="Monté"</formula>
    </cfRule>
  </conditionalFormatting>
  <conditionalFormatting sqref="O159:Q159 S159:V159">
    <cfRule type="expression" dxfId="740" priority="723">
      <formula>$H159="Monté"</formula>
    </cfRule>
  </conditionalFormatting>
  <conditionalFormatting sqref="O161:Q161 S161:V161">
    <cfRule type="expression" dxfId="739" priority="720">
      <formula>$H161="Monté"</formula>
    </cfRule>
  </conditionalFormatting>
  <conditionalFormatting sqref="O162:Q162 S162:V162">
    <cfRule type="expression" dxfId="738" priority="717">
      <formula>$H162="Monté"</formula>
    </cfRule>
  </conditionalFormatting>
  <conditionalFormatting sqref="O163:Q170 S163:V170">
    <cfRule type="expression" dxfId="737" priority="714">
      <formula>$H163="Monté"</formula>
    </cfRule>
  </conditionalFormatting>
  <conditionalFormatting sqref="V156:V170">
    <cfRule type="cellIs" dxfId="736" priority="712" operator="between">
      <formula>4</formula>
      <formula>5</formula>
    </cfRule>
    <cfRule type="cellIs" dxfId="735" priority="713" operator="between">
      <formula>1</formula>
      <formula>3</formula>
    </cfRule>
  </conditionalFormatting>
  <conditionalFormatting sqref="S160">
    <cfRule type="cellIs" dxfId="734" priority="736" operator="equal">
      <formula>$AB$70</formula>
    </cfRule>
    <cfRule type="cellIs" dxfId="733" priority="737" operator="greaterThan">
      <formula>$AB$70</formula>
    </cfRule>
  </conditionalFormatting>
  <conditionalFormatting sqref="S156">
    <cfRule type="cellIs" dxfId="732" priority="733" operator="equal">
      <formula>$AB$70</formula>
    </cfRule>
    <cfRule type="cellIs" dxfId="731" priority="734" operator="greaterThan">
      <formula>$AB$70</formula>
    </cfRule>
  </conditionalFormatting>
  <conditionalFormatting sqref="S157">
    <cfRule type="cellIs" dxfId="730" priority="730" operator="equal">
      <formula>$AB$70</formula>
    </cfRule>
    <cfRule type="cellIs" dxfId="729" priority="731" operator="greaterThan">
      <formula>$AB$70</formula>
    </cfRule>
  </conditionalFormatting>
  <conditionalFormatting sqref="S158">
    <cfRule type="cellIs" dxfId="728" priority="727" operator="equal">
      <formula>$AB$70</formula>
    </cfRule>
    <cfRule type="cellIs" dxfId="727" priority="728" operator="greaterThan">
      <formula>$AB$70</formula>
    </cfRule>
  </conditionalFormatting>
  <conditionalFormatting sqref="S159">
    <cfRule type="cellIs" dxfId="726" priority="724" operator="equal">
      <formula>$AB$70</formula>
    </cfRule>
    <cfRule type="cellIs" dxfId="725" priority="725" operator="greaterThan">
      <formula>$AB$70</formula>
    </cfRule>
  </conditionalFormatting>
  <conditionalFormatting sqref="S161">
    <cfRule type="cellIs" dxfId="724" priority="721" operator="equal">
      <formula>$AB$70</formula>
    </cfRule>
    <cfRule type="cellIs" dxfId="723" priority="722" operator="greaterThan">
      <formula>$AB$70</formula>
    </cfRule>
  </conditionalFormatting>
  <conditionalFormatting sqref="S162">
    <cfRule type="cellIs" dxfId="722" priority="718" operator="equal">
      <formula>$AB$70</formula>
    </cfRule>
    <cfRule type="cellIs" dxfId="721" priority="719" operator="greaterThan">
      <formula>$AB$70</formula>
    </cfRule>
  </conditionalFormatting>
  <conditionalFormatting sqref="S163:S170">
    <cfRule type="cellIs" dxfId="720" priority="715" operator="equal">
      <formula>$AB$70</formula>
    </cfRule>
    <cfRule type="cellIs" dxfId="719" priority="716" operator="greaterThan">
      <formula>$AB$70</formula>
    </cfRule>
  </conditionalFormatting>
  <conditionalFormatting sqref="W156:W170">
    <cfRule type="cellIs" dxfId="718" priority="709" operator="equal">
      <formula>0</formula>
    </cfRule>
  </conditionalFormatting>
  <conditionalFormatting sqref="W156:W170">
    <cfRule type="cellIs" dxfId="717" priority="708" operator="equal">
      <formula>$Z$6</formula>
    </cfRule>
  </conditionalFormatting>
  <conditionalFormatting sqref="O156:Q170 S156:X170">
    <cfRule type="cellIs" dxfId="716" priority="707" operator="equal">
      <formula>0</formula>
    </cfRule>
  </conditionalFormatting>
  <conditionalFormatting sqref="O155:Q170 S155:X170">
    <cfRule type="containsBlanks" dxfId="715" priority="706">
      <formula>LEN(TRIM(O155))=0</formula>
    </cfRule>
  </conditionalFormatting>
  <conditionalFormatting sqref="R155">
    <cfRule type="cellIs" dxfId="714" priority="705" operator="equal">
      <formula>0</formula>
    </cfRule>
  </conditionalFormatting>
  <conditionalFormatting sqref="R155">
    <cfRule type="containsBlanks" dxfId="713" priority="704">
      <formula>LEN(TRIM(R155))=0</formula>
    </cfRule>
  </conditionalFormatting>
  <conditionalFormatting sqref="R156:R170">
    <cfRule type="cellIs" dxfId="712" priority="679" operator="equal">
      <formula>0</formula>
    </cfRule>
  </conditionalFormatting>
  <conditionalFormatting sqref="R160">
    <cfRule type="expression" dxfId="711" priority="701">
      <formula>$H160="Monté"</formula>
    </cfRule>
  </conditionalFormatting>
  <conditionalFormatting sqref="R156">
    <cfRule type="expression" dxfId="710" priority="698">
      <formula>$H156="Monté"</formula>
    </cfRule>
  </conditionalFormatting>
  <conditionalFormatting sqref="R157">
    <cfRule type="expression" dxfId="709" priority="695">
      <formula>$H157="Monté"</formula>
    </cfRule>
  </conditionalFormatting>
  <conditionalFormatting sqref="R158">
    <cfRule type="expression" dxfId="708" priority="692">
      <formula>$H158="Monté"</formula>
    </cfRule>
  </conditionalFormatting>
  <conditionalFormatting sqref="R159">
    <cfRule type="expression" dxfId="707" priority="689">
      <formula>$H159="Monté"</formula>
    </cfRule>
  </conditionalFormatting>
  <conditionalFormatting sqref="R161">
    <cfRule type="expression" dxfId="706" priority="686">
      <formula>$H161="Monté"</formula>
    </cfRule>
  </conditionalFormatting>
  <conditionalFormatting sqref="R162">
    <cfRule type="expression" dxfId="705" priority="683">
      <formula>$H162="Monté"</formula>
    </cfRule>
  </conditionalFormatting>
  <conditionalFormatting sqref="R163:R170">
    <cfRule type="expression" dxfId="704" priority="680">
      <formula>$H163="Monté"</formula>
    </cfRule>
  </conditionalFormatting>
  <conditionalFormatting sqref="R160">
    <cfRule type="cellIs" dxfId="703" priority="702" operator="equal">
      <formula>$AC$121</formula>
    </cfRule>
    <cfRule type="cellIs" dxfId="702" priority="703" operator="between">
      <formula>0.97</formula>
      <formula>1.03</formula>
    </cfRule>
  </conditionalFormatting>
  <conditionalFormatting sqref="R156">
    <cfRule type="cellIs" dxfId="701" priority="699" operator="equal">
      <formula>$AC$121</formula>
    </cfRule>
    <cfRule type="cellIs" dxfId="700" priority="700" operator="between">
      <formula>0.97</formula>
      <formula>1.03</formula>
    </cfRule>
  </conditionalFormatting>
  <conditionalFormatting sqref="R157">
    <cfRule type="cellIs" dxfId="699" priority="696" operator="equal">
      <formula>$AC$121</formula>
    </cfRule>
    <cfRule type="cellIs" dxfId="698" priority="697" operator="between">
      <formula>0.97</formula>
      <formula>1.03</formula>
    </cfRule>
  </conditionalFormatting>
  <conditionalFormatting sqref="R158">
    <cfRule type="cellIs" dxfId="697" priority="693" operator="equal">
      <formula>$AC$121</formula>
    </cfRule>
    <cfRule type="cellIs" dxfId="696" priority="694" operator="between">
      <formula>0.97</formula>
      <formula>1.03</formula>
    </cfRule>
  </conditionalFormatting>
  <conditionalFormatting sqref="R159">
    <cfRule type="cellIs" dxfId="695" priority="690" operator="equal">
      <formula>$AC$121</formula>
    </cfRule>
    <cfRule type="cellIs" dxfId="694" priority="691" operator="between">
      <formula>0.97</formula>
      <formula>1.03</formula>
    </cfRule>
  </conditionalFormatting>
  <conditionalFormatting sqref="R161">
    <cfRule type="cellIs" dxfId="693" priority="687" operator="equal">
      <formula>$AC$121</formula>
    </cfRule>
    <cfRule type="cellIs" dxfId="692" priority="688" operator="between">
      <formula>0.97</formula>
      <formula>1.03</formula>
    </cfRule>
  </conditionalFormatting>
  <conditionalFormatting sqref="R162">
    <cfRule type="cellIs" dxfId="691" priority="684" operator="equal">
      <formula>$AC$121</formula>
    </cfRule>
    <cfRule type="cellIs" dxfId="690" priority="685" operator="between">
      <formula>0.97</formula>
      <formula>1.03</formula>
    </cfRule>
  </conditionalFormatting>
  <conditionalFormatting sqref="R163:R170">
    <cfRule type="cellIs" dxfId="689" priority="681" operator="equal">
      <formula>$AC$121</formula>
    </cfRule>
    <cfRule type="cellIs" dxfId="688" priority="682" operator="between">
      <formula>0.97</formula>
      <formula>1.03</formula>
    </cfRule>
  </conditionalFormatting>
  <conditionalFormatting sqref="R156:R170">
    <cfRule type="cellIs" dxfId="687" priority="678" operator="equal">
      <formula>0</formula>
    </cfRule>
  </conditionalFormatting>
  <conditionalFormatting sqref="R156:R170">
    <cfRule type="containsBlanks" dxfId="686" priority="677">
      <formula>LEN(TRIM(R156))=0</formula>
    </cfRule>
  </conditionalFormatting>
  <conditionalFormatting sqref="R156:R170">
    <cfRule type="cellIs" dxfId="685" priority="676" operator="greaterThan">
      <formula>1.03</formula>
    </cfRule>
  </conditionalFormatting>
  <conditionalFormatting sqref="R155:R170">
    <cfRule type="containsBlanks" dxfId="684" priority="675">
      <formula>LEN(TRIM(R155))=0</formula>
    </cfRule>
  </conditionalFormatting>
  <conditionalFormatting sqref="AA154:AB154 AB155 AA156:AB159">
    <cfRule type="cellIs" dxfId="683" priority="674" operator="equal">
      <formula>0</formula>
    </cfRule>
  </conditionalFormatting>
  <conditionalFormatting sqref="AA155">
    <cfRule type="cellIs" dxfId="682" priority="673" operator="equal">
      <formula>0</formula>
    </cfRule>
  </conditionalFormatting>
  <conditionalFormatting sqref="Z154:Z159">
    <cfRule type="cellIs" dxfId="681" priority="672" operator="equal">
      <formula>0</formula>
    </cfRule>
  </conditionalFormatting>
  <conditionalFormatting sqref="Z161:AC165">
    <cfRule type="cellIs" dxfId="680" priority="671" operator="equal">
      <formula>0</formula>
    </cfRule>
  </conditionalFormatting>
  <conditionalFormatting sqref="O172:Q187 X172:X187 S172:V187">
    <cfRule type="cellIs" dxfId="679" priority="643" operator="equal">
      <formula>0</formula>
    </cfRule>
  </conditionalFormatting>
  <conditionalFormatting sqref="O177:Q177 S177:V177">
    <cfRule type="expression" dxfId="678" priority="668">
      <formula>$H177="Monté"</formula>
    </cfRule>
  </conditionalFormatting>
  <conditionalFormatting sqref="O173:Q173 S173:V173">
    <cfRule type="expression" dxfId="677" priority="665">
      <formula>$H173="Monté"</formula>
    </cfRule>
  </conditionalFormatting>
  <conditionalFormatting sqref="O174:Q174 S174:V174">
    <cfRule type="expression" dxfId="676" priority="662">
      <formula>$H174="Monté"</formula>
    </cfRule>
  </conditionalFormatting>
  <conditionalFormatting sqref="O175:Q175 S175:V175">
    <cfRule type="expression" dxfId="675" priority="659">
      <formula>$H175="Monté"</formula>
    </cfRule>
  </conditionalFormatting>
  <conditionalFormatting sqref="O176:Q176 S176:V176">
    <cfRule type="expression" dxfId="674" priority="656">
      <formula>$H176="Monté"</formula>
    </cfRule>
  </conditionalFormatting>
  <conditionalFormatting sqref="O178:Q178 S178:V178">
    <cfRule type="expression" dxfId="673" priority="653">
      <formula>$H178="Monté"</formula>
    </cfRule>
  </conditionalFormatting>
  <conditionalFormatting sqref="O179:Q179 S179:V179">
    <cfRule type="expression" dxfId="672" priority="650">
      <formula>$H179="Monté"</formula>
    </cfRule>
  </conditionalFormatting>
  <conditionalFormatting sqref="O180:Q187 S180:V187">
    <cfRule type="expression" dxfId="671" priority="647">
      <formula>$H180="Monté"</formula>
    </cfRule>
  </conditionalFormatting>
  <conditionalFormatting sqref="V173:V187">
    <cfRule type="cellIs" dxfId="670" priority="645" operator="between">
      <formula>4</formula>
      <formula>5</formula>
    </cfRule>
    <cfRule type="cellIs" dxfId="669" priority="646" operator="between">
      <formula>1</formula>
      <formula>3</formula>
    </cfRule>
  </conditionalFormatting>
  <conditionalFormatting sqref="S177">
    <cfRule type="cellIs" dxfId="668" priority="669" operator="equal">
      <formula>$AB$70</formula>
    </cfRule>
    <cfRule type="cellIs" dxfId="667" priority="670" operator="greaterThan">
      <formula>$AB$70</formula>
    </cfRule>
  </conditionalFormatting>
  <conditionalFormatting sqref="S173">
    <cfRule type="cellIs" dxfId="666" priority="666" operator="equal">
      <formula>$AB$70</formula>
    </cfRule>
    <cfRule type="cellIs" dxfId="665" priority="667" operator="greaterThan">
      <formula>$AB$70</formula>
    </cfRule>
  </conditionalFormatting>
  <conditionalFormatting sqref="S174">
    <cfRule type="cellIs" dxfId="664" priority="663" operator="equal">
      <formula>$AB$70</formula>
    </cfRule>
    <cfRule type="cellIs" dxfId="663" priority="664" operator="greaterThan">
      <formula>$AB$70</formula>
    </cfRule>
  </conditionalFormatting>
  <conditionalFormatting sqref="S175">
    <cfRule type="cellIs" dxfId="662" priority="660" operator="equal">
      <formula>$AB$70</formula>
    </cfRule>
    <cfRule type="cellIs" dxfId="661" priority="661" operator="greaterThan">
      <formula>$AB$70</formula>
    </cfRule>
  </conditionalFormatting>
  <conditionalFormatting sqref="S176">
    <cfRule type="cellIs" dxfId="660" priority="657" operator="equal">
      <formula>$AB$70</formula>
    </cfRule>
    <cfRule type="cellIs" dxfId="659" priority="658" operator="greaterThan">
      <formula>$AB$70</formula>
    </cfRule>
  </conditionalFormatting>
  <conditionalFormatting sqref="S178">
    <cfRule type="cellIs" dxfId="658" priority="654" operator="equal">
      <formula>$AB$70</formula>
    </cfRule>
    <cfRule type="cellIs" dxfId="657" priority="655" operator="greaterThan">
      <formula>$AB$70</formula>
    </cfRule>
  </conditionalFormatting>
  <conditionalFormatting sqref="S179">
    <cfRule type="cellIs" dxfId="656" priority="651" operator="equal">
      <formula>$AB$70</formula>
    </cfRule>
    <cfRule type="cellIs" dxfId="655" priority="652" operator="greaterThan">
      <formula>$AB$70</formula>
    </cfRule>
  </conditionalFormatting>
  <conditionalFormatting sqref="S180:S187">
    <cfRule type="cellIs" dxfId="654" priority="648" operator="equal">
      <formula>$AB$70</formula>
    </cfRule>
    <cfRule type="cellIs" dxfId="653" priority="649" operator="greaterThan">
      <formula>$AB$70</formula>
    </cfRule>
  </conditionalFormatting>
  <conditionalFormatting sqref="W173:W187">
    <cfRule type="cellIs" dxfId="652" priority="642" operator="equal">
      <formula>0</formula>
    </cfRule>
  </conditionalFormatting>
  <conditionalFormatting sqref="W173:W187">
    <cfRule type="cellIs" dxfId="651" priority="641" operator="equal">
      <formula>$Z$6</formula>
    </cfRule>
  </conditionalFormatting>
  <conditionalFormatting sqref="O173:Q187 S173:X187">
    <cfRule type="cellIs" dxfId="650" priority="640" operator="equal">
      <formula>0</formula>
    </cfRule>
  </conditionalFormatting>
  <conditionalFormatting sqref="O172:Q187 S172:X187">
    <cfRule type="containsBlanks" dxfId="649" priority="639">
      <formula>LEN(TRIM(O172))=0</formula>
    </cfRule>
  </conditionalFormatting>
  <conditionalFormatting sqref="R172">
    <cfRule type="cellIs" dxfId="648" priority="638" operator="equal">
      <formula>0</formula>
    </cfRule>
  </conditionalFormatting>
  <conditionalFormatting sqref="R172">
    <cfRule type="containsBlanks" dxfId="647" priority="637">
      <formula>LEN(TRIM(R172))=0</formula>
    </cfRule>
  </conditionalFormatting>
  <conditionalFormatting sqref="R173:R187">
    <cfRule type="cellIs" dxfId="646" priority="612" operator="equal">
      <formula>0</formula>
    </cfRule>
  </conditionalFormatting>
  <conditionalFormatting sqref="R177">
    <cfRule type="expression" dxfId="645" priority="634">
      <formula>$H177="Monté"</formula>
    </cfRule>
  </conditionalFormatting>
  <conditionalFormatting sqref="R173">
    <cfRule type="expression" dxfId="644" priority="631">
      <formula>$H173="Monté"</formula>
    </cfRule>
  </conditionalFormatting>
  <conditionalFormatting sqref="R174">
    <cfRule type="expression" dxfId="643" priority="628">
      <formula>$H174="Monté"</formula>
    </cfRule>
  </conditionalFormatting>
  <conditionalFormatting sqref="R175">
    <cfRule type="expression" dxfId="642" priority="625">
      <formula>$H175="Monté"</formula>
    </cfRule>
  </conditionalFormatting>
  <conditionalFormatting sqref="R176">
    <cfRule type="expression" dxfId="641" priority="622">
      <formula>$H176="Monté"</formula>
    </cfRule>
  </conditionalFormatting>
  <conditionalFormatting sqref="R178">
    <cfRule type="expression" dxfId="640" priority="619">
      <formula>$H178="Monté"</formula>
    </cfRule>
  </conditionalFormatting>
  <conditionalFormatting sqref="R179">
    <cfRule type="expression" dxfId="639" priority="616">
      <formula>$H179="Monté"</formula>
    </cfRule>
  </conditionalFormatting>
  <conditionalFormatting sqref="R180:R187">
    <cfRule type="expression" dxfId="638" priority="613">
      <formula>$H180="Monté"</formula>
    </cfRule>
  </conditionalFormatting>
  <conditionalFormatting sqref="R177">
    <cfRule type="cellIs" dxfId="637" priority="635" operator="equal">
      <formula>$AC$121</formula>
    </cfRule>
    <cfRule type="cellIs" dxfId="636" priority="636" operator="between">
      <formula>0.97</formula>
      <formula>1.03</formula>
    </cfRule>
  </conditionalFormatting>
  <conditionalFormatting sqref="R173">
    <cfRule type="cellIs" dxfId="635" priority="632" operator="equal">
      <formula>$AC$121</formula>
    </cfRule>
    <cfRule type="cellIs" dxfId="634" priority="633" operator="between">
      <formula>0.97</formula>
      <formula>1.03</formula>
    </cfRule>
  </conditionalFormatting>
  <conditionalFormatting sqref="R174">
    <cfRule type="cellIs" dxfId="633" priority="629" operator="equal">
      <formula>$AC$121</formula>
    </cfRule>
    <cfRule type="cellIs" dxfId="632" priority="630" operator="between">
      <formula>0.97</formula>
      <formula>1.03</formula>
    </cfRule>
  </conditionalFormatting>
  <conditionalFormatting sqref="R175">
    <cfRule type="cellIs" dxfId="631" priority="626" operator="equal">
      <formula>$AC$121</formula>
    </cfRule>
    <cfRule type="cellIs" dxfId="630" priority="627" operator="between">
      <formula>0.97</formula>
      <formula>1.03</formula>
    </cfRule>
  </conditionalFormatting>
  <conditionalFormatting sqref="R176">
    <cfRule type="cellIs" dxfId="629" priority="623" operator="equal">
      <formula>$AC$121</formula>
    </cfRule>
    <cfRule type="cellIs" dxfId="628" priority="624" operator="between">
      <formula>0.97</formula>
      <formula>1.03</formula>
    </cfRule>
  </conditionalFormatting>
  <conditionalFormatting sqref="R178">
    <cfRule type="cellIs" dxfId="627" priority="620" operator="equal">
      <formula>$AC$121</formula>
    </cfRule>
    <cfRule type="cellIs" dxfId="626" priority="621" operator="between">
      <formula>0.97</formula>
      <formula>1.03</formula>
    </cfRule>
  </conditionalFormatting>
  <conditionalFormatting sqref="R179">
    <cfRule type="cellIs" dxfId="625" priority="617" operator="equal">
      <formula>$AC$121</formula>
    </cfRule>
    <cfRule type="cellIs" dxfId="624" priority="618" operator="between">
      <formula>0.97</formula>
      <formula>1.03</formula>
    </cfRule>
  </conditionalFormatting>
  <conditionalFormatting sqref="R180:R187">
    <cfRule type="cellIs" dxfId="623" priority="614" operator="equal">
      <formula>$AC$121</formula>
    </cfRule>
    <cfRule type="cellIs" dxfId="622" priority="615" operator="between">
      <formula>0.97</formula>
      <formula>1.03</formula>
    </cfRule>
  </conditionalFormatting>
  <conditionalFormatting sqref="R173:R187">
    <cfRule type="cellIs" dxfId="621" priority="611" operator="equal">
      <formula>0</formula>
    </cfRule>
  </conditionalFormatting>
  <conditionalFormatting sqref="R173:R187">
    <cfRule type="containsBlanks" dxfId="620" priority="610">
      <formula>LEN(TRIM(R173))=0</formula>
    </cfRule>
  </conditionalFormatting>
  <conditionalFormatting sqref="R173:R187">
    <cfRule type="cellIs" dxfId="619" priority="609" operator="greaterThan">
      <formula>1.03</formula>
    </cfRule>
  </conditionalFormatting>
  <conditionalFormatting sqref="R172:R187">
    <cfRule type="containsBlanks" dxfId="618" priority="608">
      <formula>LEN(TRIM(R172))=0</formula>
    </cfRule>
  </conditionalFormatting>
  <conditionalFormatting sqref="AA171:AB171 AB172 AA173:AB176">
    <cfRule type="cellIs" dxfId="617" priority="607" operator="equal">
      <formula>0</formula>
    </cfRule>
  </conditionalFormatting>
  <conditionalFormatting sqref="AA172">
    <cfRule type="cellIs" dxfId="616" priority="606" operator="equal">
      <formula>0</formula>
    </cfRule>
  </conditionalFormatting>
  <conditionalFormatting sqref="Z171:Z176">
    <cfRule type="cellIs" dxfId="615" priority="605" operator="equal">
      <formula>0</formula>
    </cfRule>
  </conditionalFormatting>
  <conditionalFormatting sqref="Z178:AC182">
    <cfRule type="cellIs" dxfId="614" priority="604" operator="equal">
      <formula>0</formula>
    </cfRule>
  </conditionalFormatting>
  <conditionalFormatting sqref="O189:Q204 X189:X204 S189:V204">
    <cfRule type="cellIs" dxfId="613" priority="576" operator="equal">
      <formula>0</formula>
    </cfRule>
  </conditionalFormatting>
  <conditionalFormatting sqref="O194:Q194 S194:V194">
    <cfRule type="expression" dxfId="612" priority="601">
      <formula>$H194="Monté"</formula>
    </cfRule>
  </conditionalFormatting>
  <conditionalFormatting sqref="O190:Q190 S190:V190">
    <cfRule type="expression" dxfId="611" priority="598">
      <formula>$H190="Monté"</formula>
    </cfRule>
  </conditionalFormatting>
  <conditionalFormatting sqref="O191:Q191 S191:V191">
    <cfRule type="expression" dxfId="610" priority="595">
      <formula>$H191="Monté"</formula>
    </cfRule>
  </conditionalFormatting>
  <conditionalFormatting sqref="O192:Q192 S192:V192">
    <cfRule type="expression" dxfId="609" priority="592">
      <formula>$H192="Monté"</formula>
    </cfRule>
  </conditionalFormatting>
  <conditionalFormatting sqref="O193:Q193 S193:V193">
    <cfRule type="expression" dxfId="608" priority="589">
      <formula>$H193="Monté"</formula>
    </cfRule>
  </conditionalFormatting>
  <conditionalFormatting sqref="O195:Q195 S195:V195">
    <cfRule type="expression" dxfId="607" priority="586">
      <formula>$H195="Monté"</formula>
    </cfRule>
  </conditionalFormatting>
  <conditionalFormatting sqref="O196:Q196 S196:V196">
    <cfRule type="expression" dxfId="606" priority="583">
      <formula>$H196="Monté"</formula>
    </cfRule>
  </conditionalFormatting>
  <conditionalFormatting sqref="O197:Q204 S197:V204">
    <cfRule type="expression" dxfId="605" priority="580">
      <formula>$H197="Monté"</formula>
    </cfRule>
  </conditionalFormatting>
  <conditionalFormatting sqref="V190:V204">
    <cfRule type="cellIs" dxfId="604" priority="578" operator="between">
      <formula>4</formula>
      <formula>5</formula>
    </cfRule>
    <cfRule type="cellIs" dxfId="603" priority="579" operator="between">
      <formula>1</formula>
      <formula>3</formula>
    </cfRule>
  </conditionalFormatting>
  <conditionalFormatting sqref="S194">
    <cfRule type="cellIs" dxfId="602" priority="602" operator="equal">
      <formula>$AB$70</formula>
    </cfRule>
    <cfRule type="cellIs" dxfId="601" priority="603" operator="greaterThan">
      <formula>$AB$70</formula>
    </cfRule>
  </conditionalFormatting>
  <conditionalFormatting sqref="S190">
    <cfRule type="cellIs" dxfId="600" priority="599" operator="equal">
      <formula>$AB$70</formula>
    </cfRule>
    <cfRule type="cellIs" dxfId="599" priority="600" operator="greaterThan">
      <formula>$AB$70</formula>
    </cfRule>
  </conditionalFormatting>
  <conditionalFormatting sqref="S191">
    <cfRule type="cellIs" dxfId="598" priority="596" operator="equal">
      <formula>$AB$70</formula>
    </cfRule>
    <cfRule type="cellIs" dxfId="597" priority="597" operator="greaterThan">
      <formula>$AB$70</formula>
    </cfRule>
  </conditionalFormatting>
  <conditionalFormatting sqref="S192">
    <cfRule type="cellIs" dxfId="596" priority="593" operator="equal">
      <formula>$AB$70</formula>
    </cfRule>
    <cfRule type="cellIs" dxfId="595" priority="594" operator="greaterThan">
      <formula>$AB$70</formula>
    </cfRule>
  </conditionalFormatting>
  <conditionalFormatting sqref="S193">
    <cfRule type="cellIs" dxfId="594" priority="590" operator="equal">
      <formula>$AB$70</formula>
    </cfRule>
    <cfRule type="cellIs" dxfId="593" priority="591" operator="greaterThan">
      <formula>$AB$70</formula>
    </cfRule>
  </conditionalFormatting>
  <conditionalFormatting sqref="S195">
    <cfRule type="cellIs" dxfId="592" priority="587" operator="equal">
      <formula>$AB$70</formula>
    </cfRule>
    <cfRule type="cellIs" dxfId="591" priority="588" operator="greaterThan">
      <formula>$AB$70</formula>
    </cfRule>
  </conditionalFormatting>
  <conditionalFormatting sqref="S196">
    <cfRule type="cellIs" dxfId="590" priority="584" operator="equal">
      <formula>$AB$70</formula>
    </cfRule>
    <cfRule type="cellIs" dxfId="589" priority="585" operator="greaterThan">
      <formula>$AB$70</formula>
    </cfRule>
  </conditionalFormatting>
  <conditionalFormatting sqref="S197:S204">
    <cfRule type="cellIs" dxfId="588" priority="581" operator="equal">
      <formula>$AB$70</formula>
    </cfRule>
    <cfRule type="cellIs" dxfId="587" priority="582" operator="greaterThan">
      <formula>$AB$70</formula>
    </cfRule>
  </conditionalFormatting>
  <conditionalFormatting sqref="W190:W204">
    <cfRule type="cellIs" dxfId="586" priority="575" operator="equal">
      <formula>0</formula>
    </cfRule>
  </conditionalFormatting>
  <conditionalFormatting sqref="W190:W204">
    <cfRule type="cellIs" dxfId="585" priority="574" operator="equal">
      <formula>$Z$6</formula>
    </cfRule>
  </conditionalFormatting>
  <conditionalFormatting sqref="O190:Q204 S190:X204">
    <cfRule type="cellIs" dxfId="584" priority="573" operator="equal">
      <formula>0</formula>
    </cfRule>
  </conditionalFormatting>
  <conditionalFormatting sqref="O189:Q204 S189:X204">
    <cfRule type="containsBlanks" dxfId="583" priority="572">
      <formula>LEN(TRIM(O189))=0</formula>
    </cfRule>
  </conditionalFormatting>
  <conditionalFormatting sqref="R189">
    <cfRule type="cellIs" dxfId="582" priority="571" operator="equal">
      <formula>0</formula>
    </cfRule>
  </conditionalFormatting>
  <conditionalFormatting sqref="R189">
    <cfRule type="containsBlanks" dxfId="581" priority="570">
      <formula>LEN(TRIM(R189))=0</formula>
    </cfRule>
  </conditionalFormatting>
  <conditionalFormatting sqref="R190:R204">
    <cfRule type="cellIs" dxfId="580" priority="545" operator="equal">
      <formula>0</formula>
    </cfRule>
  </conditionalFormatting>
  <conditionalFormatting sqref="R194">
    <cfRule type="expression" dxfId="579" priority="567">
      <formula>$H194="Monté"</formula>
    </cfRule>
  </conditionalFormatting>
  <conditionalFormatting sqref="R190">
    <cfRule type="expression" dxfId="578" priority="564">
      <formula>$H190="Monté"</formula>
    </cfRule>
  </conditionalFormatting>
  <conditionalFormatting sqref="R191">
    <cfRule type="expression" dxfId="577" priority="561">
      <formula>$H191="Monté"</formula>
    </cfRule>
  </conditionalFormatting>
  <conditionalFormatting sqref="R192">
    <cfRule type="expression" dxfId="576" priority="558">
      <formula>$H192="Monté"</formula>
    </cfRule>
  </conditionalFormatting>
  <conditionalFormatting sqref="R193">
    <cfRule type="expression" dxfId="575" priority="555">
      <formula>$H193="Monté"</formula>
    </cfRule>
  </conditionalFormatting>
  <conditionalFormatting sqref="R195">
    <cfRule type="expression" dxfId="574" priority="552">
      <formula>$H195="Monté"</formula>
    </cfRule>
  </conditionalFormatting>
  <conditionalFormatting sqref="R196">
    <cfRule type="expression" dxfId="573" priority="549">
      <formula>$H196="Monté"</formula>
    </cfRule>
  </conditionalFormatting>
  <conditionalFormatting sqref="R197:R204">
    <cfRule type="expression" dxfId="572" priority="546">
      <formula>$H197="Monté"</formula>
    </cfRule>
  </conditionalFormatting>
  <conditionalFormatting sqref="R194">
    <cfRule type="cellIs" dxfId="571" priority="568" operator="equal">
      <formula>$AC$121</formula>
    </cfRule>
    <cfRule type="cellIs" dxfId="570" priority="569" operator="between">
      <formula>0.97</formula>
      <formula>1.03</formula>
    </cfRule>
  </conditionalFormatting>
  <conditionalFormatting sqref="R190">
    <cfRule type="cellIs" dxfId="569" priority="565" operator="equal">
      <formula>$AC$121</formula>
    </cfRule>
    <cfRule type="cellIs" dxfId="568" priority="566" operator="between">
      <formula>0.97</formula>
      <formula>1.03</formula>
    </cfRule>
  </conditionalFormatting>
  <conditionalFormatting sqref="R191">
    <cfRule type="cellIs" dxfId="567" priority="562" operator="equal">
      <formula>$AC$121</formula>
    </cfRule>
    <cfRule type="cellIs" dxfId="566" priority="563" operator="between">
      <formula>0.97</formula>
      <formula>1.03</formula>
    </cfRule>
  </conditionalFormatting>
  <conditionalFormatting sqref="R192">
    <cfRule type="cellIs" dxfId="565" priority="559" operator="equal">
      <formula>$AC$121</formula>
    </cfRule>
    <cfRule type="cellIs" dxfId="564" priority="560" operator="between">
      <formula>0.97</formula>
      <formula>1.03</formula>
    </cfRule>
  </conditionalFormatting>
  <conditionalFormatting sqref="R193">
    <cfRule type="cellIs" dxfId="563" priority="556" operator="equal">
      <formula>$AC$121</formula>
    </cfRule>
    <cfRule type="cellIs" dxfId="562" priority="557" operator="between">
      <formula>0.97</formula>
      <formula>1.03</formula>
    </cfRule>
  </conditionalFormatting>
  <conditionalFormatting sqref="R195">
    <cfRule type="cellIs" dxfId="561" priority="553" operator="equal">
      <formula>$AC$121</formula>
    </cfRule>
    <cfRule type="cellIs" dxfId="560" priority="554" operator="between">
      <formula>0.97</formula>
      <formula>1.03</formula>
    </cfRule>
  </conditionalFormatting>
  <conditionalFormatting sqref="R196">
    <cfRule type="cellIs" dxfId="559" priority="550" operator="equal">
      <formula>$AC$121</formula>
    </cfRule>
    <cfRule type="cellIs" dxfId="558" priority="551" operator="between">
      <formula>0.97</formula>
      <formula>1.03</formula>
    </cfRule>
  </conditionalFormatting>
  <conditionalFormatting sqref="R197:R204">
    <cfRule type="cellIs" dxfId="557" priority="547" operator="equal">
      <formula>$AC$121</formula>
    </cfRule>
    <cfRule type="cellIs" dxfId="556" priority="548" operator="between">
      <formula>0.97</formula>
      <formula>1.03</formula>
    </cfRule>
  </conditionalFormatting>
  <conditionalFormatting sqref="R190:R204">
    <cfRule type="cellIs" dxfId="555" priority="544" operator="equal">
      <formula>0</formula>
    </cfRule>
  </conditionalFormatting>
  <conditionalFormatting sqref="R190:R204">
    <cfRule type="containsBlanks" dxfId="554" priority="543">
      <formula>LEN(TRIM(R190))=0</formula>
    </cfRule>
  </conditionalFormatting>
  <conditionalFormatting sqref="R190:R204">
    <cfRule type="cellIs" dxfId="553" priority="542" operator="greaterThan">
      <formula>1.03</formula>
    </cfRule>
  </conditionalFormatting>
  <conditionalFormatting sqref="R189:R204">
    <cfRule type="containsBlanks" dxfId="552" priority="541">
      <formula>LEN(TRIM(R189))=0</formula>
    </cfRule>
  </conditionalFormatting>
  <conditionalFormatting sqref="AA188:AB188 AB189 AA190:AB193">
    <cfRule type="cellIs" dxfId="551" priority="540" operator="equal">
      <formula>0</formula>
    </cfRule>
  </conditionalFormatting>
  <conditionalFormatting sqref="AA189">
    <cfRule type="cellIs" dxfId="550" priority="539" operator="equal">
      <formula>0</formula>
    </cfRule>
  </conditionalFormatting>
  <conditionalFormatting sqref="Z188:Z193">
    <cfRule type="cellIs" dxfId="549" priority="538" operator="equal">
      <formula>0</formula>
    </cfRule>
  </conditionalFormatting>
  <conditionalFormatting sqref="Z195:AC199">
    <cfRule type="cellIs" dxfId="548" priority="537" operator="equal">
      <formula>0</formula>
    </cfRule>
  </conditionalFormatting>
  <conditionalFormatting sqref="O206:Q221 X206:X221 S206:V221">
    <cfRule type="cellIs" dxfId="547" priority="509" operator="equal">
      <formula>0</formula>
    </cfRule>
  </conditionalFormatting>
  <conditionalFormatting sqref="O211:Q211 S211:V211">
    <cfRule type="expression" dxfId="546" priority="534">
      <formula>$H211="Monté"</formula>
    </cfRule>
  </conditionalFormatting>
  <conditionalFormatting sqref="O207:Q207 S207:V207">
    <cfRule type="expression" dxfId="545" priority="531">
      <formula>$H207="Monté"</formula>
    </cfRule>
  </conditionalFormatting>
  <conditionalFormatting sqref="O208:Q208 S208:V208">
    <cfRule type="expression" dxfId="544" priority="528">
      <formula>$H208="Monté"</formula>
    </cfRule>
  </conditionalFormatting>
  <conditionalFormatting sqref="O209:Q209 S209:V209">
    <cfRule type="expression" dxfId="543" priority="525">
      <formula>$H209="Monté"</formula>
    </cfRule>
  </conditionalFormatting>
  <conditionalFormatting sqref="O210:Q210 S210:V210">
    <cfRule type="expression" dxfId="542" priority="522">
      <formula>$H210="Monté"</formula>
    </cfRule>
  </conditionalFormatting>
  <conditionalFormatting sqref="O212:Q212 S212:V212">
    <cfRule type="expression" dxfId="541" priority="519">
      <formula>$H212="Monté"</formula>
    </cfRule>
  </conditionalFormatting>
  <conditionalFormatting sqref="O213:Q213 S213:V213">
    <cfRule type="expression" dxfId="540" priority="516">
      <formula>$H213="Monté"</formula>
    </cfRule>
  </conditionalFormatting>
  <conditionalFormatting sqref="O214:Q221 S214:V221">
    <cfRule type="expression" dxfId="539" priority="513">
      <formula>$H214="Monté"</formula>
    </cfRule>
  </conditionalFormatting>
  <conditionalFormatting sqref="V207:V221">
    <cfRule type="cellIs" dxfId="538" priority="511" operator="between">
      <formula>4</formula>
      <formula>5</formula>
    </cfRule>
    <cfRule type="cellIs" dxfId="537" priority="512" operator="between">
      <formula>1</formula>
      <formula>3</formula>
    </cfRule>
  </conditionalFormatting>
  <conditionalFormatting sqref="S211">
    <cfRule type="cellIs" dxfId="536" priority="535" operator="equal">
      <formula>$AB$70</formula>
    </cfRule>
    <cfRule type="cellIs" dxfId="535" priority="536" operator="greaterThan">
      <formula>$AB$70</formula>
    </cfRule>
  </conditionalFormatting>
  <conditionalFormatting sqref="S207">
    <cfRule type="cellIs" dxfId="534" priority="532" operator="equal">
      <formula>$AB$70</formula>
    </cfRule>
    <cfRule type="cellIs" dxfId="533" priority="533" operator="greaterThan">
      <formula>$AB$70</formula>
    </cfRule>
  </conditionalFormatting>
  <conditionalFormatting sqref="S208">
    <cfRule type="cellIs" dxfId="532" priority="529" operator="equal">
      <formula>$AB$70</formula>
    </cfRule>
    <cfRule type="cellIs" dxfId="531" priority="530" operator="greaterThan">
      <formula>$AB$70</formula>
    </cfRule>
  </conditionalFormatting>
  <conditionalFormatting sqref="S209">
    <cfRule type="cellIs" dxfId="530" priority="526" operator="equal">
      <formula>$AB$70</formula>
    </cfRule>
    <cfRule type="cellIs" dxfId="529" priority="527" operator="greaterThan">
      <formula>$AB$70</formula>
    </cfRule>
  </conditionalFormatting>
  <conditionalFormatting sqref="S210">
    <cfRule type="cellIs" dxfId="528" priority="523" operator="equal">
      <formula>$AB$70</formula>
    </cfRule>
    <cfRule type="cellIs" dxfId="527" priority="524" operator="greaterThan">
      <formula>$AB$70</formula>
    </cfRule>
  </conditionalFormatting>
  <conditionalFormatting sqref="S212">
    <cfRule type="cellIs" dxfId="526" priority="520" operator="equal">
      <formula>$AB$70</formula>
    </cfRule>
    <cfRule type="cellIs" dxfId="525" priority="521" operator="greaterThan">
      <formula>$AB$70</formula>
    </cfRule>
  </conditionalFormatting>
  <conditionalFormatting sqref="S213">
    <cfRule type="cellIs" dxfId="524" priority="517" operator="equal">
      <formula>$AB$70</formula>
    </cfRule>
    <cfRule type="cellIs" dxfId="523" priority="518" operator="greaterThan">
      <formula>$AB$70</formula>
    </cfRule>
  </conditionalFormatting>
  <conditionalFormatting sqref="S214:S221">
    <cfRule type="cellIs" dxfId="522" priority="514" operator="equal">
      <formula>$AB$70</formula>
    </cfRule>
    <cfRule type="cellIs" dxfId="521" priority="515" operator="greaterThan">
      <formula>$AB$70</formula>
    </cfRule>
  </conditionalFormatting>
  <conditionalFormatting sqref="W207:W221">
    <cfRule type="cellIs" dxfId="520" priority="508" operator="equal">
      <formula>0</formula>
    </cfRule>
  </conditionalFormatting>
  <conditionalFormatting sqref="W207:W221">
    <cfRule type="cellIs" dxfId="519" priority="507" operator="equal">
      <formula>$Z$6</formula>
    </cfRule>
  </conditionalFormatting>
  <conditionalFormatting sqref="O207:Q221 S207:X221">
    <cfRule type="cellIs" dxfId="518" priority="506" operator="equal">
      <formula>0</formula>
    </cfRule>
  </conditionalFormatting>
  <conditionalFormatting sqref="O206:Q221 S206:X221">
    <cfRule type="containsBlanks" dxfId="517" priority="505">
      <formula>LEN(TRIM(O206))=0</formula>
    </cfRule>
  </conditionalFormatting>
  <conditionalFormatting sqref="R206">
    <cfRule type="cellIs" dxfId="516" priority="504" operator="equal">
      <formula>0</formula>
    </cfRule>
  </conditionalFormatting>
  <conditionalFormatting sqref="R206">
    <cfRule type="containsBlanks" dxfId="515" priority="503">
      <formula>LEN(TRIM(R206))=0</formula>
    </cfRule>
  </conditionalFormatting>
  <conditionalFormatting sqref="R207:R221">
    <cfRule type="cellIs" dxfId="514" priority="478" operator="equal">
      <formula>0</formula>
    </cfRule>
  </conditionalFormatting>
  <conditionalFormatting sqref="R211">
    <cfRule type="expression" dxfId="513" priority="500">
      <formula>$H211="Monté"</formula>
    </cfRule>
  </conditionalFormatting>
  <conditionalFormatting sqref="R207">
    <cfRule type="expression" dxfId="512" priority="497">
      <formula>$H207="Monté"</formula>
    </cfRule>
  </conditionalFormatting>
  <conditionalFormatting sqref="R208">
    <cfRule type="expression" dxfId="511" priority="494">
      <formula>$H208="Monté"</formula>
    </cfRule>
  </conditionalFormatting>
  <conditionalFormatting sqref="R209">
    <cfRule type="expression" dxfId="510" priority="491">
      <formula>$H209="Monté"</formula>
    </cfRule>
  </conditionalFormatting>
  <conditionalFormatting sqref="R210">
    <cfRule type="expression" dxfId="509" priority="488">
      <formula>$H210="Monté"</formula>
    </cfRule>
  </conditionalFormatting>
  <conditionalFormatting sqref="R212">
    <cfRule type="expression" dxfId="508" priority="485">
      <formula>$H212="Monté"</formula>
    </cfRule>
  </conditionalFormatting>
  <conditionalFormatting sqref="R213">
    <cfRule type="expression" dxfId="507" priority="482">
      <formula>$H213="Monté"</formula>
    </cfRule>
  </conditionalFormatting>
  <conditionalFormatting sqref="R214:R221">
    <cfRule type="expression" dxfId="506" priority="479">
      <formula>$H214="Monté"</formula>
    </cfRule>
  </conditionalFormatting>
  <conditionalFormatting sqref="R211">
    <cfRule type="cellIs" dxfId="505" priority="501" operator="equal">
      <formula>$AC$121</formula>
    </cfRule>
    <cfRule type="cellIs" dxfId="504" priority="502" operator="between">
      <formula>0.97</formula>
      <formula>1.03</formula>
    </cfRule>
  </conditionalFormatting>
  <conditionalFormatting sqref="R207">
    <cfRule type="cellIs" dxfId="503" priority="498" operator="equal">
      <formula>$AC$121</formula>
    </cfRule>
    <cfRule type="cellIs" dxfId="502" priority="499" operator="between">
      <formula>0.97</formula>
      <formula>1.03</formula>
    </cfRule>
  </conditionalFormatting>
  <conditionalFormatting sqref="R208">
    <cfRule type="cellIs" dxfId="501" priority="495" operator="equal">
      <formula>$AC$121</formula>
    </cfRule>
    <cfRule type="cellIs" dxfId="500" priority="496" operator="between">
      <formula>0.97</formula>
      <formula>1.03</formula>
    </cfRule>
  </conditionalFormatting>
  <conditionalFormatting sqref="R209">
    <cfRule type="cellIs" dxfId="499" priority="492" operator="equal">
      <formula>$AC$121</formula>
    </cfRule>
    <cfRule type="cellIs" dxfId="498" priority="493" operator="between">
      <formula>0.97</formula>
      <formula>1.03</formula>
    </cfRule>
  </conditionalFormatting>
  <conditionalFormatting sqref="R210">
    <cfRule type="cellIs" dxfId="497" priority="489" operator="equal">
      <formula>$AC$121</formula>
    </cfRule>
    <cfRule type="cellIs" dxfId="496" priority="490" operator="between">
      <formula>0.97</formula>
      <formula>1.03</formula>
    </cfRule>
  </conditionalFormatting>
  <conditionalFormatting sqref="R212">
    <cfRule type="cellIs" dxfId="495" priority="486" operator="equal">
      <formula>$AC$121</formula>
    </cfRule>
    <cfRule type="cellIs" dxfId="494" priority="487" operator="between">
      <formula>0.97</formula>
      <formula>1.03</formula>
    </cfRule>
  </conditionalFormatting>
  <conditionalFormatting sqref="R213">
    <cfRule type="cellIs" dxfId="493" priority="483" operator="equal">
      <formula>$AC$121</formula>
    </cfRule>
    <cfRule type="cellIs" dxfId="492" priority="484" operator="between">
      <formula>0.97</formula>
      <formula>1.03</formula>
    </cfRule>
  </conditionalFormatting>
  <conditionalFormatting sqref="R214:R221">
    <cfRule type="cellIs" dxfId="491" priority="480" operator="equal">
      <formula>$AC$121</formula>
    </cfRule>
    <cfRule type="cellIs" dxfId="490" priority="481" operator="between">
      <formula>0.97</formula>
      <formula>1.03</formula>
    </cfRule>
  </conditionalFormatting>
  <conditionalFormatting sqref="R207:R221">
    <cfRule type="cellIs" dxfId="489" priority="477" operator="equal">
      <formula>0</formula>
    </cfRule>
  </conditionalFormatting>
  <conditionalFormatting sqref="R207:R221">
    <cfRule type="containsBlanks" dxfId="488" priority="476">
      <formula>LEN(TRIM(R207))=0</formula>
    </cfRule>
  </conditionalFormatting>
  <conditionalFormatting sqref="R207:R221">
    <cfRule type="cellIs" dxfId="487" priority="475" operator="greaterThan">
      <formula>1.03</formula>
    </cfRule>
  </conditionalFormatting>
  <conditionalFormatting sqref="R206:R221">
    <cfRule type="containsBlanks" dxfId="486" priority="474">
      <formula>LEN(TRIM(R206))=0</formula>
    </cfRule>
  </conditionalFormatting>
  <conditionalFormatting sqref="AA205:AB205 AB206 AA207:AB210">
    <cfRule type="cellIs" dxfId="485" priority="473" operator="equal">
      <formula>0</formula>
    </cfRule>
  </conditionalFormatting>
  <conditionalFormatting sqref="AA206">
    <cfRule type="cellIs" dxfId="484" priority="472" operator="equal">
      <formula>0</formula>
    </cfRule>
  </conditionalFormatting>
  <conditionalFormatting sqref="Z205:Z210">
    <cfRule type="cellIs" dxfId="483" priority="471" operator="equal">
      <formula>0</formula>
    </cfRule>
  </conditionalFormatting>
  <conditionalFormatting sqref="Z212:AC216">
    <cfRule type="cellIs" dxfId="482" priority="470" operator="equal">
      <formula>0</formula>
    </cfRule>
  </conditionalFormatting>
  <conditionalFormatting sqref="O223:Q238 X223:X238 S223:V238">
    <cfRule type="cellIs" dxfId="481" priority="442" operator="equal">
      <formula>0</formula>
    </cfRule>
  </conditionalFormatting>
  <conditionalFormatting sqref="O228:Q228 S228:V228">
    <cfRule type="expression" dxfId="480" priority="467">
      <formula>$H228="Monté"</formula>
    </cfRule>
  </conditionalFormatting>
  <conditionalFormatting sqref="O224:Q224 S224:V224">
    <cfRule type="expression" dxfId="479" priority="464">
      <formula>$H224="Monté"</formula>
    </cfRule>
  </conditionalFormatting>
  <conditionalFormatting sqref="O225:Q225 S225:V225">
    <cfRule type="expression" dxfId="478" priority="461">
      <formula>$H225="Monté"</formula>
    </cfRule>
  </conditionalFormatting>
  <conditionalFormatting sqref="O226:Q226 S226:V226">
    <cfRule type="expression" dxfId="477" priority="458">
      <formula>$H226="Monté"</formula>
    </cfRule>
  </conditionalFormatting>
  <conditionalFormatting sqref="O227:Q227 S227:V227">
    <cfRule type="expression" dxfId="476" priority="455">
      <formula>$H227="Monté"</formula>
    </cfRule>
  </conditionalFormatting>
  <conditionalFormatting sqref="O229:Q229 S229:V229">
    <cfRule type="expression" dxfId="475" priority="452">
      <formula>$H229="Monté"</formula>
    </cfRule>
  </conditionalFormatting>
  <conditionalFormatting sqref="O230:Q230 S230:V230">
    <cfRule type="expression" dxfId="474" priority="449">
      <formula>$H230="Monté"</formula>
    </cfRule>
  </conditionalFormatting>
  <conditionalFormatting sqref="O231:Q238 S231:V238">
    <cfRule type="expression" dxfId="473" priority="446">
      <formula>$H231="Monté"</formula>
    </cfRule>
  </conditionalFormatting>
  <conditionalFormatting sqref="V224:V238">
    <cfRule type="cellIs" dxfId="472" priority="444" operator="between">
      <formula>4</formula>
      <formula>5</formula>
    </cfRule>
    <cfRule type="cellIs" dxfId="471" priority="445" operator="between">
      <formula>1</formula>
      <formula>3</formula>
    </cfRule>
  </conditionalFormatting>
  <conditionalFormatting sqref="S228">
    <cfRule type="cellIs" dxfId="470" priority="468" operator="equal">
      <formula>$AB$70</formula>
    </cfRule>
    <cfRule type="cellIs" dxfId="469" priority="469" operator="greaterThan">
      <formula>$AB$70</formula>
    </cfRule>
  </conditionalFormatting>
  <conditionalFormatting sqref="S224">
    <cfRule type="cellIs" dxfId="468" priority="465" operator="equal">
      <formula>$AB$70</formula>
    </cfRule>
    <cfRule type="cellIs" dxfId="467" priority="466" operator="greaterThan">
      <formula>$AB$70</formula>
    </cfRule>
  </conditionalFormatting>
  <conditionalFormatting sqref="S225">
    <cfRule type="cellIs" dxfId="466" priority="462" operator="equal">
      <formula>$AB$70</formula>
    </cfRule>
    <cfRule type="cellIs" dxfId="465" priority="463" operator="greaterThan">
      <formula>$AB$70</formula>
    </cfRule>
  </conditionalFormatting>
  <conditionalFormatting sqref="S226">
    <cfRule type="cellIs" dxfId="464" priority="459" operator="equal">
      <formula>$AB$70</formula>
    </cfRule>
    <cfRule type="cellIs" dxfId="463" priority="460" operator="greaterThan">
      <formula>$AB$70</formula>
    </cfRule>
  </conditionalFormatting>
  <conditionalFormatting sqref="S227">
    <cfRule type="cellIs" dxfId="462" priority="456" operator="equal">
      <formula>$AB$70</formula>
    </cfRule>
    <cfRule type="cellIs" dxfId="461" priority="457" operator="greaterThan">
      <formula>$AB$70</formula>
    </cfRule>
  </conditionalFormatting>
  <conditionalFormatting sqref="S229">
    <cfRule type="cellIs" dxfId="460" priority="453" operator="equal">
      <formula>$AB$70</formula>
    </cfRule>
    <cfRule type="cellIs" dxfId="459" priority="454" operator="greaterThan">
      <formula>$AB$70</formula>
    </cfRule>
  </conditionalFormatting>
  <conditionalFormatting sqref="S230">
    <cfRule type="cellIs" dxfId="458" priority="450" operator="equal">
      <formula>$AB$70</formula>
    </cfRule>
    <cfRule type="cellIs" dxfId="457" priority="451" operator="greaterThan">
      <formula>$AB$70</formula>
    </cfRule>
  </conditionalFormatting>
  <conditionalFormatting sqref="S231:S238">
    <cfRule type="cellIs" dxfId="456" priority="447" operator="equal">
      <formula>$AB$70</formula>
    </cfRule>
    <cfRule type="cellIs" dxfId="455" priority="448" operator="greaterThan">
      <formula>$AB$70</formula>
    </cfRule>
  </conditionalFormatting>
  <conditionalFormatting sqref="W224:W238">
    <cfRule type="cellIs" dxfId="454" priority="441" operator="equal">
      <formula>0</formula>
    </cfRule>
  </conditionalFormatting>
  <conditionalFormatting sqref="W224:W238">
    <cfRule type="cellIs" dxfId="453" priority="440" operator="equal">
      <formula>$Z$6</formula>
    </cfRule>
  </conditionalFormatting>
  <conditionalFormatting sqref="O224:Q238 S224:X238">
    <cfRule type="cellIs" dxfId="452" priority="439" operator="equal">
      <formula>0</formula>
    </cfRule>
  </conditionalFormatting>
  <conditionalFormatting sqref="O223:Q238 S223:X238">
    <cfRule type="containsBlanks" dxfId="451" priority="438">
      <formula>LEN(TRIM(O223))=0</formula>
    </cfRule>
  </conditionalFormatting>
  <conditionalFormatting sqref="R223">
    <cfRule type="cellIs" dxfId="450" priority="437" operator="equal">
      <formula>0</formula>
    </cfRule>
  </conditionalFormatting>
  <conditionalFormatting sqref="R223">
    <cfRule type="containsBlanks" dxfId="449" priority="436">
      <formula>LEN(TRIM(R223))=0</formula>
    </cfRule>
  </conditionalFormatting>
  <conditionalFormatting sqref="R224:R238">
    <cfRule type="cellIs" dxfId="448" priority="411" operator="equal">
      <formula>0</formula>
    </cfRule>
  </conditionalFormatting>
  <conditionalFormatting sqref="R228">
    <cfRule type="expression" dxfId="447" priority="433">
      <formula>$H228="Monté"</formula>
    </cfRule>
  </conditionalFormatting>
  <conditionalFormatting sqref="R224">
    <cfRule type="expression" dxfId="446" priority="430">
      <formula>$H224="Monté"</formula>
    </cfRule>
  </conditionalFormatting>
  <conditionalFormatting sqref="R225">
    <cfRule type="expression" dxfId="445" priority="427">
      <formula>$H225="Monté"</formula>
    </cfRule>
  </conditionalFormatting>
  <conditionalFormatting sqref="R226">
    <cfRule type="expression" dxfId="444" priority="424">
      <formula>$H226="Monté"</formula>
    </cfRule>
  </conditionalFormatting>
  <conditionalFormatting sqref="R227">
    <cfRule type="expression" dxfId="443" priority="421">
      <formula>$H227="Monté"</formula>
    </cfRule>
  </conditionalFormatting>
  <conditionalFormatting sqref="R229">
    <cfRule type="expression" dxfId="442" priority="418">
      <formula>$H229="Monté"</formula>
    </cfRule>
  </conditionalFormatting>
  <conditionalFormatting sqref="R230">
    <cfRule type="expression" dxfId="441" priority="415">
      <formula>$H230="Monté"</formula>
    </cfRule>
  </conditionalFormatting>
  <conditionalFormatting sqref="R231:R238">
    <cfRule type="expression" dxfId="440" priority="412">
      <formula>$H231="Monté"</formula>
    </cfRule>
  </conditionalFormatting>
  <conditionalFormatting sqref="R228">
    <cfRule type="cellIs" dxfId="439" priority="434" operator="equal">
      <formula>$AC$121</formula>
    </cfRule>
    <cfRule type="cellIs" dxfId="438" priority="435" operator="between">
      <formula>0.97</formula>
      <formula>1.03</formula>
    </cfRule>
  </conditionalFormatting>
  <conditionalFormatting sqref="R224">
    <cfRule type="cellIs" dxfId="437" priority="431" operator="equal">
      <formula>$AC$121</formula>
    </cfRule>
    <cfRule type="cellIs" dxfId="436" priority="432" operator="between">
      <formula>0.97</formula>
      <formula>1.03</formula>
    </cfRule>
  </conditionalFormatting>
  <conditionalFormatting sqref="R225">
    <cfRule type="cellIs" dxfId="435" priority="428" operator="equal">
      <formula>$AC$121</formula>
    </cfRule>
    <cfRule type="cellIs" dxfId="434" priority="429" operator="between">
      <formula>0.97</formula>
      <formula>1.03</formula>
    </cfRule>
  </conditionalFormatting>
  <conditionalFormatting sqref="R226">
    <cfRule type="cellIs" dxfId="433" priority="425" operator="equal">
      <formula>$AC$121</formula>
    </cfRule>
    <cfRule type="cellIs" dxfId="432" priority="426" operator="between">
      <formula>0.97</formula>
      <formula>1.03</formula>
    </cfRule>
  </conditionalFormatting>
  <conditionalFormatting sqref="R227">
    <cfRule type="cellIs" dxfId="431" priority="422" operator="equal">
      <formula>$AC$121</formula>
    </cfRule>
    <cfRule type="cellIs" dxfId="430" priority="423" operator="between">
      <formula>0.97</formula>
      <formula>1.03</formula>
    </cfRule>
  </conditionalFormatting>
  <conditionalFormatting sqref="R229">
    <cfRule type="cellIs" dxfId="429" priority="419" operator="equal">
      <formula>$AC$121</formula>
    </cfRule>
    <cfRule type="cellIs" dxfId="428" priority="420" operator="between">
      <formula>0.97</formula>
      <formula>1.03</formula>
    </cfRule>
  </conditionalFormatting>
  <conditionalFormatting sqref="R230">
    <cfRule type="cellIs" dxfId="427" priority="416" operator="equal">
      <formula>$AC$121</formula>
    </cfRule>
    <cfRule type="cellIs" dxfId="426" priority="417" operator="between">
      <formula>0.97</formula>
      <formula>1.03</formula>
    </cfRule>
  </conditionalFormatting>
  <conditionalFormatting sqref="R231:R238">
    <cfRule type="cellIs" dxfId="425" priority="413" operator="equal">
      <formula>$AC$121</formula>
    </cfRule>
    <cfRule type="cellIs" dxfId="424" priority="414" operator="between">
      <formula>0.97</formula>
      <formula>1.03</formula>
    </cfRule>
  </conditionalFormatting>
  <conditionalFormatting sqref="R224:R238">
    <cfRule type="cellIs" dxfId="423" priority="410" operator="equal">
      <formula>0</formula>
    </cfRule>
  </conditionalFormatting>
  <conditionalFormatting sqref="R224:R238">
    <cfRule type="containsBlanks" dxfId="422" priority="409">
      <formula>LEN(TRIM(R224))=0</formula>
    </cfRule>
  </conditionalFormatting>
  <conditionalFormatting sqref="R224:R238">
    <cfRule type="cellIs" dxfId="421" priority="408" operator="greaterThan">
      <formula>1.03</formula>
    </cfRule>
  </conditionalFormatting>
  <conditionalFormatting sqref="R223:R238">
    <cfRule type="containsBlanks" dxfId="420" priority="407">
      <formula>LEN(TRIM(R223))=0</formula>
    </cfRule>
  </conditionalFormatting>
  <conditionalFormatting sqref="AA222:AB222 AB223 AA224:AB227">
    <cfRule type="cellIs" dxfId="419" priority="406" operator="equal">
      <formula>0</formula>
    </cfRule>
  </conditionalFormatting>
  <conditionalFormatting sqref="AA223">
    <cfRule type="cellIs" dxfId="418" priority="405" operator="equal">
      <formula>0</formula>
    </cfRule>
  </conditionalFormatting>
  <conditionalFormatting sqref="Z222:Z227">
    <cfRule type="cellIs" dxfId="417" priority="404" operator="equal">
      <formula>0</formula>
    </cfRule>
  </conditionalFormatting>
  <conditionalFormatting sqref="Z229:AC233">
    <cfRule type="cellIs" dxfId="416" priority="403" operator="equal">
      <formula>0</formula>
    </cfRule>
  </conditionalFormatting>
  <conditionalFormatting sqref="O240:Q255 X240:X255 S240:V255">
    <cfRule type="cellIs" dxfId="415" priority="375" operator="equal">
      <formula>0</formula>
    </cfRule>
  </conditionalFormatting>
  <conditionalFormatting sqref="O245:Q245 S245:V245">
    <cfRule type="expression" dxfId="414" priority="400">
      <formula>$H245="Monté"</formula>
    </cfRule>
  </conditionalFormatting>
  <conditionalFormatting sqref="O241:Q241 S241:V241">
    <cfRule type="expression" dxfId="413" priority="397">
      <formula>$H241="Monté"</formula>
    </cfRule>
  </conditionalFormatting>
  <conditionalFormatting sqref="O242:Q242 S242:V242">
    <cfRule type="expression" dxfId="412" priority="394">
      <formula>$H242="Monté"</formula>
    </cfRule>
  </conditionalFormatting>
  <conditionalFormatting sqref="O243:Q243 S243:V243">
    <cfRule type="expression" dxfId="411" priority="391">
      <formula>$H243="Monté"</formula>
    </cfRule>
  </conditionalFormatting>
  <conditionalFormatting sqref="O244:Q244 S244:V244">
    <cfRule type="expression" dxfId="410" priority="388">
      <formula>$H244="Monté"</formula>
    </cfRule>
  </conditionalFormatting>
  <conditionalFormatting sqref="O246:Q246 S246:V246">
    <cfRule type="expression" dxfId="409" priority="385">
      <formula>$H246="Monté"</formula>
    </cfRule>
  </conditionalFormatting>
  <conditionalFormatting sqref="O247:Q247 S247:V247">
    <cfRule type="expression" dxfId="408" priority="382">
      <formula>$H247="Monté"</formula>
    </cfRule>
  </conditionalFormatting>
  <conditionalFormatting sqref="O248:Q255 S248:V255">
    <cfRule type="expression" dxfId="407" priority="379">
      <formula>$H248="Monté"</formula>
    </cfRule>
  </conditionalFormatting>
  <conditionalFormatting sqref="V241:V255">
    <cfRule type="cellIs" dxfId="406" priority="377" operator="between">
      <formula>4</formula>
      <formula>5</formula>
    </cfRule>
    <cfRule type="cellIs" dxfId="405" priority="378" operator="between">
      <formula>1</formula>
      <formula>3</formula>
    </cfRule>
  </conditionalFormatting>
  <conditionalFormatting sqref="S245">
    <cfRule type="cellIs" dxfId="404" priority="401" operator="equal">
      <formula>$AB$70</formula>
    </cfRule>
    <cfRule type="cellIs" dxfId="403" priority="402" operator="greaterThan">
      <formula>$AB$70</formula>
    </cfRule>
  </conditionalFormatting>
  <conditionalFormatting sqref="S241">
    <cfRule type="cellIs" dxfId="402" priority="398" operator="equal">
      <formula>$AB$70</formula>
    </cfRule>
    <cfRule type="cellIs" dxfId="401" priority="399" operator="greaterThan">
      <formula>$AB$70</formula>
    </cfRule>
  </conditionalFormatting>
  <conditionalFormatting sqref="S242">
    <cfRule type="cellIs" dxfId="400" priority="395" operator="equal">
      <formula>$AB$70</formula>
    </cfRule>
    <cfRule type="cellIs" dxfId="399" priority="396" operator="greaterThan">
      <formula>$AB$70</formula>
    </cfRule>
  </conditionalFormatting>
  <conditionalFormatting sqref="S243">
    <cfRule type="cellIs" dxfId="398" priority="392" operator="equal">
      <formula>$AB$70</formula>
    </cfRule>
    <cfRule type="cellIs" dxfId="397" priority="393" operator="greaterThan">
      <formula>$AB$70</formula>
    </cfRule>
  </conditionalFormatting>
  <conditionalFormatting sqref="S244">
    <cfRule type="cellIs" dxfId="396" priority="389" operator="equal">
      <formula>$AB$70</formula>
    </cfRule>
    <cfRule type="cellIs" dxfId="395" priority="390" operator="greaterThan">
      <formula>$AB$70</formula>
    </cfRule>
  </conditionalFormatting>
  <conditionalFormatting sqref="S246">
    <cfRule type="cellIs" dxfId="394" priority="386" operator="equal">
      <formula>$AB$70</formula>
    </cfRule>
    <cfRule type="cellIs" dxfId="393" priority="387" operator="greaterThan">
      <formula>$AB$70</formula>
    </cfRule>
  </conditionalFormatting>
  <conditionalFormatting sqref="S247">
    <cfRule type="cellIs" dxfId="392" priority="383" operator="equal">
      <formula>$AB$70</formula>
    </cfRule>
    <cfRule type="cellIs" dxfId="391" priority="384" operator="greaterThan">
      <formula>$AB$70</formula>
    </cfRule>
  </conditionalFormatting>
  <conditionalFormatting sqref="S248:S255">
    <cfRule type="cellIs" dxfId="390" priority="380" operator="equal">
      <formula>$AB$70</formula>
    </cfRule>
    <cfRule type="cellIs" dxfId="389" priority="381" operator="greaterThan">
      <formula>$AB$70</formula>
    </cfRule>
  </conditionalFormatting>
  <conditionalFormatting sqref="W241:W255">
    <cfRule type="cellIs" dxfId="388" priority="374" operator="equal">
      <formula>0</formula>
    </cfRule>
  </conditionalFormatting>
  <conditionalFormatting sqref="W241:W255">
    <cfRule type="cellIs" dxfId="387" priority="373" operator="equal">
      <formula>$Z$6</formula>
    </cfRule>
  </conditionalFormatting>
  <conditionalFormatting sqref="O241:Q255 S241:X255">
    <cfRule type="cellIs" dxfId="386" priority="372" operator="equal">
      <formula>0</formula>
    </cfRule>
  </conditionalFormatting>
  <conditionalFormatting sqref="O240:Q255 S240:X255">
    <cfRule type="containsBlanks" dxfId="385" priority="371">
      <formula>LEN(TRIM(O240))=0</formula>
    </cfRule>
  </conditionalFormatting>
  <conditionalFormatting sqref="R240">
    <cfRule type="cellIs" dxfId="384" priority="370" operator="equal">
      <formula>0</formula>
    </cfRule>
  </conditionalFormatting>
  <conditionalFormatting sqref="R240">
    <cfRule type="containsBlanks" dxfId="383" priority="369">
      <formula>LEN(TRIM(R240))=0</formula>
    </cfRule>
  </conditionalFormatting>
  <conditionalFormatting sqref="R241:R255">
    <cfRule type="cellIs" dxfId="382" priority="344" operator="equal">
      <formula>0</formula>
    </cfRule>
  </conditionalFormatting>
  <conditionalFormatting sqref="R245">
    <cfRule type="expression" dxfId="381" priority="366">
      <formula>$H245="Monté"</formula>
    </cfRule>
  </conditionalFormatting>
  <conditionalFormatting sqref="R241">
    <cfRule type="expression" dxfId="380" priority="363">
      <formula>$H241="Monté"</formula>
    </cfRule>
  </conditionalFormatting>
  <conditionalFormatting sqref="R242">
    <cfRule type="expression" dxfId="379" priority="360">
      <formula>$H242="Monté"</formula>
    </cfRule>
  </conditionalFormatting>
  <conditionalFormatting sqref="R243">
    <cfRule type="expression" dxfId="378" priority="357">
      <formula>$H243="Monté"</formula>
    </cfRule>
  </conditionalFormatting>
  <conditionalFormatting sqref="R244">
    <cfRule type="expression" dxfId="377" priority="354">
      <formula>$H244="Monté"</formula>
    </cfRule>
  </conditionalFormatting>
  <conditionalFormatting sqref="R246">
    <cfRule type="expression" dxfId="376" priority="351">
      <formula>$H246="Monté"</formula>
    </cfRule>
  </conditionalFormatting>
  <conditionalFormatting sqref="R247">
    <cfRule type="expression" dxfId="375" priority="348">
      <formula>$H247="Monté"</formula>
    </cfRule>
  </conditionalFormatting>
  <conditionalFormatting sqref="R248:R255">
    <cfRule type="expression" dxfId="374" priority="345">
      <formula>$H248="Monté"</formula>
    </cfRule>
  </conditionalFormatting>
  <conditionalFormatting sqref="R245">
    <cfRule type="cellIs" dxfId="373" priority="367" operator="equal">
      <formula>$AC$121</formula>
    </cfRule>
    <cfRule type="cellIs" dxfId="372" priority="368" operator="between">
      <formula>0.97</formula>
      <formula>1.03</formula>
    </cfRule>
  </conditionalFormatting>
  <conditionalFormatting sqref="R241">
    <cfRule type="cellIs" dxfId="371" priority="364" operator="equal">
      <formula>$AC$121</formula>
    </cfRule>
    <cfRule type="cellIs" dxfId="370" priority="365" operator="between">
      <formula>0.97</formula>
      <formula>1.03</formula>
    </cfRule>
  </conditionalFormatting>
  <conditionalFormatting sqref="R242">
    <cfRule type="cellIs" dxfId="369" priority="361" operator="equal">
      <formula>$AC$121</formula>
    </cfRule>
    <cfRule type="cellIs" dxfId="368" priority="362" operator="between">
      <formula>0.97</formula>
      <formula>1.03</formula>
    </cfRule>
  </conditionalFormatting>
  <conditionalFormatting sqref="R243">
    <cfRule type="cellIs" dxfId="367" priority="358" operator="equal">
      <formula>$AC$121</formula>
    </cfRule>
    <cfRule type="cellIs" dxfId="366" priority="359" operator="between">
      <formula>0.97</formula>
      <formula>1.03</formula>
    </cfRule>
  </conditionalFormatting>
  <conditionalFormatting sqref="R244">
    <cfRule type="cellIs" dxfId="365" priority="355" operator="equal">
      <formula>$AC$121</formula>
    </cfRule>
    <cfRule type="cellIs" dxfId="364" priority="356" operator="between">
      <formula>0.97</formula>
      <formula>1.03</formula>
    </cfRule>
  </conditionalFormatting>
  <conditionalFormatting sqref="R246">
    <cfRule type="cellIs" dxfId="363" priority="352" operator="equal">
      <formula>$AC$121</formula>
    </cfRule>
    <cfRule type="cellIs" dxfId="362" priority="353" operator="between">
      <formula>0.97</formula>
      <formula>1.03</formula>
    </cfRule>
  </conditionalFormatting>
  <conditionalFormatting sqref="R247">
    <cfRule type="cellIs" dxfId="361" priority="349" operator="equal">
      <formula>$AC$121</formula>
    </cfRule>
    <cfRule type="cellIs" dxfId="360" priority="350" operator="between">
      <formula>0.97</formula>
      <formula>1.03</formula>
    </cfRule>
  </conditionalFormatting>
  <conditionalFormatting sqref="R248:R255">
    <cfRule type="cellIs" dxfId="359" priority="346" operator="equal">
      <formula>$AC$121</formula>
    </cfRule>
    <cfRule type="cellIs" dxfId="358" priority="347" operator="between">
      <formula>0.97</formula>
      <formula>1.03</formula>
    </cfRule>
  </conditionalFormatting>
  <conditionalFormatting sqref="R241:R255">
    <cfRule type="cellIs" dxfId="357" priority="343" operator="equal">
      <formula>0</formula>
    </cfRule>
  </conditionalFormatting>
  <conditionalFormatting sqref="R241:R255">
    <cfRule type="containsBlanks" dxfId="356" priority="342">
      <formula>LEN(TRIM(R241))=0</formula>
    </cfRule>
  </conditionalFormatting>
  <conditionalFormatting sqref="R241:R255">
    <cfRule type="cellIs" dxfId="355" priority="341" operator="greaterThan">
      <formula>1.03</formula>
    </cfRule>
  </conditionalFormatting>
  <conditionalFormatting sqref="R240:R255">
    <cfRule type="containsBlanks" dxfId="354" priority="340">
      <formula>LEN(TRIM(R240))=0</formula>
    </cfRule>
  </conditionalFormatting>
  <conditionalFormatting sqref="AA239:AB239 AB240 AA241:AB244">
    <cfRule type="cellIs" dxfId="353" priority="339" operator="equal">
      <formula>0</formula>
    </cfRule>
  </conditionalFormatting>
  <conditionalFormatting sqref="AA240">
    <cfRule type="cellIs" dxfId="352" priority="338" operator="equal">
      <formula>0</formula>
    </cfRule>
  </conditionalFormatting>
  <conditionalFormatting sqref="Z239:Z244">
    <cfRule type="cellIs" dxfId="351" priority="337" operator="equal">
      <formula>0</formula>
    </cfRule>
  </conditionalFormatting>
  <conditionalFormatting sqref="Z246:AC250">
    <cfRule type="cellIs" dxfId="350" priority="336" operator="equal">
      <formula>0</formula>
    </cfRule>
  </conditionalFormatting>
  <conditionalFormatting sqref="O257:Q272 X257:X272 S257:V272">
    <cfRule type="cellIs" dxfId="349" priority="308" operator="equal">
      <formula>0</formula>
    </cfRule>
  </conditionalFormatting>
  <conditionalFormatting sqref="O262:Q262 S262:V262">
    <cfRule type="expression" dxfId="348" priority="333">
      <formula>$H262="Monté"</formula>
    </cfRule>
  </conditionalFormatting>
  <conditionalFormatting sqref="O258:Q258 S258:V258">
    <cfRule type="expression" dxfId="347" priority="330">
      <formula>$H258="Monté"</formula>
    </cfRule>
  </conditionalFormatting>
  <conditionalFormatting sqref="O259:Q259 S259:V259">
    <cfRule type="expression" dxfId="346" priority="327">
      <formula>$H259="Monté"</formula>
    </cfRule>
  </conditionalFormatting>
  <conditionalFormatting sqref="O260:Q260 S260:V260">
    <cfRule type="expression" dxfId="345" priority="324">
      <formula>$H260="Monté"</formula>
    </cfRule>
  </conditionalFormatting>
  <conditionalFormatting sqref="O261:Q261 S261:V261">
    <cfRule type="expression" dxfId="344" priority="321">
      <formula>$H261="Monté"</formula>
    </cfRule>
  </conditionalFormatting>
  <conditionalFormatting sqref="O263:Q263 S263:V263">
    <cfRule type="expression" dxfId="343" priority="318">
      <formula>$H263="Monté"</formula>
    </cfRule>
  </conditionalFormatting>
  <conditionalFormatting sqref="O264:Q264 S264:V264">
    <cfRule type="expression" dxfId="342" priority="315">
      <formula>$H264="Monté"</formula>
    </cfRule>
  </conditionalFormatting>
  <conditionalFormatting sqref="O265:Q272 S265:V272">
    <cfRule type="expression" dxfId="341" priority="312">
      <formula>$H265="Monté"</formula>
    </cfRule>
  </conditionalFormatting>
  <conditionalFormatting sqref="V258:V272">
    <cfRule type="cellIs" dxfId="340" priority="310" operator="between">
      <formula>4</formula>
      <formula>5</formula>
    </cfRule>
    <cfRule type="cellIs" dxfId="339" priority="311" operator="between">
      <formula>1</formula>
      <formula>3</formula>
    </cfRule>
  </conditionalFormatting>
  <conditionalFormatting sqref="S262">
    <cfRule type="cellIs" dxfId="338" priority="334" operator="equal">
      <formula>$AB$70</formula>
    </cfRule>
    <cfRule type="cellIs" dxfId="337" priority="335" operator="greaterThan">
      <formula>$AB$70</formula>
    </cfRule>
  </conditionalFormatting>
  <conditionalFormatting sqref="S258">
    <cfRule type="cellIs" dxfId="336" priority="331" operator="equal">
      <formula>$AB$70</formula>
    </cfRule>
    <cfRule type="cellIs" dxfId="335" priority="332" operator="greaterThan">
      <formula>$AB$70</formula>
    </cfRule>
  </conditionalFormatting>
  <conditionalFormatting sqref="S259">
    <cfRule type="cellIs" dxfId="334" priority="328" operator="equal">
      <formula>$AB$70</formula>
    </cfRule>
    <cfRule type="cellIs" dxfId="333" priority="329" operator="greaterThan">
      <formula>$AB$70</formula>
    </cfRule>
  </conditionalFormatting>
  <conditionalFormatting sqref="S260">
    <cfRule type="cellIs" dxfId="332" priority="325" operator="equal">
      <formula>$AB$70</formula>
    </cfRule>
    <cfRule type="cellIs" dxfId="331" priority="326" operator="greaterThan">
      <formula>$AB$70</formula>
    </cfRule>
  </conditionalFormatting>
  <conditionalFormatting sqref="S261">
    <cfRule type="cellIs" dxfId="330" priority="322" operator="equal">
      <formula>$AB$70</formula>
    </cfRule>
    <cfRule type="cellIs" dxfId="329" priority="323" operator="greaterThan">
      <formula>$AB$70</formula>
    </cfRule>
  </conditionalFormatting>
  <conditionalFormatting sqref="S263">
    <cfRule type="cellIs" dxfId="328" priority="319" operator="equal">
      <formula>$AB$70</formula>
    </cfRule>
    <cfRule type="cellIs" dxfId="327" priority="320" operator="greaterThan">
      <formula>$AB$70</formula>
    </cfRule>
  </conditionalFormatting>
  <conditionalFormatting sqref="S264">
    <cfRule type="cellIs" dxfId="326" priority="316" operator="equal">
      <formula>$AB$70</formula>
    </cfRule>
    <cfRule type="cellIs" dxfId="325" priority="317" operator="greaterThan">
      <formula>$AB$70</formula>
    </cfRule>
  </conditionalFormatting>
  <conditionalFormatting sqref="S265:S272">
    <cfRule type="cellIs" dxfId="324" priority="313" operator="equal">
      <formula>$AB$70</formula>
    </cfRule>
    <cfRule type="cellIs" dxfId="323" priority="314" operator="greaterThan">
      <formula>$AB$70</formula>
    </cfRule>
  </conditionalFormatting>
  <conditionalFormatting sqref="W258:W272">
    <cfRule type="cellIs" dxfId="322" priority="307" operator="equal">
      <formula>0</formula>
    </cfRule>
  </conditionalFormatting>
  <conditionalFormatting sqref="W258:W272">
    <cfRule type="cellIs" dxfId="321" priority="306" operator="equal">
      <formula>$Z$6</formula>
    </cfRule>
  </conditionalFormatting>
  <conditionalFormatting sqref="O258:Q272 S258:X272">
    <cfRule type="cellIs" dxfId="320" priority="305" operator="equal">
      <formula>0</formula>
    </cfRule>
  </conditionalFormatting>
  <conditionalFormatting sqref="O257:Q272 S257:X272">
    <cfRule type="containsBlanks" dxfId="319" priority="304">
      <formula>LEN(TRIM(O257))=0</formula>
    </cfRule>
  </conditionalFormatting>
  <conditionalFormatting sqref="R257">
    <cfRule type="cellIs" dxfId="318" priority="303" operator="equal">
      <formula>0</formula>
    </cfRule>
  </conditionalFormatting>
  <conditionalFormatting sqref="R257">
    <cfRule type="containsBlanks" dxfId="317" priority="302">
      <formula>LEN(TRIM(R257))=0</formula>
    </cfRule>
  </conditionalFormatting>
  <conditionalFormatting sqref="R258:R272">
    <cfRule type="cellIs" dxfId="316" priority="277" operator="equal">
      <formula>0</formula>
    </cfRule>
  </conditionalFormatting>
  <conditionalFormatting sqref="R262">
    <cfRule type="expression" dxfId="315" priority="299">
      <formula>$H262="Monté"</formula>
    </cfRule>
  </conditionalFormatting>
  <conditionalFormatting sqref="R258">
    <cfRule type="expression" dxfId="314" priority="296">
      <formula>$H258="Monté"</formula>
    </cfRule>
  </conditionalFormatting>
  <conditionalFormatting sqref="R259">
    <cfRule type="expression" dxfId="313" priority="293">
      <formula>$H259="Monté"</formula>
    </cfRule>
  </conditionalFormatting>
  <conditionalFormatting sqref="R260">
    <cfRule type="expression" dxfId="312" priority="290">
      <formula>$H260="Monté"</formula>
    </cfRule>
  </conditionalFormatting>
  <conditionalFormatting sqref="R261">
    <cfRule type="expression" dxfId="311" priority="287">
      <formula>$H261="Monté"</formula>
    </cfRule>
  </conditionalFormatting>
  <conditionalFormatting sqref="R263">
    <cfRule type="expression" dxfId="310" priority="284">
      <formula>$H263="Monté"</formula>
    </cfRule>
  </conditionalFormatting>
  <conditionalFormatting sqref="R264">
    <cfRule type="expression" dxfId="309" priority="281">
      <formula>$H264="Monté"</formula>
    </cfRule>
  </conditionalFormatting>
  <conditionalFormatting sqref="R265:R272">
    <cfRule type="expression" dxfId="308" priority="278">
      <formula>$H265="Monté"</formula>
    </cfRule>
  </conditionalFormatting>
  <conditionalFormatting sqref="R262">
    <cfRule type="cellIs" dxfId="307" priority="300" operator="equal">
      <formula>$AC$121</formula>
    </cfRule>
    <cfRule type="cellIs" dxfId="306" priority="301" operator="between">
      <formula>0.97</formula>
      <formula>1.03</formula>
    </cfRule>
  </conditionalFormatting>
  <conditionalFormatting sqref="R258">
    <cfRule type="cellIs" dxfId="305" priority="297" operator="equal">
      <formula>$AC$121</formula>
    </cfRule>
    <cfRule type="cellIs" dxfId="304" priority="298" operator="between">
      <formula>0.97</formula>
      <formula>1.03</formula>
    </cfRule>
  </conditionalFormatting>
  <conditionalFormatting sqref="R259">
    <cfRule type="cellIs" dxfId="303" priority="294" operator="equal">
      <formula>$AC$121</formula>
    </cfRule>
    <cfRule type="cellIs" dxfId="302" priority="295" operator="between">
      <formula>0.97</formula>
      <formula>1.03</formula>
    </cfRule>
  </conditionalFormatting>
  <conditionalFormatting sqref="R260">
    <cfRule type="cellIs" dxfId="301" priority="291" operator="equal">
      <formula>$AC$121</formula>
    </cfRule>
    <cfRule type="cellIs" dxfId="300" priority="292" operator="between">
      <formula>0.97</formula>
      <formula>1.03</formula>
    </cfRule>
  </conditionalFormatting>
  <conditionalFormatting sqref="R261">
    <cfRule type="cellIs" dxfId="299" priority="288" operator="equal">
      <formula>$AC$121</formula>
    </cfRule>
    <cfRule type="cellIs" dxfId="298" priority="289" operator="between">
      <formula>0.97</formula>
      <formula>1.03</formula>
    </cfRule>
  </conditionalFormatting>
  <conditionalFormatting sqref="R263">
    <cfRule type="cellIs" dxfId="297" priority="285" operator="equal">
      <formula>$AC$121</formula>
    </cfRule>
    <cfRule type="cellIs" dxfId="296" priority="286" operator="between">
      <formula>0.97</formula>
      <formula>1.03</formula>
    </cfRule>
  </conditionalFormatting>
  <conditionalFormatting sqref="R264">
    <cfRule type="cellIs" dxfId="295" priority="282" operator="equal">
      <formula>$AC$121</formula>
    </cfRule>
    <cfRule type="cellIs" dxfId="294" priority="283" operator="between">
      <formula>0.97</formula>
      <formula>1.03</formula>
    </cfRule>
  </conditionalFormatting>
  <conditionalFormatting sqref="R265:R272">
    <cfRule type="cellIs" dxfId="293" priority="279" operator="equal">
      <formula>$AC$121</formula>
    </cfRule>
    <cfRule type="cellIs" dxfId="292" priority="280" operator="between">
      <formula>0.97</formula>
      <formula>1.03</formula>
    </cfRule>
  </conditionalFormatting>
  <conditionalFormatting sqref="R258:R272">
    <cfRule type="cellIs" dxfId="291" priority="276" operator="equal">
      <formula>0</formula>
    </cfRule>
  </conditionalFormatting>
  <conditionalFormatting sqref="R258:R272">
    <cfRule type="containsBlanks" dxfId="290" priority="275">
      <formula>LEN(TRIM(R258))=0</formula>
    </cfRule>
  </conditionalFormatting>
  <conditionalFormatting sqref="R258:R272">
    <cfRule type="cellIs" dxfId="289" priority="274" operator="greaterThan">
      <formula>1.03</formula>
    </cfRule>
  </conditionalFormatting>
  <conditionalFormatting sqref="R257:R272">
    <cfRule type="containsBlanks" dxfId="288" priority="273">
      <formula>LEN(TRIM(R257))=0</formula>
    </cfRule>
  </conditionalFormatting>
  <conditionalFormatting sqref="AA256:AB256 AB257 AA258:AB261">
    <cfRule type="cellIs" dxfId="287" priority="272" operator="equal">
      <formula>0</formula>
    </cfRule>
  </conditionalFormatting>
  <conditionalFormatting sqref="AA257">
    <cfRule type="cellIs" dxfId="286" priority="271" operator="equal">
      <formula>0</formula>
    </cfRule>
  </conditionalFormatting>
  <conditionalFormatting sqref="Z256:Z261">
    <cfRule type="cellIs" dxfId="285" priority="270" operator="equal">
      <formula>0</formula>
    </cfRule>
  </conditionalFormatting>
  <conditionalFormatting sqref="Z263:AC267">
    <cfRule type="cellIs" dxfId="284" priority="269" operator="equal">
      <formula>0</formula>
    </cfRule>
  </conditionalFormatting>
  <conditionalFormatting sqref="O274:Q289 X274:X289 S274:V289">
    <cfRule type="cellIs" dxfId="283" priority="241" operator="equal">
      <formula>0</formula>
    </cfRule>
  </conditionalFormatting>
  <conditionalFormatting sqref="O279:Q279 S279:V279">
    <cfRule type="expression" dxfId="282" priority="266">
      <formula>$H279="Monté"</formula>
    </cfRule>
  </conditionalFormatting>
  <conditionalFormatting sqref="O275:Q275 S275:V275">
    <cfRule type="expression" dxfId="281" priority="263">
      <formula>$H275="Monté"</formula>
    </cfRule>
  </conditionalFormatting>
  <conditionalFormatting sqref="O276:Q276 S276:V276">
    <cfRule type="expression" dxfId="280" priority="260">
      <formula>$H276="Monté"</formula>
    </cfRule>
  </conditionalFormatting>
  <conditionalFormatting sqref="O277:Q277 S277:V277">
    <cfRule type="expression" dxfId="279" priority="257">
      <formula>$H277="Monté"</formula>
    </cfRule>
  </conditionalFormatting>
  <conditionalFormatting sqref="O278:Q278 S278:V278">
    <cfRule type="expression" dxfId="278" priority="254">
      <formula>$H278="Monté"</formula>
    </cfRule>
  </conditionalFormatting>
  <conditionalFormatting sqref="O280:Q280 S280:V280">
    <cfRule type="expression" dxfId="277" priority="251">
      <formula>$H280="Monté"</formula>
    </cfRule>
  </conditionalFormatting>
  <conditionalFormatting sqref="O281:Q281 S281:V281">
    <cfRule type="expression" dxfId="276" priority="248">
      <formula>$H281="Monté"</formula>
    </cfRule>
  </conditionalFormatting>
  <conditionalFormatting sqref="O282:Q289 S282:V289">
    <cfRule type="expression" dxfId="275" priority="245">
      <formula>$H282="Monté"</formula>
    </cfRule>
  </conditionalFormatting>
  <conditionalFormatting sqref="V275:V289">
    <cfRule type="cellIs" dxfId="274" priority="243" operator="between">
      <formula>4</formula>
      <formula>5</formula>
    </cfRule>
    <cfRule type="cellIs" dxfId="273" priority="244" operator="between">
      <formula>1</formula>
      <formula>3</formula>
    </cfRule>
  </conditionalFormatting>
  <conditionalFormatting sqref="S279">
    <cfRule type="cellIs" dxfId="272" priority="267" operator="equal">
      <formula>$AB$70</formula>
    </cfRule>
    <cfRule type="cellIs" dxfId="271" priority="268" operator="greaterThan">
      <formula>$AB$70</formula>
    </cfRule>
  </conditionalFormatting>
  <conditionalFormatting sqref="S275">
    <cfRule type="cellIs" dxfId="270" priority="264" operator="equal">
      <formula>$AB$70</formula>
    </cfRule>
    <cfRule type="cellIs" dxfId="269" priority="265" operator="greaterThan">
      <formula>$AB$70</formula>
    </cfRule>
  </conditionalFormatting>
  <conditionalFormatting sqref="S276">
    <cfRule type="cellIs" dxfId="268" priority="261" operator="equal">
      <formula>$AB$70</formula>
    </cfRule>
    <cfRule type="cellIs" dxfId="267" priority="262" operator="greaterThan">
      <formula>$AB$70</formula>
    </cfRule>
  </conditionalFormatting>
  <conditionalFormatting sqref="S277">
    <cfRule type="cellIs" dxfId="266" priority="258" operator="equal">
      <formula>$AB$70</formula>
    </cfRule>
    <cfRule type="cellIs" dxfId="265" priority="259" operator="greaterThan">
      <formula>$AB$70</formula>
    </cfRule>
  </conditionalFormatting>
  <conditionalFormatting sqref="S278">
    <cfRule type="cellIs" dxfId="264" priority="255" operator="equal">
      <formula>$AB$70</formula>
    </cfRule>
    <cfRule type="cellIs" dxfId="263" priority="256" operator="greaterThan">
      <formula>$AB$70</formula>
    </cfRule>
  </conditionalFormatting>
  <conditionalFormatting sqref="S280">
    <cfRule type="cellIs" dxfId="262" priority="252" operator="equal">
      <formula>$AB$70</formula>
    </cfRule>
    <cfRule type="cellIs" dxfId="261" priority="253" operator="greaterThan">
      <formula>$AB$70</formula>
    </cfRule>
  </conditionalFormatting>
  <conditionalFormatting sqref="S281">
    <cfRule type="cellIs" dxfId="260" priority="249" operator="equal">
      <formula>$AB$70</formula>
    </cfRule>
    <cfRule type="cellIs" dxfId="259" priority="250" operator="greaterThan">
      <formula>$AB$70</formula>
    </cfRule>
  </conditionalFormatting>
  <conditionalFormatting sqref="S282:S289">
    <cfRule type="cellIs" dxfId="258" priority="246" operator="equal">
      <formula>$AB$70</formula>
    </cfRule>
    <cfRule type="cellIs" dxfId="257" priority="247" operator="greaterThan">
      <formula>$AB$70</formula>
    </cfRule>
  </conditionalFormatting>
  <conditionalFormatting sqref="W275:W289">
    <cfRule type="cellIs" dxfId="256" priority="240" operator="equal">
      <formula>0</formula>
    </cfRule>
  </conditionalFormatting>
  <conditionalFormatting sqref="W275:W289">
    <cfRule type="cellIs" dxfId="255" priority="239" operator="equal">
      <formula>$Z$6</formula>
    </cfRule>
  </conditionalFormatting>
  <conditionalFormatting sqref="O275:Q289 S275:X289">
    <cfRule type="cellIs" dxfId="254" priority="238" operator="equal">
      <formula>0</formula>
    </cfRule>
  </conditionalFormatting>
  <conditionalFormatting sqref="O274:Q289 S274:X289">
    <cfRule type="containsBlanks" dxfId="253" priority="237">
      <formula>LEN(TRIM(O274))=0</formula>
    </cfRule>
  </conditionalFormatting>
  <conditionalFormatting sqref="R274">
    <cfRule type="cellIs" dxfId="252" priority="236" operator="equal">
      <formula>0</formula>
    </cfRule>
  </conditionalFormatting>
  <conditionalFormatting sqref="R274">
    <cfRule type="containsBlanks" dxfId="251" priority="235">
      <formula>LEN(TRIM(R274))=0</formula>
    </cfRule>
  </conditionalFormatting>
  <conditionalFormatting sqref="R275:R289">
    <cfRule type="cellIs" dxfId="250" priority="210" operator="equal">
      <formula>0</formula>
    </cfRule>
  </conditionalFormatting>
  <conditionalFormatting sqref="R279">
    <cfRule type="expression" dxfId="249" priority="232">
      <formula>$H279="Monté"</formula>
    </cfRule>
  </conditionalFormatting>
  <conditionalFormatting sqref="R275">
    <cfRule type="expression" dxfId="248" priority="229">
      <formula>$H275="Monté"</formula>
    </cfRule>
  </conditionalFormatting>
  <conditionalFormatting sqref="R276">
    <cfRule type="expression" dxfId="247" priority="226">
      <formula>$H276="Monté"</formula>
    </cfRule>
  </conditionalFormatting>
  <conditionalFormatting sqref="R277">
    <cfRule type="expression" dxfId="246" priority="223">
      <formula>$H277="Monté"</formula>
    </cfRule>
  </conditionalFormatting>
  <conditionalFormatting sqref="R278">
    <cfRule type="expression" dxfId="245" priority="220">
      <formula>$H278="Monté"</formula>
    </cfRule>
  </conditionalFormatting>
  <conditionalFormatting sqref="R280">
    <cfRule type="expression" dxfId="244" priority="217">
      <formula>$H280="Monté"</formula>
    </cfRule>
  </conditionalFormatting>
  <conditionalFormatting sqref="R281">
    <cfRule type="expression" dxfId="243" priority="214">
      <formula>$H281="Monté"</formula>
    </cfRule>
  </conditionalFormatting>
  <conditionalFormatting sqref="R282:R289">
    <cfRule type="expression" dxfId="242" priority="211">
      <formula>$H282="Monté"</formula>
    </cfRule>
  </conditionalFormatting>
  <conditionalFormatting sqref="R279">
    <cfRule type="cellIs" dxfId="241" priority="233" operator="equal">
      <formula>$AC$121</formula>
    </cfRule>
    <cfRule type="cellIs" dxfId="240" priority="234" operator="between">
      <formula>0.97</formula>
      <formula>1.03</formula>
    </cfRule>
  </conditionalFormatting>
  <conditionalFormatting sqref="R275">
    <cfRule type="cellIs" dxfId="239" priority="230" operator="equal">
      <formula>$AC$121</formula>
    </cfRule>
    <cfRule type="cellIs" dxfId="238" priority="231" operator="between">
      <formula>0.97</formula>
      <formula>1.03</formula>
    </cfRule>
  </conditionalFormatting>
  <conditionalFormatting sqref="R276">
    <cfRule type="cellIs" dxfId="237" priority="227" operator="equal">
      <formula>$AC$121</formula>
    </cfRule>
    <cfRule type="cellIs" dxfId="236" priority="228" operator="between">
      <formula>0.97</formula>
      <formula>1.03</formula>
    </cfRule>
  </conditionalFormatting>
  <conditionalFormatting sqref="R277">
    <cfRule type="cellIs" dxfId="235" priority="224" operator="equal">
      <formula>$AC$121</formula>
    </cfRule>
    <cfRule type="cellIs" dxfId="234" priority="225" operator="between">
      <formula>0.97</formula>
      <formula>1.03</formula>
    </cfRule>
  </conditionalFormatting>
  <conditionalFormatting sqref="R278">
    <cfRule type="cellIs" dxfId="233" priority="221" operator="equal">
      <formula>$AC$121</formula>
    </cfRule>
    <cfRule type="cellIs" dxfId="232" priority="222" operator="between">
      <formula>0.97</formula>
      <formula>1.03</formula>
    </cfRule>
  </conditionalFormatting>
  <conditionalFormatting sqref="R280">
    <cfRule type="cellIs" dxfId="231" priority="218" operator="equal">
      <formula>$AC$121</formula>
    </cfRule>
    <cfRule type="cellIs" dxfId="230" priority="219" operator="between">
      <formula>0.97</formula>
      <formula>1.03</formula>
    </cfRule>
  </conditionalFormatting>
  <conditionalFormatting sqref="R281">
    <cfRule type="cellIs" dxfId="229" priority="215" operator="equal">
      <formula>$AC$121</formula>
    </cfRule>
    <cfRule type="cellIs" dxfId="228" priority="216" operator="between">
      <formula>0.97</formula>
      <formula>1.03</formula>
    </cfRule>
  </conditionalFormatting>
  <conditionalFormatting sqref="R282:R289">
    <cfRule type="cellIs" dxfId="227" priority="212" operator="equal">
      <formula>$AC$121</formula>
    </cfRule>
    <cfRule type="cellIs" dxfId="226" priority="213" operator="between">
      <formula>0.97</formula>
      <formula>1.03</formula>
    </cfRule>
  </conditionalFormatting>
  <conditionalFormatting sqref="R275:R289">
    <cfRule type="cellIs" dxfId="225" priority="209" operator="equal">
      <formula>0</formula>
    </cfRule>
  </conditionalFormatting>
  <conditionalFormatting sqref="R275:R289">
    <cfRule type="containsBlanks" dxfId="224" priority="208">
      <formula>LEN(TRIM(R275))=0</formula>
    </cfRule>
  </conditionalFormatting>
  <conditionalFormatting sqref="R275:R289">
    <cfRule type="cellIs" dxfId="223" priority="207" operator="greaterThan">
      <formula>1.03</formula>
    </cfRule>
  </conditionalFormatting>
  <conditionalFormatting sqref="R274:R289">
    <cfRule type="containsBlanks" dxfId="222" priority="206">
      <formula>LEN(TRIM(R274))=0</formula>
    </cfRule>
  </conditionalFormatting>
  <conditionalFormatting sqref="AA273:AB273 AB274 AA275:AB278">
    <cfRule type="cellIs" dxfId="221" priority="205" operator="equal">
      <formula>0</formula>
    </cfRule>
  </conditionalFormatting>
  <conditionalFormatting sqref="AA274">
    <cfRule type="cellIs" dxfId="220" priority="204" operator="equal">
      <formula>0</formula>
    </cfRule>
  </conditionalFormatting>
  <conditionalFormatting sqref="Z273:Z278">
    <cfRule type="cellIs" dxfId="219" priority="203" operator="equal">
      <formula>0</formula>
    </cfRule>
  </conditionalFormatting>
  <conditionalFormatting sqref="Z280:AC284">
    <cfRule type="cellIs" dxfId="218" priority="202" operator="equal">
      <formula>0</formula>
    </cfRule>
  </conditionalFormatting>
  <conditionalFormatting sqref="O291:Q306 X291:X306 S291:V306">
    <cfRule type="cellIs" dxfId="217" priority="174" operator="equal">
      <formula>0</formula>
    </cfRule>
  </conditionalFormatting>
  <conditionalFormatting sqref="O296:Q296 S296:V296">
    <cfRule type="expression" dxfId="216" priority="199">
      <formula>$H296="Monté"</formula>
    </cfRule>
  </conditionalFormatting>
  <conditionalFormatting sqref="O292:Q292 S292:V292">
    <cfRule type="expression" dxfId="215" priority="196">
      <formula>$H292="Monté"</formula>
    </cfRule>
  </conditionalFormatting>
  <conditionalFormatting sqref="O293:Q293 S293:V293">
    <cfRule type="expression" dxfId="214" priority="193">
      <formula>$H293="Monté"</formula>
    </cfRule>
  </conditionalFormatting>
  <conditionalFormatting sqref="O294:Q294 S294:V294">
    <cfRule type="expression" dxfId="213" priority="190">
      <formula>$H294="Monté"</formula>
    </cfRule>
  </conditionalFormatting>
  <conditionalFormatting sqref="O295:Q295 S295:V295">
    <cfRule type="expression" dxfId="212" priority="187">
      <formula>$H295="Monté"</formula>
    </cfRule>
  </conditionalFormatting>
  <conditionalFormatting sqref="O297:Q297 S297:V297">
    <cfRule type="expression" dxfId="211" priority="184">
      <formula>$H297="Monté"</formula>
    </cfRule>
  </conditionalFormatting>
  <conditionalFormatting sqref="O298:Q298 S298:V298">
    <cfRule type="expression" dxfId="210" priority="181">
      <formula>$H298="Monté"</formula>
    </cfRule>
  </conditionalFormatting>
  <conditionalFormatting sqref="O299:Q306 S299:V306">
    <cfRule type="expression" dxfId="209" priority="178">
      <formula>$H299="Monté"</formula>
    </cfRule>
  </conditionalFormatting>
  <conditionalFormatting sqref="V292:V306">
    <cfRule type="cellIs" dxfId="208" priority="176" operator="between">
      <formula>4</formula>
      <formula>5</formula>
    </cfRule>
    <cfRule type="cellIs" dxfId="207" priority="177" operator="between">
      <formula>1</formula>
      <formula>3</formula>
    </cfRule>
  </conditionalFormatting>
  <conditionalFormatting sqref="S296">
    <cfRule type="cellIs" dxfId="206" priority="200" operator="equal">
      <formula>$AB$70</formula>
    </cfRule>
    <cfRule type="cellIs" dxfId="205" priority="201" operator="greaterThan">
      <formula>$AB$70</formula>
    </cfRule>
  </conditionalFormatting>
  <conditionalFormatting sqref="S292">
    <cfRule type="cellIs" dxfId="204" priority="197" operator="equal">
      <formula>$AB$70</formula>
    </cfRule>
    <cfRule type="cellIs" dxfId="203" priority="198" operator="greaterThan">
      <formula>$AB$70</formula>
    </cfRule>
  </conditionalFormatting>
  <conditionalFormatting sqref="S293">
    <cfRule type="cellIs" dxfId="202" priority="194" operator="equal">
      <formula>$AB$70</formula>
    </cfRule>
    <cfRule type="cellIs" dxfId="201" priority="195" operator="greaterThan">
      <formula>$AB$70</formula>
    </cfRule>
  </conditionalFormatting>
  <conditionalFormatting sqref="S294">
    <cfRule type="cellIs" dxfId="200" priority="191" operator="equal">
      <formula>$AB$70</formula>
    </cfRule>
    <cfRule type="cellIs" dxfId="199" priority="192" operator="greaterThan">
      <formula>$AB$70</formula>
    </cfRule>
  </conditionalFormatting>
  <conditionalFormatting sqref="S295">
    <cfRule type="cellIs" dxfId="198" priority="188" operator="equal">
      <formula>$AB$70</formula>
    </cfRule>
    <cfRule type="cellIs" dxfId="197" priority="189" operator="greaterThan">
      <formula>$AB$70</formula>
    </cfRule>
  </conditionalFormatting>
  <conditionalFormatting sqref="S297">
    <cfRule type="cellIs" dxfId="196" priority="185" operator="equal">
      <formula>$AB$70</formula>
    </cfRule>
    <cfRule type="cellIs" dxfId="195" priority="186" operator="greaterThan">
      <formula>$AB$70</formula>
    </cfRule>
  </conditionalFormatting>
  <conditionalFormatting sqref="S298">
    <cfRule type="cellIs" dxfId="194" priority="182" operator="equal">
      <formula>$AB$70</formula>
    </cfRule>
    <cfRule type="cellIs" dxfId="193" priority="183" operator="greaterThan">
      <formula>$AB$70</formula>
    </cfRule>
  </conditionalFormatting>
  <conditionalFormatting sqref="S299:S306">
    <cfRule type="cellIs" dxfId="192" priority="179" operator="equal">
      <formula>$AB$70</formula>
    </cfRule>
    <cfRule type="cellIs" dxfId="191" priority="180" operator="greaterThan">
      <formula>$AB$70</formula>
    </cfRule>
  </conditionalFormatting>
  <conditionalFormatting sqref="W292:W306">
    <cfRule type="cellIs" dxfId="190" priority="173" operator="equal">
      <formula>0</formula>
    </cfRule>
  </conditionalFormatting>
  <conditionalFormatting sqref="W292:W306">
    <cfRule type="cellIs" dxfId="189" priority="172" operator="equal">
      <formula>$Z$6</formula>
    </cfRule>
  </conditionalFormatting>
  <conditionalFormatting sqref="O292:Q306 S292:X306">
    <cfRule type="cellIs" dxfId="188" priority="171" operator="equal">
      <formula>0</formula>
    </cfRule>
  </conditionalFormatting>
  <conditionalFormatting sqref="O291:Q306 S291:X306">
    <cfRule type="containsBlanks" dxfId="187" priority="170">
      <formula>LEN(TRIM(O291))=0</formula>
    </cfRule>
  </conditionalFormatting>
  <conditionalFormatting sqref="R291">
    <cfRule type="cellIs" dxfId="186" priority="169" operator="equal">
      <formula>0</formula>
    </cfRule>
  </conditionalFormatting>
  <conditionalFormatting sqref="R291">
    <cfRule type="containsBlanks" dxfId="185" priority="168">
      <formula>LEN(TRIM(R291))=0</formula>
    </cfRule>
  </conditionalFormatting>
  <conditionalFormatting sqref="R292:R306">
    <cfRule type="cellIs" dxfId="184" priority="143" operator="equal">
      <formula>0</formula>
    </cfRule>
  </conditionalFormatting>
  <conditionalFormatting sqref="R296">
    <cfRule type="expression" dxfId="183" priority="165">
      <formula>$H296="Monté"</formula>
    </cfRule>
  </conditionalFormatting>
  <conditionalFormatting sqref="R292">
    <cfRule type="expression" dxfId="182" priority="162">
      <formula>$H292="Monté"</formula>
    </cfRule>
  </conditionalFormatting>
  <conditionalFormatting sqref="R293">
    <cfRule type="expression" dxfId="181" priority="159">
      <formula>$H293="Monté"</formula>
    </cfRule>
  </conditionalFormatting>
  <conditionalFormatting sqref="R294">
    <cfRule type="expression" dxfId="180" priority="156">
      <formula>$H294="Monté"</formula>
    </cfRule>
  </conditionalFormatting>
  <conditionalFormatting sqref="R295">
    <cfRule type="expression" dxfId="179" priority="153">
      <formula>$H295="Monté"</formula>
    </cfRule>
  </conditionalFormatting>
  <conditionalFormatting sqref="R297">
    <cfRule type="expression" dxfId="178" priority="150">
      <formula>$H297="Monté"</formula>
    </cfRule>
  </conditionalFormatting>
  <conditionalFormatting sqref="R298">
    <cfRule type="expression" dxfId="177" priority="147">
      <formula>$H298="Monté"</formula>
    </cfRule>
  </conditionalFormatting>
  <conditionalFormatting sqref="R299:R306">
    <cfRule type="expression" dxfId="176" priority="144">
      <formula>$H299="Monté"</formula>
    </cfRule>
  </conditionalFormatting>
  <conditionalFormatting sqref="R296">
    <cfRule type="cellIs" dxfId="175" priority="166" operator="equal">
      <formula>$AC$121</formula>
    </cfRule>
    <cfRule type="cellIs" dxfId="174" priority="167" operator="between">
      <formula>0.97</formula>
      <formula>1.03</formula>
    </cfRule>
  </conditionalFormatting>
  <conditionalFormatting sqref="R292">
    <cfRule type="cellIs" dxfId="173" priority="163" operator="equal">
      <formula>$AC$121</formula>
    </cfRule>
    <cfRule type="cellIs" dxfId="172" priority="164" operator="between">
      <formula>0.97</formula>
      <formula>1.03</formula>
    </cfRule>
  </conditionalFormatting>
  <conditionalFormatting sqref="R293">
    <cfRule type="cellIs" dxfId="171" priority="160" operator="equal">
      <formula>$AC$121</formula>
    </cfRule>
    <cfRule type="cellIs" dxfId="170" priority="161" operator="between">
      <formula>0.97</formula>
      <formula>1.03</formula>
    </cfRule>
  </conditionalFormatting>
  <conditionalFormatting sqref="R294">
    <cfRule type="cellIs" dxfId="169" priority="157" operator="equal">
      <formula>$AC$121</formula>
    </cfRule>
    <cfRule type="cellIs" dxfId="168" priority="158" operator="between">
      <formula>0.97</formula>
      <formula>1.03</formula>
    </cfRule>
  </conditionalFormatting>
  <conditionalFormatting sqref="R295">
    <cfRule type="cellIs" dxfId="167" priority="154" operator="equal">
      <formula>$AC$121</formula>
    </cfRule>
    <cfRule type="cellIs" dxfId="166" priority="155" operator="between">
      <formula>0.97</formula>
      <formula>1.03</formula>
    </cfRule>
  </conditionalFormatting>
  <conditionalFormatting sqref="R297">
    <cfRule type="cellIs" dxfId="165" priority="151" operator="equal">
      <formula>$AC$121</formula>
    </cfRule>
    <cfRule type="cellIs" dxfId="164" priority="152" operator="between">
      <formula>0.97</formula>
      <formula>1.03</formula>
    </cfRule>
  </conditionalFormatting>
  <conditionalFormatting sqref="R298">
    <cfRule type="cellIs" dxfId="163" priority="148" operator="equal">
      <formula>$AC$121</formula>
    </cfRule>
    <cfRule type="cellIs" dxfId="162" priority="149" operator="between">
      <formula>0.97</formula>
      <formula>1.03</formula>
    </cfRule>
  </conditionalFormatting>
  <conditionalFormatting sqref="R299:R306">
    <cfRule type="cellIs" dxfId="161" priority="145" operator="equal">
      <formula>$AC$121</formula>
    </cfRule>
    <cfRule type="cellIs" dxfId="160" priority="146" operator="between">
      <formula>0.97</formula>
      <formula>1.03</formula>
    </cfRule>
  </conditionalFormatting>
  <conditionalFormatting sqref="R292:R306">
    <cfRule type="cellIs" dxfId="159" priority="142" operator="equal">
      <formula>0</formula>
    </cfRule>
  </conditionalFormatting>
  <conditionalFormatting sqref="R292:R306">
    <cfRule type="containsBlanks" dxfId="158" priority="141">
      <formula>LEN(TRIM(R292))=0</formula>
    </cfRule>
  </conditionalFormatting>
  <conditionalFormatting sqref="R292:R306">
    <cfRule type="cellIs" dxfId="157" priority="140" operator="greaterThan">
      <formula>1.03</formula>
    </cfRule>
  </conditionalFormatting>
  <conditionalFormatting sqref="R291:R306">
    <cfRule type="containsBlanks" dxfId="156" priority="139">
      <formula>LEN(TRIM(R291))=0</formula>
    </cfRule>
  </conditionalFormatting>
  <conditionalFormatting sqref="AA290:AB290 AB291 AA292:AB295">
    <cfRule type="cellIs" dxfId="155" priority="138" operator="equal">
      <formula>0</formula>
    </cfRule>
  </conditionalFormatting>
  <conditionalFormatting sqref="AA291">
    <cfRule type="cellIs" dxfId="154" priority="137" operator="equal">
      <formula>0</formula>
    </cfRule>
  </conditionalFormatting>
  <conditionalFormatting sqref="Z290:Z295">
    <cfRule type="cellIs" dxfId="153" priority="136" operator="equal">
      <formula>0</formula>
    </cfRule>
  </conditionalFormatting>
  <conditionalFormatting sqref="Z297:AC301">
    <cfRule type="cellIs" dxfId="152" priority="135" operator="equal">
      <formula>0</formula>
    </cfRule>
  </conditionalFormatting>
  <conditionalFormatting sqref="O308:Q323 X308:X323 S308:V323">
    <cfRule type="cellIs" dxfId="151" priority="107" operator="equal">
      <formula>0</formula>
    </cfRule>
  </conditionalFormatting>
  <conditionalFormatting sqref="O313:Q313 S313:V313">
    <cfRule type="expression" dxfId="150" priority="132">
      <formula>$H313="Monté"</formula>
    </cfRule>
  </conditionalFormatting>
  <conditionalFormatting sqref="O309:Q309 S309:V309">
    <cfRule type="expression" dxfId="149" priority="129">
      <formula>$H309="Monté"</formula>
    </cfRule>
  </conditionalFormatting>
  <conditionalFormatting sqref="O310:Q310 S310:V310">
    <cfRule type="expression" dxfId="148" priority="126">
      <formula>$H310="Monté"</formula>
    </cfRule>
  </conditionalFormatting>
  <conditionalFormatting sqref="O311:Q311 S311:V311">
    <cfRule type="expression" dxfId="147" priority="123">
      <formula>$H311="Monté"</formula>
    </cfRule>
  </conditionalFormatting>
  <conditionalFormatting sqref="O312:Q312 S312:V312">
    <cfRule type="expression" dxfId="146" priority="120">
      <formula>$H312="Monté"</formula>
    </cfRule>
  </conditionalFormatting>
  <conditionalFormatting sqref="O314:Q314 S314:V314">
    <cfRule type="expression" dxfId="145" priority="117">
      <formula>$H314="Monté"</formula>
    </cfRule>
  </conditionalFormatting>
  <conditionalFormatting sqref="O315:Q315 S315:V315">
    <cfRule type="expression" dxfId="144" priority="114">
      <formula>$H315="Monté"</formula>
    </cfRule>
  </conditionalFormatting>
  <conditionalFormatting sqref="O316:Q323 S316:V323">
    <cfRule type="expression" dxfId="143" priority="111">
      <formula>$H316="Monté"</formula>
    </cfRule>
  </conditionalFormatting>
  <conditionalFormatting sqref="V309:V323">
    <cfRule type="cellIs" dxfId="142" priority="109" operator="between">
      <formula>4</formula>
      <formula>5</formula>
    </cfRule>
    <cfRule type="cellIs" dxfId="141" priority="110" operator="between">
      <formula>1</formula>
      <formula>3</formula>
    </cfRule>
  </conditionalFormatting>
  <conditionalFormatting sqref="S313">
    <cfRule type="cellIs" dxfId="140" priority="133" operator="equal">
      <formula>$AB$70</formula>
    </cfRule>
    <cfRule type="cellIs" dxfId="139" priority="134" operator="greaterThan">
      <formula>$AB$70</formula>
    </cfRule>
  </conditionalFormatting>
  <conditionalFormatting sqref="S309">
    <cfRule type="cellIs" dxfId="138" priority="130" operator="equal">
      <formula>$AB$70</formula>
    </cfRule>
    <cfRule type="cellIs" dxfId="137" priority="131" operator="greaterThan">
      <formula>$AB$70</formula>
    </cfRule>
  </conditionalFormatting>
  <conditionalFormatting sqref="S310">
    <cfRule type="cellIs" dxfId="136" priority="127" operator="equal">
      <formula>$AB$70</formula>
    </cfRule>
    <cfRule type="cellIs" dxfId="135" priority="128" operator="greaterThan">
      <formula>$AB$70</formula>
    </cfRule>
  </conditionalFormatting>
  <conditionalFormatting sqref="S311">
    <cfRule type="cellIs" dxfId="134" priority="124" operator="equal">
      <formula>$AB$70</formula>
    </cfRule>
    <cfRule type="cellIs" dxfId="133" priority="125" operator="greaterThan">
      <formula>$AB$70</formula>
    </cfRule>
  </conditionalFormatting>
  <conditionalFormatting sqref="S312">
    <cfRule type="cellIs" dxfId="132" priority="121" operator="equal">
      <formula>$AB$70</formula>
    </cfRule>
    <cfRule type="cellIs" dxfId="131" priority="122" operator="greaterThan">
      <formula>$AB$70</formula>
    </cfRule>
  </conditionalFormatting>
  <conditionalFormatting sqref="S314">
    <cfRule type="cellIs" dxfId="130" priority="118" operator="equal">
      <formula>$AB$70</formula>
    </cfRule>
    <cfRule type="cellIs" dxfId="129" priority="119" operator="greaterThan">
      <formula>$AB$70</formula>
    </cfRule>
  </conditionalFormatting>
  <conditionalFormatting sqref="S315">
    <cfRule type="cellIs" dxfId="128" priority="115" operator="equal">
      <formula>$AB$70</formula>
    </cfRule>
    <cfRule type="cellIs" dxfId="127" priority="116" operator="greaterThan">
      <formula>$AB$70</formula>
    </cfRule>
  </conditionalFormatting>
  <conditionalFormatting sqref="S316:S323">
    <cfRule type="cellIs" dxfId="126" priority="112" operator="equal">
      <formula>$AB$70</formula>
    </cfRule>
    <cfRule type="cellIs" dxfId="125" priority="113" operator="greaterThan">
      <formula>$AB$70</formula>
    </cfRule>
  </conditionalFormatting>
  <conditionalFormatting sqref="W309:W323">
    <cfRule type="cellIs" dxfId="124" priority="106" operator="equal">
      <formula>0</formula>
    </cfRule>
  </conditionalFormatting>
  <conditionalFormatting sqref="W309:W323">
    <cfRule type="cellIs" dxfId="123" priority="105" operator="equal">
      <formula>$Z$6</formula>
    </cfRule>
  </conditionalFormatting>
  <conditionalFormatting sqref="O309:Q323 S309:X323">
    <cfRule type="cellIs" dxfId="122" priority="104" operator="equal">
      <formula>0</formula>
    </cfRule>
  </conditionalFormatting>
  <conditionalFormatting sqref="O308:Q323 S308:X323">
    <cfRule type="containsBlanks" dxfId="121" priority="103">
      <formula>LEN(TRIM(O308))=0</formula>
    </cfRule>
  </conditionalFormatting>
  <conditionalFormatting sqref="R308">
    <cfRule type="cellIs" dxfId="120" priority="102" operator="equal">
      <formula>0</formula>
    </cfRule>
  </conditionalFormatting>
  <conditionalFormatting sqref="R308">
    <cfRule type="containsBlanks" dxfId="119" priority="101">
      <formula>LEN(TRIM(R308))=0</formula>
    </cfRule>
  </conditionalFormatting>
  <conditionalFormatting sqref="R309:R323">
    <cfRule type="cellIs" dxfId="118" priority="76" operator="equal">
      <formula>0</formula>
    </cfRule>
  </conditionalFormatting>
  <conditionalFormatting sqref="R313">
    <cfRule type="expression" dxfId="117" priority="98">
      <formula>$H313="Monté"</formula>
    </cfRule>
  </conditionalFormatting>
  <conditionalFormatting sqref="R309">
    <cfRule type="expression" dxfId="116" priority="95">
      <formula>$H309="Monté"</formula>
    </cfRule>
  </conditionalFormatting>
  <conditionalFormatting sqref="R310">
    <cfRule type="expression" dxfId="115" priority="92">
      <formula>$H310="Monté"</formula>
    </cfRule>
  </conditionalFormatting>
  <conditionalFormatting sqref="R311">
    <cfRule type="expression" dxfId="114" priority="89">
      <formula>$H311="Monté"</formula>
    </cfRule>
  </conditionalFormatting>
  <conditionalFormatting sqref="R312">
    <cfRule type="expression" dxfId="113" priority="86">
      <formula>$H312="Monté"</formula>
    </cfRule>
  </conditionalFormatting>
  <conditionalFormatting sqref="R314">
    <cfRule type="expression" dxfId="112" priority="83">
      <formula>$H314="Monté"</formula>
    </cfRule>
  </conditionalFormatting>
  <conditionalFormatting sqref="R315">
    <cfRule type="expression" dxfId="111" priority="80">
      <formula>$H315="Monté"</formula>
    </cfRule>
  </conditionalFormatting>
  <conditionalFormatting sqref="R316:R323">
    <cfRule type="expression" dxfId="110" priority="77">
      <formula>$H316="Monté"</formula>
    </cfRule>
  </conditionalFormatting>
  <conditionalFormatting sqref="R313">
    <cfRule type="cellIs" dxfId="109" priority="99" operator="equal">
      <formula>$AC$121</formula>
    </cfRule>
    <cfRule type="cellIs" dxfId="108" priority="100" operator="between">
      <formula>0.97</formula>
      <formula>1.03</formula>
    </cfRule>
  </conditionalFormatting>
  <conditionalFormatting sqref="R309">
    <cfRule type="cellIs" dxfId="107" priority="96" operator="equal">
      <formula>$AC$121</formula>
    </cfRule>
    <cfRule type="cellIs" dxfId="106" priority="97" operator="between">
      <formula>0.97</formula>
      <formula>1.03</formula>
    </cfRule>
  </conditionalFormatting>
  <conditionalFormatting sqref="R310">
    <cfRule type="cellIs" dxfId="105" priority="93" operator="equal">
      <formula>$AC$121</formula>
    </cfRule>
    <cfRule type="cellIs" dxfId="104" priority="94" operator="between">
      <formula>0.97</formula>
      <formula>1.03</formula>
    </cfRule>
  </conditionalFormatting>
  <conditionalFormatting sqref="R311">
    <cfRule type="cellIs" dxfId="103" priority="90" operator="equal">
      <formula>$AC$121</formula>
    </cfRule>
    <cfRule type="cellIs" dxfId="102" priority="91" operator="between">
      <formula>0.97</formula>
      <formula>1.03</formula>
    </cfRule>
  </conditionalFormatting>
  <conditionalFormatting sqref="R312">
    <cfRule type="cellIs" dxfId="101" priority="87" operator="equal">
      <formula>$AC$121</formula>
    </cfRule>
    <cfRule type="cellIs" dxfId="100" priority="88" operator="between">
      <formula>0.97</formula>
      <formula>1.03</formula>
    </cfRule>
  </conditionalFormatting>
  <conditionalFormatting sqref="R314">
    <cfRule type="cellIs" dxfId="99" priority="84" operator="equal">
      <formula>$AC$121</formula>
    </cfRule>
    <cfRule type="cellIs" dxfId="98" priority="85" operator="between">
      <formula>0.97</formula>
      <formula>1.03</formula>
    </cfRule>
  </conditionalFormatting>
  <conditionalFormatting sqref="R315">
    <cfRule type="cellIs" dxfId="97" priority="81" operator="equal">
      <formula>$AC$121</formula>
    </cfRule>
    <cfRule type="cellIs" dxfId="96" priority="82" operator="between">
      <formula>0.97</formula>
      <formula>1.03</formula>
    </cfRule>
  </conditionalFormatting>
  <conditionalFormatting sqref="R316:R323">
    <cfRule type="cellIs" dxfId="95" priority="78" operator="equal">
      <formula>$AC$121</formula>
    </cfRule>
    <cfRule type="cellIs" dxfId="94" priority="79" operator="between">
      <formula>0.97</formula>
      <formula>1.03</formula>
    </cfRule>
  </conditionalFormatting>
  <conditionalFormatting sqref="R309:R323">
    <cfRule type="cellIs" dxfId="93" priority="75" operator="equal">
      <formula>0</formula>
    </cfRule>
  </conditionalFormatting>
  <conditionalFormatting sqref="R309:R323">
    <cfRule type="containsBlanks" dxfId="92" priority="74">
      <formula>LEN(TRIM(R309))=0</formula>
    </cfRule>
  </conditionalFormatting>
  <conditionalFormatting sqref="R309:R323">
    <cfRule type="cellIs" dxfId="91" priority="73" operator="greaterThan">
      <formula>1.03</formula>
    </cfRule>
  </conditionalFormatting>
  <conditionalFormatting sqref="R308:R323">
    <cfRule type="containsBlanks" dxfId="90" priority="72">
      <formula>LEN(TRIM(R308))=0</formula>
    </cfRule>
  </conditionalFormatting>
  <conditionalFormatting sqref="AA307:AB307 AB308 AA309:AB312">
    <cfRule type="cellIs" dxfId="89" priority="71" operator="equal">
      <formula>0</formula>
    </cfRule>
  </conditionalFormatting>
  <conditionalFormatting sqref="AA308">
    <cfRule type="cellIs" dxfId="88" priority="70" operator="equal">
      <formula>0</formula>
    </cfRule>
  </conditionalFormatting>
  <conditionalFormatting sqref="Z307:Z312">
    <cfRule type="cellIs" dxfId="87" priority="69" operator="equal">
      <formula>0</formula>
    </cfRule>
  </conditionalFormatting>
  <conditionalFormatting sqref="Z314:AC318">
    <cfRule type="cellIs" dxfId="86" priority="68" operator="equal">
      <formula>0</formula>
    </cfRule>
  </conditionalFormatting>
  <conditionalFormatting sqref="O325:Q340 X325:X340 S325:V340">
    <cfRule type="cellIs" dxfId="85" priority="40" operator="equal">
      <formula>0</formula>
    </cfRule>
  </conditionalFormatting>
  <conditionalFormatting sqref="O330:Q330 S330:V330">
    <cfRule type="expression" dxfId="84" priority="65">
      <formula>$H330="Monté"</formula>
    </cfRule>
  </conditionalFormatting>
  <conditionalFormatting sqref="O326:Q326 S326:V326">
    <cfRule type="expression" dxfId="83" priority="62">
      <formula>$H326="Monté"</formula>
    </cfRule>
  </conditionalFormatting>
  <conditionalFormatting sqref="O327:Q327 S327:V327">
    <cfRule type="expression" dxfId="82" priority="59">
      <formula>$H327="Monté"</formula>
    </cfRule>
  </conditionalFormatting>
  <conditionalFormatting sqref="O328:Q328 S328:V328">
    <cfRule type="expression" dxfId="81" priority="56">
      <formula>$H328="Monté"</formula>
    </cfRule>
  </conditionalFormatting>
  <conditionalFormatting sqref="O329:Q329 S329:V329">
    <cfRule type="expression" dxfId="80" priority="53">
      <formula>$H329="Monté"</formula>
    </cfRule>
  </conditionalFormatting>
  <conditionalFormatting sqref="O331:Q331 S331:V331">
    <cfRule type="expression" dxfId="79" priority="50">
      <formula>$H331="Monté"</formula>
    </cfRule>
  </conditionalFormatting>
  <conditionalFormatting sqref="O332:Q332 S332:V332">
    <cfRule type="expression" dxfId="78" priority="47">
      <formula>$H332="Monté"</formula>
    </cfRule>
  </conditionalFormatting>
  <conditionalFormatting sqref="O333:Q340 S333:V340">
    <cfRule type="expression" dxfId="77" priority="44">
      <formula>$H333="Monté"</formula>
    </cfRule>
  </conditionalFormatting>
  <conditionalFormatting sqref="V326:V340">
    <cfRule type="cellIs" dxfId="76" priority="42" operator="between">
      <formula>4</formula>
      <formula>5</formula>
    </cfRule>
    <cfRule type="cellIs" dxfId="75" priority="43" operator="between">
      <formula>1</formula>
      <formula>3</formula>
    </cfRule>
  </conditionalFormatting>
  <conditionalFormatting sqref="S330">
    <cfRule type="cellIs" dxfId="74" priority="66" operator="equal">
      <formula>$AB$70</formula>
    </cfRule>
    <cfRule type="cellIs" dxfId="73" priority="67" operator="greaterThan">
      <formula>$AB$70</formula>
    </cfRule>
  </conditionalFormatting>
  <conditionalFormatting sqref="S326">
    <cfRule type="cellIs" dxfId="72" priority="63" operator="equal">
      <formula>$AB$70</formula>
    </cfRule>
    <cfRule type="cellIs" dxfId="71" priority="64" operator="greaterThan">
      <formula>$AB$70</formula>
    </cfRule>
  </conditionalFormatting>
  <conditionalFormatting sqref="S327">
    <cfRule type="cellIs" dxfId="70" priority="60" operator="equal">
      <formula>$AB$70</formula>
    </cfRule>
    <cfRule type="cellIs" dxfId="69" priority="61" operator="greaterThan">
      <formula>$AB$70</formula>
    </cfRule>
  </conditionalFormatting>
  <conditionalFormatting sqref="S328">
    <cfRule type="cellIs" dxfId="68" priority="57" operator="equal">
      <formula>$AB$70</formula>
    </cfRule>
    <cfRule type="cellIs" dxfId="67" priority="58" operator="greaterThan">
      <formula>$AB$70</formula>
    </cfRule>
  </conditionalFormatting>
  <conditionalFormatting sqref="S329">
    <cfRule type="cellIs" dxfId="66" priority="54" operator="equal">
      <formula>$AB$70</formula>
    </cfRule>
    <cfRule type="cellIs" dxfId="65" priority="55" operator="greaterThan">
      <formula>$AB$70</formula>
    </cfRule>
  </conditionalFormatting>
  <conditionalFormatting sqref="S331">
    <cfRule type="cellIs" dxfId="64" priority="51" operator="equal">
      <formula>$AB$70</formula>
    </cfRule>
    <cfRule type="cellIs" dxfId="63" priority="52" operator="greaterThan">
      <formula>$AB$70</formula>
    </cfRule>
  </conditionalFormatting>
  <conditionalFormatting sqref="S332">
    <cfRule type="cellIs" dxfId="62" priority="48" operator="equal">
      <formula>$AB$70</formula>
    </cfRule>
    <cfRule type="cellIs" dxfId="61" priority="49" operator="greaterThan">
      <formula>$AB$70</formula>
    </cfRule>
  </conditionalFormatting>
  <conditionalFormatting sqref="S333:S340">
    <cfRule type="cellIs" dxfId="60" priority="45" operator="equal">
      <formula>$AB$70</formula>
    </cfRule>
    <cfRule type="cellIs" dxfId="59" priority="46" operator="greaterThan">
      <formula>$AB$70</formula>
    </cfRule>
  </conditionalFormatting>
  <conditionalFormatting sqref="W326:W340">
    <cfRule type="cellIs" dxfId="58" priority="39" operator="equal">
      <formula>0</formula>
    </cfRule>
  </conditionalFormatting>
  <conditionalFormatting sqref="W326:W340">
    <cfRule type="cellIs" dxfId="57" priority="38" operator="equal">
      <formula>$Z$6</formula>
    </cfRule>
  </conditionalFormatting>
  <conditionalFormatting sqref="O326:Q340 S326:X340">
    <cfRule type="cellIs" dxfId="56" priority="37" operator="equal">
      <formula>0</formula>
    </cfRule>
  </conditionalFormatting>
  <conditionalFormatting sqref="O325:Q340 S325:X340">
    <cfRule type="containsBlanks" dxfId="55" priority="36">
      <formula>LEN(TRIM(O325))=0</formula>
    </cfRule>
  </conditionalFormatting>
  <conditionalFormatting sqref="R325">
    <cfRule type="cellIs" dxfId="54" priority="35" operator="equal">
      <formula>0</formula>
    </cfRule>
  </conditionalFormatting>
  <conditionalFormatting sqref="R325">
    <cfRule type="containsBlanks" dxfId="53" priority="34">
      <formula>LEN(TRIM(R325))=0</formula>
    </cfRule>
  </conditionalFormatting>
  <conditionalFormatting sqref="R326:R340">
    <cfRule type="cellIs" dxfId="52" priority="9" operator="equal">
      <formula>0</formula>
    </cfRule>
  </conditionalFormatting>
  <conditionalFormatting sqref="R330">
    <cfRule type="expression" dxfId="51" priority="31">
      <formula>$H330="Monté"</formula>
    </cfRule>
  </conditionalFormatting>
  <conditionalFormatting sqref="R326">
    <cfRule type="expression" dxfId="50" priority="28">
      <formula>$H326="Monté"</formula>
    </cfRule>
  </conditionalFormatting>
  <conditionalFormatting sqref="R327">
    <cfRule type="expression" dxfId="49" priority="25">
      <formula>$H327="Monté"</formula>
    </cfRule>
  </conditionalFormatting>
  <conditionalFormatting sqref="R328">
    <cfRule type="expression" dxfId="48" priority="22">
      <formula>$H328="Monté"</formula>
    </cfRule>
  </conditionalFormatting>
  <conditionalFormatting sqref="R329">
    <cfRule type="expression" dxfId="47" priority="19">
      <formula>$H329="Monté"</formula>
    </cfRule>
  </conditionalFormatting>
  <conditionalFormatting sqref="R331">
    <cfRule type="expression" dxfId="46" priority="16">
      <formula>$H331="Monté"</formula>
    </cfRule>
  </conditionalFormatting>
  <conditionalFormatting sqref="R332">
    <cfRule type="expression" dxfId="45" priority="13">
      <formula>$H332="Monté"</formula>
    </cfRule>
  </conditionalFormatting>
  <conditionalFormatting sqref="R333:R340">
    <cfRule type="expression" dxfId="44" priority="10">
      <formula>$H333="Monté"</formula>
    </cfRule>
  </conditionalFormatting>
  <conditionalFormatting sqref="R330">
    <cfRule type="cellIs" dxfId="43" priority="32" operator="equal">
      <formula>$AC$121</formula>
    </cfRule>
    <cfRule type="cellIs" dxfId="42" priority="33" operator="between">
      <formula>0.97</formula>
      <formula>1.03</formula>
    </cfRule>
  </conditionalFormatting>
  <conditionalFormatting sqref="R326">
    <cfRule type="cellIs" dxfId="41" priority="29" operator="equal">
      <formula>$AC$121</formula>
    </cfRule>
    <cfRule type="cellIs" dxfId="40" priority="30" operator="between">
      <formula>0.97</formula>
      <formula>1.03</formula>
    </cfRule>
  </conditionalFormatting>
  <conditionalFormatting sqref="R327">
    <cfRule type="cellIs" dxfId="39" priority="26" operator="equal">
      <formula>$AC$121</formula>
    </cfRule>
    <cfRule type="cellIs" dxfId="38" priority="27" operator="between">
      <formula>0.97</formula>
      <formula>1.03</formula>
    </cfRule>
  </conditionalFormatting>
  <conditionalFormatting sqref="R328">
    <cfRule type="cellIs" dxfId="37" priority="23" operator="equal">
      <formula>$AC$121</formula>
    </cfRule>
    <cfRule type="cellIs" dxfId="36" priority="24" operator="between">
      <formula>0.97</formula>
      <formula>1.03</formula>
    </cfRule>
  </conditionalFormatting>
  <conditionalFormatting sqref="R329">
    <cfRule type="cellIs" dxfId="35" priority="20" operator="equal">
      <formula>$AC$121</formula>
    </cfRule>
    <cfRule type="cellIs" dxfId="34" priority="21" operator="between">
      <formula>0.97</formula>
      <formula>1.03</formula>
    </cfRule>
  </conditionalFormatting>
  <conditionalFormatting sqref="R331">
    <cfRule type="cellIs" dxfId="33" priority="17" operator="equal">
      <formula>$AC$121</formula>
    </cfRule>
    <cfRule type="cellIs" dxfId="32" priority="18" operator="between">
      <formula>0.97</formula>
      <formula>1.03</formula>
    </cfRule>
  </conditionalFormatting>
  <conditionalFormatting sqref="R332">
    <cfRule type="cellIs" dxfId="31" priority="14" operator="equal">
      <formula>$AC$121</formula>
    </cfRule>
    <cfRule type="cellIs" dxfId="30" priority="15" operator="between">
      <formula>0.97</formula>
      <formula>1.03</formula>
    </cfRule>
  </conditionalFormatting>
  <conditionalFormatting sqref="R333:R340">
    <cfRule type="cellIs" dxfId="29" priority="11" operator="equal">
      <formula>$AC$121</formula>
    </cfRule>
    <cfRule type="cellIs" dxfId="28" priority="12" operator="between">
      <formula>0.97</formula>
      <formula>1.03</formula>
    </cfRule>
  </conditionalFormatting>
  <conditionalFormatting sqref="R326:R340">
    <cfRule type="cellIs" dxfId="27" priority="8" operator="equal">
      <formula>0</formula>
    </cfRule>
  </conditionalFormatting>
  <conditionalFormatting sqref="R326:R340">
    <cfRule type="containsBlanks" dxfId="26" priority="7">
      <formula>LEN(TRIM(R326))=0</formula>
    </cfRule>
  </conditionalFormatting>
  <conditionalFormatting sqref="R326:R340">
    <cfRule type="cellIs" dxfId="25" priority="6" operator="greaterThan">
      <formula>1.03</formula>
    </cfRule>
  </conditionalFormatting>
  <conditionalFormatting sqref="R325:R340">
    <cfRule type="containsBlanks" dxfId="24" priority="5">
      <formula>LEN(TRIM(R325))=0</formula>
    </cfRule>
  </conditionalFormatting>
  <conditionalFormatting sqref="AA324:AB324 AB325 AA326:AB329">
    <cfRule type="cellIs" dxfId="23" priority="4" operator="equal">
      <formula>0</formula>
    </cfRule>
  </conditionalFormatting>
  <conditionalFormatting sqref="AA325">
    <cfRule type="cellIs" dxfId="22" priority="3" operator="equal">
      <formula>0</formula>
    </cfRule>
  </conditionalFormatting>
  <conditionalFormatting sqref="Z324:Z329">
    <cfRule type="cellIs" dxfId="21" priority="2" operator="equal">
      <formula>0</formula>
    </cfRule>
  </conditionalFormatting>
  <conditionalFormatting sqref="Z331:AC335">
    <cfRule type="cellIs" dxfId="2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15" operator="containsText" id="{D57D1B10-A677-4712-88E3-0F2354B5FC67}">
            <xm:f>NOT(ISERROR(SEARCH($Z$5,X3)))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X3:X17</xm:sqref>
        </x14:conditionalFormatting>
        <x14:conditionalFormatting xmlns:xm="http://schemas.microsoft.com/office/excel/2006/main">
          <x14:cfRule type="containsText" priority="1247" operator="containsText" id="{B98F2160-86E2-4286-B63B-94D2A31E26C6}">
            <xm:f>NOT(ISERROR(SEARCH($Z$5,X20)))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X20:X34</xm:sqref>
        </x14:conditionalFormatting>
        <x14:conditionalFormatting xmlns:xm="http://schemas.microsoft.com/office/excel/2006/main">
          <x14:cfRule type="containsText" priority="1180" operator="containsText" id="{7E91629B-B3BB-4D61-8EC9-87E8E4A9AE36}">
            <xm:f>NOT(ISERROR(SEARCH($Z$5,X37)))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X37:X51</xm:sqref>
        </x14:conditionalFormatting>
        <x14:conditionalFormatting xmlns:xm="http://schemas.microsoft.com/office/excel/2006/main">
          <x14:cfRule type="containsText" priority="1113" operator="containsText" id="{5615A450-7FBB-4FAE-AF5A-67DDD87B7314}">
            <xm:f>NOT(ISERROR(SEARCH($Z$5,X54)))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X54:X68</xm:sqref>
        </x14:conditionalFormatting>
        <x14:conditionalFormatting xmlns:xm="http://schemas.microsoft.com/office/excel/2006/main">
          <x14:cfRule type="containsText" priority="1046" operator="containsText" id="{0B35A1BD-2BA1-4AE4-A84D-6B70AF986497}">
            <xm:f>NOT(ISERROR(SEARCH($Z$5,X71)))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X71:X85</xm:sqref>
        </x14:conditionalFormatting>
        <x14:conditionalFormatting xmlns:xm="http://schemas.microsoft.com/office/excel/2006/main">
          <x14:cfRule type="containsText" priority="979" operator="containsText" id="{3D778CD1-4FDB-42D8-A57C-A34C6C9789B6}">
            <xm:f>NOT(ISERROR(SEARCH($Z$5,X88)))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X88:X102</xm:sqref>
        </x14:conditionalFormatting>
        <x14:conditionalFormatting xmlns:xm="http://schemas.microsoft.com/office/excel/2006/main">
          <x14:cfRule type="containsText" priority="912" operator="containsText" id="{C3397CC6-AAC6-4DEE-BDAC-77EE3F9279AE}">
            <xm:f>NOT(ISERROR(SEARCH($Z$5,X105)))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X105:X119</xm:sqref>
        </x14:conditionalFormatting>
        <x14:conditionalFormatting xmlns:xm="http://schemas.microsoft.com/office/excel/2006/main">
          <x14:cfRule type="containsText" priority="845" operator="containsText" id="{110058EE-F3C3-474D-BDC3-271F647D6828}">
            <xm:f>NOT(ISERROR(SEARCH($Z$5,X122)))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X122:X136</xm:sqref>
        </x14:conditionalFormatting>
        <x14:conditionalFormatting xmlns:xm="http://schemas.microsoft.com/office/excel/2006/main">
          <x14:cfRule type="containsText" priority="778" operator="containsText" id="{DE054BB6-344B-4F4D-8251-365B113ABCD9}">
            <xm:f>NOT(ISERROR(SEARCH($Z$5,X139)))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X139:X153</xm:sqref>
        </x14:conditionalFormatting>
        <x14:conditionalFormatting xmlns:xm="http://schemas.microsoft.com/office/excel/2006/main">
          <x14:cfRule type="containsText" priority="711" operator="containsText" id="{105A18A5-F946-47C8-9B91-F74249FC2C20}">
            <xm:f>NOT(ISERROR(SEARCH($Z$5,X156)))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X156:X170</xm:sqref>
        </x14:conditionalFormatting>
        <x14:conditionalFormatting xmlns:xm="http://schemas.microsoft.com/office/excel/2006/main">
          <x14:cfRule type="containsText" priority="644" operator="containsText" id="{ADA46A0C-73F6-4128-9715-CBA73E2CFF59}">
            <xm:f>NOT(ISERROR(SEARCH($Z$5,X173)))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X173:X187</xm:sqref>
        </x14:conditionalFormatting>
        <x14:conditionalFormatting xmlns:xm="http://schemas.microsoft.com/office/excel/2006/main">
          <x14:cfRule type="containsText" priority="577" operator="containsText" id="{D4EE07F2-EEF0-47B8-A989-EF24D4A8FBF3}">
            <xm:f>NOT(ISERROR(SEARCH($Z$5,X190)))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X190:X204</xm:sqref>
        </x14:conditionalFormatting>
        <x14:conditionalFormatting xmlns:xm="http://schemas.microsoft.com/office/excel/2006/main">
          <x14:cfRule type="containsText" priority="510" operator="containsText" id="{5D6EF675-8808-4F7B-867C-0F6CA97969A4}">
            <xm:f>NOT(ISERROR(SEARCH($Z$5,X207)))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X207:X221</xm:sqref>
        </x14:conditionalFormatting>
        <x14:conditionalFormatting xmlns:xm="http://schemas.microsoft.com/office/excel/2006/main">
          <x14:cfRule type="containsText" priority="443" operator="containsText" id="{DCCD87D9-F32B-4086-9F33-EB839093F851}">
            <xm:f>NOT(ISERROR(SEARCH($Z$5,X224)))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X224:X238</xm:sqref>
        </x14:conditionalFormatting>
        <x14:conditionalFormatting xmlns:xm="http://schemas.microsoft.com/office/excel/2006/main">
          <x14:cfRule type="containsText" priority="376" operator="containsText" id="{F20D39F8-D8F2-4061-B6B7-37F35A353BD5}">
            <xm:f>NOT(ISERROR(SEARCH($Z$5,X241)))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X241:X255</xm:sqref>
        </x14:conditionalFormatting>
        <x14:conditionalFormatting xmlns:xm="http://schemas.microsoft.com/office/excel/2006/main">
          <x14:cfRule type="containsText" priority="309" operator="containsText" id="{FF71CD7A-47B3-4449-8493-D375AC213056}">
            <xm:f>NOT(ISERROR(SEARCH($Z$5,X258)))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X258:X272</xm:sqref>
        </x14:conditionalFormatting>
        <x14:conditionalFormatting xmlns:xm="http://schemas.microsoft.com/office/excel/2006/main">
          <x14:cfRule type="containsText" priority="242" operator="containsText" id="{32D370CC-8628-402E-AAE4-E82B63EA51E0}">
            <xm:f>NOT(ISERROR(SEARCH($Z$5,X275)))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X275:X289</xm:sqref>
        </x14:conditionalFormatting>
        <x14:conditionalFormatting xmlns:xm="http://schemas.microsoft.com/office/excel/2006/main">
          <x14:cfRule type="containsText" priority="175" operator="containsText" id="{7C4CE0C2-A92B-4C2A-BD68-C649B575E14C}">
            <xm:f>NOT(ISERROR(SEARCH($Z$5,X292)))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X292:X306</xm:sqref>
        </x14:conditionalFormatting>
        <x14:conditionalFormatting xmlns:xm="http://schemas.microsoft.com/office/excel/2006/main">
          <x14:cfRule type="containsText" priority="108" operator="containsText" id="{FF4A16B1-4A5C-4A74-A155-AE13501B74E7}">
            <xm:f>NOT(ISERROR(SEARCH($Z$5,X309)))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X309:X323</xm:sqref>
        </x14:conditionalFormatting>
        <x14:conditionalFormatting xmlns:xm="http://schemas.microsoft.com/office/excel/2006/main">
          <x14:cfRule type="containsText" priority="41" operator="containsText" id="{2A0A43D7-773A-4382-848B-BE1B4FC8F3EA}">
            <xm:f>NOT(ISERROR(SEARCH($Z$5,X326)))</xm:f>
            <xm:f>$Z$5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X326:X340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03BD-EBD2-42F1-8CA0-2E0032068B15}">
  <dimension ref="A1:N361"/>
  <sheetViews>
    <sheetView workbookViewId="0">
      <selection activeCell="Q16" sqref="Q16"/>
    </sheetView>
  </sheetViews>
  <sheetFormatPr baseColWidth="10" defaultRowHeight="15" x14ac:dyDescent="0.25"/>
  <sheetData>
    <row r="1" spans="1:14" ht="17.25" thickTop="1" thickBot="1" x14ac:dyDescent="0.3">
      <c r="A1" s="14">
        <v>1</v>
      </c>
      <c r="B1" s="15"/>
      <c r="C1" s="12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7.25" thickTop="1" thickBot="1" x14ac:dyDescent="0.3">
      <c r="A2" s="17" t="s">
        <v>63</v>
      </c>
      <c r="B2" s="18" t="s">
        <v>25</v>
      </c>
      <c r="C2" s="19" t="s">
        <v>26</v>
      </c>
      <c r="D2" s="20" t="s">
        <v>27</v>
      </c>
      <c r="E2" s="20" t="s">
        <v>28</v>
      </c>
      <c r="F2" s="20" t="s">
        <v>29</v>
      </c>
      <c r="G2" s="20" t="s">
        <v>30</v>
      </c>
      <c r="H2" s="20" t="s">
        <v>31</v>
      </c>
      <c r="I2" s="20" t="s">
        <v>32</v>
      </c>
      <c r="J2" s="20" t="s">
        <v>33</v>
      </c>
      <c r="K2" s="20" t="s">
        <v>34</v>
      </c>
      <c r="L2" s="20" t="s">
        <v>35</v>
      </c>
      <c r="M2" s="20" t="s">
        <v>23</v>
      </c>
      <c r="N2" s="21" t="s">
        <v>36</v>
      </c>
    </row>
    <row r="3" spans="1:14" ht="16.5" thickTop="1" x14ac:dyDescent="0.25">
      <c r="A3" s="32"/>
      <c r="B3" s="33"/>
      <c r="C3" s="34"/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</row>
    <row r="4" spans="1:14" x14ac:dyDescent="0.25">
      <c r="A4" s="6"/>
      <c r="B4" s="24"/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</row>
    <row r="5" spans="1:14" x14ac:dyDescent="0.25">
      <c r="A5" s="6"/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</row>
    <row r="6" spans="1:14" x14ac:dyDescent="0.25">
      <c r="A6" s="6"/>
      <c r="B6" s="24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</row>
    <row r="7" spans="1:14" x14ac:dyDescent="0.25">
      <c r="A7" s="6"/>
      <c r="B7" s="24"/>
      <c r="C7" s="25"/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</row>
    <row r="8" spans="1:14" x14ac:dyDescent="0.25">
      <c r="A8" s="6"/>
      <c r="B8" s="24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</row>
    <row r="9" spans="1:14" x14ac:dyDescent="0.25">
      <c r="A9" s="6"/>
      <c r="B9" s="24"/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</row>
    <row r="10" spans="1:14" x14ac:dyDescent="0.25">
      <c r="A10" s="6"/>
      <c r="B10" s="24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</row>
    <row r="11" spans="1:14" x14ac:dyDescent="0.25">
      <c r="A11" s="6"/>
      <c r="B11" s="24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</row>
    <row r="12" spans="1:14" x14ac:dyDescent="0.25">
      <c r="A12" s="6"/>
      <c r="B12" s="24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</row>
    <row r="13" spans="1:14" x14ac:dyDescent="0.25">
      <c r="A13" s="6"/>
      <c r="B13" s="24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7"/>
    </row>
    <row r="14" spans="1:14" x14ac:dyDescent="0.25">
      <c r="A14" s="6"/>
      <c r="B14" s="24"/>
      <c r="C14" s="2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7"/>
    </row>
    <row r="15" spans="1:14" x14ac:dyDescent="0.25">
      <c r="A15" s="6"/>
      <c r="B15" s="24"/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7"/>
    </row>
    <row r="16" spans="1:14" x14ac:dyDescent="0.25">
      <c r="A16" s="6"/>
      <c r="B16" s="24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7"/>
    </row>
    <row r="17" spans="1:14" x14ac:dyDescent="0.25">
      <c r="A17" s="6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7"/>
    </row>
    <row r="18" spans="1:14" ht="15.75" thickBot="1" x14ac:dyDescent="0.3">
      <c r="A18" s="6"/>
      <c r="B18" s="28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1"/>
    </row>
    <row r="19" spans="1:14" ht="17.25" thickTop="1" thickBot="1" x14ac:dyDescent="0.3">
      <c r="A19" s="14">
        <v>2</v>
      </c>
      <c r="B19" s="15"/>
      <c r="C19" s="12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17.25" thickTop="1" thickBot="1" x14ac:dyDescent="0.3">
      <c r="A20" s="17" t="s">
        <v>63</v>
      </c>
      <c r="B20" s="18" t="s">
        <v>25</v>
      </c>
      <c r="C20" s="19" t="s">
        <v>26</v>
      </c>
      <c r="D20" s="20" t="s">
        <v>27</v>
      </c>
      <c r="E20" s="20" t="s">
        <v>28</v>
      </c>
      <c r="F20" s="20" t="s">
        <v>29</v>
      </c>
      <c r="G20" s="20" t="s">
        <v>30</v>
      </c>
      <c r="H20" s="20" t="s">
        <v>31</v>
      </c>
      <c r="I20" s="20" t="s">
        <v>32</v>
      </c>
      <c r="J20" s="20" t="s">
        <v>33</v>
      </c>
      <c r="K20" s="20" t="s">
        <v>34</v>
      </c>
      <c r="L20" s="20" t="s">
        <v>35</v>
      </c>
      <c r="M20" s="20" t="s">
        <v>23</v>
      </c>
      <c r="N20" s="21" t="s">
        <v>36</v>
      </c>
    </row>
    <row r="21" spans="1:14" ht="16.5" thickTop="1" x14ac:dyDescent="0.25">
      <c r="A21" s="32"/>
      <c r="B21" s="33"/>
      <c r="C21" s="3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3"/>
    </row>
    <row r="22" spans="1:14" x14ac:dyDescent="0.25">
      <c r="A22" s="6"/>
      <c r="B22" s="24"/>
      <c r="C22" s="25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7"/>
    </row>
    <row r="23" spans="1:14" x14ac:dyDescent="0.25">
      <c r="A23" s="6"/>
      <c r="B23" s="24"/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</row>
    <row r="24" spans="1:14" x14ac:dyDescent="0.25">
      <c r="A24" s="6"/>
      <c r="B24" s="24"/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7"/>
    </row>
    <row r="25" spans="1:14" x14ac:dyDescent="0.25">
      <c r="A25" s="6"/>
      <c r="B25" s="24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7"/>
    </row>
    <row r="26" spans="1:14" x14ac:dyDescent="0.25">
      <c r="A26" s="6"/>
      <c r="B26" s="24"/>
      <c r="C26" s="25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7"/>
    </row>
    <row r="27" spans="1:14" x14ac:dyDescent="0.25">
      <c r="A27" s="6"/>
      <c r="B27" s="24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7"/>
    </row>
    <row r="28" spans="1:14" x14ac:dyDescent="0.25">
      <c r="A28" s="6"/>
      <c r="B28" s="24"/>
      <c r="C28" s="25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7"/>
    </row>
    <row r="29" spans="1:14" x14ac:dyDescent="0.25">
      <c r="A29" s="6"/>
      <c r="B29" s="24"/>
      <c r="C29" s="25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7"/>
    </row>
    <row r="30" spans="1:14" x14ac:dyDescent="0.25">
      <c r="A30" s="6"/>
      <c r="B30" s="24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</row>
    <row r="31" spans="1:14" x14ac:dyDescent="0.25">
      <c r="A31" s="6"/>
      <c r="B31" s="24"/>
      <c r="C31" s="25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</row>
    <row r="32" spans="1:14" x14ac:dyDescent="0.25">
      <c r="A32" s="6"/>
      <c r="B32" s="24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</row>
    <row r="33" spans="1:14" x14ac:dyDescent="0.25">
      <c r="A33" s="6"/>
      <c r="B33" s="2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</row>
    <row r="34" spans="1:14" x14ac:dyDescent="0.25">
      <c r="A34" s="6"/>
      <c r="B34" s="24"/>
      <c r="C34" s="25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</row>
    <row r="35" spans="1:14" x14ac:dyDescent="0.25">
      <c r="A35" s="6"/>
      <c r="B35" s="24"/>
      <c r="C35" s="25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</row>
    <row r="36" spans="1:14" ht="15.75" thickBot="1" x14ac:dyDescent="0.3">
      <c r="A36" s="6"/>
      <c r="B36" s="28"/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1"/>
    </row>
    <row r="37" spans="1:14" ht="17.25" thickTop="1" thickBot="1" x14ac:dyDescent="0.3">
      <c r="A37" s="14">
        <v>3</v>
      </c>
      <c r="B37" s="15"/>
      <c r="C37" s="12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1:14" ht="17.25" thickTop="1" thickBot="1" x14ac:dyDescent="0.3">
      <c r="A38" s="17" t="s">
        <v>63</v>
      </c>
      <c r="B38" s="18" t="s">
        <v>25</v>
      </c>
      <c r="C38" s="19" t="s">
        <v>26</v>
      </c>
      <c r="D38" s="20" t="s">
        <v>27</v>
      </c>
      <c r="E38" s="20" t="s">
        <v>28</v>
      </c>
      <c r="F38" s="20" t="s">
        <v>29</v>
      </c>
      <c r="G38" s="20" t="s">
        <v>30</v>
      </c>
      <c r="H38" s="20" t="s">
        <v>31</v>
      </c>
      <c r="I38" s="20" t="s">
        <v>32</v>
      </c>
      <c r="J38" s="20" t="s">
        <v>33</v>
      </c>
      <c r="K38" s="20" t="s">
        <v>34</v>
      </c>
      <c r="L38" s="20" t="s">
        <v>35</v>
      </c>
      <c r="M38" s="20" t="s">
        <v>23</v>
      </c>
      <c r="N38" s="21" t="s">
        <v>36</v>
      </c>
    </row>
    <row r="39" spans="1:14" ht="16.5" thickTop="1" x14ac:dyDescent="0.25">
      <c r="A39" s="32"/>
      <c r="B39" s="33"/>
      <c r="C39" s="34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3"/>
    </row>
    <row r="40" spans="1:14" x14ac:dyDescent="0.25">
      <c r="A40" s="6"/>
      <c r="B40" s="24"/>
      <c r="C40" s="25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/>
    </row>
    <row r="41" spans="1:14" x14ac:dyDescent="0.25">
      <c r="A41" s="6"/>
      <c r="B41" s="24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7"/>
    </row>
    <row r="42" spans="1:14" x14ac:dyDescent="0.25">
      <c r="A42" s="6"/>
      <c r="B42" s="24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7"/>
    </row>
    <row r="43" spans="1:14" x14ac:dyDescent="0.25">
      <c r="A43" s="6"/>
      <c r="B43" s="24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7"/>
    </row>
    <row r="44" spans="1:14" x14ac:dyDescent="0.25">
      <c r="A44" s="6"/>
      <c r="B44" s="24"/>
      <c r="C44" s="25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7"/>
    </row>
    <row r="45" spans="1:14" x14ac:dyDescent="0.25">
      <c r="A45" s="6"/>
      <c r="B45" s="24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7"/>
    </row>
    <row r="46" spans="1:14" x14ac:dyDescent="0.25">
      <c r="A46" s="6"/>
      <c r="B46" s="24"/>
      <c r="C46" s="25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7"/>
    </row>
    <row r="47" spans="1:14" x14ac:dyDescent="0.25">
      <c r="A47" s="6"/>
      <c r="B47" s="24"/>
      <c r="C47" s="25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7"/>
    </row>
    <row r="48" spans="1:14" x14ac:dyDescent="0.25">
      <c r="A48" s="6"/>
      <c r="B48" s="24"/>
      <c r="C48" s="25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7"/>
    </row>
    <row r="49" spans="1:14" x14ac:dyDescent="0.25">
      <c r="A49" s="6"/>
      <c r="B49" s="24"/>
      <c r="C49" s="25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7"/>
    </row>
    <row r="50" spans="1:14" x14ac:dyDescent="0.25">
      <c r="A50" s="6"/>
      <c r="B50" s="24"/>
      <c r="C50" s="25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7"/>
    </row>
    <row r="51" spans="1:14" x14ac:dyDescent="0.25">
      <c r="A51" s="6"/>
      <c r="B51" s="24"/>
      <c r="C51" s="25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7"/>
    </row>
    <row r="52" spans="1:14" x14ac:dyDescent="0.25">
      <c r="A52" s="6"/>
      <c r="B52" s="24"/>
      <c r="C52" s="25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7"/>
    </row>
    <row r="53" spans="1:14" x14ac:dyDescent="0.25">
      <c r="A53" s="6"/>
      <c r="B53" s="24"/>
      <c r="C53" s="25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7"/>
    </row>
    <row r="54" spans="1:14" ht="15.75" thickBot="1" x14ac:dyDescent="0.3">
      <c r="A54" s="6"/>
      <c r="B54" s="28"/>
      <c r="C54" s="29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1"/>
    </row>
    <row r="55" spans="1:14" ht="17.25" thickTop="1" thickBot="1" x14ac:dyDescent="0.3">
      <c r="A55" s="14">
        <v>4</v>
      </c>
      <c r="B55" s="15"/>
      <c r="C55" s="12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ht="17.25" thickTop="1" thickBot="1" x14ac:dyDescent="0.3">
      <c r="A56" s="17" t="s">
        <v>63</v>
      </c>
      <c r="B56" s="18" t="s">
        <v>25</v>
      </c>
      <c r="C56" s="19" t="s">
        <v>26</v>
      </c>
      <c r="D56" s="20" t="s">
        <v>27</v>
      </c>
      <c r="E56" s="20" t="s">
        <v>28</v>
      </c>
      <c r="F56" s="20" t="s">
        <v>29</v>
      </c>
      <c r="G56" s="20" t="s">
        <v>30</v>
      </c>
      <c r="H56" s="20" t="s">
        <v>31</v>
      </c>
      <c r="I56" s="20" t="s">
        <v>32</v>
      </c>
      <c r="J56" s="20" t="s">
        <v>33</v>
      </c>
      <c r="K56" s="20" t="s">
        <v>34</v>
      </c>
      <c r="L56" s="20" t="s">
        <v>35</v>
      </c>
      <c r="M56" s="20" t="s">
        <v>23</v>
      </c>
      <c r="N56" s="21" t="s">
        <v>36</v>
      </c>
    </row>
    <row r="57" spans="1:14" ht="16.5" thickTop="1" x14ac:dyDescent="0.25">
      <c r="A57" s="32"/>
      <c r="B57" s="33"/>
      <c r="C57" s="34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3"/>
    </row>
    <row r="58" spans="1:14" x14ac:dyDescent="0.25">
      <c r="A58" s="6"/>
      <c r="B58" s="24"/>
      <c r="C58" s="25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7"/>
    </row>
    <row r="59" spans="1:14" x14ac:dyDescent="0.25">
      <c r="A59" s="6"/>
      <c r="B59" s="24"/>
      <c r="C59" s="25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7"/>
    </row>
    <row r="60" spans="1:14" x14ac:dyDescent="0.25">
      <c r="A60" s="6"/>
      <c r="B60" s="24"/>
      <c r="C60" s="25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7"/>
    </row>
    <row r="61" spans="1:14" x14ac:dyDescent="0.25">
      <c r="A61" s="6"/>
      <c r="B61" s="24"/>
      <c r="C61" s="25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7"/>
    </row>
    <row r="62" spans="1:14" x14ac:dyDescent="0.25">
      <c r="A62" s="6"/>
      <c r="B62" s="24"/>
      <c r="C62" s="25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7"/>
    </row>
    <row r="63" spans="1:14" x14ac:dyDescent="0.25">
      <c r="A63" s="6"/>
      <c r="B63" s="24"/>
      <c r="C63" s="25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7"/>
    </row>
    <row r="64" spans="1:14" x14ac:dyDescent="0.25">
      <c r="A64" s="6"/>
      <c r="B64" s="24"/>
      <c r="C64" s="25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7"/>
    </row>
    <row r="65" spans="1:14" x14ac:dyDescent="0.25">
      <c r="A65" s="6"/>
      <c r="B65" s="24"/>
      <c r="C65" s="25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7"/>
    </row>
    <row r="66" spans="1:14" x14ac:dyDescent="0.25">
      <c r="A66" s="6"/>
      <c r="B66" s="24"/>
      <c r="C66" s="25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7"/>
    </row>
    <row r="67" spans="1:14" x14ac:dyDescent="0.25">
      <c r="A67" s="6"/>
      <c r="B67" s="24"/>
      <c r="C67" s="25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7"/>
    </row>
    <row r="68" spans="1:14" x14ac:dyDescent="0.25">
      <c r="A68" s="6"/>
      <c r="B68" s="24"/>
      <c r="C68" s="25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7"/>
    </row>
    <row r="69" spans="1:14" x14ac:dyDescent="0.25">
      <c r="A69" s="6"/>
      <c r="B69" s="24"/>
      <c r="C69" s="25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7"/>
    </row>
    <row r="70" spans="1:14" x14ac:dyDescent="0.25">
      <c r="A70" s="6"/>
      <c r="B70" s="24"/>
      <c r="C70" s="25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7"/>
    </row>
    <row r="71" spans="1:14" x14ac:dyDescent="0.25">
      <c r="A71" s="6"/>
      <c r="B71" s="24"/>
      <c r="C71" s="25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7"/>
    </row>
    <row r="72" spans="1:14" ht="15.75" thickBot="1" x14ac:dyDescent="0.3">
      <c r="A72" s="6"/>
      <c r="B72" s="28"/>
      <c r="C72" s="29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1"/>
    </row>
    <row r="73" spans="1:14" ht="17.25" thickTop="1" thickBot="1" x14ac:dyDescent="0.3">
      <c r="A73" s="14">
        <v>5</v>
      </c>
      <c r="B73" s="15"/>
      <c r="C73" s="12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spans="1:14" ht="17.25" thickTop="1" thickBot="1" x14ac:dyDescent="0.3">
      <c r="A74" s="17" t="s">
        <v>63</v>
      </c>
      <c r="B74" s="18" t="s">
        <v>25</v>
      </c>
      <c r="C74" s="19" t="s">
        <v>26</v>
      </c>
      <c r="D74" s="20" t="s">
        <v>27</v>
      </c>
      <c r="E74" s="20" t="s">
        <v>28</v>
      </c>
      <c r="F74" s="20" t="s">
        <v>29</v>
      </c>
      <c r="G74" s="20" t="s">
        <v>30</v>
      </c>
      <c r="H74" s="20" t="s">
        <v>31</v>
      </c>
      <c r="I74" s="20" t="s">
        <v>32</v>
      </c>
      <c r="J74" s="20" t="s">
        <v>33</v>
      </c>
      <c r="K74" s="20" t="s">
        <v>34</v>
      </c>
      <c r="L74" s="20" t="s">
        <v>35</v>
      </c>
      <c r="M74" s="20" t="s">
        <v>23</v>
      </c>
      <c r="N74" s="21" t="s">
        <v>36</v>
      </c>
    </row>
    <row r="75" spans="1:14" ht="16.5" thickTop="1" x14ac:dyDescent="0.25">
      <c r="A75" s="32"/>
      <c r="B75" s="33"/>
      <c r="C75" s="34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3"/>
    </row>
    <row r="76" spans="1:14" x14ac:dyDescent="0.25">
      <c r="A76" s="6"/>
      <c r="B76" s="24"/>
      <c r="C76" s="25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7"/>
    </row>
    <row r="77" spans="1:14" x14ac:dyDescent="0.25">
      <c r="A77" s="6"/>
      <c r="B77" s="24"/>
      <c r="C77" s="25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7"/>
    </row>
    <row r="78" spans="1:14" x14ac:dyDescent="0.25">
      <c r="A78" s="6"/>
      <c r="B78" s="24"/>
      <c r="C78" s="25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7"/>
    </row>
    <row r="79" spans="1:14" x14ac:dyDescent="0.25">
      <c r="A79" s="6"/>
      <c r="B79" s="24"/>
      <c r="C79" s="25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7"/>
    </row>
    <row r="80" spans="1:14" x14ac:dyDescent="0.25">
      <c r="A80" s="6"/>
      <c r="B80" s="24"/>
      <c r="C80" s="25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7"/>
    </row>
    <row r="81" spans="1:14" x14ac:dyDescent="0.25">
      <c r="A81" s="6"/>
      <c r="B81" s="24"/>
      <c r="C81" s="25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7"/>
    </row>
    <row r="82" spans="1:14" x14ac:dyDescent="0.25">
      <c r="A82" s="6"/>
      <c r="B82" s="24"/>
      <c r="C82" s="25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7"/>
    </row>
    <row r="83" spans="1:14" x14ac:dyDescent="0.25">
      <c r="A83" s="6"/>
      <c r="B83" s="24"/>
      <c r="C83" s="25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7"/>
    </row>
    <row r="84" spans="1:14" x14ac:dyDescent="0.25">
      <c r="A84" s="6"/>
      <c r="B84" s="24"/>
      <c r="C84" s="25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7"/>
    </row>
    <row r="85" spans="1:14" x14ac:dyDescent="0.25">
      <c r="A85" s="6"/>
      <c r="B85" s="24"/>
      <c r="C85" s="25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7"/>
    </row>
    <row r="86" spans="1:14" x14ac:dyDescent="0.25">
      <c r="A86" s="6"/>
      <c r="B86" s="24"/>
      <c r="C86" s="25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7"/>
    </row>
    <row r="87" spans="1:14" x14ac:dyDescent="0.25">
      <c r="A87" s="6"/>
      <c r="B87" s="24"/>
      <c r="C87" s="25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7"/>
    </row>
    <row r="88" spans="1:14" x14ac:dyDescent="0.25">
      <c r="A88" s="6"/>
      <c r="B88" s="24"/>
      <c r="C88" s="25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7"/>
    </row>
    <row r="89" spans="1:14" x14ac:dyDescent="0.25">
      <c r="A89" s="6"/>
      <c r="B89" s="24"/>
      <c r="C89" s="25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7"/>
    </row>
    <row r="90" spans="1:14" ht="15.75" thickBot="1" x14ac:dyDescent="0.3">
      <c r="A90" s="6"/>
      <c r="B90" s="28"/>
      <c r="C90" s="29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1"/>
    </row>
    <row r="91" spans="1:14" ht="17.25" thickTop="1" thickBot="1" x14ac:dyDescent="0.3">
      <c r="A91" s="14">
        <v>6</v>
      </c>
      <c r="B91" s="15"/>
      <c r="C91" s="12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17.25" thickTop="1" thickBot="1" x14ac:dyDescent="0.3">
      <c r="A92" s="17" t="s">
        <v>63</v>
      </c>
      <c r="B92" s="18" t="s">
        <v>25</v>
      </c>
      <c r="C92" s="19" t="s">
        <v>26</v>
      </c>
      <c r="D92" s="20" t="s">
        <v>27</v>
      </c>
      <c r="E92" s="20" t="s">
        <v>28</v>
      </c>
      <c r="F92" s="20" t="s">
        <v>29</v>
      </c>
      <c r="G92" s="20" t="s">
        <v>30</v>
      </c>
      <c r="H92" s="20" t="s">
        <v>31</v>
      </c>
      <c r="I92" s="20" t="s">
        <v>32</v>
      </c>
      <c r="J92" s="20" t="s">
        <v>33</v>
      </c>
      <c r="K92" s="20" t="s">
        <v>34</v>
      </c>
      <c r="L92" s="20" t="s">
        <v>35</v>
      </c>
      <c r="M92" s="20" t="s">
        <v>23</v>
      </c>
      <c r="N92" s="21" t="s">
        <v>36</v>
      </c>
    </row>
    <row r="93" spans="1:14" ht="16.5" thickTop="1" x14ac:dyDescent="0.25">
      <c r="A93" s="32"/>
      <c r="B93" s="33"/>
      <c r="C93" s="34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3"/>
    </row>
    <row r="94" spans="1:14" x14ac:dyDescent="0.25">
      <c r="A94" s="6"/>
      <c r="B94" s="24"/>
      <c r="C94" s="25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7"/>
    </row>
    <row r="95" spans="1:14" x14ac:dyDescent="0.25">
      <c r="A95" s="6"/>
      <c r="B95" s="24"/>
      <c r="C95" s="25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7"/>
    </row>
    <row r="96" spans="1:14" x14ac:dyDescent="0.25">
      <c r="A96" s="6"/>
      <c r="B96" s="24"/>
      <c r="C96" s="25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7"/>
    </row>
    <row r="97" spans="1:14" x14ac:dyDescent="0.25">
      <c r="A97" s="6"/>
      <c r="B97" s="24"/>
      <c r="C97" s="25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7"/>
    </row>
    <row r="98" spans="1:14" x14ac:dyDescent="0.25">
      <c r="A98" s="6"/>
      <c r="B98" s="24"/>
      <c r="C98" s="25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7"/>
    </row>
    <row r="99" spans="1:14" x14ac:dyDescent="0.25">
      <c r="A99" s="6"/>
      <c r="B99" s="24"/>
      <c r="C99" s="25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7"/>
    </row>
    <row r="100" spans="1:14" x14ac:dyDescent="0.25">
      <c r="A100" s="6"/>
      <c r="B100" s="24"/>
      <c r="C100" s="25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7"/>
    </row>
    <row r="101" spans="1:14" x14ac:dyDescent="0.25">
      <c r="A101" s="6"/>
      <c r="B101" s="24"/>
      <c r="C101" s="25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7"/>
    </row>
    <row r="102" spans="1:14" x14ac:dyDescent="0.25">
      <c r="A102" s="6"/>
      <c r="B102" s="24"/>
      <c r="C102" s="25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7"/>
    </row>
    <row r="103" spans="1:14" x14ac:dyDescent="0.25">
      <c r="A103" s="6"/>
      <c r="B103" s="24"/>
      <c r="C103" s="25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7"/>
    </row>
    <row r="104" spans="1:14" x14ac:dyDescent="0.25">
      <c r="A104" s="6"/>
      <c r="B104" s="24"/>
      <c r="C104" s="25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7"/>
    </row>
    <row r="105" spans="1:14" x14ac:dyDescent="0.25">
      <c r="A105" s="6"/>
      <c r="B105" s="24"/>
      <c r="C105" s="25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7"/>
    </row>
    <row r="106" spans="1:14" x14ac:dyDescent="0.25">
      <c r="A106" s="6"/>
      <c r="B106" s="24"/>
      <c r="C106" s="25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7"/>
    </row>
    <row r="107" spans="1:14" x14ac:dyDescent="0.25">
      <c r="A107" s="6"/>
      <c r="B107" s="24"/>
      <c r="C107" s="25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7"/>
    </row>
    <row r="108" spans="1:14" ht="15.75" thickBot="1" x14ac:dyDescent="0.3">
      <c r="A108" s="6"/>
      <c r="B108" s="28"/>
      <c r="C108" s="29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1"/>
    </row>
    <row r="109" spans="1:14" ht="17.25" thickTop="1" thickBot="1" x14ac:dyDescent="0.3">
      <c r="A109" s="14">
        <v>7</v>
      </c>
      <c r="B109" s="15"/>
      <c r="C109" s="12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ht="17.25" thickTop="1" thickBot="1" x14ac:dyDescent="0.3">
      <c r="A110" s="17" t="s">
        <v>63</v>
      </c>
      <c r="B110" s="18" t="s">
        <v>25</v>
      </c>
      <c r="C110" s="19" t="s">
        <v>26</v>
      </c>
      <c r="D110" s="20" t="s">
        <v>27</v>
      </c>
      <c r="E110" s="20" t="s">
        <v>28</v>
      </c>
      <c r="F110" s="20" t="s">
        <v>29</v>
      </c>
      <c r="G110" s="20" t="s">
        <v>30</v>
      </c>
      <c r="H110" s="20" t="s">
        <v>31</v>
      </c>
      <c r="I110" s="20" t="s">
        <v>32</v>
      </c>
      <c r="J110" s="20" t="s">
        <v>33</v>
      </c>
      <c r="K110" s="20" t="s">
        <v>34</v>
      </c>
      <c r="L110" s="20" t="s">
        <v>35</v>
      </c>
      <c r="M110" s="20" t="s">
        <v>23</v>
      </c>
      <c r="N110" s="21" t="s">
        <v>36</v>
      </c>
    </row>
    <row r="111" spans="1:14" ht="16.5" thickTop="1" x14ac:dyDescent="0.25">
      <c r="A111" s="32"/>
      <c r="B111" s="33"/>
      <c r="C111" s="34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3"/>
    </row>
    <row r="112" spans="1:14" x14ac:dyDescent="0.25">
      <c r="A112" s="6"/>
      <c r="B112" s="24"/>
      <c r="C112" s="25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7"/>
    </row>
    <row r="113" spans="1:14" x14ac:dyDescent="0.25">
      <c r="A113" s="6"/>
      <c r="B113" s="24"/>
      <c r="C113" s="25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7"/>
    </row>
    <row r="114" spans="1:14" x14ac:dyDescent="0.25">
      <c r="A114" s="6"/>
      <c r="B114" s="24"/>
      <c r="C114" s="25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7"/>
    </row>
    <row r="115" spans="1:14" x14ac:dyDescent="0.25">
      <c r="A115" s="6"/>
      <c r="B115" s="24"/>
      <c r="C115" s="25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7"/>
    </row>
    <row r="116" spans="1:14" x14ac:dyDescent="0.25">
      <c r="A116" s="6"/>
      <c r="B116" s="24"/>
      <c r="C116" s="25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7"/>
    </row>
    <row r="117" spans="1:14" x14ac:dyDescent="0.25">
      <c r="A117" s="6"/>
      <c r="B117" s="24"/>
      <c r="C117" s="25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7"/>
    </row>
    <row r="118" spans="1:14" x14ac:dyDescent="0.25">
      <c r="A118" s="6"/>
      <c r="B118" s="24"/>
      <c r="C118" s="25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7"/>
    </row>
    <row r="119" spans="1:14" x14ac:dyDescent="0.25">
      <c r="A119" s="6"/>
      <c r="B119" s="24"/>
      <c r="C119" s="25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7"/>
    </row>
    <row r="120" spans="1:14" x14ac:dyDescent="0.25">
      <c r="A120" s="6"/>
      <c r="B120" s="24"/>
      <c r="C120" s="25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7"/>
    </row>
    <row r="121" spans="1:14" x14ac:dyDescent="0.25">
      <c r="A121" s="6"/>
      <c r="B121" s="24"/>
      <c r="C121" s="25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7"/>
    </row>
    <row r="122" spans="1:14" x14ac:dyDescent="0.25">
      <c r="A122" s="6"/>
      <c r="B122" s="24"/>
      <c r="C122" s="25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7"/>
    </row>
    <row r="123" spans="1:14" x14ac:dyDescent="0.25">
      <c r="A123" s="6"/>
      <c r="B123" s="24"/>
      <c r="C123" s="25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7"/>
    </row>
    <row r="124" spans="1:14" x14ac:dyDescent="0.25">
      <c r="A124" s="6"/>
      <c r="B124" s="24"/>
      <c r="C124" s="25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7"/>
    </row>
    <row r="125" spans="1:14" x14ac:dyDescent="0.25">
      <c r="A125" s="6"/>
      <c r="B125" s="24"/>
      <c r="C125" s="25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7"/>
    </row>
    <row r="126" spans="1:14" ht="15.75" thickBot="1" x14ac:dyDescent="0.3">
      <c r="A126" s="6"/>
      <c r="B126" s="28"/>
      <c r="C126" s="29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1"/>
    </row>
    <row r="127" spans="1:14" ht="17.25" thickTop="1" thickBot="1" x14ac:dyDescent="0.3">
      <c r="A127" s="14">
        <v>8</v>
      </c>
      <c r="B127" s="15"/>
      <c r="C127" s="12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ht="17.25" thickTop="1" thickBot="1" x14ac:dyDescent="0.3">
      <c r="A128" s="17" t="s">
        <v>63</v>
      </c>
      <c r="B128" s="18" t="s">
        <v>25</v>
      </c>
      <c r="C128" s="19" t="s">
        <v>26</v>
      </c>
      <c r="D128" s="20" t="s">
        <v>27</v>
      </c>
      <c r="E128" s="20" t="s">
        <v>28</v>
      </c>
      <c r="F128" s="20" t="s">
        <v>29</v>
      </c>
      <c r="G128" s="20" t="s">
        <v>30</v>
      </c>
      <c r="H128" s="20" t="s">
        <v>31</v>
      </c>
      <c r="I128" s="20" t="s">
        <v>32</v>
      </c>
      <c r="J128" s="20" t="s">
        <v>33</v>
      </c>
      <c r="K128" s="20" t="s">
        <v>34</v>
      </c>
      <c r="L128" s="20" t="s">
        <v>35</v>
      </c>
      <c r="M128" s="20" t="s">
        <v>23</v>
      </c>
      <c r="N128" s="21" t="s">
        <v>36</v>
      </c>
    </row>
    <row r="129" spans="1:14" ht="16.5" thickTop="1" x14ac:dyDescent="0.25">
      <c r="A129" s="32"/>
      <c r="B129" s="33"/>
      <c r="C129" s="34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3"/>
    </row>
    <row r="130" spans="1:14" x14ac:dyDescent="0.25">
      <c r="A130" s="6"/>
      <c r="B130" s="24"/>
      <c r="C130" s="25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7"/>
    </row>
    <row r="131" spans="1:14" x14ac:dyDescent="0.25">
      <c r="A131" s="6"/>
      <c r="B131" s="24"/>
      <c r="C131" s="25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7"/>
    </row>
    <row r="132" spans="1:14" x14ac:dyDescent="0.25">
      <c r="A132" s="6"/>
      <c r="B132" s="24"/>
      <c r="C132" s="25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7"/>
    </row>
    <row r="133" spans="1:14" x14ac:dyDescent="0.25">
      <c r="A133" s="6"/>
      <c r="B133" s="24"/>
      <c r="C133" s="25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7"/>
    </row>
    <row r="134" spans="1:14" x14ac:dyDescent="0.25">
      <c r="A134" s="6"/>
      <c r="B134" s="24"/>
      <c r="C134" s="25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7"/>
    </row>
    <row r="135" spans="1:14" x14ac:dyDescent="0.25">
      <c r="A135" s="6"/>
      <c r="B135" s="24"/>
      <c r="C135" s="25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7"/>
    </row>
    <row r="136" spans="1:14" x14ac:dyDescent="0.25">
      <c r="A136" s="6"/>
      <c r="B136" s="24"/>
      <c r="C136" s="25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7"/>
    </row>
    <row r="137" spans="1:14" x14ac:dyDescent="0.25">
      <c r="A137" s="6"/>
      <c r="B137" s="24"/>
      <c r="C137" s="25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7"/>
    </row>
    <row r="138" spans="1:14" x14ac:dyDescent="0.25">
      <c r="A138" s="6"/>
      <c r="B138" s="24"/>
      <c r="C138" s="25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7"/>
    </row>
    <row r="139" spans="1:14" x14ac:dyDescent="0.25">
      <c r="A139" s="6"/>
      <c r="B139" s="24"/>
      <c r="C139" s="25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7"/>
    </row>
    <row r="140" spans="1:14" x14ac:dyDescent="0.25">
      <c r="A140" s="6"/>
      <c r="B140" s="24"/>
      <c r="C140" s="25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7"/>
    </row>
    <row r="141" spans="1:14" x14ac:dyDescent="0.25">
      <c r="A141" s="6"/>
      <c r="B141" s="24"/>
      <c r="C141" s="25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7"/>
    </row>
    <row r="142" spans="1:14" x14ac:dyDescent="0.25">
      <c r="A142" s="6"/>
      <c r="B142" s="24"/>
      <c r="C142" s="25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7"/>
    </row>
    <row r="143" spans="1:14" x14ac:dyDescent="0.25">
      <c r="A143" s="6"/>
      <c r="B143" s="24"/>
      <c r="C143" s="25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7"/>
    </row>
    <row r="144" spans="1:14" ht="15.75" thickBot="1" x14ac:dyDescent="0.3">
      <c r="A144" s="6"/>
      <c r="B144" s="28"/>
      <c r="C144" s="29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1"/>
    </row>
    <row r="145" spans="1:14" ht="17.25" thickTop="1" thickBot="1" x14ac:dyDescent="0.3">
      <c r="A145" s="14">
        <v>9</v>
      </c>
      <c r="B145" s="15"/>
      <c r="C145" s="12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ht="17.25" thickTop="1" thickBot="1" x14ac:dyDescent="0.3">
      <c r="A146" s="17" t="s">
        <v>63</v>
      </c>
      <c r="B146" s="18" t="s">
        <v>25</v>
      </c>
      <c r="C146" s="19" t="s">
        <v>26</v>
      </c>
      <c r="D146" s="20" t="s">
        <v>27</v>
      </c>
      <c r="E146" s="20" t="s">
        <v>28</v>
      </c>
      <c r="F146" s="20" t="s">
        <v>29</v>
      </c>
      <c r="G146" s="20" t="s">
        <v>30</v>
      </c>
      <c r="H146" s="20" t="s">
        <v>31</v>
      </c>
      <c r="I146" s="20" t="s">
        <v>32</v>
      </c>
      <c r="J146" s="20" t="s">
        <v>33</v>
      </c>
      <c r="K146" s="20" t="s">
        <v>34</v>
      </c>
      <c r="L146" s="20" t="s">
        <v>35</v>
      </c>
      <c r="M146" s="20" t="s">
        <v>23</v>
      </c>
      <c r="N146" s="21" t="s">
        <v>36</v>
      </c>
    </row>
    <row r="147" spans="1:14" ht="16.5" thickTop="1" x14ac:dyDescent="0.25">
      <c r="A147" s="32"/>
      <c r="B147" s="33"/>
      <c r="C147" s="34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3"/>
    </row>
    <row r="148" spans="1:14" x14ac:dyDescent="0.25">
      <c r="A148" s="6"/>
      <c r="B148" s="24"/>
      <c r="C148" s="25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7"/>
    </row>
    <row r="149" spans="1:14" x14ac:dyDescent="0.25">
      <c r="A149" s="6"/>
      <c r="B149" s="24"/>
      <c r="C149" s="25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7"/>
    </row>
    <row r="150" spans="1:14" x14ac:dyDescent="0.25">
      <c r="A150" s="6"/>
      <c r="B150" s="24"/>
      <c r="C150" s="25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7"/>
    </row>
    <row r="151" spans="1:14" x14ac:dyDescent="0.25">
      <c r="A151" s="6"/>
      <c r="B151" s="24"/>
      <c r="C151" s="25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7"/>
    </row>
    <row r="152" spans="1:14" x14ac:dyDescent="0.25">
      <c r="A152" s="6"/>
      <c r="B152" s="24"/>
      <c r="C152" s="25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7"/>
    </row>
    <row r="153" spans="1:14" x14ac:dyDescent="0.25">
      <c r="A153" s="6"/>
      <c r="B153" s="24"/>
      <c r="C153" s="25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7"/>
    </row>
    <row r="154" spans="1:14" x14ac:dyDescent="0.25">
      <c r="A154" s="6"/>
      <c r="B154" s="24"/>
      <c r="C154" s="25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7"/>
    </row>
    <row r="155" spans="1:14" x14ac:dyDescent="0.25">
      <c r="A155" s="6"/>
      <c r="B155" s="24"/>
      <c r="C155" s="25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7"/>
    </row>
    <row r="156" spans="1:14" x14ac:dyDescent="0.25">
      <c r="A156" s="6"/>
      <c r="B156" s="24"/>
      <c r="C156" s="25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7"/>
    </row>
    <row r="157" spans="1:14" x14ac:dyDescent="0.25">
      <c r="A157" s="6"/>
      <c r="B157" s="24"/>
      <c r="C157" s="25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7"/>
    </row>
    <row r="158" spans="1:14" x14ac:dyDescent="0.25">
      <c r="A158" s="6"/>
      <c r="B158" s="24"/>
      <c r="C158" s="25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7"/>
    </row>
    <row r="159" spans="1:14" x14ac:dyDescent="0.25">
      <c r="A159" s="6"/>
      <c r="B159" s="24"/>
      <c r="C159" s="25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7"/>
    </row>
    <row r="160" spans="1:14" x14ac:dyDescent="0.25">
      <c r="A160" s="6"/>
      <c r="B160" s="24"/>
      <c r="C160" s="25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7"/>
    </row>
    <row r="161" spans="1:14" x14ac:dyDescent="0.25">
      <c r="A161" s="6"/>
      <c r="B161" s="24"/>
      <c r="C161" s="25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7"/>
    </row>
    <row r="162" spans="1:14" ht="15.75" thickBot="1" x14ac:dyDescent="0.3">
      <c r="A162" s="6"/>
      <c r="B162" s="28"/>
      <c r="C162" s="29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1"/>
    </row>
    <row r="163" spans="1:14" ht="17.25" thickTop="1" thickBot="1" x14ac:dyDescent="0.3">
      <c r="A163" s="14">
        <v>10</v>
      </c>
      <c r="B163" s="15"/>
      <c r="C163" s="12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ht="17.25" thickTop="1" thickBot="1" x14ac:dyDescent="0.3">
      <c r="A164" s="17" t="s">
        <v>63</v>
      </c>
      <c r="B164" s="18" t="s">
        <v>25</v>
      </c>
      <c r="C164" s="19" t="s">
        <v>26</v>
      </c>
      <c r="D164" s="20" t="s">
        <v>27</v>
      </c>
      <c r="E164" s="20" t="s">
        <v>28</v>
      </c>
      <c r="F164" s="20" t="s">
        <v>29</v>
      </c>
      <c r="G164" s="20" t="s">
        <v>30</v>
      </c>
      <c r="H164" s="20" t="s">
        <v>31</v>
      </c>
      <c r="I164" s="20" t="s">
        <v>32</v>
      </c>
      <c r="J164" s="20" t="s">
        <v>33</v>
      </c>
      <c r="K164" s="20" t="s">
        <v>34</v>
      </c>
      <c r="L164" s="20" t="s">
        <v>35</v>
      </c>
      <c r="M164" s="20" t="s">
        <v>23</v>
      </c>
      <c r="N164" s="21" t="s">
        <v>36</v>
      </c>
    </row>
    <row r="165" spans="1:14" ht="16.5" thickTop="1" x14ac:dyDescent="0.25">
      <c r="A165" s="32"/>
      <c r="B165" s="33"/>
      <c r="C165" s="34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3"/>
    </row>
    <row r="166" spans="1:14" x14ac:dyDescent="0.25">
      <c r="A166" s="6"/>
      <c r="B166" s="24"/>
      <c r="C166" s="25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7"/>
    </row>
    <row r="167" spans="1:14" x14ac:dyDescent="0.25">
      <c r="A167" s="6"/>
      <c r="B167" s="24"/>
      <c r="C167" s="25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7"/>
    </row>
    <row r="168" spans="1:14" x14ac:dyDescent="0.25">
      <c r="A168" s="6"/>
      <c r="B168" s="24"/>
      <c r="C168" s="25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7"/>
    </row>
    <row r="169" spans="1:14" x14ac:dyDescent="0.25">
      <c r="A169" s="6"/>
      <c r="B169" s="24"/>
      <c r="C169" s="25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7"/>
    </row>
    <row r="170" spans="1:14" x14ac:dyDescent="0.25">
      <c r="A170" s="6"/>
      <c r="B170" s="24"/>
      <c r="C170" s="25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7"/>
    </row>
    <row r="171" spans="1:14" x14ac:dyDescent="0.25">
      <c r="A171" s="6"/>
      <c r="B171" s="24"/>
      <c r="C171" s="25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7"/>
    </row>
    <row r="172" spans="1:14" x14ac:dyDescent="0.25">
      <c r="A172" s="6"/>
      <c r="B172" s="24"/>
      <c r="C172" s="25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7"/>
    </row>
    <row r="173" spans="1:14" x14ac:dyDescent="0.25">
      <c r="A173" s="6"/>
      <c r="B173" s="24"/>
      <c r="C173" s="25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7"/>
    </row>
    <row r="174" spans="1:14" x14ac:dyDescent="0.25">
      <c r="A174" s="6"/>
      <c r="B174" s="24"/>
      <c r="C174" s="25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7"/>
    </row>
    <row r="175" spans="1:14" x14ac:dyDescent="0.25">
      <c r="A175" s="6"/>
      <c r="B175" s="24"/>
      <c r="C175" s="25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7"/>
    </row>
    <row r="176" spans="1:14" x14ac:dyDescent="0.25">
      <c r="A176" s="6"/>
      <c r="B176" s="24"/>
      <c r="C176" s="25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7"/>
    </row>
    <row r="177" spans="1:14" x14ac:dyDescent="0.25">
      <c r="A177" s="6"/>
      <c r="B177" s="24"/>
      <c r="C177" s="25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7"/>
    </row>
    <row r="178" spans="1:14" x14ac:dyDescent="0.25">
      <c r="A178" s="6"/>
      <c r="B178" s="24"/>
      <c r="C178" s="25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7"/>
    </row>
    <row r="179" spans="1:14" x14ac:dyDescent="0.25">
      <c r="A179" s="6"/>
      <c r="B179" s="24"/>
      <c r="C179" s="25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7"/>
    </row>
    <row r="180" spans="1:14" ht="15.75" thickBot="1" x14ac:dyDescent="0.3">
      <c r="A180" s="6"/>
      <c r="B180" s="28"/>
      <c r="C180" s="29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1"/>
    </row>
    <row r="181" spans="1:14" ht="17.25" thickTop="1" thickBot="1" x14ac:dyDescent="0.3">
      <c r="A181" s="14">
        <v>11</v>
      </c>
      <c r="B181" s="15"/>
      <c r="C181" s="12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ht="17.25" thickTop="1" thickBot="1" x14ac:dyDescent="0.3">
      <c r="A182" s="17" t="s">
        <v>63</v>
      </c>
      <c r="B182" s="18" t="s">
        <v>25</v>
      </c>
      <c r="C182" s="19" t="s">
        <v>26</v>
      </c>
      <c r="D182" s="20" t="s">
        <v>27</v>
      </c>
      <c r="E182" s="20" t="s">
        <v>28</v>
      </c>
      <c r="F182" s="20" t="s">
        <v>29</v>
      </c>
      <c r="G182" s="20" t="s">
        <v>30</v>
      </c>
      <c r="H182" s="20" t="s">
        <v>31</v>
      </c>
      <c r="I182" s="20" t="s">
        <v>32</v>
      </c>
      <c r="J182" s="20" t="s">
        <v>33</v>
      </c>
      <c r="K182" s="20" t="s">
        <v>34</v>
      </c>
      <c r="L182" s="20" t="s">
        <v>35</v>
      </c>
      <c r="M182" s="20" t="s">
        <v>23</v>
      </c>
      <c r="N182" s="21" t="s">
        <v>36</v>
      </c>
    </row>
    <row r="183" spans="1:14" ht="16.5" thickTop="1" x14ac:dyDescent="0.25">
      <c r="A183" s="32"/>
      <c r="B183" s="33"/>
      <c r="C183" s="34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3"/>
    </row>
    <row r="184" spans="1:14" x14ac:dyDescent="0.25">
      <c r="A184" s="6"/>
      <c r="B184" s="24"/>
      <c r="C184" s="25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7"/>
    </row>
    <row r="185" spans="1:14" x14ac:dyDescent="0.25">
      <c r="A185" s="6"/>
      <c r="B185" s="24"/>
      <c r="C185" s="25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7"/>
    </row>
    <row r="186" spans="1:14" x14ac:dyDescent="0.25">
      <c r="A186" s="6"/>
      <c r="B186" s="24"/>
      <c r="C186" s="25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7"/>
    </row>
    <row r="187" spans="1:14" x14ac:dyDescent="0.25">
      <c r="A187" s="6"/>
      <c r="B187" s="24"/>
      <c r="C187" s="25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7"/>
    </row>
    <row r="188" spans="1:14" x14ac:dyDescent="0.25">
      <c r="A188" s="6"/>
      <c r="B188" s="24"/>
      <c r="C188" s="25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7"/>
    </row>
    <row r="189" spans="1:14" x14ac:dyDescent="0.25">
      <c r="A189" s="6"/>
      <c r="B189" s="24"/>
      <c r="C189" s="25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7"/>
    </row>
    <row r="190" spans="1:14" x14ac:dyDescent="0.25">
      <c r="A190" s="6"/>
      <c r="B190" s="24"/>
      <c r="C190" s="25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7"/>
    </row>
    <row r="191" spans="1:14" x14ac:dyDescent="0.25">
      <c r="A191" s="6"/>
      <c r="B191" s="24"/>
      <c r="C191" s="25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7"/>
    </row>
    <row r="192" spans="1:14" x14ac:dyDescent="0.25">
      <c r="A192" s="6"/>
      <c r="B192" s="24"/>
      <c r="C192" s="25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7"/>
    </row>
    <row r="193" spans="1:14" x14ac:dyDescent="0.25">
      <c r="A193" s="6"/>
      <c r="B193" s="24"/>
      <c r="C193" s="25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7"/>
    </row>
    <row r="194" spans="1:14" x14ac:dyDescent="0.25">
      <c r="A194" s="6"/>
      <c r="B194" s="24"/>
      <c r="C194" s="25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7"/>
    </row>
    <row r="195" spans="1:14" x14ac:dyDescent="0.25">
      <c r="A195" s="6"/>
      <c r="B195" s="24"/>
      <c r="C195" s="25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7"/>
    </row>
    <row r="196" spans="1:14" x14ac:dyDescent="0.25">
      <c r="A196" s="6"/>
      <c r="B196" s="24"/>
      <c r="C196" s="25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7"/>
    </row>
    <row r="197" spans="1:14" ht="15.75" thickBot="1" x14ac:dyDescent="0.3">
      <c r="A197" s="6"/>
      <c r="B197" s="28"/>
      <c r="C197" s="29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1"/>
    </row>
    <row r="198" spans="1:14" ht="17.25" thickTop="1" thickBot="1" x14ac:dyDescent="0.3">
      <c r="A198" s="14">
        <v>12</v>
      </c>
      <c r="B198" s="15"/>
      <c r="C198" s="12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ht="17.25" thickTop="1" thickBot="1" x14ac:dyDescent="0.3">
      <c r="A199" s="17" t="s">
        <v>63</v>
      </c>
      <c r="B199" s="18" t="s">
        <v>25</v>
      </c>
      <c r="C199" s="19" t="s">
        <v>26</v>
      </c>
      <c r="D199" s="20" t="s">
        <v>27</v>
      </c>
      <c r="E199" s="20" t="s">
        <v>28</v>
      </c>
      <c r="F199" s="20" t="s">
        <v>29</v>
      </c>
      <c r="G199" s="20" t="s">
        <v>30</v>
      </c>
      <c r="H199" s="20" t="s">
        <v>31</v>
      </c>
      <c r="I199" s="20" t="s">
        <v>32</v>
      </c>
      <c r="J199" s="20" t="s">
        <v>33</v>
      </c>
      <c r="K199" s="20" t="s">
        <v>34</v>
      </c>
      <c r="L199" s="20" t="s">
        <v>35</v>
      </c>
      <c r="M199" s="20" t="s">
        <v>23</v>
      </c>
      <c r="N199" s="21" t="s">
        <v>36</v>
      </c>
    </row>
    <row r="200" spans="1:14" ht="16.5" thickTop="1" x14ac:dyDescent="0.25">
      <c r="A200" s="32"/>
      <c r="B200" s="33"/>
      <c r="C200" s="34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3"/>
    </row>
    <row r="201" spans="1:14" x14ac:dyDescent="0.25">
      <c r="A201" s="6"/>
      <c r="B201" s="24"/>
      <c r="C201" s="25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7"/>
    </row>
    <row r="202" spans="1:14" x14ac:dyDescent="0.25">
      <c r="A202" s="6"/>
      <c r="B202" s="24"/>
      <c r="C202" s="25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7"/>
    </row>
    <row r="203" spans="1:14" x14ac:dyDescent="0.25">
      <c r="A203" s="6"/>
      <c r="B203" s="24"/>
      <c r="C203" s="25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7"/>
    </row>
    <row r="204" spans="1:14" x14ac:dyDescent="0.25">
      <c r="A204" s="6"/>
      <c r="B204" s="24"/>
      <c r="C204" s="25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7"/>
    </row>
    <row r="205" spans="1:14" x14ac:dyDescent="0.25">
      <c r="A205" s="6"/>
      <c r="B205" s="24"/>
      <c r="C205" s="25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7"/>
    </row>
    <row r="206" spans="1:14" x14ac:dyDescent="0.25">
      <c r="A206" s="6"/>
      <c r="B206" s="24"/>
      <c r="C206" s="25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7"/>
    </row>
    <row r="207" spans="1:14" x14ac:dyDescent="0.25">
      <c r="A207" s="6"/>
      <c r="B207" s="24"/>
      <c r="C207" s="25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7"/>
    </row>
    <row r="208" spans="1:14" x14ac:dyDescent="0.25">
      <c r="A208" s="6"/>
      <c r="B208" s="24"/>
      <c r="C208" s="25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7"/>
    </row>
    <row r="209" spans="1:14" x14ac:dyDescent="0.25">
      <c r="A209" s="6"/>
      <c r="B209" s="24"/>
      <c r="C209" s="25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7"/>
    </row>
    <row r="210" spans="1:14" x14ac:dyDescent="0.25">
      <c r="A210" s="6"/>
      <c r="B210" s="24"/>
      <c r="C210" s="25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7"/>
    </row>
    <row r="211" spans="1:14" x14ac:dyDescent="0.25">
      <c r="A211" s="6"/>
      <c r="B211" s="24"/>
      <c r="C211" s="25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7"/>
    </row>
    <row r="212" spans="1:14" x14ac:dyDescent="0.25">
      <c r="A212" s="6"/>
      <c r="B212" s="24"/>
      <c r="C212" s="25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7"/>
    </row>
    <row r="213" spans="1:14" x14ac:dyDescent="0.25">
      <c r="A213" s="6"/>
      <c r="B213" s="24"/>
      <c r="C213" s="25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7"/>
    </row>
    <row r="214" spans="1:14" x14ac:dyDescent="0.25">
      <c r="A214" s="6"/>
      <c r="B214" s="24"/>
      <c r="C214" s="25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7"/>
    </row>
    <row r="215" spans="1:14" ht="15.75" thickBot="1" x14ac:dyDescent="0.3">
      <c r="A215" s="6"/>
      <c r="B215" s="28"/>
      <c r="C215" s="29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1"/>
    </row>
    <row r="216" spans="1:14" ht="17.25" thickTop="1" thickBot="1" x14ac:dyDescent="0.3">
      <c r="A216" s="14">
        <v>13</v>
      </c>
      <c r="B216" s="15"/>
      <c r="C216" s="12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ht="17.25" thickTop="1" thickBot="1" x14ac:dyDescent="0.3">
      <c r="A217" s="17" t="s">
        <v>63</v>
      </c>
      <c r="B217" s="18" t="s">
        <v>25</v>
      </c>
      <c r="C217" s="19" t="s">
        <v>26</v>
      </c>
      <c r="D217" s="20" t="s">
        <v>27</v>
      </c>
      <c r="E217" s="20" t="s">
        <v>28</v>
      </c>
      <c r="F217" s="20" t="s">
        <v>29</v>
      </c>
      <c r="G217" s="20" t="s">
        <v>30</v>
      </c>
      <c r="H217" s="20" t="s">
        <v>31</v>
      </c>
      <c r="I217" s="20" t="s">
        <v>32</v>
      </c>
      <c r="J217" s="20" t="s">
        <v>33</v>
      </c>
      <c r="K217" s="20" t="s">
        <v>34</v>
      </c>
      <c r="L217" s="20" t="s">
        <v>35</v>
      </c>
      <c r="M217" s="20" t="s">
        <v>23</v>
      </c>
      <c r="N217" s="21" t="s">
        <v>36</v>
      </c>
    </row>
    <row r="218" spans="1:14" ht="16.5" thickTop="1" x14ac:dyDescent="0.25">
      <c r="A218" s="32"/>
      <c r="B218" s="33"/>
      <c r="C218" s="34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3"/>
    </row>
    <row r="219" spans="1:14" x14ac:dyDescent="0.25">
      <c r="A219" s="6"/>
      <c r="B219" s="24"/>
      <c r="C219" s="25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7"/>
    </row>
    <row r="220" spans="1:14" x14ac:dyDescent="0.25">
      <c r="A220" s="6"/>
      <c r="B220" s="24"/>
      <c r="C220" s="25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7"/>
    </row>
    <row r="221" spans="1:14" x14ac:dyDescent="0.25">
      <c r="A221" s="6"/>
      <c r="B221" s="24"/>
      <c r="C221" s="25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7"/>
    </row>
    <row r="222" spans="1:14" x14ac:dyDescent="0.25">
      <c r="A222" s="6"/>
      <c r="B222" s="24"/>
      <c r="C222" s="25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7"/>
    </row>
    <row r="223" spans="1:14" x14ac:dyDescent="0.25">
      <c r="A223" s="6"/>
      <c r="B223" s="24"/>
      <c r="C223" s="25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7"/>
    </row>
    <row r="224" spans="1:14" x14ac:dyDescent="0.25">
      <c r="A224" s="6"/>
      <c r="B224" s="24"/>
      <c r="C224" s="25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7"/>
    </row>
    <row r="225" spans="1:14" x14ac:dyDescent="0.25">
      <c r="A225" s="6"/>
      <c r="B225" s="24"/>
      <c r="C225" s="25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7"/>
    </row>
    <row r="226" spans="1:14" x14ac:dyDescent="0.25">
      <c r="A226" s="6"/>
      <c r="B226" s="24"/>
      <c r="C226" s="25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7"/>
    </row>
    <row r="227" spans="1:14" x14ac:dyDescent="0.25">
      <c r="A227" s="6"/>
      <c r="B227" s="24"/>
      <c r="C227" s="25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7"/>
    </row>
    <row r="228" spans="1:14" x14ac:dyDescent="0.25">
      <c r="A228" s="6"/>
      <c r="B228" s="24"/>
      <c r="C228" s="25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7"/>
    </row>
    <row r="229" spans="1:14" x14ac:dyDescent="0.25">
      <c r="A229" s="6"/>
      <c r="B229" s="24"/>
      <c r="C229" s="25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7"/>
    </row>
    <row r="230" spans="1:14" x14ac:dyDescent="0.25">
      <c r="A230" s="6"/>
      <c r="B230" s="24"/>
      <c r="C230" s="25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7"/>
    </row>
    <row r="231" spans="1:14" x14ac:dyDescent="0.25">
      <c r="A231" s="6"/>
      <c r="B231" s="24"/>
      <c r="C231" s="25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7"/>
    </row>
    <row r="232" spans="1:14" x14ac:dyDescent="0.25">
      <c r="A232" s="6"/>
      <c r="B232" s="24"/>
      <c r="C232" s="25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7"/>
    </row>
    <row r="233" spans="1:14" ht="15.75" thickBot="1" x14ac:dyDescent="0.3">
      <c r="A233" s="6"/>
      <c r="B233" s="28"/>
      <c r="C233" s="29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1"/>
    </row>
    <row r="234" spans="1:14" ht="17.25" thickTop="1" thickBot="1" x14ac:dyDescent="0.3">
      <c r="A234" s="14">
        <v>14</v>
      </c>
      <c r="B234" s="15"/>
      <c r="C234" s="12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ht="17.25" thickTop="1" thickBot="1" x14ac:dyDescent="0.3">
      <c r="A235" s="17" t="s">
        <v>63</v>
      </c>
      <c r="B235" s="18" t="s">
        <v>25</v>
      </c>
      <c r="C235" s="19" t="s">
        <v>26</v>
      </c>
      <c r="D235" s="20" t="s">
        <v>27</v>
      </c>
      <c r="E235" s="20" t="s">
        <v>28</v>
      </c>
      <c r="F235" s="20" t="s">
        <v>29</v>
      </c>
      <c r="G235" s="20" t="s">
        <v>30</v>
      </c>
      <c r="H235" s="20" t="s">
        <v>31</v>
      </c>
      <c r="I235" s="20" t="s">
        <v>32</v>
      </c>
      <c r="J235" s="20" t="s">
        <v>33</v>
      </c>
      <c r="K235" s="20" t="s">
        <v>34</v>
      </c>
      <c r="L235" s="20" t="s">
        <v>35</v>
      </c>
      <c r="M235" s="20" t="s">
        <v>23</v>
      </c>
      <c r="N235" s="21" t="s">
        <v>36</v>
      </c>
    </row>
    <row r="236" spans="1:14" ht="16.5" thickTop="1" x14ac:dyDescent="0.25">
      <c r="A236" s="32"/>
      <c r="B236" s="33"/>
      <c r="C236" s="34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3"/>
    </row>
    <row r="237" spans="1:14" x14ac:dyDescent="0.25">
      <c r="A237" s="6"/>
      <c r="B237" s="24"/>
      <c r="C237" s="25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7"/>
    </row>
    <row r="238" spans="1:14" x14ac:dyDescent="0.25">
      <c r="A238" s="6"/>
      <c r="B238" s="24"/>
      <c r="C238" s="25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7"/>
    </row>
    <row r="239" spans="1:14" x14ac:dyDescent="0.25">
      <c r="A239" s="6"/>
      <c r="B239" s="24"/>
      <c r="C239" s="25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7"/>
    </row>
    <row r="240" spans="1:14" x14ac:dyDescent="0.25">
      <c r="A240" s="6"/>
      <c r="B240" s="24"/>
      <c r="C240" s="25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7"/>
    </row>
    <row r="241" spans="1:14" x14ac:dyDescent="0.25">
      <c r="A241" s="6"/>
      <c r="B241" s="24"/>
      <c r="C241" s="25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7"/>
    </row>
    <row r="242" spans="1:14" x14ac:dyDescent="0.25">
      <c r="A242" s="6"/>
      <c r="B242" s="24"/>
      <c r="C242" s="25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7"/>
    </row>
    <row r="243" spans="1:14" x14ac:dyDescent="0.25">
      <c r="A243" s="6"/>
      <c r="B243" s="24"/>
      <c r="C243" s="25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7"/>
    </row>
    <row r="244" spans="1:14" x14ac:dyDescent="0.25">
      <c r="A244" s="6"/>
      <c r="B244" s="24"/>
      <c r="C244" s="25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7"/>
    </row>
    <row r="245" spans="1:14" x14ac:dyDescent="0.25">
      <c r="A245" s="6"/>
      <c r="B245" s="24"/>
      <c r="C245" s="25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7"/>
    </row>
    <row r="246" spans="1:14" x14ac:dyDescent="0.25">
      <c r="A246" s="6"/>
      <c r="B246" s="24"/>
      <c r="C246" s="25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7"/>
    </row>
    <row r="247" spans="1:14" x14ac:dyDescent="0.25">
      <c r="A247" s="6"/>
      <c r="B247" s="24"/>
      <c r="C247" s="25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7"/>
    </row>
    <row r="248" spans="1:14" x14ac:dyDescent="0.25">
      <c r="A248" s="6"/>
      <c r="B248" s="24"/>
      <c r="C248" s="25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7"/>
    </row>
    <row r="249" spans="1:14" x14ac:dyDescent="0.25">
      <c r="A249" s="6"/>
      <c r="B249" s="24"/>
      <c r="C249" s="25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7"/>
    </row>
    <row r="250" spans="1:14" x14ac:dyDescent="0.25">
      <c r="A250" s="6"/>
      <c r="B250" s="24"/>
      <c r="C250" s="25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7"/>
    </row>
    <row r="251" spans="1:14" ht="15.75" thickBot="1" x14ac:dyDescent="0.3">
      <c r="A251" s="6"/>
      <c r="B251" s="28"/>
      <c r="C251" s="29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1"/>
    </row>
    <row r="252" spans="1:14" ht="17.25" thickTop="1" thickBot="1" x14ac:dyDescent="0.3">
      <c r="A252" s="14">
        <v>15</v>
      </c>
      <c r="B252" s="15"/>
      <c r="C252" s="12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1:14" ht="17.25" thickTop="1" thickBot="1" x14ac:dyDescent="0.3">
      <c r="A253" s="17" t="s">
        <v>63</v>
      </c>
      <c r="B253" s="18" t="s">
        <v>25</v>
      </c>
      <c r="C253" s="19" t="s">
        <v>26</v>
      </c>
      <c r="D253" s="20" t="s">
        <v>27</v>
      </c>
      <c r="E253" s="20" t="s">
        <v>28</v>
      </c>
      <c r="F253" s="20" t="s">
        <v>29</v>
      </c>
      <c r="G253" s="20" t="s">
        <v>30</v>
      </c>
      <c r="H253" s="20" t="s">
        <v>31</v>
      </c>
      <c r="I253" s="20" t="s">
        <v>32</v>
      </c>
      <c r="J253" s="20" t="s">
        <v>33</v>
      </c>
      <c r="K253" s="20" t="s">
        <v>34</v>
      </c>
      <c r="L253" s="20" t="s">
        <v>35</v>
      </c>
      <c r="M253" s="20" t="s">
        <v>23</v>
      </c>
      <c r="N253" s="21" t="s">
        <v>36</v>
      </c>
    </row>
    <row r="254" spans="1:14" ht="16.5" thickTop="1" x14ac:dyDescent="0.25">
      <c r="A254" s="32"/>
      <c r="B254" s="33"/>
      <c r="C254" s="34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3"/>
    </row>
    <row r="255" spans="1:14" x14ac:dyDescent="0.25">
      <c r="A255" s="6"/>
      <c r="B255" s="24"/>
      <c r="C255" s="25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7"/>
    </row>
    <row r="256" spans="1:14" x14ac:dyDescent="0.25">
      <c r="A256" s="6"/>
      <c r="B256" s="24"/>
      <c r="C256" s="25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7"/>
    </row>
    <row r="257" spans="1:14" x14ac:dyDescent="0.25">
      <c r="A257" s="6"/>
      <c r="B257" s="24"/>
      <c r="C257" s="25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7"/>
    </row>
    <row r="258" spans="1:14" x14ac:dyDescent="0.25">
      <c r="A258" s="6"/>
      <c r="B258" s="24"/>
      <c r="C258" s="25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7"/>
    </row>
    <row r="259" spans="1:14" x14ac:dyDescent="0.25">
      <c r="A259" s="6"/>
      <c r="B259" s="24"/>
      <c r="C259" s="25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7"/>
    </row>
    <row r="260" spans="1:14" x14ac:dyDescent="0.25">
      <c r="A260" s="6"/>
      <c r="B260" s="24"/>
      <c r="C260" s="25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7"/>
    </row>
    <row r="261" spans="1:14" x14ac:dyDescent="0.25">
      <c r="A261" s="6"/>
      <c r="B261" s="24"/>
      <c r="C261" s="25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7"/>
    </row>
    <row r="262" spans="1:14" x14ac:dyDescent="0.25">
      <c r="A262" s="6"/>
      <c r="B262" s="24"/>
      <c r="C262" s="25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7"/>
    </row>
    <row r="263" spans="1:14" x14ac:dyDescent="0.25">
      <c r="A263" s="6"/>
      <c r="B263" s="24"/>
      <c r="C263" s="25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7"/>
    </row>
    <row r="264" spans="1:14" x14ac:dyDescent="0.25">
      <c r="A264" s="6"/>
      <c r="B264" s="24"/>
      <c r="C264" s="25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7"/>
    </row>
    <row r="265" spans="1:14" x14ac:dyDescent="0.25">
      <c r="A265" s="6"/>
      <c r="B265" s="24"/>
      <c r="C265" s="25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7"/>
    </row>
    <row r="266" spans="1:14" x14ac:dyDescent="0.25">
      <c r="A266" s="6"/>
      <c r="B266" s="24"/>
      <c r="C266" s="25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7"/>
    </row>
    <row r="267" spans="1:14" x14ac:dyDescent="0.25">
      <c r="A267" s="6"/>
      <c r="B267" s="24"/>
      <c r="C267" s="25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7"/>
    </row>
    <row r="268" spans="1:14" x14ac:dyDescent="0.25">
      <c r="A268" s="6"/>
      <c r="B268" s="24"/>
      <c r="C268" s="25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7"/>
    </row>
    <row r="269" spans="1:14" ht="15.75" thickBot="1" x14ac:dyDescent="0.3">
      <c r="A269" s="6"/>
      <c r="B269" s="28"/>
      <c r="C269" s="29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1"/>
    </row>
    <row r="270" spans="1:14" ht="17.25" thickTop="1" thickBot="1" x14ac:dyDescent="0.3">
      <c r="A270" s="14">
        <v>16</v>
      </c>
      <c r="B270" s="15"/>
      <c r="C270" s="12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1:14" ht="17.25" thickTop="1" thickBot="1" x14ac:dyDescent="0.3">
      <c r="A271" s="17" t="s">
        <v>63</v>
      </c>
      <c r="B271" s="18" t="s">
        <v>25</v>
      </c>
      <c r="C271" s="19" t="s">
        <v>26</v>
      </c>
      <c r="D271" s="20" t="s">
        <v>27</v>
      </c>
      <c r="E271" s="20" t="s">
        <v>28</v>
      </c>
      <c r="F271" s="20" t="s">
        <v>29</v>
      </c>
      <c r="G271" s="20" t="s">
        <v>30</v>
      </c>
      <c r="H271" s="20" t="s">
        <v>31</v>
      </c>
      <c r="I271" s="20" t="s">
        <v>32</v>
      </c>
      <c r="J271" s="20" t="s">
        <v>33</v>
      </c>
      <c r="K271" s="20" t="s">
        <v>34</v>
      </c>
      <c r="L271" s="20" t="s">
        <v>35</v>
      </c>
      <c r="M271" s="20" t="s">
        <v>23</v>
      </c>
      <c r="N271" s="21" t="s">
        <v>36</v>
      </c>
    </row>
    <row r="272" spans="1:14" ht="16.5" thickTop="1" x14ac:dyDescent="0.25">
      <c r="A272" s="32"/>
      <c r="B272" s="33"/>
      <c r="C272" s="34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3"/>
    </row>
    <row r="273" spans="1:14" x14ac:dyDescent="0.25">
      <c r="A273" s="6"/>
      <c r="B273" s="24"/>
      <c r="C273" s="25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7"/>
    </row>
    <row r="274" spans="1:14" x14ac:dyDescent="0.25">
      <c r="A274" s="6"/>
      <c r="B274" s="24"/>
      <c r="C274" s="25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7"/>
    </row>
    <row r="275" spans="1:14" x14ac:dyDescent="0.25">
      <c r="A275" s="6"/>
      <c r="B275" s="24"/>
      <c r="C275" s="25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7"/>
    </row>
    <row r="276" spans="1:14" x14ac:dyDescent="0.25">
      <c r="A276" s="6"/>
      <c r="B276" s="24"/>
      <c r="C276" s="25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7"/>
    </row>
    <row r="277" spans="1:14" x14ac:dyDescent="0.25">
      <c r="A277" s="6"/>
      <c r="B277" s="24"/>
      <c r="C277" s="25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7"/>
    </row>
    <row r="278" spans="1:14" x14ac:dyDescent="0.25">
      <c r="A278" s="6"/>
      <c r="B278" s="24"/>
      <c r="C278" s="25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7"/>
    </row>
    <row r="279" spans="1:14" x14ac:dyDescent="0.25">
      <c r="A279" s="6"/>
      <c r="B279" s="24"/>
      <c r="C279" s="25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7"/>
    </row>
    <row r="280" spans="1:14" x14ac:dyDescent="0.25">
      <c r="A280" s="6"/>
      <c r="B280" s="24"/>
      <c r="C280" s="25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7"/>
    </row>
    <row r="281" spans="1:14" x14ac:dyDescent="0.25">
      <c r="A281" s="6"/>
      <c r="B281" s="24"/>
      <c r="C281" s="25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7"/>
    </row>
    <row r="282" spans="1:14" x14ac:dyDescent="0.25">
      <c r="A282" s="6"/>
      <c r="B282" s="24"/>
      <c r="C282" s="25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7"/>
    </row>
    <row r="283" spans="1:14" x14ac:dyDescent="0.25">
      <c r="A283" s="6"/>
      <c r="B283" s="24"/>
      <c r="C283" s="25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7"/>
    </row>
    <row r="284" spans="1:14" x14ac:dyDescent="0.25">
      <c r="A284" s="6"/>
      <c r="B284" s="24"/>
      <c r="C284" s="25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7"/>
    </row>
    <row r="285" spans="1:14" x14ac:dyDescent="0.25">
      <c r="A285" s="6"/>
      <c r="B285" s="24"/>
      <c r="C285" s="25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7"/>
    </row>
    <row r="286" spans="1:14" x14ac:dyDescent="0.25">
      <c r="A286" s="6"/>
      <c r="B286" s="24"/>
      <c r="C286" s="25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7"/>
    </row>
    <row r="287" spans="1:14" ht="15.75" thickBot="1" x14ac:dyDescent="0.3">
      <c r="A287" s="6"/>
      <c r="B287" s="28"/>
      <c r="C287" s="29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1"/>
    </row>
    <row r="288" spans="1:14" ht="17.25" thickTop="1" thickBot="1" x14ac:dyDescent="0.3">
      <c r="A288" s="14">
        <v>17</v>
      </c>
      <c r="B288" s="15"/>
      <c r="C288" s="12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1:14" ht="17.25" thickTop="1" thickBot="1" x14ac:dyDescent="0.3">
      <c r="A289" s="17" t="s">
        <v>63</v>
      </c>
      <c r="B289" s="18" t="s">
        <v>25</v>
      </c>
      <c r="C289" s="19" t="s">
        <v>26</v>
      </c>
      <c r="D289" s="20" t="s">
        <v>27</v>
      </c>
      <c r="E289" s="20" t="s">
        <v>28</v>
      </c>
      <c r="F289" s="20" t="s">
        <v>29</v>
      </c>
      <c r="G289" s="20" t="s">
        <v>30</v>
      </c>
      <c r="H289" s="20" t="s">
        <v>31</v>
      </c>
      <c r="I289" s="20" t="s">
        <v>32</v>
      </c>
      <c r="J289" s="20" t="s">
        <v>33</v>
      </c>
      <c r="K289" s="20" t="s">
        <v>34</v>
      </c>
      <c r="L289" s="20" t="s">
        <v>35</v>
      </c>
      <c r="M289" s="20" t="s">
        <v>23</v>
      </c>
      <c r="N289" s="21" t="s">
        <v>36</v>
      </c>
    </row>
    <row r="290" spans="1:14" ht="16.5" thickTop="1" x14ac:dyDescent="0.25">
      <c r="A290" s="32"/>
      <c r="B290" s="33"/>
      <c r="C290" s="34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3"/>
    </row>
    <row r="291" spans="1:14" x14ac:dyDescent="0.25">
      <c r="A291" s="6"/>
      <c r="B291" s="24"/>
      <c r="C291" s="25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7"/>
    </row>
    <row r="292" spans="1:14" x14ac:dyDescent="0.25">
      <c r="A292" s="6"/>
      <c r="B292" s="24"/>
      <c r="C292" s="25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7"/>
    </row>
    <row r="293" spans="1:14" x14ac:dyDescent="0.25">
      <c r="A293" s="6"/>
      <c r="B293" s="24"/>
      <c r="C293" s="25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7"/>
    </row>
    <row r="294" spans="1:14" x14ac:dyDescent="0.25">
      <c r="A294" s="6"/>
      <c r="B294" s="24"/>
      <c r="C294" s="25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7"/>
    </row>
    <row r="295" spans="1:14" x14ac:dyDescent="0.25">
      <c r="A295" s="6"/>
      <c r="B295" s="24"/>
      <c r="C295" s="25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7"/>
    </row>
    <row r="296" spans="1:14" x14ac:dyDescent="0.25">
      <c r="A296" s="6"/>
      <c r="B296" s="24"/>
      <c r="C296" s="25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7"/>
    </row>
    <row r="297" spans="1:14" x14ac:dyDescent="0.25">
      <c r="A297" s="6"/>
      <c r="B297" s="24"/>
      <c r="C297" s="25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7"/>
    </row>
    <row r="298" spans="1:14" x14ac:dyDescent="0.25">
      <c r="A298" s="6"/>
      <c r="B298" s="24"/>
      <c r="C298" s="25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7"/>
    </row>
    <row r="299" spans="1:14" x14ac:dyDescent="0.25">
      <c r="A299" s="6"/>
      <c r="B299" s="24"/>
      <c r="C299" s="25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7"/>
    </row>
    <row r="300" spans="1:14" x14ac:dyDescent="0.25">
      <c r="A300" s="6"/>
      <c r="B300" s="24"/>
      <c r="C300" s="25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7"/>
    </row>
    <row r="301" spans="1:14" x14ac:dyDescent="0.25">
      <c r="A301" s="6"/>
      <c r="B301" s="24"/>
      <c r="C301" s="25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7"/>
    </row>
    <row r="302" spans="1:14" x14ac:dyDescent="0.25">
      <c r="A302" s="6"/>
      <c r="B302" s="24"/>
      <c r="C302" s="25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7"/>
    </row>
    <row r="303" spans="1:14" x14ac:dyDescent="0.25">
      <c r="A303" s="6"/>
      <c r="B303" s="24"/>
      <c r="C303" s="25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7"/>
    </row>
    <row r="304" spans="1:14" x14ac:dyDescent="0.25">
      <c r="A304" s="6"/>
      <c r="B304" s="24"/>
      <c r="C304" s="25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7"/>
    </row>
    <row r="305" spans="1:14" ht="15.75" thickBot="1" x14ac:dyDescent="0.3">
      <c r="A305" s="6"/>
      <c r="B305" s="28"/>
      <c r="C305" s="29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1"/>
    </row>
    <row r="306" spans="1:14" ht="17.25" thickTop="1" thickBot="1" x14ac:dyDescent="0.3">
      <c r="A306" s="14">
        <v>18</v>
      </c>
      <c r="B306" s="15"/>
      <c r="C306" s="12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1:14" ht="17.25" thickTop="1" thickBot="1" x14ac:dyDescent="0.3">
      <c r="A307" s="17" t="s">
        <v>63</v>
      </c>
      <c r="B307" s="18" t="s">
        <v>25</v>
      </c>
      <c r="C307" s="19" t="s">
        <v>26</v>
      </c>
      <c r="D307" s="20" t="s">
        <v>27</v>
      </c>
      <c r="E307" s="20" t="s">
        <v>28</v>
      </c>
      <c r="F307" s="20" t="s">
        <v>29</v>
      </c>
      <c r="G307" s="20" t="s">
        <v>30</v>
      </c>
      <c r="H307" s="20" t="s">
        <v>31</v>
      </c>
      <c r="I307" s="20" t="s">
        <v>32</v>
      </c>
      <c r="J307" s="20" t="s">
        <v>33</v>
      </c>
      <c r="K307" s="20" t="s">
        <v>34</v>
      </c>
      <c r="L307" s="20" t="s">
        <v>35</v>
      </c>
      <c r="M307" s="20" t="s">
        <v>23</v>
      </c>
      <c r="N307" s="21" t="s">
        <v>36</v>
      </c>
    </row>
    <row r="308" spans="1:14" ht="16.5" thickTop="1" x14ac:dyDescent="0.25">
      <c r="A308" s="32"/>
      <c r="B308" s="33"/>
      <c r="C308" s="34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3"/>
    </row>
    <row r="309" spans="1:14" x14ac:dyDescent="0.25">
      <c r="A309" s="6"/>
      <c r="B309" s="24"/>
      <c r="C309" s="25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7"/>
    </row>
    <row r="310" spans="1:14" x14ac:dyDescent="0.25">
      <c r="A310" s="6"/>
      <c r="B310" s="24"/>
      <c r="C310" s="25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7"/>
    </row>
    <row r="311" spans="1:14" x14ac:dyDescent="0.25">
      <c r="A311" s="6"/>
      <c r="B311" s="24"/>
      <c r="C311" s="25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7"/>
    </row>
    <row r="312" spans="1:14" x14ac:dyDescent="0.25">
      <c r="A312" s="6"/>
      <c r="B312" s="24"/>
      <c r="C312" s="25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7"/>
    </row>
    <row r="313" spans="1:14" x14ac:dyDescent="0.25">
      <c r="A313" s="6"/>
      <c r="B313" s="24"/>
      <c r="C313" s="25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7"/>
    </row>
    <row r="314" spans="1:14" x14ac:dyDescent="0.25">
      <c r="A314" s="6"/>
      <c r="B314" s="24"/>
      <c r="C314" s="25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7"/>
    </row>
    <row r="315" spans="1:14" x14ac:dyDescent="0.25">
      <c r="A315" s="6"/>
      <c r="B315" s="24"/>
      <c r="C315" s="25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7"/>
    </row>
    <row r="316" spans="1:14" x14ac:dyDescent="0.25">
      <c r="A316" s="6"/>
      <c r="B316" s="24"/>
      <c r="C316" s="25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7"/>
    </row>
    <row r="317" spans="1:14" x14ac:dyDescent="0.25">
      <c r="A317" s="6"/>
      <c r="B317" s="24"/>
      <c r="C317" s="25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7"/>
    </row>
    <row r="318" spans="1:14" x14ac:dyDescent="0.25">
      <c r="A318" s="6"/>
      <c r="B318" s="24"/>
      <c r="C318" s="25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7"/>
    </row>
    <row r="319" spans="1:14" x14ac:dyDescent="0.25">
      <c r="A319" s="6"/>
      <c r="B319" s="24"/>
      <c r="C319" s="25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7"/>
    </row>
    <row r="320" spans="1:14" x14ac:dyDescent="0.25">
      <c r="A320" s="6"/>
      <c r="B320" s="24"/>
      <c r="C320" s="25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7"/>
    </row>
    <row r="321" spans="1:14" x14ac:dyDescent="0.25">
      <c r="A321" s="6"/>
      <c r="B321" s="24"/>
      <c r="C321" s="25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7"/>
    </row>
    <row r="322" spans="1:14" x14ac:dyDescent="0.25">
      <c r="A322" s="6"/>
      <c r="B322" s="24"/>
      <c r="C322" s="25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7"/>
    </row>
    <row r="323" spans="1:14" ht="15.75" thickBot="1" x14ac:dyDescent="0.3">
      <c r="A323" s="6"/>
      <c r="B323" s="28"/>
      <c r="C323" s="29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1"/>
    </row>
    <row r="324" spans="1:14" ht="17.25" thickTop="1" thickBot="1" x14ac:dyDescent="0.3">
      <c r="A324" s="14">
        <v>19</v>
      </c>
      <c r="B324" s="15"/>
      <c r="C324" s="12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1:14" ht="17.25" thickTop="1" thickBot="1" x14ac:dyDescent="0.3">
      <c r="A325" s="17" t="s">
        <v>63</v>
      </c>
      <c r="B325" s="18" t="s">
        <v>25</v>
      </c>
      <c r="C325" s="19" t="s">
        <v>26</v>
      </c>
      <c r="D325" s="20" t="s">
        <v>27</v>
      </c>
      <c r="E325" s="20" t="s">
        <v>28</v>
      </c>
      <c r="F325" s="20" t="s">
        <v>29</v>
      </c>
      <c r="G325" s="20" t="s">
        <v>30</v>
      </c>
      <c r="H325" s="20" t="s">
        <v>31</v>
      </c>
      <c r="I325" s="20" t="s">
        <v>32</v>
      </c>
      <c r="J325" s="20" t="s">
        <v>33</v>
      </c>
      <c r="K325" s="20" t="s">
        <v>34</v>
      </c>
      <c r="L325" s="20" t="s">
        <v>35</v>
      </c>
      <c r="M325" s="20" t="s">
        <v>23</v>
      </c>
      <c r="N325" s="21" t="s">
        <v>36</v>
      </c>
    </row>
    <row r="326" spans="1:14" ht="16.5" thickTop="1" x14ac:dyDescent="0.25">
      <c r="A326" s="32"/>
      <c r="B326" s="33"/>
      <c r="C326" s="34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3"/>
    </row>
    <row r="327" spans="1:14" x14ac:dyDescent="0.25">
      <c r="A327" s="6"/>
      <c r="B327" s="24"/>
      <c r="C327" s="25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7"/>
    </row>
    <row r="328" spans="1:14" x14ac:dyDescent="0.25">
      <c r="A328" s="6"/>
      <c r="B328" s="24"/>
      <c r="C328" s="25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7"/>
    </row>
    <row r="329" spans="1:14" x14ac:dyDescent="0.25">
      <c r="A329" s="6"/>
      <c r="B329" s="24"/>
      <c r="C329" s="25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7"/>
    </row>
    <row r="330" spans="1:14" x14ac:dyDescent="0.25">
      <c r="A330" s="6"/>
      <c r="B330" s="24"/>
      <c r="C330" s="25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7"/>
    </row>
    <row r="331" spans="1:14" x14ac:dyDescent="0.25">
      <c r="A331" s="6"/>
      <c r="B331" s="24"/>
      <c r="C331" s="25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7"/>
    </row>
    <row r="332" spans="1:14" x14ac:dyDescent="0.25">
      <c r="A332" s="6"/>
      <c r="B332" s="24"/>
      <c r="C332" s="25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7"/>
    </row>
    <row r="333" spans="1:14" x14ac:dyDescent="0.25">
      <c r="A333" s="6"/>
      <c r="B333" s="24"/>
      <c r="C333" s="25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7"/>
    </row>
    <row r="334" spans="1:14" x14ac:dyDescent="0.25">
      <c r="A334" s="6"/>
      <c r="B334" s="24"/>
      <c r="C334" s="25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7"/>
    </row>
    <row r="335" spans="1:14" x14ac:dyDescent="0.25">
      <c r="A335" s="6"/>
      <c r="B335" s="24"/>
      <c r="C335" s="25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7"/>
    </row>
    <row r="336" spans="1:14" x14ac:dyDescent="0.25">
      <c r="A336" s="6"/>
      <c r="B336" s="24"/>
      <c r="C336" s="25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7"/>
    </row>
    <row r="337" spans="1:14" x14ac:dyDescent="0.25">
      <c r="A337" s="6"/>
      <c r="B337" s="24"/>
      <c r="C337" s="25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7"/>
    </row>
    <row r="338" spans="1:14" x14ac:dyDescent="0.25">
      <c r="A338" s="6"/>
      <c r="B338" s="24"/>
      <c r="C338" s="25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7"/>
    </row>
    <row r="339" spans="1:14" x14ac:dyDescent="0.25">
      <c r="A339" s="6"/>
      <c r="B339" s="24"/>
      <c r="C339" s="25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7"/>
    </row>
    <row r="340" spans="1:14" x14ac:dyDescent="0.25">
      <c r="A340" s="6"/>
      <c r="B340" s="24"/>
      <c r="C340" s="25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7"/>
    </row>
    <row r="341" spans="1:14" ht="15.75" thickBot="1" x14ac:dyDescent="0.3">
      <c r="A341" s="6"/>
      <c r="B341" s="28"/>
      <c r="C341" s="29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1"/>
    </row>
    <row r="342" spans="1:14" ht="17.25" thickTop="1" thickBot="1" x14ac:dyDescent="0.3">
      <c r="A342" s="14">
        <v>20</v>
      </c>
      <c r="B342" s="15"/>
      <c r="C342" s="12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1:14" ht="17.25" thickTop="1" thickBot="1" x14ac:dyDescent="0.3">
      <c r="A343" s="17" t="s">
        <v>63</v>
      </c>
      <c r="B343" s="18" t="s">
        <v>25</v>
      </c>
      <c r="C343" s="19" t="s">
        <v>26</v>
      </c>
      <c r="D343" s="20" t="s">
        <v>27</v>
      </c>
      <c r="E343" s="20" t="s">
        <v>28</v>
      </c>
      <c r="F343" s="20" t="s">
        <v>29</v>
      </c>
      <c r="G343" s="20" t="s">
        <v>30</v>
      </c>
      <c r="H343" s="20" t="s">
        <v>31</v>
      </c>
      <c r="I343" s="20" t="s">
        <v>32</v>
      </c>
      <c r="J343" s="20" t="s">
        <v>33</v>
      </c>
      <c r="K343" s="20" t="s">
        <v>34</v>
      </c>
      <c r="L343" s="20" t="s">
        <v>35</v>
      </c>
      <c r="M343" s="20" t="s">
        <v>23</v>
      </c>
      <c r="N343" s="21" t="s">
        <v>36</v>
      </c>
    </row>
    <row r="344" spans="1:14" ht="16.5" thickTop="1" x14ac:dyDescent="0.25">
      <c r="A344" s="32"/>
      <c r="B344" s="33"/>
      <c r="C344" s="34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3"/>
    </row>
    <row r="345" spans="1:14" x14ac:dyDescent="0.25">
      <c r="A345" s="6"/>
      <c r="B345" s="24"/>
      <c r="C345" s="25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7"/>
    </row>
    <row r="346" spans="1:14" x14ac:dyDescent="0.25">
      <c r="A346" s="6"/>
      <c r="B346" s="24"/>
      <c r="C346" s="25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7"/>
    </row>
    <row r="347" spans="1:14" x14ac:dyDescent="0.25">
      <c r="A347" s="6"/>
      <c r="B347" s="24"/>
      <c r="C347" s="25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7"/>
    </row>
    <row r="348" spans="1:14" x14ac:dyDescent="0.25">
      <c r="A348" s="6"/>
      <c r="B348" s="24"/>
      <c r="C348" s="25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7"/>
    </row>
    <row r="349" spans="1:14" x14ac:dyDescent="0.25">
      <c r="A349" s="6"/>
      <c r="B349" s="24"/>
      <c r="C349" s="25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7"/>
    </row>
    <row r="350" spans="1:14" x14ac:dyDescent="0.25">
      <c r="A350" s="6"/>
      <c r="B350" s="24"/>
      <c r="C350" s="25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7"/>
    </row>
    <row r="351" spans="1:14" x14ac:dyDescent="0.25">
      <c r="A351" s="6"/>
      <c r="B351" s="24"/>
      <c r="C351" s="25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7"/>
    </row>
    <row r="352" spans="1:14" x14ac:dyDescent="0.25">
      <c r="A352" s="6"/>
      <c r="B352" s="24"/>
      <c r="C352" s="25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7"/>
    </row>
    <row r="353" spans="1:14" x14ac:dyDescent="0.25">
      <c r="A353" s="6"/>
      <c r="B353" s="24"/>
      <c r="C353" s="25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7"/>
    </row>
    <row r="354" spans="1:14" x14ac:dyDescent="0.25">
      <c r="A354" s="6"/>
      <c r="B354" s="24"/>
      <c r="C354" s="25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7"/>
    </row>
    <row r="355" spans="1:14" x14ac:dyDescent="0.25">
      <c r="A355" s="6"/>
      <c r="B355" s="24"/>
      <c r="C355" s="25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7"/>
    </row>
    <row r="356" spans="1:14" x14ac:dyDescent="0.25">
      <c r="A356" s="6"/>
      <c r="B356" s="24"/>
      <c r="C356" s="25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7"/>
    </row>
    <row r="357" spans="1:14" x14ac:dyDescent="0.25">
      <c r="A357" s="6"/>
      <c r="B357" s="24"/>
      <c r="C357" s="25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7"/>
    </row>
    <row r="358" spans="1:14" x14ac:dyDescent="0.25">
      <c r="A358" s="6"/>
      <c r="B358" s="24"/>
      <c r="C358" s="25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7"/>
    </row>
    <row r="359" spans="1:14" ht="15.75" thickBot="1" x14ac:dyDescent="0.3">
      <c r="A359" s="6"/>
      <c r="B359" s="28"/>
      <c r="C359" s="29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1"/>
    </row>
    <row r="360" spans="1:14" ht="16.5" thickTop="1" thickBot="1" x14ac:dyDescent="0.3">
      <c r="A360" s="12"/>
      <c r="B360" s="28"/>
      <c r="C360" s="29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1"/>
    </row>
    <row r="361" spans="1:14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F9FD6-23DE-46AA-B4FC-5B2D4C43D5A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Réunions</vt:lpstr>
      <vt:lpstr>Partants</vt:lpstr>
      <vt:lpstr>BdD</vt:lpstr>
      <vt:lpstr>premiere course selectionnée</vt:lpstr>
      <vt:lpstr>deuxieme course selectionnée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chris p</cp:lastModifiedBy>
  <dcterms:created xsi:type="dcterms:W3CDTF">2006-09-16T00:00:00Z</dcterms:created>
  <dcterms:modified xsi:type="dcterms:W3CDTF">2020-01-20T18:47:46Z</dcterms:modified>
</cp:coreProperties>
</file>