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orfeaserhr-my.sharepoint.com/personal/residence_amiens-gm_orfea_fr/Documents/Documents/"/>
    </mc:Choice>
  </mc:AlternateContent>
  <xr:revisionPtr revIDLastSave="2" documentId="8_{4ECE05E7-0E96-4ED6-AF34-B293AAC4EFF6}" xr6:coauthVersionLast="47" xr6:coauthVersionMax="47" xr10:uidLastSave="{C6B5C472-6BCB-4B29-9C5C-BDBC87111579}"/>
  <bookViews>
    <workbookView xWindow="-28920" yWindow="-120" windowWidth="29040" windowHeight="15720" xr2:uid="{D549262C-192B-4E2A-9CE5-991ED6A0CB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/>
  <c r="M35" i="1"/>
  <c r="L35" i="1"/>
  <c r="K35" i="1"/>
  <c r="N21" i="1"/>
  <c r="N20" i="1"/>
  <c r="N19" i="1"/>
  <c r="N18" i="1"/>
  <c r="N17" i="1"/>
  <c r="N10" i="1"/>
  <c r="D35" i="1"/>
  <c r="B35" i="1"/>
  <c r="F35" i="1" s="1"/>
  <c r="H35" i="1" s="1"/>
  <c r="I33" i="1"/>
  <c r="F33" i="1"/>
  <c r="G33" i="1" s="1"/>
  <c r="N33" i="1" s="1"/>
  <c r="I32" i="1"/>
  <c r="F32" i="1"/>
  <c r="G32" i="1" s="1"/>
  <c r="N32" i="1" s="1"/>
  <c r="I31" i="1"/>
  <c r="F31" i="1"/>
  <c r="G31" i="1" s="1"/>
  <c r="N31" i="1" s="1"/>
  <c r="I30" i="1"/>
  <c r="F30" i="1"/>
  <c r="G30" i="1" s="1"/>
  <c r="N30" i="1" s="1"/>
  <c r="I29" i="1"/>
  <c r="F29" i="1"/>
  <c r="G29" i="1" s="1"/>
  <c r="N29" i="1" s="1"/>
  <c r="I28" i="1"/>
  <c r="F28" i="1"/>
  <c r="G28" i="1" s="1"/>
  <c r="N28" i="1" s="1"/>
  <c r="I27" i="1"/>
  <c r="F27" i="1"/>
  <c r="G27" i="1" s="1"/>
  <c r="N27" i="1" s="1"/>
  <c r="I26" i="1"/>
  <c r="F26" i="1"/>
  <c r="G26" i="1" s="1"/>
  <c r="N26" i="1" s="1"/>
  <c r="I25" i="1"/>
  <c r="F25" i="1"/>
  <c r="G25" i="1" s="1"/>
  <c r="N25" i="1" s="1"/>
  <c r="I24" i="1"/>
  <c r="F24" i="1"/>
  <c r="G24" i="1" s="1"/>
  <c r="N24" i="1" s="1"/>
  <c r="I23" i="1"/>
  <c r="F23" i="1"/>
  <c r="G23" i="1" s="1"/>
  <c r="N23" i="1" s="1"/>
  <c r="I22" i="1"/>
  <c r="F22" i="1"/>
  <c r="G22" i="1" s="1"/>
  <c r="N22" i="1" s="1"/>
  <c r="I21" i="1"/>
  <c r="F21" i="1"/>
  <c r="G21" i="1" s="1"/>
  <c r="I20" i="1"/>
  <c r="F20" i="1"/>
  <c r="G20" i="1" s="1"/>
  <c r="I19" i="1"/>
  <c r="F19" i="1"/>
  <c r="G19" i="1" s="1"/>
  <c r="I18" i="1"/>
  <c r="F18" i="1"/>
  <c r="G18" i="1" s="1"/>
  <c r="I17" i="1"/>
  <c r="F17" i="1"/>
  <c r="G17" i="1" s="1"/>
  <c r="I16" i="1"/>
  <c r="F16" i="1"/>
  <c r="G16" i="1" s="1"/>
  <c r="N16" i="1" s="1"/>
  <c r="I15" i="1"/>
  <c r="F15" i="1"/>
  <c r="G15" i="1" s="1"/>
  <c r="N15" i="1" s="1"/>
  <c r="I14" i="1"/>
  <c r="F14" i="1"/>
  <c r="G14" i="1" s="1"/>
  <c r="N14" i="1" s="1"/>
  <c r="I13" i="1"/>
  <c r="F13" i="1"/>
  <c r="G13" i="1" s="1"/>
  <c r="N13" i="1" s="1"/>
  <c r="I12" i="1"/>
  <c r="F12" i="1"/>
  <c r="G12" i="1" s="1"/>
  <c r="N12" i="1" s="1"/>
  <c r="I11" i="1"/>
  <c r="F11" i="1"/>
  <c r="G11" i="1" s="1"/>
  <c r="N11" i="1" s="1"/>
  <c r="I10" i="1"/>
  <c r="F10" i="1"/>
  <c r="G10" i="1" s="1"/>
  <c r="I9" i="1"/>
  <c r="F9" i="1"/>
  <c r="G9" i="1" s="1"/>
  <c r="N9" i="1" s="1"/>
  <c r="I8" i="1"/>
  <c r="F8" i="1"/>
  <c r="G8" i="1" s="1"/>
  <c r="N8" i="1" s="1"/>
  <c r="I7" i="1"/>
  <c r="F7" i="1"/>
  <c r="G7" i="1" s="1"/>
  <c r="N7" i="1" s="1"/>
  <c r="I6" i="1"/>
  <c r="F6" i="1"/>
  <c r="G6" i="1" s="1"/>
  <c r="N6" i="1" s="1"/>
  <c r="I5" i="1"/>
  <c r="F5" i="1"/>
  <c r="G5" i="1" s="1"/>
  <c r="N5" i="1" s="1"/>
  <c r="I4" i="1"/>
  <c r="F4" i="1"/>
  <c r="G4" i="1" s="1"/>
  <c r="N4" i="1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F3" i="1"/>
  <c r="G3" i="1" s="1"/>
  <c r="N35" i="1" l="1"/>
  <c r="I3" i="1"/>
  <c r="I3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ORFEA Residence Lille</author>
    <author>tc={418B231D-5577-4D7B-9D67-A1B2B5AE725D}</author>
  </authors>
  <commentList>
    <comment ref="B1" authorId="0" shapeId="0" xr:uid="{FD90A3AB-23F0-45AE-B799-CA7EDEB8FF35}">
      <text>
        <r>
          <rPr>
            <sz val="11"/>
            <color theme="1"/>
            <rFont val="Aptos Narrow"/>
            <family val="2"/>
            <scheme val="minor"/>
          </rPr>
          <t>ORFEA Residence Lille:
chambre occupée de la nuit + RHR du jour</t>
        </r>
      </text>
    </comment>
    <comment ref="N2" authorId="1" shapeId="0" xr:uid="{418B231D-5577-4D7B-9D67-A1B2B5AE725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@Cristelle POMMEROLE - ORFEA Lille GM a corriger, formule pas au point</t>
      </text>
    </comment>
  </commentList>
</comments>
</file>

<file path=xl/sharedStrings.xml><?xml version="1.0" encoding="utf-8"?>
<sst xmlns="http://schemas.openxmlformats.org/spreadsheetml/2006/main" count="15" uniqueCount="14">
  <si>
    <t>DATE</t>
  </si>
  <si>
    <t>occupation (arrivées)</t>
  </si>
  <si>
    <t>RHR JOUR</t>
  </si>
  <si>
    <t>NO SHOW</t>
  </si>
  <si>
    <t>PDJ</t>
  </si>
  <si>
    <t>TOTAL arrivées</t>
  </si>
  <si>
    <t>TOTAL arrivées + no-show</t>
  </si>
  <si>
    <t>POTENTIEL JOUR</t>
  </si>
  <si>
    <t>TO DU JOUR</t>
  </si>
  <si>
    <t>TOTAL</t>
  </si>
  <si>
    <t>TOTAL RESA HOTEL</t>
  </si>
  <si>
    <t>DELOGEMENT A JUSTIFIER SI RESIDENCE PAS COMPLETE</t>
  </si>
  <si>
    <t>hotel</t>
  </si>
  <si>
    <t>Total Délo hotel hors complet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</si>
</sst>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\-mm\-dd;@"/>
    <numFmt numFmtId="165" formatCode="[$-F800]dddd\,\ mmmm\ dd\,\ yyyy"/>
    <numFmt numFmtId="166" formatCode="[$-40C]dd\-mmm\-yy;@"/>
  </numFmts>
  <fonts count="1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color theme="1"/>
      <name val="Tahoma"/>
      <family val="2"/>
    </font>
    <font>
      <b/>
      <sz val="8"/>
      <color theme="9"/>
      <name val="Tahoma"/>
      <family val="2"/>
    </font>
    <font>
      <sz val="8"/>
      <name val="Tahoma"/>
      <family val="2"/>
    </font>
    <font>
      <sz val="8"/>
      <color rgb="FF000000"/>
      <name val="Tahoma"/>
      <family val="2"/>
    </font>
    <font>
      <b/>
      <sz val="10"/>
      <color theme="1"/>
      <name val="Tahoma"/>
      <family val="2"/>
    </font>
    <font>
      <sz val="12"/>
      <color theme="1"/>
      <name val="Tahoma"/>
      <family val="2"/>
    </font>
    <font>
      <b/>
      <sz val="8"/>
      <color rgb="FFFF0000"/>
      <name val="Tahoma"/>
      <family val="2"/>
    </font>
    <font>
      <b/>
      <sz val="12"/>
      <color theme="1"/>
      <name val="Tahoma"/>
      <family val="2"/>
    </font>
    <font>
      <b/>
      <sz val="10"/>
      <color rgb="FFFF0000"/>
      <name val="Tahoma"/>
      <family val="2"/>
    </font>
    <font>
      <b/>
      <sz val="10"/>
      <color rgb="FF000000"/>
      <name val="Tahoma"/>
      <family val="2"/>
    </font>
    <font>
      <b/>
      <sz val="12"/>
      <color rgb="FF00B050"/>
      <name val="Tahoma"/>
      <family val="2"/>
    </font>
    <font>
      <sz val="10"/>
      <color theme="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EE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indexed="64"/>
      </right>
      <top style="medium">
        <color indexed="64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164" fontId="2" fillId="2" borderId="1" xfId="0" applyNumberFormat="1" applyFont="1" applyFill="1" applyBorder="1" applyAlignment="1">
      <alignment vertical="center" wrapText="1"/>
    </xf>
    <xf numFmtId="165" fontId="7" fillId="2" borderId="1" xfId="0" applyNumberFormat="1" applyFont="1" applyFill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10" fontId="9" fillId="2" borderId="1" xfId="1" applyNumberFormat="1" applyFont="1" applyFill="1" applyBorder="1" applyAlignment="1" applyProtection="1">
      <alignment horizontal="center" vertical="center" wrapText="1"/>
    </xf>
    <xf numFmtId="166" fontId="7" fillId="5" borderId="2" xfId="0" applyNumberFormat="1" applyFont="1" applyFill="1" applyBorder="1" applyAlignment="1">
      <alignment horizontal="center" vertical="center" wrapText="1"/>
    </xf>
    <xf numFmtId="0" fontId="2" fillId="5" borderId="3" xfId="0" applyFont="1" applyFill="1" applyBorder="1" applyAlignment="1" applyProtection="1">
      <alignment horizontal="center" vertical="center" wrapText="1"/>
      <protection locked="0"/>
    </xf>
    <xf numFmtId="0" fontId="2" fillId="5" borderId="4" xfId="0" applyFont="1" applyFill="1" applyBorder="1" applyAlignment="1" applyProtection="1">
      <alignment horizontal="center" vertical="center" wrapText="1"/>
      <protection locked="0"/>
    </xf>
    <xf numFmtId="0" fontId="8" fillId="5" borderId="5" xfId="0" applyFont="1" applyFill="1" applyBorder="1" applyAlignment="1" applyProtection="1">
      <alignment horizontal="center" vertical="center" wrapText="1"/>
      <protection locked="0"/>
    </xf>
    <xf numFmtId="0" fontId="2" fillId="5" borderId="6" xfId="0" applyFont="1" applyFill="1" applyBorder="1" applyAlignment="1" applyProtection="1">
      <alignment horizontal="center" vertical="center" wrapText="1"/>
      <protection locked="0"/>
    </xf>
    <xf numFmtId="10" fontId="9" fillId="5" borderId="7" xfId="1" applyNumberFormat="1" applyFont="1" applyFill="1" applyBorder="1" applyAlignment="1" applyProtection="1">
      <alignment horizontal="center" vertical="center" wrapText="1"/>
    </xf>
    <xf numFmtId="164" fontId="6" fillId="2" borderId="8" xfId="0" applyNumberFormat="1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1" fillId="4" borderId="8" xfId="0" applyFont="1" applyFill="1" applyBorder="1" applyAlignment="1">
      <alignment horizontal="center" vertical="center" wrapText="1"/>
    </xf>
    <xf numFmtId="10" fontId="12" fillId="2" borderId="9" xfId="1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7" borderId="13" xfId="0" applyFont="1" applyFill="1" applyBorder="1" applyAlignment="1">
      <alignment horizontal="center" vertical="center" wrapText="1"/>
    </xf>
    <xf numFmtId="0" fontId="2" fillId="0" borderId="15" xfId="0" applyFont="1" applyBorder="1" applyAlignment="1" applyProtection="1">
      <alignment horizontal="center" vertical="center" wrapText="1"/>
      <protection locked="0"/>
    </xf>
    <xf numFmtId="0" fontId="2" fillId="8" borderId="16" xfId="0" applyFont="1" applyFill="1" applyBorder="1" applyAlignment="1" applyProtection="1">
      <alignment horizontal="center" vertical="center" wrapText="1"/>
      <protection locked="0"/>
    </xf>
    <xf numFmtId="0" fontId="2" fillId="8" borderId="17" xfId="0" applyFont="1" applyFill="1" applyBorder="1" applyAlignment="1" applyProtection="1">
      <alignment horizontal="center" vertical="center" wrapText="1"/>
      <protection locked="0"/>
    </xf>
    <xf numFmtId="0" fontId="0" fillId="7" borderId="14" xfId="0" quotePrefix="1" applyFill="1" applyBorder="1"/>
    <xf numFmtId="0" fontId="2" fillId="0" borderId="18" xfId="0" applyFont="1" applyBorder="1" applyAlignment="1" applyProtection="1">
      <alignment horizontal="center" vertical="center" wrapText="1"/>
      <protection locked="0"/>
    </xf>
    <xf numFmtId="0" fontId="2" fillId="8" borderId="19" xfId="0" applyFont="1" applyFill="1" applyBorder="1" applyAlignment="1" applyProtection="1">
      <alignment horizontal="center" vertical="center" wrapText="1"/>
      <protection locked="0"/>
    </xf>
    <xf numFmtId="0" fontId="2" fillId="8" borderId="20" xfId="0" applyFont="1" applyFill="1" applyBorder="1" applyAlignment="1" applyProtection="1">
      <alignment horizontal="center" vertical="center" wrapText="1"/>
      <protection locked="0"/>
    </xf>
    <xf numFmtId="0" fontId="2" fillId="5" borderId="21" xfId="0" applyFont="1" applyFill="1" applyBorder="1" applyAlignment="1" applyProtection="1">
      <alignment horizontal="center" vertical="center" wrapText="1"/>
      <protection locked="0"/>
    </xf>
    <xf numFmtId="0" fontId="2" fillId="5" borderId="22" xfId="0" applyFont="1" applyFill="1" applyBorder="1" applyAlignment="1" applyProtection="1">
      <alignment horizontal="center" vertical="center" wrapText="1"/>
      <protection locked="0"/>
    </xf>
    <xf numFmtId="0" fontId="2" fillId="5" borderId="23" xfId="0" applyFont="1" applyFill="1" applyBorder="1" applyAlignment="1" applyProtection="1">
      <alignment horizontal="center" vertical="center" wrapText="1"/>
      <protection locked="0"/>
    </xf>
    <xf numFmtId="0" fontId="2" fillId="5" borderId="5" xfId="0" applyFont="1" applyFill="1" applyBorder="1" applyAlignment="1" applyProtection="1">
      <alignment horizontal="center" vertical="center" wrapText="1"/>
      <protection locked="0"/>
    </xf>
    <xf numFmtId="0" fontId="13" fillId="6" borderId="24" xfId="0" applyFont="1" applyFill="1" applyBorder="1" applyAlignment="1" applyProtection="1">
      <alignment horizontal="center" vertical="center" wrapText="1"/>
      <protection locked="0"/>
    </xf>
    <xf numFmtId="0" fontId="6" fillId="2" borderId="25" xfId="0" applyFont="1" applyFill="1" applyBorder="1" applyAlignment="1">
      <alignment horizontal="center" vertical="center" wrapText="1"/>
    </xf>
    <xf numFmtId="0" fontId="6" fillId="2" borderId="26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vertical="center" wrapText="1"/>
    </xf>
    <xf numFmtId="0" fontId="6" fillId="3" borderId="11" xfId="0" applyFont="1" applyFill="1" applyBorder="1" applyAlignment="1">
      <alignment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2" fillId="6" borderId="0" xfId="0" applyFont="1" applyFill="1" applyAlignment="1" applyProtection="1">
      <alignment horizontal="center" vertical="center" wrapText="1"/>
      <protection locked="0"/>
    </xf>
    <xf numFmtId="0" fontId="2" fillId="6" borderId="12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Cristelle POMMEROLE - ORFEA Lille GM" id="{32BA4C5F-CFD2-430A-AE11-AC8E874C5F31}" userId="residence.lille-centre-GM@orfea.fr" providerId="PeoplePicker"/>
  <person displayName="ORFEA Amiens GM" id="{F8976DB5-F74A-4505-AA57-7743ECCD296A}" userId="S::residence.amiens-gm@orfea.fr::dc6ecfb6-c8cf-4d03-95ad-ce5b11c6211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N2" dT="2025-08-18T08:08:27.37" personId="{F8976DB5-F74A-4505-AA57-7743ECCD296A}" id="{418B231D-5577-4D7B-9D67-A1B2B5AE725D}">
    <text>@Cristelle POMMEROLE - ORFEA Lille GM a corriger, formule pas au point</text>
    <mentions>
      <mention mentionpersonId="{32BA4C5F-CFD2-430A-AE11-AC8E874C5F31}" mentionId="{C8EE1258-BD3F-4600-B0F9-CC059A0464E9}" startIndex="0" length="37"/>
    </mentions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ECFD1-7059-4703-A877-1BC60DD27D76}">
  <dimension ref="A1:N35"/>
  <sheetViews>
    <sheetView tabSelected="1" topLeftCell="B1" workbookViewId="0">
      <selection activeCell="N3" sqref="N3"/>
    </sheetView>
  </sheetViews>
  <sheetFormatPr baseColWidth="10" defaultRowHeight="15" x14ac:dyDescent="0.25"/>
  <cols>
    <col min="1" max="1" width="25.7109375" customWidth="1"/>
    <col min="9" max="9" width="15.85546875" customWidth="1"/>
  </cols>
  <sheetData>
    <row r="1" spans="1:14" ht="15" customHeight="1" x14ac:dyDescent="0.25">
      <c r="A1" s="1" t="s">
        <v>0</v>
      </c>
      <c r="B1" s="40" t="s">
        <v>1</v>
      </c>
      <c r="C1" s="40" t="s">
        <v>2</v>
      </c>
      <c r="D1" s="41" t="s">
        <v>3</v>
      </c>
      <c r="E1" s="40" t="s">
        <v>4</v>
      </c>
      <c r="F1" s="36" t="s">
        <v>5</v>
      </c>
      <c r="G1" s="36" t="s">
        <v>6</v>
      </c>
      <c r="H1" s="36" t="s">
        <v>7</v>
      </c>
      <c r="I1" s="37" t="s">
        <v>8</v>
      </c>
      <c r="K1" s="38" t="s">
        <v>10</v>
      </c>
      <c r="L1" s="34" t="s">
        <v>11</v>
      </c>
      <c r="M1" s="35"/>
      <c r="N1" s="35"/>
    </row>
    <row r="2" spans="1:14" ht="32.25" thickBot="1" x14ac:dyDescent="0.3">
      <c r="A2" s="1"/>
      <c r="B2" s="40"/>
      <c r="C2" s="40"/>
      <c r="D2" s="41"/>
      <c r="E2" s="40"/>
      <c r="F2" s="36"/>
      <c r="G2" s="36"/>
      <c r="H2" s="36"/>
      <c r="I2" s="37"/>
      <c r="K2" s="39"/>
      <c r="L2" s="18" t="s">
        <v>12</v>
      </c>
      <c r="M2" s="18" t="s">
        <v>12</v>
      </c>
      <c r="N2" s="19" t="s">
        <v>13</v>
      </c>
    </row>
    <row r="3" spans="1:14" x14ac:dyDescent="0.25">
      <c r="A3" s="2">
        <v>45870</v>
      </c>
      <c r="B3" s="3">
        <v>17</v>
      </c>
      <c r="C3" s="3"/>
      <c r="D3" s="4">
        <v>2</v>
      </c>
      <c r="E3" s="3">
        <v>21</v>
      </c>
      <c r="F3" s="5">
        <f>SUM(B3:C3)</f>
        <v>17</v>
      </c>
      <c r="G3" s="5">
        <f>F3+D3</f>
        <v>19</v>
      </c>
      <c r="H3" s="5">
        <v>25</v>
      </c>
      <c r="I3" s="6">
        <f>SUM(F3/H3)</f>
        <v>0.68</v>
      </c>
      <c r="K3" s="20">
        <v>1</v>
      </c>
      <c r="L3" s="21"/>
      <c r="M3" s="22"/>
      <c r="N3" s="23">
        <f>IF(G3&lt;&gt;25,IF(G3+L3+M3&lt;=25,L3+M3,""),"")</f>
        <v>0</v>
      </c>
    </row>
    <row r="4" spans="1:14" x14ac:dyDescent="0.25">
      <c r="A4" s="2">
        <f>+A3+1</f>
        <v>45871</v>
      </c>
      <c r="B4" s="3">
        <v>8</v>
      </c>
      <c r="C4" s="3"/>
      <c r="D4" s="4"/>
      <c r="E4" s="3">
        <v>17</v>
      </c>
      <c r="F4" s="5">
        <f t="shared" ref="F4:F33" si="0">SUM(B4:C4)</f>
        <v>8</v>
      </c>
      <c r="G4" s="5">
        <f t="shared" ref="G4:G33" si="1">F4+D4</f>
        <v>8</v>
      </c>
      <c r="H4" s="5">
        <v>25</v>
      </c>
      <c r="I4" s="6">
        <f t="shared" ref="I4:I33" si="2">SUM(B4/25)</f>
        <v>0.32</v>
      </c>
      <c r="K4" s="24">
        <v>1</v>
      </c>
      <c r="L4" s="21"/>
      <c r="M4" s="22"/>
      <c r="N4" s="23">
        <f t="shared" ref="N3:N33" si="3">IF(G4&lt;&gt;25,IF(G4+L4+M4&lt;=25,L4+M4,""),"")</f>
        <v>0</v>
      </c>
    </row>
    <row r="5" spans="1:14" x14ac:dyDescent="0.25">
      <c r="A5" s="2">
        <f t="shared" ref="A5:A33" si="4">A4+1</f>
        <v>45872</v>
      </c>
      <c r="B5" s="3">
        <v>14</v>
      </c>
      <c r="C5" s="3"/>
      <c r="D5" s="4"/>
      <c r="E5" s="3">
        <v>8</v>
      </c>
      <c r="F5" s="5">
        <f t="shared" si="0"/>
        <v>14</v>
      </c>
      <c r="G5" s="5">
        <f t="shared" si="1"/>
        <v>14</v>
      </c>
      <c r="H5" s="5">
        <v>25</v>
      </c>
      <c r="I5" s="6">
        <f t="shared" si="2"/>
        <v>0.56000000000000005</v>
      </c>
      <c r="K5" s="24">
        <v>0</v>
      </c>
      <c r="L5" s="21"/>
      <c r="M5" s="22"/>
      <c r="N5" s="23">
        <f t="shared" si="3"/>
        <v>0</v>
      </c>
    </row>
    <row r="6" spans="1:14" x14ac:dyDescent="0.25">
      <c r="A6" s="2">
        <f t="shared" si="4"/>
        <v>45873</v>
      </c>
      <c r="B6" s="3">
        <v>22</v>
      </c>
      <c r="C6" s="3"/>
      <c r="D6" s="4"/>
      <c r="E6" s="3">
        <v>14</v>
      </c>
      <c r="F6" s="5">
        <f t="shared" si="0"/>
        <v>22</v>
      </c>
      <c r="G6" s="5">
        <f t="shared" si="1"/>
        <v>22</v>
      </c>
      <c r="H6" s="5">
        <v>25</v>
      </c>
      <c r="I6" s="6">
        <f t="shared" si="2"/>
        <v>0.88</v>
      </c>
      <c r="K6" s="24">
        <v>1</v>
      </c>
      <c r="L6" s="21"/>
      <c r="M6" s="22"/>
      <c r="N6" s="23">
        <f t="shared" si="3"/>
        <v>0</v>
      </c>
    </row>
    <row r="7" spans="1:14" x14ac:dyDescent="0.25">
      <c r="A7" s="2">
        <f t="shared" si="4"/>
        <v>45874</v>
      </c>
      <c r="B7" s="3">
        <v>19</v>
      </c>
      <c r="C7" s="3"/>
      <c r="D7" s="4">
        <v>2</v>
      </c>
      <c r="E7" s="3">
        <v>22</v>
      </c>
      <c r="F7" s="5">
        <f t="shared" si="0"/>
        <v>19</v>
      </c>
      <c r="G7" s="5">
        <f t="shared" si="1"/>
        <v>21</v>
      </c>
      <c r="H7" s="5">
        <v>25</v>
      </c>
      <c r="I7" s="6">
        <f t="shared" si="2"/>
        <v>0.76</v>
      </c>
      <c r="K7" s="24">
        <v>1</v>
      </c>
      <c r="L7" s="21"/>
      <c r="M7" s="22"/>
      <c r="N7" s="23">
        <f t="shared" si="3"/>
        <v>0</v>
      </c>
    </row>
    <row r="8" spans="1:14" x14ac:dyDescent="0.25">
      <c r="A8" s="2">
        <f t="shared" si="4"/>
        <v>45875</v>
      </c>
      <c r="B8" s="3">
        <v>24</v>
      </c>
      <c r="C8" s="3"/>
      <c r="D8" s="4">
        <v>1</v>
      </c>
      <c r="E8" s="3">
        <v>19</v>
      </c>
      <c r="F8" s="5">
        <f t="shared" si="0"/>
        <v>24</v>
      </c>
      <c r="G8" s="5">
        <f t="shared" si="1"/>
        <v>25</v>
      </c>
      <c r="H8" s="5">
        <v>25</v>
      </c>
      <c r="I8" s="6">
        <f t="shared" si="2"/>
        <v>0.96</v>
      </c>
      <c r="K8" s="24">
        <v>0</v>
      </c>
      <c r="L8" s="21"/>
      <c r="M8" s="22"/>
      <c r="N8" s="23" t="str">
        <f t="shared" si="3"/>
        <v/>
      </c>
    </row>
    <row r="9" spans="1:14" x14ac:dyDescent="0.25">
      <c r="A9" s="2">
        <f t="shared" si="4"/>
        <v>45876</v>
      </c>
      <c r="B9" s="3">
        <v>20</v>
      </c>
      <c r="C9" s="3"/>
      <c r="D9" s="4">
        <v>1</v>
      </c>
      <c r="E9" s="3">
        <v>24</v>
      </c>
      <c r="F9" s="5">
        <f t="shared" si="0"/>
        <v>20</v>
      </c>
      <c r="G9" s="5">
        <f t="shared" si="1"/>
        <v>21</v>
      </c>
      <c r="H9" s="5">
        <v>25</v>
      </c>
      <c r="I9" s="6">
        <f t="shared" si="2"/>
        <v>0.8</v>
      </c>
      <c r="K9" s="24">
        <v>0</v>
      </c>
      <c r="L9" s="21"/>
      <c r="M9" s="22"/>
      <c r="N9" s="23">
        <f t="shared" si="3"/>
        <v>0</v>
      </c>
    </row>
    <row r="10" spans="1:14" x14ac:dyDescent="0.25">
      <c r="A10" s="2">
        <f t="shared" si="4"/>
        <v>45877</v>
      </c>
      <c r="B10" s="3">
        <v>16</v>
      </c>
      <c r="C10" s="3"/>
      <c r="D10" s="4">
        <v>1</v>
      </c>
      <c r="E10" s="3">
        <v>20</v>
      </c>
      <c r="F10" s="5">
        <f t="shared" si="0"/>
        <v>16</v>
      </c>
      <c r="G10" s="5">
        <f t="shared" si="1"/>
        <v>17</v>
      </c>
      <c r="H10" s="5">
        <v>25</v>
      </c>
      <c r="I10" s="6">
        <f t="shared" si="2"/>
        <v>0.64</v>
      </c>
      <c r="K10" s="24">
        <v>0</v>
      </c>
      <c r="L10" s="25"/>
      <c r="M10" s="26"/>
      <c r="N10" s="23">
        <f t="shared" si="3"/>
        <v>0</v>
      </c>
    </row>
    <row r="11" spans="1:14" x14ac:dyDescent="0.25">
      <c r="A11" s="2">
        <f t="shared" si="4"/>
        <v>45878</v>
      </c>
      <c r="B11" s="3">
        <v>8</v>
      </c>
      <c r="C11" s="3"/>
      <c r="D11" s="4"/>
      <c r="E11" s="3">
        <v>16</v>
      </c>
      <c r="F11" s="5">
        <f t="shared" si="0"/>
        <v>8</v>
      </c>
      <c r="G11" s="5">
        <f t="shared" si="1"/>
        <v>8</v>
      </c>
      <c r="H11" s="5">
        <v>25</v>
      </c>
      <c r="I11" s="6">
        <f t="shared" si="2"/>
        <v>0.32</v>
      </c>
      <c r="K11" s="24">
        <v>0</v>
      </c>
      <c r="L11" s="25"/>
      <c r="M11" s="26"/>
      <c r="N11" s="23">
        <f t="shared" si="3"/>
        <v>0</v>
      </c>
    </row>
    <row r="12" spans="1:14" x14ac:dyDescent="0.25">
      <c r="A12" s="2">
        <f t="shared" si="4"/>
        <v>45879</v>
      </c>
      <c r="B12" s="3">
        <v>15</v>
      </c>
      <c r="C12" s="3"/>
      <c r="D12" s="4"/>
      <c r="E12" s="3">
        <v>8</v>
      </c>
      <c r="F12" s="5">
        <f t="shared" si="0"/>
        <v>15</v>
      </c>
      <c r="G12" s="5">
        <f t="shared" si="1"/>
        <v>15</v>
      </c>
      <c r="H12" s="5">
        <v>25</v>
      </c>
      <c r="I12" s="6">
        <f t="shared" si="2"/>
        <v>0.6</v>
      </c>
      <c r="K12" s="24">
        <v>0</v>
      </c>
      <c r="L12" s="25"/>
      <c r="M12" s="26"/>
      <c r="N12" s="23">
        <f t="shared" si="3"/>
        <v>0</v>
      </c>
    </row>
    <row r="13" spans="1:14" x14ac:dyDescent="0.25">
      <c r="A13" s="2">
        <f t="shared" si="4"/>
        <v>45880</v>
      </c>
      <c r="B13" s="3">
        <v>20</v>
      </c>
      <c r="C13" s="3"/>
      <c r="D13" s="4"/>
      <c r="E13" s="3">
        <v>15</v>
      </c>
      <c r="F13" s="5">
        <f t="shared" si="0"/>
        <v>20</v>
      </c>
      <c r="G13" s="5">
        <f t="shared" si="1"/>
        <v>20</v>
      </c>
      <c r="H13" s="5">
        <v>25</v>
      </c>
      <c r="I13" s="6">
        <f t="shared" si="2"/>
        <v>0.8</v>
      </c>
      <c r="K13" s="24">
        <v>4</v>
      </c>
      <c r="L13" s="25">
        <v>1</v>
      </c>
      <c r="M13" s="26">
        <v>2</v>
      </c>
      <c r="N13" s="23">
        <f t="shared" si="3"/>
        <v>3</v>
      </c>
    </row>
    <row r="14" spans="1:14" x14ac:dyDescent="0.25">
      <c r="A14" s="2">
        <f t="shared" si="4"/>
        <v>45881</v>
      </c>
      <c r="B14" s="3">
        <v>25</v>
      </c>
      <c r="C14" s="3"/>
      <c r="D14" s="4">
        <v>1</v>
      </c>
      <c r="E14" s="3">
        <v>20</v>
      </c>
      <c r="F14" s="5">
        <f t="shared" si="0"/>
        <v>25</v>
      </c>
      <c r="G14" s="5">
        <f t="shared" si="1"/>
        <v>26</v>
      </c>
      <c r="H14" s="5">
        <v>25</v>
      </c>
      <c r="I14" s="6">
        <f t="shared" si="2"/>
        <v>1</v>
      </c>
      <c r="K14" s="24">
        <v>1</v>
      </c>
      <c r="L14" s="25"/>
      <c r="M14" s="26">
        <v>1</v>
      </c>
      <c r="N14" s="23" t="str">
        <f t="shared" si="3"/>
        <v/>
      </c>
    </row>
    <row r="15" spans="1:14" x14ac:dyDescent="0.25">
      <c r="A15" s="2">
        <f t="shared" si="4"/>
        <v>45882</v>
      </c>
      <c r="B15" s="3">
        <v>23</v>
      </c>
      <c r="C15" s="3"/>
      <c r="D15" s="4"/>
      <c r="E15" s="3">
        <v>25</v>
      </c>
      <c r="F15" s="5">
        <f t="shared" si="0"/>
        <v>23</v>
      </c>
      <c r="G15" s="5">
        <f t="shared" si="1"/>
        <v>23</v>
      </c>
      <c r="H15" s="5">
        <v>25</v>
      </c>
      <c r="I15" s="6">
        <f t="shared" si="2"/>
        <v>0.92</v>
      </c>
      <c r="K15" s="24">
        <v>4</v>
      </c>
      <c r="L15" s="25">
        <v>2</v>
      </c>
      <c r="M15" s="26">
        <v>2</v>
      </c>
      <c r="N15" s="23" t="str">
        <f t="shared" si="3"/>
        <v/>
      </c>
    </row>
    <row r="16" spans="1:14" x14ac:dyDescent="0.25">
      <c r="A16" s="2">
        <f t="shared" si="4"/>
        <v>45883</v>
      </c>
      <c r="B16" s="3">
        <v>13</v>
      </c>
      <c r="C16" s="3"/>
      <c r="D16" s="4">
        <v>2</v>
      </c>
      <c r="E16" s="3">
        <v>23</v>
      </c>
      <c r="F16" s="5">
        <f t="shared" si="0"/>
        <v>13</v>
      </c>
      <c r="G16" s="5">
        <f t="shared" si="1"/>
        <v>15</v>
      </c>
      <c r="H16" s="5">
        <v>25</v>
      </c>
      <c r="I16" s="6">
        <f t="shared" si="2"/>
        <v>0.52</v>
      </c>
      <c r="K16" s="24">
        <v>1</v>
      </c>
      <c r="L16" s="25"/>
      <c r="M16" s="26"/>
      <c r="N16" s="23">
        <f t="shared" si="3"/>
        <v>0</v>
      </c>
    </row>
    <row r="17" spans="1:14" x14ac:dyDescent="0.25">
      <c r="A17" s="2">
        <f t="shared" si="4"/>
        <v>45884</v>
      </c>
      <c r="B17" s="3">
        <v>14</v>
      </c>
      <c r="C17" s="3"/>
      <c r="D17" s="4">
        <v>2</v>
      </c>
      <c r="E17" s="3">
        <v>13</v>
      </c>
      <c r="F17" s="5">
        <f t="shared" si="0"/>
        <v>14</v>
      </c>
      <c r="G17" s="5">
        <f t="shared" si="1"/>
        <v>16</v>
      </c>
      <c r="H17" s="5">
        <v>25</v>
      </c>
      <c r="I17" s="6">
        <f t="shared" si="2"/>
        <v>0.56000000000000005</v>
      </c>
      <c r="K17" s="24">
        <v>0</v>
      </c>
      <c r="L17" s="25"/>
      <c r="M17" s="26"/>
      <c r="N17" s="23">
        <f t="shared" si="3"/>
        <v>0</v>
      </c>
    </row>
    <row r="18" spans="1:14" x14ac:dyDescent="0.25">
      <c r="A18" s="2">
        <f t="shared" si="4"/>
        <v>45885</v>
      </c>
      <c r="B18" s="3">
        <v>7</v>
      </c>
      <c r="C18" s="3"/>
      <c r="D18" s="4"/>
      <c r="E18" s="3">
        <v>14</v>
      </c>
      <c r="F18" s="5">
        <f t="shared" si="0"/>
        <v>7</v>
      </c>
      <c r="G18" s="5">
        <f t="shared" si="1"/>
        <v>7</v>
      </c>
      <c r="H18" s="5">
        <v>25</v>
      </c>
      <c r="I18" s="6">
        <f t="shared" si="2"/>
        <v>0.28000000000000003</v>
      </c>
      <c r="K18" s="24">
        <v>1</v>
      </c>
      <c r="L18" s="25">
        <v>1</v>
      </c>
      <c r="M18" s="26"/>
      <c r="N18" s="23">
        <f t="shared" si="3"/>
        <v>1</v>
      </c>
    </row>
    <row r="19" spans="1:14" x14ac:dyDescent="0.25">
      <c r="A19" s="2">
        <f t="shared" si="4"/>
        <v>45886</v>
      </c>
      <c r="B19" s="3">
        <v>15</v>
      </c>
      <c r="C19" s="3"/>
      <c r="D19" s="4"/>
      <c r="E19" s="3">
        <v>7</v>
      </c>
      <c r="F19" s="5">
        <f t="shared" si="0"/>
        <v>15</v>
      </c>
      <c r="G19" s="5">
        <f t="shared" si="1"/>
        <v>15</v>
      </c>
      <c r="H19" s="5">
        <v>25</v>
      </c>
      <c r="I19" s="6">
        <f t="shared" si="2"/>
        <v>0.6</v>
      </c>
      <c r="K19" s="24">
        <v>6</v>
      </c>
      <c r="L19" s="25">
        <v>4</v>
      </c>
      <c r="M19" s="26">
        <v>2</v>
      </c>
      <c r="N19" s="23">
        <f t="shared" si="3"/>
        <v>6</v>
      </c>
    </row>
    <row r="20" spans="1:14" x14ac:dyDescent="0.25">
      <c r="A20" s="2">
        <f t="shared" si="4"/>
        <v>45887</v>
      </c>
      <c r="B20" s="3">
        <v>25</v>
      </c>
      <c r="C20" s="3"/>
      <c r="D20" s="4"/>
      <c r="E20" s="3">
        <v>15</v>
      </c>
      <c r="F20" s="5">
        <f t="shared" si="0"/>
        <v>25</v>
      </c>
      <c r="G20" s="5">
        <f t="shared" si="1"/>
        <v>25</v>
      </c>
      <c r="H20" s="5">
        <v>25</v>
      </c>
      <c r="I20" s="6">
        <f t="shared" si="2"/>
        <v>1</v>
      </c>
      <c r="K20" s="24">
        <v>5</v>
      </c>
      <c r="L20" s="25">
        <v>1</v>
      </c>
      <c r="M20" s="26">
        <v>2</v>
      </c>
      <c r="N20" s="23" t="str">
        <f t="shared" si="3"/>
        <v/>
      </c>
    </row>
    <row r="21" spans="1:14" x14ac:dyDescent="0.25">
      <c r="A21" s="2">
        <f t="shared" si="4"/>
        <v>45888</v>
      </c>
      <c r="B21" s="3">
        <v>24</v>
      </c>
      <c r="C21" s="3"/>
      <c r="D21" s="4">
        <v>1</v>
      </c>
      <c r="E21" s="3">
        <v>25</v>
      </c>
      <c r="F21" s="5">
        <f t="shared" si="0"/>
        <v>24</v>
      </c>
      <c r="G21" s="5">
        <f t="shared" si="1"/>
        <v>25</v>
      </c>
      <c r="H21" s="5">
        <v>25</v>
      </c>
      <c r="I21" s="6">
        <f t="shared" si="2"/>
        <v>0.96</v>
      </c>
      <c r="K21" s="24"/>
      <c r="L21" s="25"/>
      <c r="M21" s="26"/>
      <c r="N21" s="23" t="str">
        <f t="shared" si="3"/>
        <v/>
      </c>
    </row>
    <row r="22" spans="1:14" x14ac:dyDescent="0.25">
      <c r="A22" s="2">
        <f t="shared" si="4"/>
        <v>45889</v>
      </c>
      <c r="B22" s="3">
        <v>24</v>
      </c>
      <c r="C22" s="3"/>
      <c r="D22" s="4"/>
      <c r="E22" s="3">
        <v>24</v>
      </c>
      <c r="F22" s="5">
        <f t="shared" si="0"/>
        <v>24</v>
      </c>
      <c r="G22" s="5">
        <f t="shared" si="1"/>
        <v>24</v>
      </c>
      <c r="H22" s="5">
        <v>25</v>
      </c>
      <c r="I22" s="6">
        <f t="shared" si="2"/>
        <v>0.96</v>
      </c>
      <c r="K22" s="24">
        <v>4</v>
      </c>
      <c r="L22" s="25">
        <v>1</v>
      </c>
      <c r="M22" s="26">
        <v>2</v>
      </c>
      <c r="N22" s="23" t="str">
        <f t="shared" si="3"/>
        <v/>
      </c>
    </row>
    <row r="23" spans="1:14" x14ac:dyDescent="0.25">
      <c r="A23" s="2">
        <f t="shared" si="4"/>
        <v>45890</v>
      </c>
      <c r="B23" s="3">
        <v>25</v>
      </c>
      <c r="C23" s="3"/>
      <c r="D23" s="4"/>
      <c r="E23" s="3">
        <v>24</v>
      </c>
      <c r="F23" s="5">
        <f t="shared" si="0"/>
        <v>25</v>
      </c>
      <c r="G23" s="5">
        <f t="shared" si="1"/>
        <v>25</v>
      </c>
      <c r="H23" s="5">
        <v>25</v>
      </c>
      <c r="I23" s="6">
        <f t="shared" si="2"/>
        <v>1</v>
      </c>
      <c r="K23" s="24">
        <v>4</v>
      </c>
      <c r="L23" s="25">
        <v>1</v>
      </c>
      <c r="M23" s="26">
        <v>2</v>
      </c>
      <c r="N23" s="23" t="str">
        <f t="shared" si="3"/>
        <v/>
      </c>
    </row>
    <row r="24" spans="1:14" x14ac:dyDescent="0.25">
      <c r="A24" s="2">
        <f t="shared" si="4"/>
        <v>45891</v>
      </c>
      <c r="B24" s="3">
        <v>18</v>
      </c>
      <c r="C24" s="3"/>
      <c r="D24" s="4">
        <v>1</v>
      </c>
      <c r="E24" s="3">
        <v>25</v>
      </c>
      <c r="F24" s="5">
        <f t="shared" si="0"/>
        <v>18</v>
      </c>
      <c r="G24" s="5">
        <f t="shared" si="1"/>
        <v>19</v>
      </c>
      <c r="H24" s="5">
        <v>25</v>
      </c>
      <c r="I24" s="6">
        <f t="shared" si="2"/>
        <v>0.72</v>
      </c>
      <c r="K24" s="24">
        <v>2</v>
      </c>
      <c r="L24" s="25">
        <v>1</v>
      </c>
      <c r="M24" s="26">
        <v>1</v>
      </c>
      <c r="N24" s="23">
        <f t="shared" si="3"/>
        <v>2</v>
      </c>
    </row>
    <row r="25" spans="1:14" x14ac:dyDescent="0.25">
      <c r="A25" s="2">
        <f t="shared" si="4"/>
        <v>45892</v>
      </c>
      <c r="B25" s="3">
        <v>8</v>
      </c>
      <c r="C25" s="3"/>
      <c r="D25" s="4"/>
      <c r="E25" s="3">
        <v>18</v>
      </c>
      <c r="F25" s="5">
        <f t="shared" si="0"/>
        <v>8</v>
      </c>
      <c r="G25" s="5">
        <f t="shared" si="1"/>
        <v>8</v>
      </c>
      <c r="H25" s="5">
        <v>25</v>
      </c>
      <c r="I25" s="6">
        <f t="shared" si="2"/>
        <v>0.32</v>
      </c>
      <c r="K25" s="24">
        <v>2</v>
      </c>
      <c r="L25" s="25">
        <v>2</v>
      </c>
      <c r="M25" s="26"/>
      <c r="N25" s="23">
        <f t="shared" si="3"/>
        <v>2</v>
      </c>
    </row>
    <row r="26" spans="1:14" x14ac:dyDescent="0.25">
      <c r="A26" s="2">
        <f t="shared" si="4"/>
        <v>45893</v>
      </c>
      <c r="B26" s="3">
        <v>17</v>
      </c>
      <c r="C26" s="3"/>
      <c r="D26" s="4"/>
      <c r="E26" s="3">
        <v>8</v>
      </c>
      <c r="F26" s="5">
        <f t="shared" si="0"/>
        <v>17</v>
      </c>
      <c r="G26" s="5">
        <f t="shared" si="1"/>
        <v>17</v>
      </c>
      <c r="H26" s="5">
        <v>25</v>
      </c>
      <c r="I26" s="6">
        <f t="shared" si="2"/>
        <v>0.68</v>
      </c>
      <c r="K26" s="24">
        <v>4</v>
      </c>
      <c r="L26" s="25">
        <v>3</v>
      </c>
      <c r="M26" s="26">
        <v>1</v>
      </c>
      <c r="N26" s="23">
        <f t="shared" si="3"/>
        <v>4</v>
      </c>
    </row>
    <row r="27" spans="1:14" x14ac:dyDescent="0.25">
      <c r="A27" s="2">
        <f t="shared" si="4"/>
        <v>45894</v>
      </c>
      <c r="B27" s="3">
        <v>24</v>
      </c>
      <c r="C27" s="3"/>
      <c r="D27" s="4">
        <v>1</v>
      </c>
      <c r="E27" s="3">
        <v>17</v>
      </c>
      <c r="F27" s="5">
        <f t="shared" si="0"/>
        <v>24</v>
      </c>
      <c r="G27" s="5">
        <f t="shared" si="1"/>
        <v>25</v>
      </c>
      <c r="H27" s="5">
        <v>25</v>
      </c>
      <c r="I27" s="6">
        <f t="shared" si="2"/>
        <v>0.96</v>
      </c>
      <c r="K27" s="24">
        <v>8</v>
      </c>
      <c r="L27" s="25">
        <v>2</v>
      </c>
      <c r="M27" s="26">
        <v>3</v>
      </c>
      <c r="N27" s="23" t="str">
        <f t="shared" si="3"/>
        <v/>
      </c>
    </row>
    <row r="28" spans="1:14" x14ac:dyDescent="0.25">
      <c r="A28" s="2">
        <f t="shared" si="4"/>
        <v>45895</v>
      </c>
      <c r="B28" s="3">
        <v>23</v>
      </c>
      <c r="C28" s="3"/>
      <c r="D28" s="4">
        <v>1</v>
      </c>
      <c r="E28" s="3">
        <v>24</v>
      </c>
      <c r="F28" s="5">
        <f t="shared" si="0"/>
        <v>23</v>
      </c>
      <c r="G28" s="5">
        <f t="shared" si="1"/>
        <v>24</v>
      </c>
      <c r="H28" s="5">
        <v>25</v>
      </c>
      <c r="I28" s="6">
        <f t="shared" si="2"/>
        <v>0.92</v>
      </c>
      <c r="K28" s="24">
        <v>8</v>
      </c>
      <c r="L28" s="25">
        <v>2</v>
      </c>
      <c r="M28" s="26">
        <v>3</v>
      </c>
      <c r="N28" s="23" t="str">
        <f t="shared" si="3"/>
        <v/>
      </c>
    </row>
    <row r="29" spans="1:14" x14ac:dyDescent="0.25">
      <c r="A29" s="2">
        <f t="shared" si="4"/>
        <v>45896</v>
      </c>
      <c r="B29" s="3"/>
      <c r="C29" s="3"/>
      <c r="D29" s="4"/>
      <c r="E29" s="3">
        <v>23</v>
      </c>
      <c r="F29" s="5">
        <f t="shared" si="0"/>
        <v>0</v>
      </c>
      <c r="G29" s="5">
        <f t="shared" si="1"/>
        <v>0</v>
      </c>
      <c r="H29" s="5">
        <v>25</v>
      </c>
      <c r="I29" s="6">
        <f t="shared" si="2"/>
        <v>0</v>
      </c>
      <c r="K29" s="24"/>
      <c r="L29" s="25"/>
      <c r="M29" s="26"/>
      <c r="N29" s="23">
        <f t="shared" si="3"/>
        <v>0</v>
      </c>
    </row>
    <row r="30" spans="1:14" x14ac:dyDescent="0.25">
      <c r="A30" s="2">
        <f t="shared" si="4"/>
        <v>45897</v>
      </c>
      <c r="B30" s="3"/>
      <c r="C30" s="3"/>
      <c r="D30" s="4"/>
      <c r="E30" s="3"/>
      <c r="F30" s="5">
        <f t="shared" si="0"/>
        <v>0</v>
      </c>
      <c r="G30" s="5">
        <f t="shared" si="1"/>
        <v>0</v>
      </c>
      <c r="H30" s="5">
        <v>25</v>
      </c>
      <c r="I30" s="6">
        <f t="shared" si="2"/>
        <v>0</v>
      </c>
      <c r="K30" s="24"/>
      <c r="L30" s="25"/>
      <c r="M30" s="26"/>
      <c r="N30" s="23">
        <f t="shared" si="3"/>
        <v>0</v>
      </c>
    </row>
    <row r="31" spans="1:14" x14ac:dyDescent="0.25">
      <c r="A31" s="2">
        <f t="shared" si="4"/>
        <v>45898</v>
      </c>
      <c r="B31" s="3"/>
      <c r="C31" s="3"/>
      <c r="D31" s="4"/>
      <c r="E31" s="3"/>
      <c r="F31" s="5">
        <f t="shared" si="0"/>
        <v>0</v>
      </c>
      <c r="G31" s="5">
        <f t="shared" si="1"/>
        <v>0</v>
      </c>
      <c r="H31" s="5">
        <v>25</v>
      </c>
      <c r="I31" s="6">
        <f t="shared" si="2"/>
        <v>0</v>
      </c>
      <c r="K31" s="24"/>
      <c r="L31" s="25"/>
      <c r="M31" s="26"/>
      <c r="N31" s="23">
        <f t="shared" si="3"/>
        <v>0</v>
      </c>
    </row>
    <row r="32" spans="1:14" x14ac:dyDescent="0.25">
      <c r="A32" s="2">
        <f t="shared" si="4"/>
        <v>45899</v>
      </c>
      <c r="B32" s="3"/>
      <c r="C32" s="3"/>
      <c r="D32" s="4"/>
      <c r="E32" s="3"/>
      <c r="F32" s="5">
        <f t="shared" si="0"/>
        <v>0</v>
      </c>
      <c r="G32" s="5">
        <f t="shared" si="1"/>
        <v>0</v>
      </c>
      <c r="H32" s="5">
        <v>25</v>
      </c>
      <c r="I32" s="6">
        <f t="shared" si="2"/>
        <v>0</v>
      </c>
      <c r="K32" s="24"/>
      <c r="L32" s="25"/>
      <c r="M32" s="26"/>
      <c r="N32" s="23">
        <f t="shared" si="3"/>
        <v>0</v>
      </c>
    </row>
    <row r="33" spans="1:14" x14ac:dyDescent="0.25">
      <c r="A33" s="2">
        <f t="shared" si="4"/>
        <v>45900</v>
      </c>
      <c r="B33" s="3"/>
      <c r="C33" s="3"/>
      <c r="D33" s="4"/>
      <c r="E33" s="3"/>
      <c r="F33" s="5">
        <f t="shared" si="0"/>
        <v>0</v>
      </c>
      <c r="G33" s="5">
        <f t="shared" si="1"/>
        <v>0</v>
      </c>
      <c r="H33" s="5">
        <v>25</v>
      </c>
      <c r="I33" s="6">
        <f t="shared" si="2"/>
        <v>0</v>
      </c>
      <c r="K33" s="25"/>
      <c r="L33" s="25"/>
      <c r="M33" s="26"/>
      <c r="N33" s="23">
        <f t="shared" si="3"/>
        <v>0</v>
      </c>
    </row>
    <row r="34" spans="1:14" ht="15.75" thickBot="1" x14ac:dyDescent="0.3">
      <c r="A34" s="7"/>
      <c r="B34" s="8"/>
      <c r="C34" s="9"/>
      <c r="D34" s="10"/>
      <c r="E34" s="11"/>
      <c r="F34" s="11"/>
      <c r="G34" s="11"/>
      <c r="H34" s="11"/>
      <c r="I34" s="12"/>
      <c r="K34" s="27"/>
      <c r="L34" s="28"/>
      <c r="M34" s="29"/>
      <c r="N34" s="30"/>
    </row>
    <row r="35" spans="1:14" ht="15.75" thickBot="1" x14ac:dyDescent="0.3">
      <c r="A35" s="13" t="s">
        <v>9</v>
      </c>
      <c r="B35" s="14">
        <f>SUM(B3:B34)</f>
        <v>468</v>
      </c>
      <c r="C35" s="14"/>
      <c r="D35" s="15">
        <f>SUM(D3:D34)</f>
        <v>16</v>
      </c>
      <c r="E35" s="15"/>
      <c r="F35" s="16">
        <f>SUM(B35+D35)</f>
        <v>484</v>
      </c>
      <c r="G35" s="16"/>
      <c r="H35" s="16">
        <f>SUM(C35+F35)</f>
        <v>484</v>
      </c>
      <c r="I35" s="17">
        <f>AVERAGE(I3:I34)</f>
        <v>0.6038709677419356</v>
      </c>
      <c r="K35" s="31">
        <f>SUM(K3:K34)</f>
        <v>58</v>
      </c>
      <c r="L35" s="32">
        <f t="shared" ref="L35:M35" si="5">SUM(L3:L34)</f>
        <v>21</v>
      </c>
      <c r="M35" s="33">
        <f t="shared" si="5"/>
        <v>21</v>
      </c>
      <c r="N35" s="33">
        <f>SUM(N7:N33)</f>
        <v>18</v>
      </c>
    </row>
  </sheetData>
  <mergeCells count="9">
    <mergeCell ref="H1:H2"/>
    <mergeCell ref="I1:I2"/>
    <mergeCell ref="K1:K2"/>
    <mergeCell ref="B1:B2"/>
    <mergeCell ref="C1:C2"/>
    <mergeCell ref="D1:D2"/>
    <mergeCell ref="E1:E2"/>
    <mergeCell ref="F1:F2"/>
    <mergeCell ref="G1:G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ORFEA Amiens GM</dc:creator>
  <cp:lastModifiedBy>ORFEA Amiens GM</cp:lastModifiedBy>
  <dcterms:created xsi:type="dcterms:W3CDTF">2025-08-26T16:32:37Z</dcterms:created>
  <dcterms:modified xsi:type="dcterms:W3CDTF">2025-08-26T16:43:56Z</dcterms:modified>
</cp:coreProperties>
</file>