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2" i="1" l="1"/>
  <c r="M2" i="1" s="1"/>
  <c r="L2" i="1" l="1"/>
  <c r="E2" i="1"/>
  <c r="B2" i="1"/>
  <c r="D2" i="1" s="1"/>
  <c r="I2" i="1" l="1"/>
  <c r="J2" i="1" s="1"/>
  <c r="H2" i="1"/>
  <c r="K2" i="1"/>
  <c r="E4" i="1"/>
  <c r="F2" i="1" s="1"/>
  <c r="G2" i="1" s="1"/>
</calcChain>
</file>

<file path=xl/sharedStrings.xml><?xml version="1.0" encoding="utf-8"?>
<sst xmlns="http://schemas.openxmlformats.org/spreadsheetml/2006/main" count="15" uniqueCount="15">
  <si>
    <t>Nb de carte</t>
  </si>
  <si>
    <t>Nb carte max</t>
  </si>
  <si>
    <t>Différence</t>
  </si>
  <si>
    <t>Prix payé</t>
  </si>
  <si>
    <t>Prix total payé</t>
  </si>
  <si>
    <t>Bénéfice</t>
  </si>
  <si>
    <t>Prix restant</t>
  </si>
  <si>
    <t>Nb de jours</t>
  </si>
  <si>
    <t>Date fin si 4/j</t>
  </si>
  <si>
    <t>Prix carte</t>
  </si>
  <si>
    <t>Acheter</t>
  </si>
  <si>
    <t>Date</t>
  </si>
  <si>
    <t>Enchères</t>
  </si>
  <si>
    <t>Prix produit</t>
  </si>
  <si>
    <t>nb de carte aujourd'hui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</si>
</sst>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8" formatCode="#,##0.00\ &quot;€&quot;;[Red]\-#,##0.00\ &quot;€&quot;"/>
    <numFmt numFmtId="164" formatCode="[$-40C]d\-m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14" fontId="0" fillId="0" borderId="1" xfId="0" applyNumberFormat="1" applyBorder="1"/>
    <xf numFmtId="0" fontId="0" fillId="0" borderId="7" xfId="0" applyBorder="1"/>
    <xf numFmtId="16" fontId="0" fillId="0" borderId="1" xfId="0" applyNumberFormat="1" applyBorder="1"/>
    <xf numFmtId="164" fontId="0" fillId="0" borderId="6" xfId="0" applyNumberFormat="1" applyBorder="1"/>
    <xf numFmtId="164" fontId="0" fillId="0" borderId="1" xfId="0" applyNumberFormat="1" applyBorder="1"/>
    <xf numFmtId="8" fontId="0" fillId="0" borderId="6" xfId="0" applyNumberFormat="1" applyBorder="1"/>
    <xf numFmtId="8" fontId="0" fillId="0" borderId="1" xfId="0" applyNumberFormat="1" applyBorder="1"/>
    <xf numFmtId="0" fontId="0" fillId="0" borderId="1" xfId="0" applyNumberFormat="1" applyBorder="1"/>
    <xf numFmtId="6" fontId="0" fillId="0" borderId="1" xfId="0" applyNumberFormat="1" applyBorder="1"/>
    <xf numFmtId="0" fontId="0" fillId="0" borderId="1" xfId="0" applyFill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" fontId="0" fillId="0" borderId="0" xfId="0" applyNumberFormat="1"/>
    <xf numFmtId="0" fontId="0" fillId="0" borderId="8" xfId="0" applyFill="1" applyBorder="1" applyAlignment="1">
      <alignment horizontal="center"/>
    </xf>
    <xf numFmtId="0" fontId="0" fillId="0" borderId="0" xfId="0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% Bénéfice / Achat</a:t>
            </a:r>
          </a:p>
        </c:rich>
      </c:tx>
      <c:layout/>
      <c:overlay val="0"/>
    </c:title>
    <c:autoTitleDeleted val="0"/>
    <c:view3D>
      <c:rotX val="7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6640224441218586E-2"/>
          <c:y val="0.21537055959608103"/>
          <c:w val="0.87189645986989073"/>
          <c:h val="0.67600208370900217"/>
        </c:manualLayout>
      </c:layout>
      <c:pie3D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Feuil1!$F$1:$G$1</c:f>
              <c:strCache>
                <c:ptCount val="2"/>
                <c:pt idx="0">
                  <c:v>Prix total payé</c:v>
                </c:pt>
                <c:pt idx="1">
                  <c:v>Bénéfice</c:v>
                </c:pt>
              </c:strCache>
            </c:strRef>
          </c:cat>
          <c:val>
            <c:numRef>
              <c:f>Feuil1!$F$2:$G$2</c:f>
              <c:numCache>
                <c:formatCode>"€"#,##0.00_);[Red]\("€"#,##0.00\)</c:formatCode>
                <c:ptCount val="2"/>
                <c:pt idx="0">
                  <c:v>383.46000000000004</c:v>
                </c:pt>
                <c:pt idx="1">
                  <c:v>326.53999999999996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Bénéfice global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(Feuil1!$L$1,Feuil1!$G$1)</c:f>
              <c:strCache>
                <c:ptCount val="2"/>
                <c:pt idx="0">
                  <c:v>Prix produit</c:v>
                </c:pt>
                <c:pt idx="1">
                  <c:v>Bénéfice</c:v>
                </c:pt>
              </c:strCache>
            </c:strRef>
          </c:cat>
          <c:val>
            <c:numRef>
              <c:f>(Feuil1!$L$2,Feuil1!$G$2)</c:f>
              <c:numCache>
                <c:formatCode>"€"#,##0.00_);[Red]\("€"#,##0.00\)</c:formatCode>
                <c:ptCount val="2"/>
                <c:pt idx="0" formatCode="&quot;€&quot;#,##0_);[Red]\(&quot;€&quot;#,##0\)">
                  <c:v>2000</c:v>
                </c:pt>
                <c:pt idx="1">
                  <c:v>326.53999999999996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v>Graphique vue global</c:v>
          </c:tx>
          <c:explosion val="25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Feuil1!$F$1:$H$1</c:f>
              <c:strCache>
                <c:ptCount val="3"/>
                <c:pt idx="0">
                  <c:v>Prix total payé</c:v>
                </c:pt>
                <c:pt idx="1">
                  <c:v>Bénéfice</c:v>
                </c:pt>
                <c:pt idx="2">
                  <c:v>Prix restant</c:v>
                </c:pt>
              </c:strCache>
            </c:strRef>
          </c:cat>
          <c:val>
            <c:numRef>
              <c:f>Feuil1!$F$2:$H$2</c:f>
              <c:numCache>
                <c:formatCode>"€"#,##0.00_);[Red]\("€"#,##0.00\)</c:formatCode>
                <c:ptCount val="3"/>
                <c:pt idx="0">
                  <c:v>383.46000000000004</c:v>
                </c:pt>
                <c:pt idx="1">
                  <c:v>326.53999999999996</c:v>
                </c:pt>
                <c:pt idx="2" formatCode="General">
                  <c:v>1290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137160</xdr:colOff>
      <xdr:row>3</xdr:row>
      <xdr:rowOff>15240</xdr:rowOff>
    </xdr:from>
    <xdr:to>
      <xdr:col>14</xdr:col>
      <xdr:colOff>213360</xdr:colOff>
      <xdr:row>16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266700</xdr:colOff>
      <xdr:row>19</xdr:row>
      <xdr:rowOff>83820</xdr:rowOff>
    </xdr:from>
    <xdr:to>
      <xdr:col>14</xdr:col>
      <xdr:colOff>236220</xdr:colOff>
      <xdr:row>33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312420</xdr:colOff>
      <xdr:row>10</xdr:row>
      <xdr:rowOff>99060</xdr:rowOff>
    </xdr:from>
    <xdr:to>
      <xdr:col>19</xdr:col>
      <xdr:colOff>601980</xdr:colOff>
      <xdr:row>24</xdr:row>
      <xdr:rowOff>110490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workbookViewId="0">
      <selection activeCell="C15" sqref="C15:D15"/>
    </sheetView>
  </sheetViews>
  <sheetFormatPr baseColWidth="10" defaultColWidth="8.88671875" defaultRowHeight="14.4" x14ac:dyDescent="0.3"/>
  <cols>
    <col min="1" max="1" width="10.5546875" bestFit="1" customWidth="1"/>
    <col min="2" max="2" width="10.44140625" bestFit="1" customWidth="1"/>
    <col min="3" max="3" width="11.88671875" bestFit="1" customWidth="1"/>
    <col min="4" max="4" width="9.5546875" bestFit="1" customWidth="1"/>
    <col min="5" max="5" width="8.33203125" bestFit="1" customWidth="1"/>
    <col min="6" max="6" width="12.6640625" bestFit="1" customWidth="1"/>
    <col min="7" max="7" width="8.109375" bestFit="1" customWidth="1"/>
    <col min="8" max="9" width="10.21875" bestFit="1" customWidth="1"/>
    <col min="10" max="10" width="11.5546875" bestFit="1" customWidth="1"/>
    <col min="11" max="11" width="8.6640625" bestFit="1" customWidth="1"/>
    <col min="12" max="12" width="10.33203125" bestFit="1" customWidth="1"/>
    <col min="13" max="13" width="19.77734375" bestFit="1" customWidth="1"/>
    <col min="14" max="14" width="10.5546875" bestFit="1" customWidth="1"/>
  </cols>
  <sheetData>
    <row r="1" spans="1:14" x14ac:dyDescent="0.3">
      <c r="A1" s="1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14" t="s">
        <v>13</v>
      </c>
      <c r="M1" s="20" t="s">
        <v>14</v>
      </c>
      <c r="N1" s="21"/>
    </row>
    <row r="2" spans="1:14" x14ac:dyDescent="0.3">
      <c r="A2" s="22">
        <f ca="1">TODAY()</f>
        <v>40770</v>
      </c>
      <c r="B2" s="12">
        <f>COUNT(B6:B40,D6:D40,F6:F40,H6:H40)+C4</f>
        <v>71</v>
      </c>
      <c r="C2" s="1">
        <v>200</v>
      </c>
      <c r="D2" s="1">
        <f>$C$2-$B$2</f>
        <v>129</v>
      </c>
      <c r="E2" s="11">
        <f>SUM(B6:B40,D6:D40,F6:F40,H6:H40)</f>
        <v>105.36000000000001</v>
      </c>
      <c r="F2" s="11">
        <f>$E$2+$E$4</f>
        <v>383.46000000000004</v>
      </c>
      <c r="G2" s="11">
        <f>$B$2*10-$F$2</f>
        <v>326.53999999999996</v>
      </c>
      <c r="H2" s="1">
        <f>$D$2*10</f>
        <v>1290</v>
      </c>
      <c r="I2" s="1">
        <f>$D$2/4</f>
        <v>32.25</v>
      </c>
      <c r="J2" s="5">
        <f ca="1">TODAY()+$I$2</f>
        <v>40802.25</v>
      </c>
      <c r="K2" s="13">
        <f>$B$2*10</f>
        <v>710</v>
      </c>
      <c r="L2" s="13">
        <f>$C$2*10</f>
        <v>2000</v>
      </c>
      <c r="M2" s="19">
        <f ca="1">COUNTIF(A6:H40,A2)</f>
        <v>4</v>
      </c>
    </row>
    <row r="3" spans="1:14" x14ac:dyDescent="0.3">
      <c r="A3" s="4"/>
      <c r="B3" s="15" t="s">
        <v>10</v>
      </c>
      <c r="C3" s="15"/>
      <c r="D3" s="15"/>
      <c r="E3" s="15"/>
      <c r="F3" s="15"/>
      <c r="G3" s="15"/>
      <c r="H3" s="16"/>
    </row>
    <row r="4" spans="1:14" x14ac:dyDescent="0.3">
      <c r="A4" s="6"/>
      <c r="B4" s="3">
        <v>10.3</v>
      </c>
      <c r="C4" s="3">
        <v>27</v>
      </c>
      <c r="D4" s="3"/>
      <c r="E4" s="3">
        <f>$B$4*$C$4</f>
        <v>278.10000000000002</v>
      </c>
      <c r="F4" s="3"/>
      <c r="G4" s="3"/>
      <c r="H4" s="3"/>
    </row>
    <row r="5" spans="1:14" x14ac:dyDescent="0.3">
      <c r="A5" s="4"/>
      <c r="B5" s="17" t="s">
        <v>12</v>
      </c>
      <c r="C5" s="17"/>
      <c r="D5" s="17"/>
      <c r="E5" s="17"/>
      <c r="F5" s="17"/>
      <c r="G5" s="17"/>
      <c r="H5" s="18"/>
    </row>
    <row r="6" spans="1:14" x14ac:dyDescent="0.3">
      <c r="A6" s="8">
        <v>40684</v>
      </c>
      <c r="B6" s="10">
        <v>0.82</v>
      </c>
      <c r="C6" s="8">
        <v>40766</v>
      </c>
      <c r="D6" s="10">
        <v>3.42</v>
      </c>
      <c r="E6" s="8"/>
      <c r="F6" s="10"/>
      <c r="G6" s="8"/>
      <c r="H6" s="10"/>
    </row>
    <row r="7" spans="1:14" x14ac:dyDescent="0.3">
      <c r="A7" s="9">
        <v>40684</v>
      </c>
      <c r="B7" s="11">
        <v>5.54</v>
      </c>
      <c r="C7" s="9">
        <v>40766</v>
      </c>
      <c r="D7" s="11">
        <v>6.05</v>
      </c>
      <c r="E7" s="9"/>
      <c r="F7" s="11"/>
      <c r="G7" s="9"/>
      <c r="H7" s="11"/>
    </row>
    <row r="8" spans="1:14" x14ac:dyDescent="0.3">
      <c r="A8" s="9">
        <v>40685</v>
      </c>
      <c r="B8" s="11">
        <v>2.91</v>
      </c>
      <c r="C8" s="9">
        <v>40767</v>
      </c>
      <c r="D8" s="11">
        <v>2.0099999999999998</v>
      </c>
      <c r="E8" s="9"/>
      <c r="F8" s="11"/>
      <c r="G8" s="9"/>
      <c r="H8" s="11"/>
    </row>
    <row r="9" spans="1:14" x14ac:dyDescent="0.3">
      <c r="A9" s="9">
        <v>40685</v>
      </c>
      <c r="B9" s="11">
        <v>0.83</v>
      </c>
      <c r="C9" s="9">
        <v>40767</v>
      </c>
      <c r="D9" s="11">
        <v>0.83</v>
      </c>
      <c r="E9" s="9"/>
      <c r="F9" s="11"/>
      <c r="G9" s="9"/>
      <c r="H9" s="11"/>
    </row>
    <row r="10" spans="1:14" x14ac:dyDescent="0.3">
      <c r="A10" s="9">
        <v>40686</v>
      </c>
      <c r="B10" s="11">
        <v>0.82</v>
      </c>
      <c r="C10" s="9">
        <v>40768</v>
      </c>
      <c r="D10" s="11">
        <v>4.47</v>
      </c>
      <c r="E10" s="9"/>
      <c r="F10" s="11"/>
      <c r="G10" s="9"/>
      <c r="H10" s="11"/>
    </row>
    <row r="11" spans="1:14" x14ac:dyDescent="0.3">
      <c r="A11" s="9">
        <v>40686</v>
      </c>
      <c r="B11" s="11">
        <v>3.42</v>
      </c>
      <c r="C11" s="9">
        <v>40770</v>
      </c>
      <c r="D11" s="11">
        <v>6.04</v>
      </c>
      <c r="E11" s="9"/>
      <c r="F11" s="11"/>
      <c r="G11" s="9"/>
      <c r="H11" s="11"/>
    </row>
    <row r="12" spans="1:14" x14ac:dyDescent="0.3">
      <c r="A12" s="9">
        <v>40686</v>
      </c>
      <c r="B12" s="11">
        <v>11.23</v>
      </c>
      <c r="C12" s="9">
        <v>40770</v>
      </c>
      <c r="D12" s="11">
        <v>0.83</v>
      </c>
      <c r="E12" s="9"/>
      <c r="F12" s="11"/>
      <c r="G12" s="9"/>
      <c r="H12" s="11"/>
    </row>
    <row r="13" spans="1:14" x14ac:dyDescent="0.3">
      <c r="A13" s="9">
        <v>40736</v>
      </c>
      <c r="B13" s="11">
        <v>1.38</v>
      </c>
      <c r="C13" s="9">
        <v>40770</v>
      </c>
      <c r="D13" s="11">
        <v>5.51</v>
      </c>
      <c r="E13" s="9"/>
      <c r="F13" s="11"/>
      <c r="G13" s="9"/>
      <c r="H13" s="11"/>
    </row>
    <row r="14" spans="1:14" x14ac:dyDescent="0.3">
      <c r="A14" s="9">
        <v>40736</v>
      </c>
      <c r="B14" s="11">
        <v>0.82</v>
      </c>
      <c r="C14" s="9">
        <v>40770</v>
      </c>
      <c r="D14" s="11">
        <v>3.43</v>
      </c>
      <c r="E14" s="9"/>
      <c r="F14" s="11"/>
      <c r="G14" s="9"/>
      <c r="H14" s="11"/>
    </row>
    <row r="15" spans="1:14" x14ac:dyDescent="0.3">
      <c r="A15" s="9">
        <v>40736</v>
      </c>
      <c r="B15" s="11">
        <v>1.86</v>
      </c>
      <c r="C15" s="9"/>
      <c r="D15" s="11"/>
      <c r="E15" s="9"/>
      <c r="F15" s="11"/>
      <c r="G15" s="9"/>
      <c r="H15" s="11"/>
    </row>
    <row r="16" spans="1:14" x14ac:dyDescent="0.3">
      <c r="A16" s="9">
        <v>40736</v>
      </c>
      <c r="B16" s="11">
        <v>1.34</v>
      </c>
      <c r="C16" s="9"/>
      <c r="D16" s="11"/>
      <c r="E16" s="9"/>
      <c r="F16" s="11"/>
      <c r="G16" s="9"/>
      <c r="H16" s="11"/>
    </row>
    <row r="17" spans="1:8" x14ac:dyDescent="0.3">
      <c r="A17" s="9">
        <v>40744</v>
      </c>
      <c r="B17" s="11">
        <v>0.82</v>
      </c>
      <c r="C17" s="9"/>
      <c r="D17" s="11"/>
      <c r="E17" s="9"/>
      <c r="F17" s="11"/>
      <c r="G17" s="9"/>
      <c r="H17" s="11"/>
    </row>
    <row r="18" spans="1:8" x14ac:dyDescent="0.3">
      <c r="A18" s="9">
        <v>40744</v>
      </c>
      <c r="B18" s="11">
        <v>0.82</v>
      </c>
      <c r="C18" s="9"/>
      <c r="D18" s="11"/>
      <c r="E18" s="9"/>
      <c r="F18" s="11"/>
      <c r="G18" s="9"/>
      <c r="H18" s="11"/>
    </row>
    <row r="19" spans="1:8" x14ac:dyDescent="0.3">
      <c r="A19" s="9">
        <v>40745</v>
      </c>
      <c r="B19" s="11">
        <v>0.82</v>
      </c>
      <c r="C19" s="9"/>
      <c r="D19" s="11"/>
      <c r="E19" s="9"/>
      <c r="F19" s="11"/>
      <c r="G19" s="9"/>
      <c r="H19" s="11"/>
    </row>
    <row r="20" spans="1:8" x14ac:dyDescent="0.3">
      <c r="A20" s="9">
        <v>40747</v>
      </c>
      <c r="B20" s="11">
        <v>2.94</v>
      </c>
      <c r="C20" s="9"/>
      <c r="D20" s="11"/>
      <c r="E20" s="9"/>
      <c r="F20" s="11"/>
      <c r="G20" s="9"/>
      <c r="H20" s="11"/>
    </row>
    <row r="21" spans="1:8" x14ac:dyDescent="0.3">
      <c r="A21" s="9">
        <v>40747</v>
      </c>
      <c r="B21" s="11">
        <v>1.35</v>
      </c>
      <c r="C21" s="9"/>
      <c r="D21" s="11"/>
      <c r="E21" s="9"/>
      <c r="F21" s="11"/>
      <c r="G21" s="9"/>
      <c r="H21" s="11"/>
    </row>
    <row r="22" spans="1:8" x14ac:dyDescent="0.3">
      <c r="A22" s="7">
        <v>40748</v>
      </c>
      <c r="B22" s="11">
        <v>0.82</v>
      </c>
      <c r="C22" s="9"/>
      <c r="D22" s="11"/>
      <c r="E22" s="9"/>
      <c r="F22" s="11"/>
      <c r="G22" s="9"/>
      <c r="H22" s="11"/>
    </row>
    <row r="23" spans="1:8" x14ac:dyDescent="0.3">
      <c r="A23" s="9">
        <v>40748</v>
      </c>
      <c r="B23" s="11">
        <v>0.82</v>
      </c>
      <c r="C23" s="9"/>
      <c r="D23" s="11"/>
      <c r="E23" s="9"/>
      <c r="F23" s="11"/>
      <c r="G23" s="9"/>
      <c r="H23" s="11"/>
    </row>
    <row r="24" spans="1:8" x14ac:dyDescent="0.3">
      <c r="A24" s="9">
        <v>40748</v>
      </c>
      <c r="B24" s="11">
        <v>0.83</v>
      </c>
      <c r="C24" s="9"/>
      <c r="D24" s="11"/>
      <c r="E24" s="9"/>
      <c r="F24" s="11"/>
      <c r="G24" s="9"/>
      <c r="H24" s="11"/>
    </row>
    <row r="25" spans="1:8" x14ac:dyDescent="0.3">
      <c r="A25" s="9">
        <v>40749</v>
      </c>
      <c r="B25" s="11">
        <v>1.34</v>
      </c>
      <c r="C25" s="9"/>
      <c r="D25" s="11"/>
      <c r="E25" s="9"/>
      <c r="F25" s="11"/>
      <c r="G25" s="9"/>
      <c r="H25" s="11"/>
    </row>
    <row r="26" spans="1:8" x14ac:dyDescent="0.3">
      <c r="A26" s="9">
        <v>40749</v>
      </c>
      <c r="B26" s="11">
        <v>1.34</v>
      </c>
      <c r="C26" s="9"/>
      <c r="D26" s="11"/>
      <c r="E26" s="9"/>
      <c r="F26" s="11"/>
      <c r="G26" s="9"/>
      <c r="H26" s="11"/>
    </row>
    <row r="27" spans="1:8" x14ac:dyDescent="0.3">
      <c r="A27" s="9">
        <v>40750</v>
      </c>
      <c r="B27" s="11">
        <v>1.36</v>
      </c>
      <c r="C27" s="9"/>
      <c r="D27" s="11"/>
      <c r="E27" s="9"/>
      <c r="F27" s="11"/>
      <c r="G27" s="9"/>
      <c r="H27" s="11"/>
    </row>
    <row r="28" spans="1:8" x14ac:dyDescent="0.3">
      <c r="A28" s="9">
        <v>40751</v>
      </c>
      <c r="B28" s="11">
        <v>0.83</v>
      </c>
      <c r="C28" s="9"/>
      <c r="D28" s="11"/>
      <c r="E28" s="9"/>
      <c r="F28" s="11"/>
      <c r="G28" s="9"/>
      <c r="H28" s="11"/>
    </row>
    <row r="29" spans="1:8" x14ac:dyDescent="0.3">
      <c r="A29" s="9">
        <v>40751</v>
      </c>
      <c r="B29" s="11">
        <v>10.19</v>
      </c>
      <c r="C29" s="9"/>
      <c r="D29" s="11"/>
      <c r="E29" s="9"/>
      <c r="F29" s="11"/>
      <c r="G29" s="9"/>
      <c r="H29" s="11"/>
    </row>
    <row r="30" spans="1:8" x14ac:dyDescent="0.3">
      <c r="A30" s="9">
        <v>40752</v>
      </c>
      <c r="B30" s="11">
        <v>0.83</v>
      </c>
      <c r="C30" s="9"/>
      <c r="D30" s="11"/>
      <c r="E30" s="9"/>
      <c r="F30" s="11"/>
      <c r="G30" s="9"/>
      <c r="H30" s="11"/>
    </row>
    <row r="31" spans="1:8" x14ac:dyDescent="0.3">
      <c r="A31" s="9">
        <v>40756</v>
      </c>
      <c r="B31" s="11">
        <v>2.91</v>
      </c>
      <c r="C31" s="9"/>
      <c r="D31" s="11"/>
      <c r="E31" s="9"/>
      <c r="F31" s="11"/>
      <c r="G31" s="9"/>
      <c r="H31" s="11"/>
    </row>
    <row r="32" spans="1:8" x14ac:dyDescent="0.3">
      <c r="A32" s="9">
        <v>40756</v>
      </c>
      <c r="B32" s="11">
        <v>0.83</v>
      </c>
      <c r="C32" s="9"/>
      <c r="D32" s="11"/>
      <c r="E32" s="9"/>
      <c r="F32" s="11"/>
      <c r="G32" s="9"/>
      <c r="H32" s="11"/>
    </row>
    <row r="33" spans="1:8" x14ac:dyDescent="0.3">
      <c r="A33" s="9">
        <v>40759</v>
      </c>
      <c r="B33" s="11">
        <v>0.83</v>
      </c>
      <c r="C33" s="9"/>
      <c r="D33" s="11"/>
      <c r="E33" s="9"/>
      <c r="F33" s="11"/>
      <c r="G33" s="9"/>
      <c r="H33" s="11"/>
    </row>
    <row r="34" spans="1:8" x14ac:dyDescent="0.3">
      <c r="A34" s="9">
        <v>40759</v>
      </c>
      <c r="B34" s="11">
        <v>4.47</v>
      </c>
      <c r="C34" s="9"/>
      <c r="D34" s="11"/>
      <c r="E34" s="9"/>
      <c r="F34" s="11"/>
      <c r="G34" s="9"/>
      <c r="H34" s="11"/>
    </row>
    <row r="35" spans="1:8" x14ac:dyDescent="0.3">
      <c r="A35" s="9">
        <v>40760</v>
      </c>
      <c r="B35" s="11">
        <v>0.83</v>
      </c>
      <c r="C35" s="9"/>
      <c r="D35" s="11"/>
      <c r="E35" s="9"/>
      <c r="F35" s="11"/>
      <c r="G35" s="9"/>
      <c r="H35" s="11"/>
    </row>
    <row r="36" spans="1:8" x14ac:dyDescent="0.3">
      <c r="A36" s="7">
        <v>40761</v>
      </c>
      <c r="B36" s="11">
        <v>0.85</v>
      </c>
      <c r="C36" s="9"/>
      <c r="D36" s="11"/>
      <c r="E36" s="9"/>
      <c r="F36" s="11"/>
      <c r="G36" s="9"/>
      <c r="H36" s="11"/>
    </row>
    <row r="37" spans="1:8" x14ac:dyDescent="0.3">
      <c r="A37" s="7">
        <v>40761</v>
      </c>
      <c r="B37" s="11">
        <v>0.84</v>
      </c>
      <c r="C37" s="9"/>
      <c r="D37" s="11"/>
      <c r="E37" s="9"/>
      <c r="F37" s="11"/>
      <c r="G37" s="9"/>
      <c r="H37" s="11"/>
    </row>
    <row r="38" spans="1:8" x14ac:dyDescent="0.3">
      <c r="A38" s="7">
        <v>40761</v>
      </c>
      <c r="B38" s="11">
        <v>2.39</v>
      </c>
      <c r="C38" s="9"/>
      <c r="D38" s="11"/>
      <c r="E38" s="9"/>
      <c r="F38" s="11"/>
      <c r="G38" s="9"/>
      <c r="H38" s="11"/>
    </row>
    <row r="39" spans="1:8" x14ac:dyDescent="0.3">
      <c r="A39" s="7">
        <v>40763</v>
      </c>
      <c r="B39" s="11">
        <v>1.9</v>
      </c>
      <c r="C39" s="9"/>
      <c r="D39" s="11"/>
      <c r="E39" s="9"/>
      <c r="F39" s="11"/>
      <c r="G39" s="9"/>
      <c r="H39" s="11"/>
    </row>
    <row r="40" spans="1:8" x14ac:dyDescent="0.3">
      <c r="A40" s="7">
        <v>40765</v>
      </c>
      <c r="B40" s="11">
        <v>0.84</v>
      </c>
      <c r="C40" s="9"/>
      <c r="D40" s="11"/>
      <c r="E40" s="9"/>
      <c r="F40" s="11"/>
      <c r="G40" s="9"/>
      <c r="H40" s="11"/>
    </row>
  </sheetData>
  <mergeCells count="2">
    <mergeCell ref="B3:H3"/>
    <mergeCell ref="B5:H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2011-08-15T13:05:39Z</dcterms:modified>
</cp:coreProperties>
</file>