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4000" windowHeight="9615"/>
  </bookViews>
  <sheets>
    <sheet name="Mens. 1 achat" sheetId="74" r:id="rId1"/>
    <sheet name="Feuil2" sheetId="75" state="hidden" r:id="rId2"/>
  </sheets>
  <calcPr calcId="145621"/>
</workbook>
</file>

<file path=xl/calcChain.xml><?xml version="1.0" encoding="utf-8"?>
<calcChain xmlns="http://schemas.openxmlformats.org/spreadsheetml/2006/main">
  <c r="C2" i="75" l="1"/>
  <c r="C3" i="75"/>
  <c r="C4" i="75"/>
  <c r="C5" i="75"/>
  <c r="C6" i="75"/>
  <c r="C7" i="75"/>
  <c r="C8" i="75"/>
  <c r="C9" i="75"/>
  <c r="C10" i="75"/>
  <c r="C11" i="75"/>
  <c r="C12" i="75"/>
  <c r="C13" i="75"/>
  <c r="C14" i="75"/>
  <c r="C15" i="75"/>
  <c r="C16" i="75"/>
  <c r="C17" i="75"/>
  <c r="C18" i="75"/>
  <c r="C19" i="75"/>
  <c r="C20" i="75"/>
  <c r="C21" i="75"/>
  <c r="C22" i="75"/>
  <c r="C23" i="75"/>
  <c r="C24" i="75"/>
  <c r="C25" i="75"/>
  <c r="C26" i="75"/>
  <c r="C27" i="75"/>
  <c r="C28" i="75"/>
  <c r="C29" i="75"/>
  <c r="C30" i="75"/>
  <c r="C1" i="75"/>
  <c r="J22" i="74"/>
  <c r="F18" i="74"/>
  <c r="J16" i="74"/>
  <c r="F16" i="74"/>
  <c r="F14" i="74"/>
  <c r="F12" i="74"/>
  <c r="F10" i="74"/>
  <c r="C388" i="74" l="1"/>
  <c r="C384" i="74"/>
  <c r="C380" i="74"/>
  <c r="C376" i="74"/>
  <c r="C372" i="74"/>
  <c r="C368" i="74"/>
  <c r="C364" i="74"/>
  <c r="C360" i="74"/>
  <c r="C356" i="74"/>
  <c r="C352" i="74"/>
  <c r="C348" i="74"/>
  <c r="C338" i="74"/>
  <c r="C334" i="74"/>
  <c r="C330" i="74"/>
  <c r="C324" i="74"/>
  <c r="C322" i="74"/>
  <c r="C318" i="74"/>
  <c r="C314" i="74"/>
  <c r="C310" i="74"/>
  <c r="C306" i="74"/>
  <c r="C302" i="74"/>
  <c r="C295" i="74"/>
  <c r="C294" i="74"/>
  <c r="C290" i="74"/>
  <c r="C286" i="74"/>
  <c r="C282" i="74"/>
  <c r="C278" i="74"/>
  <c r="C274" i="74"/>
  <c r="C223" i="74"/>
  <c r="C387" i="74"/>
  <c r="C383" i="74"/>
  <c r="C379" i="74"/>
  <c r="C375" i="74"/>
  <c r="C371" i="74"/>
  <c r="C367" i="74"/>
  <c r="C363" i="74"/>
  <c r="C359" i="74"/>
  <c r="C355" i="74"/>
  <c r="C351" i="74"/>
  <c r="C347" i="74"/>
  <c r="C337" i="74"/>
  <c r="C333" i="74"/>
  <c r="C329" i="74"/>
  <c r="C326" i="74"/>
  <c r="C321" i="74"/>
  <c r="C317" i="74"/>
  <c r="C313" i="74"/>
  <c r="C309" i="74"/>
  <c r="C305" i="74"/>
  <c r="C301" i="74"/>
  <c r="C298" i="74"/>
  <c r="C293" i="74"/>
  <c r="C289" i="74"/>
  <c r="C285" i="74"/>
  <c r="C281" i="74"/>
  <c r="C277" i="74"/>
  <c r="C273" i="74"/>
  <c r="C32" i="74"/>
  <c r="C386" i="74"/>
  <c r="C382" i="74"/>
  <c r="C378" i="74"/>
  <c r="C374" i="74"/>
  <c r="C370" i="74"/>
  <c r="C366" i="74"/>
  <c r="C362" i="74"/>
  <c r="C358" i="74"/>
  <c r="C354" i="74"/>
  <c r="C350" i="74"/>
  <c r="C346" i="74"/>
  <c r="C336" i="74"/>
  <c r="C332" i="74"/>
  <c r="C328" i="74"/>
  <c r="C325" i="74"/>
  <c r="C320" i="74"/>
  <c r="C316" i="74"/>
  <c r="C312" i="74"/>
  <c r="C308" i="74"/>
  <c r="C304" i="74"/>
  <c r="C300" i="74"/>
  <c r="C297" i="74"/>
  <c r="C292" i="74"/>
  <c r="C288" i="74"/>
  <c r="C284" i="74"/>
  <c r="C280" i="74"/>
  <c r="C276" i="74"/>
  <c r="C272" i="74"/>
  <c r="C385" i="74"/>
  <c r="C381" i="74"/>
  <c r="C377" i="74"/>
  <c r="C373" i="74"/>
  <c r="C369" i="74"/>
  <c r="C365" i="74"/>
  <c r="C361" i="74"/>
  <c r="C357" i="74"/>
  <c r="C353" i="74"/>
  <c r="C349" i="74"/>
  <c r="C339" i="74"/>
  <c r="C335" i="74"/>
  <c r="C331" i="74"/>
  <c r="C327" i="74"/>
  <c r="C323" i="74"/>
  <c r="C319" i="74"/>
  <c r="C315" i="74"/>
  <c r="C311" i="74"/>
  <c r="C307" i="74"/>
  <c r="C303" i="74"/>
  <c r="C299" i="74"/>
  <c r="C296" i="74"/>
  <c r="C291" i="74"/>
  <c r="C287" i="74"/>
  <c r="C283" i="74"/>
  <c r="C279" i="74"/>
  <c r="C275" i="74"/>
  <c r="C271" i="74"/>
  <c r="C33" i="74"/>
  <c r="J18" i="74"/>
  <c r="E122" i="74"/>
  <c r="E31" i="74"/>
  <c r="I31" i="74" s="1"/>
  <c r="I32" i="74" s="1"/>
  <c r="E32" i="74"/>
  <c r="E33" i="74"/>
  <c r="G33" i="74" s="1"/>
  <c r="E34" i="74"/>
  <c r="E35" i="74"/>
  <c r="E36" i="74"/>
  <c r="E37" i="74"/>
  <c r="E38" i="74"/>
  <c r="E39" i="74"/>
  <c r="E40" i="74"/>
  <c r="E41" i="74"/>
  <c r="E42" i="74"/>
  <c r="E43" i="74"/>
  <c r="E44" i="74"/>
  <c r="E45" i="74"/>
  <c r="E46" i="74"/>
  <c r="E47" i="74"/>
  <c r="E48" i="74"/>
  <c r="E49" i="74"/>
  <c r="E50" i="74"/>
  <c r="E51" i="74"/>
  <c r="E52" i="74"/>
  <c r="E53" i="74"/>
  <c r="E54" i="74"/>
  <c r="E55" i="74"/>
  <c r="E56" i="74"/>
  <c r="E57" i="74"/>
  <c r="E58" i="74"/>
  <c r="E59" i="74"/>
  <c r="E60" i="74"/>
  <c r="E61" i="74"/>
  <c r="E62" i="74"/>
  <c r="E63" i="74"/>
  <c r="E64" i="74"/>
  <c r="E65" i="74"/>
  <c r="E66" i="74"/>
  <c r="E67" i="74"/>
  <c r="E68" i="74"/>
  <c r="E69" i="74"/>
  <c r="E70" i="74"/>
  <c r="E71" i="74"/>
  <c r="E72" i="74"/>
  <c r="E73" i="74"/>
  <c r="E74" i="74"/>
  <c r="E75" i="74"/>
  <c r="E76" i="74"/>
  <c r="E77" i="74"/>
  <c r="E78" i="74"/>
  <c r="E79" i="74"/>
  <c r="E80" i="74"/>
  <c r="E81" i="74"/>
  <c r="E82" i="74"/>
  <c r="E83" i="74"/>
  <c r="E84" i="74"/>
  <c r="E85" i="74"/>
  <c r="E86" i="74"/>
  <c r="E87" i="74"/>
  <c r="E88" i="74"/>
  <c r="E89" i="74"/>
  <c r="E90" i="74"/>
  <c r="E91" i="74"/>
  <c r="E92" i="74"/>
  <c r="E93" i="74"/>
  <c r="E94" i="74"/>
  <c r="E95" i="74"/>
  <c r="E96" i="74"/>
  <c r="E97" i="74"/>
  <c r="E98" i="74"/>
  <c r="E99" i="74"/>
  <c r="E100" i="74"/>
  <c r="E101" i="74"/>
  <c r="E102" i="74"/>
  <c r="E103" i="74"/>
  <c r="E104" i="74"/>
  <c r="E105" i="74"/>
  <c r="E106" i="74"/>
  <c r="E107" i="74"/>
  <c r="E108" i="74"/>
  <c r="E109" i="74"/>
  <c r="E110" i="74"/>
  <c r="E111" i="74"/>
  <c r="E112" i="74"/>
  <c r="E113" i="74"/>
  <c r="E114" i="74"/>
  <c r="E115" i="74"/>
  <c r="E116" i="74"/>
  <c r="E117" i="74"/>
  <c r="E118" i="74"/>
  <c r="E119" i="74"/>
  <c r="E120" i="74"/>
  <c r="E121" i="74"/>
  <c r="E390" i="74"/>
  <c r="E389" i="74"/>
  <c r="E388" i="74"/>
  <c r="E387" i="74"/>
  <c r="G387" i="74" s="1"/>
  <c r="E386" i="74"/>
  <c r="E385" i="74"/>
  <c r="E384" i="74"/>
  <c r="E383" i="74"/>
  <c r="G383" i="74" s="1"/>
  <c r="E382" i="74"/>
  <c r="E381" i="74"/>
  <c r="E380" i="74"/>
  <c r="E379" i="74"/>
  <c r="E378" i="74"/>
  <c r="E377" i="74"/>
  <c r="E376" i="74"/>
  <c r="E375" i="74"/>
  <c r="E374" i="74"/>
  <c r="E373" i="74"/>
  <c r="E372" i="74"/>
  <c r="G372" i="74" s="1"/>
  <c r="E371" i="74"/>
  <c r="G371" i="74" s="1"/>
  <c r="E370" i="74"/>
  <c r="E369" i="74"/>
  <c r="E368" i="74"/>
  <c r="G368" i="74" s="1"/>
  <c r="E367" i="74"/>
  <c r="G367" i="74" s="1"/>
  <c r="E366" i="74"/>
  <c r="E365" i="74"/>
  <c r="E364" i="74"/>
  <c r="E363" i="74"/>
  <c r="E362" i="74"/>
  <c r="E361" i="74"/>
  <c r="E360" i="74"/>
  <c r="E359" i="74"/>
  <c r="E358" i="74"/>
  <c r="E357" i="74"/>
  <c r="E356" i="74"/>
  <c r="E355" i="74"/>
  <c r="G355" i="74" s="1"/>
  <c r="E354" i="74"/>
  <c r="E353" i="74"/>
  <c r="E352" i="74"/>
  <c r="E351" i="74"/>
  <c r="E350" i="74"/>
  <c r="E349" i="74"/>
  <c r="E348" i="74"/>
  <c r="E347" i="74"/>
  <c r="E346" i="74"/>
  <c r="E345" i="74"/>
  <c r="E344" i="74"/>
  <c r="E343" i="74"/>
  <c r="E342" i="74"/>
  <c r="E341" i="74"/>
  <c r="E340" i="74"/>
  <c r="E339" i="74"/>
  <c r="G339" i="74" s="1"/>
  <c r="E338" i="74"/>
  <c r="E337" i="74"/>
  <c r="E336" i="74"/>
  <c r="E335" i="74"/>
  <c r="G335" i="74" s="1"/>
  <c r="E334" i="74"/>
  <c r="E333" i="74"/>
  <c r="E332" i="74"/>
  <c r="E331" i="74"/>
  <c r="G331" i="74" s="1"/>
  <c r="E330" i="74"/>
  <c r="E329" i="74"/>
  <c r="G329" i="74" s="1"/>
  <c r="E328" i="74"/>
  <c r="E327" i="74"/>
  <c r="E326" i="74"/>
  <c r="E325" i="74"/>
  <c r="G325" i="74" s="1"/>
  <c r="E324" i="74"/>
  <c r="E323" i="74"/>
  <c r="G323" i="74" s="1"/>
  <c r="E322" i="74"/>
  <c r="E321" i="74"/>
  <c r="G321" i="74" s="1"/>
  <c r="E320" i="74"/>
  <c r="E319" i="74"/>
  <c r="G319" i="74" s="1"/>
  <c r="E318" i="74"/>
  <c r="E317" i="74"/>
  <c r="E316" i="74"/>
  <c r="E315" i="74"/>
  <c r="E314" i="74"/>
  <c r="E313" i="74"/>
  <c r="C390" i="74"/>
  <c r="G390" i="74" s="1"/>
  <c r="C389" i="74"/>
  <c r="G389" i="74" s="1"/>
  <c r="E311" i="74"/>
  <c r="E307" i="74"/>
  <c r="C344" i="74"/>
  <c r="G344" i="74" s="1"/>
  <c r="C342" i="74"/>
  <c r="G342" i="74" s="1"/>
  <c r="C340" i="74"/>
  <c r="G340" i="74" s="1"/>
  <c r="E312" i="74"/>
  <c r="E309" i="74"/>
  <c r="C345" i="74"/>
  <c r="G345" i="74" s="1"/>
  <c r="C343" i="74"/>
  <c r="C341" i="74"/>
  <c r="G341" i="74" s="1"/>
  <c r="E305" i="74"/>
  <c r="G305" i="74" s="1"/>
  <c r="E301" i="74"/>
  <c r="G301" i="74" s="1"/>
  <c r="E297" i="74"/>
  <c r="E293" i="74"/>
  <c r="E289" i="74"/>
  <c r="E285" i="74"/>
  <c r="G285" i="74" s="1"/>
  <c r="E281" i="74"/>
  <c r="E277" i="74"/>
  <c r="E273" i="74"/>
  <c r="E269" i="74"/>
  <c r="C268" i="74"/>
  <c r="E265" i="74"/>
  <c r="C264" i="74"/>
  <c r="E261" i="74"/>
  <c r="C260" i="74"/>
  <c r="E257" i="74"/>
  <c r="C256" i="74"/>
  <c r="C255" i="74"/>
  <c r="C254" i="74"/>
  <c r="C253" i="74"/>
  <c r="C252" i="74"/>
  <c r="C251" i="74"/>
  <c r="C250" i="74"/>
  <c r="C249" i="74"/>
  <c r="C248" i="74"/>
  <c r="C247" i="74"/>
  <c r="C246" i="74"/>
  <c r="C245" i="74"/>
  <c r="C244" i="74"/>
  <c r="C243" i="74"/>
  <c r="C242" i="74"/>
  <c r="C241" i="74"/>
  <c r="C240" i="74"/>
  <c r="C239" i="74"/>
  <c r="C238" i="74"/>
  <c r="C237" i="74"/>
  <c r="C236" i="74"/>
  <c r="C235" i="74"/>
  <c r="C234" i="74"/>
  <c r="C233" i="74"/>
  <c r="C232" i="74"/>
  <c r="C231" i="74"/>
  <c r="C230" i="74"/>
  <c r="C229" i="74"/>
  <c r="C228" i="74"/>
  <c r="C227" i="74"/>
  <c r="C226" i="74"/>
  <c r="C225" i="74"/>
  <c r="C224" i="74"/>
  <c r="C222" i="74"/>
  <c r="C221" i="74"/>
  <c r="C220" i="74"/>
  <c r="C219" i="74"/>
  <c r="C218" i="74"/>
  <c r="C217" i="74"/>
  <c r="C216" i="74"/>
  <c r="C215" i="74"/>
  <c r="C214" i="74"/>
  <c r="C213" i="74"/>
  <c r="C212" i="74"/>
  <c r="C211" i="74"/>
  <c r="E310" i="74"/>
  <c r="G310" i="74" s="1"/>
  <c r="E308" i="74"/>
  <c r="E306" i="74"/>
  <c r="E302" i="74"/>
  <c r="E298" i="74"/>
  <c r="G298" i="74" s="1"/>
  <c r="E294" i="74"/>
  <c r="E290" i="74"/>
  <c r="E286" i="74"/>
  <c r="E282" i="74"/>
  <c r="G282" i="74" s="1"/>
  <c r="E278" i="74"/>
  <c r="E274" i="74"/>
  <c r="E270" i="74"/>
  <c r="C269" i="74"/>
  <c r="G269" i="74" s="1"/>
  <c r="E266" i="74"/>
  <c r="C265" i="74"/>
  <c r="G265" i="74" s="1"/>
  <c r="E262" i="74"/>
  <c r="C261" i="74"/>
  <c r="G261" i="74" s="1"/>
  <c r="E258" i="74"/>
  <c r="C257" i="74"/>
  <c r="G257" i="74" s="1"/>
  <c r="E303" i="74"/>
  <c r="G303" i="74" s="1"/>
  <c r="E299" i="74"/>
  <c r="E295" i="74"/>
  <c r="E291" i="74"/>
  <c r="E287" i="74"/>
  <c r="E283" i="74"/>
  <c r="E279" i="74"/>
  <c r="E275" i="74"/>
  <c r="E271" i="74"/>
  <c r="C270" i="74"/>
  <c r="G270" i="74" s="1"/>
  <c r="E267" i="74"/>
  <c r="C266" i="74"/>
  <c r="G266" i="74" s="1"/>
  <c r="E263" i="74"/>
  <c r="C262" i="74"/>
  <c r="G262" i="74" s="1"/>
  <c r="E259" i="74"/>
  <c r="C258" i="74"/>
  <c r="G258" i="74" s="1"/>
  <c r="E304" i="74"/>
  <c r="G304" i="74" s="1"/>
  <c r="E300" i="74"/>
  <c r="G300" i="74" s="1"/>
  <c r="E296" i="74"/>
  <c r="E292" i="74"/>
  <c r="E288" i="74"/>
  <c r="E284" i="74"/>
  <c r="G284" i="74" s="1"/>
  <c r="E280" i="74"/>
  <c r="E276" i="74"/>
  <c r="E272" i="74"/>
  <c r="E268" i="74"/>
  <c r="C267" i="74"/>
  <c r="G267" i="74" s="1"/>
  <c r="E264" i="74"/>
  <c r="C263" i="74"/>
  <c r="G263" i="74" s="1"/>
  <c r="E260" i="74"/>
  <c r="C259" i="74"/>
  <c r="G259" i="74" s="1"/>
  <c r="E256" i="74"/>
  <c r="E255" i="74"/>
  <c r="E254" i="74"/>
  <c r="E253" i="74"/>
  <c r="E252" i="74"/>
  <c r="E251" i="74"/>
  <c r="E250" i="74"/>
  <c r="E249" i="74"/>
  <c r="E248" i="74"/>
  <c r="E247" i="74"/>
  <c r="E246" i="74"/>
  <c r="E245" i="74"/>
  <c r="E244" i="74"/>
  <c r="E243" i="74"/>
  <c r="E242" i="74"/>
  <c r="E241" i="74"/>
  <c r="E240" i="74"/>
  <c r="E239" i="74"/>
  <c r="E238" i="74"/>
  <c r="E237" i="74"/>
  <c r="E236" i="74"/>
  <c r="E235" i="74"/>
  <c r="E234" i="74"/>
  <c r="E233" i="74"/>
  <c r="E232" i="74"/>
  <c r="E231" i="74"/>
  <c r="E230" i="74"/>
  <c r="E229" i="74"/>
  <c r="E228" i="74"/>
  <c r="E227" i="74"/>
  <c r="E226" i="74"/>
  <c r="E225" i="74"/>
  <c r="E224" i="74"/>
  <c r="E223" i="74"/>
  <c r="E222" i="74"/>
  <c r="E221" i="74"/>
  <c r="E220" i="74"/>
  <c r="E219" i="74"/>
  <c r="E218" i="74"/>
  <c r="E217" i="74"/>
  <c r="E216" i="74"/>
  <c r="E215" i="74"/>
  <c r="E214" i="74"/>
  <c r="E213" i="74"/>
  <c r="E212" i="74"/>
  <c r="E211" i="74"/>
  <c r="E210" i="74"/>
  <c r="E208" i="74"/>
  <c r="E206" i="74"/>
  <c r="C205" i="74"/>
  <c r="C204" i="74"/>
  <c r="C203" i="74"/>
  <c r="C202" i="74"/>
  <c r="C201" i="74"/>
  <c r="C200" i="74"/>
  <c r="C199" i="74"/>
  <c r="C198" i="74"/>
  <c r="C197" i="74"/>
  <c r="C196" i="74"/>
  <c r="C195" i="74"/>
  <c r="C194" i="74"/>
  <c r="C193" i="74"/>
  <c r="C192" i="74"/>
  <c r="C191" i="74"/>
  <c r="C190" i="74"/>
  <c r="C189" i="74"/>
  <c r="C188" i="74"/>
  <c r="C187" i="74"/>
  <c r="C186" i="74"/>
  <c r="C185" i="74"/>
  <c r="C184" i="74"/>
  <c r="C183" i="74"/>
  <c r="C182" i="74"/>
  <c r="C181" i="74"/>
  <c r="C180" i="74"/>
  <c r="C179" i="74"/>
  <c r="C178" i="74"/>
  <c r="C177" i="74"/>
  <c r="C176" i="74"/>
  <c r="C175" i="74"/>
  <c r="C174" i="74"/>
  <c r="C173" i="74"/>
  <c r="C172" i="74"/>
  <c r="C171" i="74"/>
  <c r="C170" i="74"/>
  <c r="C169" i="74"/>
  <c r="C168" i="74"/>
  <c r="C167" i="74"/>
  <c r="C166" i="74"/>
  <c r="C165" i="74"/>
  <c r="C164" i="74"/>
  <c r="C163" i="74"/>
  <c r="C162" i="74"/>
  <c r="C161" i="74"/>
  <c r="C160" i="74"/>
  <c r="C159" i="74"/>
  <c r="C158" i="74"/>
  <c r="C157" i="74"/>
  <c r="C156" i="74"/>
  <c r="C155" i="74"/>
  <c r="C154" i="74"/>
  <c r="C153" i="74"/>
  <c r="C152" i="74"/>
  <c r="C151" i="74"/>
  <c r="C150" i="74"/>
  <c r="C149" i="74"/>
  <c r="C148" i="74"/>
  <c r="C147" i="74"/>
  <c r="C146" i="74"/>
  <c r="C145" i="74"/>
  <c r="C144" i="74"/>
  <c r="C143" i="74"/>
  <c r="C142" i="74"/>
  <c r="C141" i="74"/>
  <c r="C140" i="74"/>
  <c r="C139" i="74"/>
  <c r="C138" i="74"/>
  <c r="C137" i="74"/>
  <c r="C136" i="74"/>
  <c r="C135" i="74"/>
  <c r="C134" i="74"/>
  <c r="C133" i="74"/>
  <c r="C132" i="74"/>
  <c r="C131" i="74"/>
  <c r="C130" i="74"/>
  <c r="C129" i="74"/>
  <c r="C128" i="74"/>
  <c r="C127" i="74"/>
  <c r="C126" i="74"/>
  <c r="C125" i="74"/>
  <c r="C124" i="74"/>
  <c r="C210" i="74"/>
  <c r="C208" i="74"/>
  <c r="G208" i="74" s="1"/>
  <c r="C206" i="74"/>
  <c r="G206" i="74" s="1"/>
  <c r="E209" i="74"/>
  <c r="E207" i="74"/>
  <c r="C209" i="74"/>
  <c r="C207" i="74"/>
  <c r="E205" i="74"/>
  <c r="E204" i="74"/>
  <c r="E203" i="74"/>
  <c r="E202" i="74"/>
  <c r="E201" i="74"/>
  <c r="E200" i="74"/>
  <c r="E199" i="74"/>
  <c r="E198" i="74"/>
  <c r="E197" i="74"/>
  <c r="E196" i="74"/>
  <c r="E195" i="74"/>
  <c r="E194" i="74"/>
  <c r="E193" i="74"/>
  <c r="E192" i="74"/>
  <c r="E191" i="74"/>
  <c r="E190" i="74"/>
  <c r="E189" i="74"/>
  <c r="E188" i="74"/>
  <c r="E187" i="74"/>
  <c r="E186" i="74"/>
  <c r="E185" i="74"/>
  <c r="E184" i="74"/>
  <c r="E183" i="74"/>
  <c r="E182" i="74"/>
  <c r="E181" i="74"/>
  <c r="E180" i="74"/>
  <c r="E179" i="74"/>
  <c r="E178" i="74"/>
  <c r="E177" i="74"/>
  <c r="E176" i="74"/>
  <c r="E175" i="74"/>
  <c r="E174" i="74"/>
  <c r="E173" i="74"/>
  <c r="E172" i="74"/>
  <c r="E171" i="74"/>
  <c r="E170" i="74"/>
  <c r="E169" i="74"/>
  <c r="E168" i="74"/>
  <c r="E167" i="74"/>
  <c r="E166" i="74"/>
  <c r="E165" i="74"/>
  <c r="E164" i="74"/>
  <c r="E163" i="74"/>
  <c r="E162" i="74"/>
  <c r="E161" i="74"/>
  <c r="E160" i="74"/>
  <c r="E159" i="74"/>
  <c r="E158" i="74"/>
  <c r="E157" i="74"/>
  <c r="E156" i="74"/>
  <c r="E155" i="74"/>
  <c r="E154" i="74"/>
  <c r="E153" i="74"/>
  <c r="E152" i="74"/>
  <c r="E151" i="74"/>
  <c r="E150" i="74"/>
  <c r="E149" i="74"/>
  <c r="E148" i="74"/>
  <c r="E147" i="74"/>
  <c r="E146" i="74"/>
  <c r="E145" i="74"/>
  <c r="E144" i="74"/>
  <c r="E143" i="74"/>
  <c r="E142" i="74"/>
  <c r="E141" i="74"/>
  <c r="E140" i="74"/>
  <c r="E139" i="74"/>
  <c r="E138" i="74"/>
  <c r="E137" i="74"/>
  <c r="E136" i="74"/>
  <c r="E135" i="74"/>
  <c r="E134" i="74"/>
  <c r="E133" i="74"/>
  <c r="E132" i="74"/>
  <c r="E131" i="74"/>
  <c r="E130" i="74"/>
  <c r="E129" i="74"/>
  <c r="E128" i="74"/>
  <c r="E127" i="74"/>
  <c r="E126" i="74"/>
  <c r="J25" i="74"/>
  <c r="C123" i="74"/>
  <c r="E124" i="74"/>
  <c r="C31" i="74"/>
  <c r="G31" i="74" s="1"/>
  <c r="G32" i="74"/>
  <c r="C34" i="74"/>
  <c r="G34" i="74" s="1"/>
  <c r="C35" i="74"/>
  <c r="G35" i="74" s="1"/>
  <c r="C36" i="74"/>
  <c r="G36" i="74" s="1"/>
  <c r="C37" i="74"/>
  <c r="C38" i="74"/>
  <c r="G38" i="74" s="1"/>
  <c r="C39" i="74"/>
  <c r="G39" i="74" s="1"/>
  <c r="C40" i="74"/>
  <c r="G40" i="74" s="1"/>
  <c r="C41" i="74"/>
  <c r="C42" i="74"/>
  <c r="G42" i="74" s="1"/>
  <c r="C43" i="74"/>
  <c r="G43" i="74" s="1"/>
  <c r="C44" i="74"/>
  <c r="G44" i="74" s="1"/>
  <c r="C45" i="74"/>
  <c r="C46" i="74"/>
  <c r="G46" i="74" s="1"/>
  <c r="C47" i="74"/>
  <c r="G47" i="74" s="1"/>
  <c r="C48" i="74"/>
  <c r="G48" i="74" s="1"/>
  <c r="C49" i="74"/>
  <c r="C50" i="74"/>
  <c r="G50" i="74" s="1"/>
  <c r="C51" i="74"/>
  <c r="G51" i="74" s="1"/>
  <c r="C52" i="74"/>
  <c r="G52" i="74" s="1"/>
  <c r="C53" i="74"/>
  <c r="C54" i="74"/>
  <c r="G54" i="74" s="1"/>
  <c r="C55" i="74"/>
  <c r="G55" i="74" s="1"/>
  <c r="C56" i="74"/>
  <c r="C57" i="74"/>
  <c r="C58" i="74"/>
  <c r="G58" i="74" s="1"/>
  <c r="C59" i="74"/>
  <c r="G59" i="74" s="1"/>
  <c r="C60" i="74"/>
  <c r="C61" i="74"/>
  <c r="C62" i="74"/>
  <c r="G62" i="74" s="1"/>
  <c r="C63" i="74"/>
  <c r="G63" i="74" s="1"/>
  <c r="C64" i="74"/>
  <c r="C65" i="74"/>
  <c r="C66" i="74"/>
  <c r="G66" i="74" s="1"/>
  <c r="C67" i="74"/>
  <c r="G67" i="74" s="1"/>
  <c r="C68" i="74"/>
  <c r="G68" i="74" s="1"/>
  <c r="C69" i="74"/>
  <c r="C70" i="74"/>
  <c r="G70" i="74" s="1"/>
  <c r="C71" i="74"/>
  <c r="G71" i="74" s="1"/>
  <c r="C72" i="74"/>
  <c r="G72" i="74" s="1"/>
  <c r="C73" i="74"/>
  <c r="C74" i="74"/>
  <c r="G74" i="74" s="1"/>
  <c r="C75" i="74"/>
  <c r="G75" i="74" s="1"/>
  <c r="C76" i="74"/>
  <c r="G76" i="74" s="1"/>
  <c r="C77" i="74"/>
  <c r="C78" i="74"/>
  <c r="G78" i="74" s="1"/>
  <c r="C79" i="74"/>
  <c r="G79" i="74" s="1"/>
  <c r="C80" i="74"/>
  <c r="G80" i="74" s="1"/>
  <c r="C81" i="74"/>
  <c r="C82" i="74"/>
  <c r="G82" i="74" s="1"/>
  <c r="C83" i="74"/>
  <c r="G83" i="74" s="1"/>
  <c r="C84" i="74"/>
  <c r="G84" i="74" s="1"/>
  <c r="C85" i="74"/>
  <c r="C86" i="74"/>
  <c r="G86" i="74" s="1"/>
  <c r="C87" i="74"/>
  <c r="G87" i="74" s="1"/>
  <c r="C88" i="74"/>
  <c r="G88" i="74" s="1"/>
  <c r="C89" i="74"/>
  <c r="C90" i="74"/>
  <c r="G90" i="74" s="1"/>
  <c r="C91" i="74"/>
  <c r="G91" i="74" s="1"/>
  <c r="C92" i="74"/>
  <c r="G92" i="74" s="1"/>
  <c r="C93" i="74"/>
  <c r="C94" i="74"/>
  <c r="G94" i="74" s="1"/>
  <c r="C95" i="74"/>
  <c r="G95" i="74" s="1"/>
  <c r="C96" i="74"/>
  <c r="G96" i="74" s="1"/>
  <c r="C97" i="74"/>
  <c r="C98" i="74"/>
  <c r="G98" i="74" s="1"/>
  <c r="C99" i="74"/>
  <c r="G99" i="74" s="1"/>
  <c r="C100" i="74"/>
  <c r="G100" i="74" s="1"/>
  <c r="C101" i="74"/>
  <c r="C102" i="74"/>
  <c r="G102" i="74" s="1"/>
  <c r="C103" i="74"/>
  <c r="G103" i="74" s="1"/>
  <c r="C104" i="74"/>
  <c r="C105" i="74"/>
  <c r="C106" i="74"/>
  <c r="G106" i="74" s="1"/>
  <c r="C107" i="74"/>
  <c r="G107" i="74" s="1"/>
  <c r="C108" i="74"/>
  <c r="C109" i="74"/>
  <c r="C110" i="74"/>
  <c r="G110" i="74" s="1"/>
  <c r="C111" i="74"/>
  <c r="G111" i="74" s="1"/>
  <c r="C112" i="74"/>
  <c r="C113" i="74"/>
  <c r="C114" i="74"/>
  <c r="G114" i="74" s="1"/>
  <c r="C115" i="74"/>
  <c r="G115" i="74" s="1"/>
  <c r="C116" i="74"/>
  <c r="G116" i="74" s="1"/>
  <c r="C117" i="74"/>
  <c r="C118" i="74"/>
  <c r="G118" i="74" s="1"/>
  <c r="C119" i="74"/>
  <c r="G119" i="74" s="1"/>
  <c r="C120" i="74"/>
  <c r="G120" i="74" s="1"/>
  <c r="C121" i="74"/>
  <c r="C122" i="74"/>
  <c r="G122" i="74" s="1"/>
  <c r="E123" i="74"/>
  <c r="E125" i="74"/>
  <c r="G271" i="74"/>
  <c r="G275" i="74"/>
  <c r="G283" i="74"/>
  <c r="G287" i="74"/>
  <c r="G291" i="74"/>
  <c r="G295" i="74"/>
  <c r="G299" i="74"/>
  <c r="G278" i="74"/>
  <c r="G286" i="74"/>
  <c r="G294" i="74"/>
  <c r="G302" i="74"/>
  <c r="G273" i="74"/>
  <c r="G281" i="74"/>
  <c r="G289" i="74"/>
  <c r="G272" i="74"/>
  <c r="G276" i="74"/>
  <c r="G288" i="74"/>
  <c r="G292" i="74"/>
  <c r="G307" i="74"/>
  <c r="G313" i="74"/>
  <c r="G315" i="74"/>
  <c r="G317" i="74"/>
  <c r="G327" i="74"/>
  <c r="G333" i="74"/>
  <c r="G337" i="74"/>
  <c r="G351" i="74"/>
  <c r="G353" i="74"/>
  <c r="G357" i="74"/>
  <c r="G361" i="74"/>
  <c r="G369" i="74"/>
  <c r="G373" i="74"/>
  <c r="G377" i="74"/>
  <c r="G385" i="74"/>
  <c r="G308" i="74"/>
  <c r="G312" i="74"/>
  <c r="G358" i="74"/>
  <c r="G362" i="74"/>
  <c r="G370" i="74"/>
  <c r="G374" i="74"/>
  <c r="G378" i="74"/>
  <c r="G386" i="74"/>
  <c r="G314" i="74"/>
  <c r="G316" i="74"/>
  <c r="G318" i="74"/>
  <c r="G320" i="74"/>
  <c r="G324" i="74"/>
  <c r="G328" i="74"/>
  <c r="G330" i="74"/>
  <c r="G332" i="74"/>
  <c r="G334" i="74"/>
  <c r="G336" i="74"/>
  <c r="G346" i="74"/>
  <c r="G348" i="74"/>
  <c r="G350" i="74"/>
  <c r="G352" i="74"/>
  <c r="G354" i="74"/>
  <c r="G356" i="74"/>
  <c r="G359" i="74"/>
  <c r="G375" i="74"/>
  <c r="G306" i="74"/>
  <c r="G364" i="74"/>
  <c r="G380" i="74"/>
  <c r="G384" i="74"/>
  <c r="G388" i="74"/>
  <c r="G279" i="74" l="1"/>
  <c r="G296" i="74"/>
  <c r="G311" i="74"/>
  <c r="G349" i="74"/>
  <c r="G365" i="74"/>
  <c r="G381" i="74"/>
  <c r="G280" i="74"/>
  <c r="G297" i="74"/>
  <c r="G366" i="74"/>
  <c r="G382" i="74"/>
  <c r="G277" i="74"/>
  <c r="G293" i="74"/>
  <c r="G309" i="74"/>
  <c r="G326" i="74"/>
  <c r="G347" i="74"/>
  <c r="G363" i="74"/>
  <c r="G379" i="74"/>
  <c r="G274" i="74"/>
  <c r="G322" i="74"/>
  <c r="G338" i="74"/>
  <c r="G360" i="74"/>
  <c r="G376" i="74"/>
  <c r="G290" i="74"/>
  <c r="I33" i="74"/>
  <c r="G121" i="74"/>
  <c r="G117" i="74"/>
  <c r="G113" i="74"/>
  <c r="G109" i="74"/>
  <c r="G105" i="74"/>
  <c r="G101" i="74"/>
  <c r="G97" i="74"/>
  <c r="G93" i="74"/>
  <c r="G89" i="74"/>
  <c r="G85" i="74"/>
  <c r="G81" i="74"/>
  <c r="G77" i="74"/>
  <c r="G73" i="74"/>
  <c r="G69" i="74"/>
  <c r="G65" i="74"/>
  <c r="G61" i="74"/>
  <c r="G57" i="74"/>
  <c r="G53" i="74"/>
  <c r="G49" i="74"/>
  <c r="G45" i="74"/>
  <c r="G41" i="74"/>
  <c r="G37" i="74"/>
  <c r="G210" i="74"/>
  <c r="G343" i="74"/>
  <c r="G112" i="74"/>
  <c r="G108" i="74"/>
  <c r="G104" i="74"/>
  <c r="G64" i="74"/>
  <c r="G60" i="74"/>
  <c r="G56" i="74"/>
  <c r="I34" i="74"/>
  <c r="I35" i="74" s="1"/>
  <c r="I36" i="74" s="1"/>
  <c r="I37" i="74" s="1"/>
  <c r="I38" i="74" s="1"/>
  <c r="I39" i="74" s="1"/>
  <c r="I40" i="74" s="1"/>
  <c r="I41" i="74" s="1"/>
  <c r="I42" i="74" s="1"/>
  <c r="I43" i="74" s="1"/>
  <c r="I44" i="74" s="1"/>
  <c r="I45" i="74" s="1"/>
  <c r="I46" i="74" s="1"/>
  <c r="I47" i="74" s="1"/>
  <c r="I48" i="74" s="1"/>
  <c r="I49" i="74" s="1"/>
  <c r="I50" i="74" s="1"/>
  <c r="I51" i="74" s="1"/>
  <c r="I52" i="74" s="1"/>
  <c r="I53" i="74" s="1"/>
  <c r="I54" i="74" s="1"/>
  <c r="I55" i="74" s="1"/>
  <c r="I56" i="74" s="1"/>
  <c r="I57" i="74" s="1"/>
  <c r="I58" i="74" s="1"/>
  <c r="I59" i="74" s="1"/>
  <c r="I60" i="74" s="1"/>
  <c r="I61" i="74" s="1"/>
  <c r="I62" i="74" s="1"/>
  <c r="I63" i="74" s="1"/>
  <c r="I64" i="74" s="1"/>
  <c r="I65" i="74" s="1"/>
  <c r="I66" i="74" s="1"/>
  <c r="I67" i="74" s="1"/>
  <c r="I68" i="74" s="1"/>
  <c r="I69" i="74" s="1"/>
  <c r="I70" i="74" s="1"/>
  <c r="I71" i="74" s="1"/>
  <c r="I72" i="74" s="1"/>
  <c r="I73" i="74" s="1"/>
  <c r="I74" i="74" s="1"/>
  <c r="I75" i="74" s="1"/>
  <c r="I76" i="74" s="1"/>
  <c r="I77" i="74" s="1"/>
  <c r="I78" i="74" s="1"/>
  <c r="I79" i="74" s="1"/>
  <c r="I80" i="74" s="1"/>
  <c r="I81" i="74" s="1"/>
  <c r="I82" i="74" s="1"/>
  <c r="I83" i="74" s="1"/>
  <c r="I84" i="74" s="1"/>
  <c r="I85" i="74" s="1"/>
  <c r="I86" i="74" s="1"/>
  <c r="I87" i="74" s="1"/>
  <c r="I88" i="74" s="1"/>
  <c r="I89" i="74" s="1"/>
  <c r="I90" i="74" s="1"/>
  <c r="I91" i="74" s="1"/>
  <c r="I92" i="74" s="1"/>
  <c r="I93" i="74" s="1"/>
  <c r="I94" i="74" s="1"/>
  <c r="I95" i="74" s="1"/>
  <c r="I96" i="74" s="1"/>
  <c r="I97" i="74" s="1"/>
  <c r="I98" i="74" s="1"/>
  <c r="I99" i="74" s="1"/>
  <c r="I100" i="74" s="1"/>
  <c r="I101" i="74" s="1"/>
  <c r="I102" i="74" s="1"/>
  <c r="I103" i="74" s="1"/>
  <c r="I104" i="74" s="1"/>
  <c r="I105" i="74" s="1"/>
  <c r="I106" i="74" s="1"/>
  <c r="I107" i="74" s="1"/>
  <c r="I108" i="74" s="1"/>
  <c r="I109" i="74" s="1"/>
  <c r="I110" i="74" s="1"/>
  <c r="I111" i="74" s="1"/>
  <c r="I112" i="74" s="1"/>
  <c r="I113" i="74" s="1"/>
  <c r="I114" i="74" s="1"/>
  <c r="I115" i="74" s="1"/>
  <c r="I116" i="74" s="1"/>
  <c r="I117" i="74" s="1"/>
  <c r="I118" i="74" s="1"/>
  <c r="I119" i="74" s="1"/>
  <c r="I120" i="74" s="1"/>
  <c r="I121" i="74" s="1"/>
  <c r="I122" i="74" s="1"/>
  <c r="I123" i="74" s="1"/>
  <c r="I124" i="74" s="1"/>
  <c r="I125" i="74" s="1"/>
  <c r="I126" i="74" s="1"/>
  <c r="I127" i="74" s="1"/>
  <c r="I128" i="74" s="1"/>
  <c r="I129" i="74" s="1"/>
  <c r="I130" i="74" s="1"/>
  <c r="I131" i="74" s="1"/>
  <c r="I132" i="74" s="1"/>
  <c r="I133" i="74" s="1"/>
  <c r="I134" i="74" s="1"/>
  <c r="I135" i="74" s="1"/>
  <c r="I136" i="74" s="1"/>
  <c r="I137" i="74" s="1"/>
  <c r="I138" i="74" s="1"/>
  <c r="I139" i="74" s="1"/>
  <c r="I140" i="74" s="1"/>
  <c r="I141" i="74" s="1"/>
  <c r="I142" i="74" s="1"/>
  <c r="I143" i="74" s="1"/>
  <c r="I144" i="74" s="1"/>
  <c r="I145" i="74" s="1"/>
  <c r="I146" i="74" s="1"/>
  <c r="I147" i="74" s="1"/>
  <c r="I148" i="74" s="1"/>
  <c r="I149" i="74" s="1"/>
  <c r="I150" i="74" s="1"/>
  <c r="I151" i="74" s="1"/>
  <c r="I152" i="74" s="1"/>
  <c r="I153" i="74" s="1"/>
  <c r="I154" i="74" s="1"/>
  <c r="I155" i="74" s="1"/>
  <c r="I156" i="74" s="1"/>
  <c r="I157" i="74" s="1"/>
  <c r="I158" i="74" s="1"/>
  <c r="I159" i="74" s="1"/>
  <c r="I160" i="74" s="1"/>
  <c r="I161" i="74" s="1"/>
  <c r="I162" i="74" s="1"/>
  <c r="I163" i="74" s="1"/>
  <c r="I164" i="74" s="1"/>
  <c r="I165" i="74" s="1"/>
  <c r="I166" i="74" s="1"/>
  <c r="I167" i="74" s="1"/>
  <c r="I168" i="74" s="1"/>
  <c r="I169" i="74" s="1"/>
  <c r="I170" i="74" s="1"/>
  <c r="I171" i="74" s="1"/>
  <c r="I172" i="74" s="1"/>
  <c r="I173" i="74" s="1"/>
  <c r="I174" i="74" s="1"/>
  <c r="I175" i="74" s="1"/>
  <c r="I176" i="74" s="1"/>
  <c r="I177" i="74" s="1"/>
  <c r="I178" i="74" s="1"/>
  <c r="I179" i="74" s="1"/>
  <c r="I180" i="74" s="1"/>
  <c r="I181" i="74" s="1"/>
  <c r="I182" i="74" s="1"/>
  <c r="I183" i="74" s="1"/>
  <c r="I184" i="74" s="1"/>
  <c r="I185" i="74" s="1"/>
  <c r="I186" i="74" s="1"/>
  <c r="I187" i="74" s="1"/>
  <c r="I188" i="74" s="1"/>
  <c r="I189" i="74" s="1"/>
  <c r="I190" i="74" s="1"/>
  <c r="I191" i="74" s="1"/>
  <c r="I192" i="74" s="1"/>
  <c r="I193" i="74" s="1"/>
  <c r="I194" i="74" s="1"/>
  <c r="I195" i="74" s="1"/>
  <c r="I196" i="74" s="1"/>
  <c r="I197" i="74" s="1"/>
  <c r="I198" i="74" s="1"/>
  <c r="I199" i="74" s="1"/>
  <c r="I200" i="74" s="1"/>
  <c r="I201" i="74" s="1"/>
  <c r="I202" i="74" s="1"/>
  <c r="I203" i="74" s="1"/>
  <c r="I204" i="74" s="1"/>
  <c r="I205" i="74" s="1"/>
  <c r="I206" i="74" s="1"/>
  <c r="I207" i="74" s="1"/>
  <c r="I208" i="74" s="1"/>
  <c r="I209" i="74" s="1"/>
  <c r="I210" i="74" s="1"/>
  <c r="I211" i="74" s="1"/>
  <c r="I212" i="74" s="1"/>
  <c r="I213" i="74" s="1"/>
  <c r="I214" i="74" s="1"/>
  <c r="I215" i="74" s="1"/>
  <c r="I216" i="74" s="1"/>
  <c r="I217" i="74" s="1"/>
  <c r="I218" i="74" s="1"/>
  <c r="I219" i="74" s="1"/>
  <c r="I220" i="74" s="1"/>
  <c r="I221" i="74" s="1"/>
  <c r="I222" i="74" s="1"/>
  <c r="I223" i="74" s="1"/>
  <c r="I224" i="74" s="1"/>
  <c r="I225" i="74" s="1"/>
  <c r="I226" i="74" s="1"/>
  <c r="I227" i="74" s="1"/>
  <c r="I228" i="74" s="1"/>
  <c r="I229" i="74" s="1"/>
  <c r="I230" i="74" s="1"/>
  <c r="I231" i="74" s="1"/>
  <c r="I232" i="74" s="1"/>
  <c r="I233" i="74" s="1"/>
  <c r="I234" i="74" s="1"/>
  <c r="I235" i="74" s="1"/>
  <c r="I236" i="74" s="1"/>
  <c r="I237" i="74" s="1"/>
  <c r="I238" i="74" s="1"/>
  <c r="I239" i="74" s="1"/>
  <c r="I240" i="74" s="1"/>
  <c r="I241" i="74" s="1"/>
  <c r="I242" i="74" s="1"/>
  <c r="I243" i="74" s="1"/>
  <c r="I244" i="74" s="1"/>
  <c r="I245" i="74" s="1"/>
  <c r="I246" i="74" s="1"/>
  <c r="I247" i="74" s="1"/>
  <c r="I248" i="74" s="1"/>
  <c r="I249" i="74" s="1"/>
  <c r="I250" i="74" s="1"/>
  <c r="I251" i="74" s="1"/>
  <c r="I252" i="74" s="1"/>
  <c r="I253" i="74" s="1"/>
  <c r="I254" i="74" s="1"/>
  <c r="I255" i="74" s="1"/>
  <c r="I256" i="74" s="1"/>
  <c r="I257" i="74" s="1"/>
  <c r="I258" i="74" s="1"/>
  <c r="I259" i="74" s="1"/>
  <c r="I260" i="74" s="1"/>
  <c r="I261" i="74" s="1"/>
  <c r="I262" i="74" s="1"/>
  <c r="I263" i="74" s="1"/>
  <c r="I264" i="74" s="1"/>
  <c r="I265" i="74" s="1"/>
  <c r="I266" i="74" s="1"/>
  <c r="I267" i="74" s="1"/>
  <c r="I268" i="74" s="1"/>
  <c r="I269" i="74" s="1"/>
  <c r="I270" i="74" s="1"/>
  <c r="I271" i="74" s="1"/>
  <c r="I272" i="74" s="1"/>
  <c r="I273" i="74" s="1"/>
  <c r="I274" i="74" s="1"/>
  <c r="I275" i="74" s="1"/>
  <c r="I276" i="74" s="1"/>
  <c r="I277" i="74" s="1"/>
  <c r="I278" i="74" s="1"/>
  <c r="I279" i="74" s="1"/>
  <c r="I280" i="74" s="1"/>
  <c r="I281" i="74" s="1"/>
  <c r="I282" i="74" s="1"/>
  <c r="I283" i="74" s="1"/>
  <c r="I284" i="74" s="1"/>
  <c r="I285" i="74" s="1"/>
  <c r="I286" i="74" s="1"/>
  <c r="I287" i="74" s="1"/>
  <c r="I288" i="74" s="1"/>
  <c r="I289" i="74" s="1"/>
  <c r="I290" i="74" s="1"/>
  <c r="I291" i="74" s="1"/>
  <c r="I292" i="74" s="1"/>
  <c r="I293" i="74" s="1"/>
  <c r="I294" i="74" s="1"/>
  <c r="I295" i="74" s="1"/>
  <c r="I296" i="74" s="1"/>
  <c r="I297" i="74" s="1"/>
  <c r="I298" i="74" s="1"/>
  <c r="I299" i="74" s="1"/>
  <c r="I300" i="74" s="1"/>
  <c r="I301" i="74" s="1"/>
  <c r="I302" i="74" s="1"/>
  <c r="I303" i="74" s="1"/>
  <c r="I304" i="74" s="1"/>
  <c r="I305" i="74" s="1"/>
  <c r="I306" i="74" s="1"/>
  <c r="I307" i="74" s="1"/>
  <c r="I308" i="74" s="1"/>
  <c r="I309" i="74" s="1"/>
  <c r="I310" i="74" s="1"/>
  <c r="I311" i="74" s="1"/>
  <c r="I312" i="74" s="1"/>
  <c r="I313" i="74" s="1"/>
  <c r="I314" i="74" s="1"/>
  <c r="I315" i="74" s="1"/>
  <c r="I316" i="74" s="1"/>
  <c r="I317" i="74" s="1"/>
  <c r="I318" i="74" s="1"/>
  <c r="I319" i="74" s="1"/>
  <c r="I320" i="74" s="1"/>
  <c r="I321" i="74" s="1"/>
  <c r="I322" i="74" s="1"/>
  <c r="I323" i="74" s="1"/>
  <c r="I324" i="74" s="1"/>
  <c r="I325" i="74" s="1"/>
  <c r="I326" i="74" s="1"/>
  <c r="I327" i="74" s="1"/>
  <c r="I328" i="74" s="1"/>
  <c r="I329" i="74" s="1"/>
  <c r="I330" i="74" s="1"/>
  <c r="I331" i="74" s="1"/>
  <c r="I332" i="74" s="1"/>
  <c r="I333" i="74" s="1"/>
  <c r="I334" i="74" s="1"/>
  <c r="I335" i="74" s="1"/>
  <c r="I336" i="74" s="1"/>
  <c r="I337" i="74" s="1"/>
  <c r="I338" i="74" s="1"/>
  <c r="I339" i="74" s="1"/>
  <c r="I340" i="74" s="1"/>
  <c r="I341" i="74" s="1"/>
  <c r="I342" i="74" s="1"/>
  <c r="I343" i="74" s="1"/>
  <c r="I344" i="74" s="1"/>
  <c r="I345" i="74" s="1"/>
  <c r="I346" i="74" s="1"/>
  <c r="I347" i="74" s="1"/>
  <c r="I348" i="74" s="1"/>
  <c r="I349" i="74" s="1"/>
  <c r="I350" i="74" s="1"/>
  <c r="I351" i="74" s="1"/>
  <c r="I352" i="74" s="1"/>
  <c r="I353" i="74" s="1"/>
  <c r="I354" i="74" s="1"/>
  <c r="I355" i="74" s="1"/>
  <c r="I356" i="74" s="1"/>
  <c r="I357" i="74" s="1"/>
  <c r="I358" i="74" s="1"/>
  <c r="I359" i="74" s="1"/>
  <c r="I360" i="74" s="1"/>
  <c r="I361" i="74" s="1"/>
  <c r="I362" i="74" s="1"/>
  <c r="I363" i="74" s="1"/>
  <c r="I364" i="74" s="1"/>
  <c r="I365" i="74" s="1"/>
  <c r="I366" i="74" s="1"/>
  <c r="I367" i="74" s="1"/>
  <c r="I368" i="74" s="1"/>
  <c r="I369" i="74" s="1"/>
  <c r="I370" i="74" s="1"/>
  <c r="I371" i="74" s="1"/>
  <c r="I372" i="74" s="1"/>
  <c r="I373" i="74" s="1"/>
  <c r="I374" i="74" s="1"/>
  <c r="I375" i="74" s="1"/>
  <c r="I376" i="74" s="1"/>
  <c r="I377" i="74" s="1"/>
  <c r="I378" i="74" s="1"/>
  <c r="I379" i="74" s="1"/>
  <c r="I380" i="74" s="1"/>
  <c r="I381" i="74" s="1"/>
  <c r="I382" i="74" s="1"/>
  <c r="I383" i="74" s="1"/>
  <c r="I384" i="74" s="1"/>
  <c r="I385" i="74" s="1"/>
  <c r="I386" i="74" s="1"/>
  <c r="I387" i="74" s="1"/>
  <c r="I388" i="74" s="1"/>
  <c r="I389" i="74" s="1"/>
  <c r="I390" i="74" s="1"/>
  <c r="G123" i="74"/>
  <c r="G127" i="74"/>
  <c r="G131" i="74"/>
  <c r="G135" i="74"/>
  <c r="G139" i="74"/>
  <c r="G143" i="74"/>
  <c r="G147" i="74"/>
  <c r="G151" i="74"/>
  <c r="G155" i="74"/>
  <c r="G159" i="74"/>
  <c r="G163" i="74"/>
  <c r="G167" i="74"/>
  <c r="G171" i="74"/>
  <c r="G175" i="74"/>
  <c r="G179" i="74"/>
  <c r="G183" i="74"/>
  <c r="G187" i="74"/>
  <c r="G191" i="74"/>
  <c r="G195" i="74"/>
  <c r="G199" i="74"/>
  <c r="G203" i="74"/>
  <c r="G213" i="74"/>
  <c r="G217" i="74"/>
  <c r="G221" i="74"/>
  <c r="G225" i="74"/>
  <c r="G229" i="74"/>
  <c r="G233" i="74"/>
  <c r="G237" i="74"/>
  <c r="G241" i="74"/>
  <c r="G245" i="74"/>
  <c r="G249" i="74"/>
  <c r="G253" i="74"/>
  <c r="G124" i="74"/>
  <c r="G128" i="74"/>
  <c r="G132" i="74"/>
  <c r="G136" i="74"/>
  <c r="G140" i="74"/>
  <c r="G144" i="74"/>
  <c r="G148" i="74"/>
  <c r="G152" i="74"/>
  <c r="G156" i="74"/>
  <c r="G160" i="74"/>
  <c r="G164" i="74"/>
  <c r="G168" i="74"/>
  <c r="G172" i="74"/>
  <c r="G176" i="74"/>
  <c r="G180" i="74"/>
  <c r="G184" i="74"/>
  <c r="G188" i="74"/>
  <c r="G192" i="74"/>
  <c r="G196" i="74"/>
  <c r="G200" i="74"/>
  <c r="G204" i="74"/>
  <c r="G214" i="74"/>
  <c r="G218" i="74"/>
  <c r="G222" i="74"/>
  <c r="G226" i="74"/>
  <c r="G230" i="74"/>
  <c r="G234" i="74"/>
  <c r="G238" i="74"/>
  <c r="G242" i="74"/>
  <c r="G246" i="74"/>
  <c r="G250" i="74"/>
  <c r="G254" i="74"/>
  <c r="G260" i="74"/>
  <c r="G268" i="74"/>
  <c r="G207" i="74"/>
  <c r="G125" i="74"/>
  <c r="G129" i="74"/>
  <c r="G133" i="74"/>
  <c r="G137" i="74"/>
  <c r="G141" i="74"/>
  <c r="G145" i="74"/>
  <c r="G149" i="74"/>
  <c r="G153" i="74"/>
  <c r="G157" i="74"/>
  <c r="G161" i="74"/>
  <c r="G165" i="74"/>
  <c r="G169" i="74"/>
  <c r="G173" i="74"/>
  <c r="G177" i="74"/>
  <c r="G181" i="74"/>
  <c r="G185" i="74"/>
  <c r="G189" i="74"/>
  <c r="G193" i="74"/>
  <c r="G197" i="74"/>
  <c r="G201" i="74"/>
  <c r="G205" i="74"/>
  <c r="G211" i="74"/>
  <c r="G215" i="74"/>
  <c r="G219" i="74"/>
  <c r="G223" i="74"/>
  <c r="G227" i="74"/>
  <c r="G231" i="74"/>
  <c r="G235" i="74"/>
  <c r="G239" i="74"/>
  <c r="G243" i="74"/>
  <c r="G247" i="74"/>
  <c r="G251" i="74"/>
  <c r="G255" i="74"/>
  <c r="G209" i="74"/>
  <c r="G126" i="74"/>
  <c r="G130" i="74"/>
  <c r="G134" i="74"/>
  <c r="G138" i="74"/>
  <c r="G142" i="74"/>
  <c r="G146" i="74"/>
  <c r="G150" i="74"/>
  <c r="G154" i="74"/>
  <c r="G158" i="74"/>
  <c r="G162" i="74"/>
  <c r="G166" i="74"/>
  <c r="G170" i="74"/>
  <c r="G174" i="74"/>
  <c r="G178" i="74"/>
  <c r="G182" i="74"/>
  <c r="G186" i="74"/>
  <c r="G190" i="74"/>
  <c r="G194" i="74"/>
  <c r="G198" i="74"/>
  <c r="G202" i="74"/>
  <c r="G212" i="74"/>
  <c r="G216" i="74"/>
  <c r="G220" i="74"/>
  <c r="G224" i="74"/>
  <c r="G228" i="74"/>
  <c r="G232" i="74"/>
  <c r="G236" i="74"/>
  <c r="G240" i="74"/>
  <c r="G244" i="74"/>
  <c r="G248" i="74"/>
  <c r="G252" i="74"/>
  <c r="G256" i="74"/>
  <c r="G264" i="74"/>
</calcChain>
</file>

<file path=xl/sharedStrings.xml><?xml version="1.0" encoding="utf-8"?>
<sst xmlns="http://schemas.openxmlformats.org/spreadsheetml/2006/main" count="28" uniqueCount="27">
  <si>
    <t>Frais d'actes notaries (Prévision) - Rachat d'emprunt</t>
  </si>
  <si>
    <t>Prix d'achat</t>
  </si>
  <si>
    <t>Frais indicatif d'acte de crédit</t>
  </si>
  <si>
    <t>Frais indicatif d'acte d'achat</t>
  </si>
  <si>
    <t xml:space="preserve">Travaux </t>
  </si>
  <si>
    <t>Données du crédit</t>
  </si>
  <si>
    <t xml:space="preserve">Totalité des besoins pour le crédit : </t>
  </si>
  <si>
    <t>Type de crédit</t>
  </si>
  <si>
    <t>Montant emprunté</t>
  </si>
  <si>
    <t>Calcul de la mensualité</t>
  </si>
  <si>
    <t>Fixe</t>
  </si>
  <si>
    <t>Quotité de l'emprunt</t>
  </si>
  <si>
    <t>10/5/5 - cap 2</t>
  </si>
  <si>
    <t>5/5/ - cap 2</t>
  </si>
  <si>
    <t>Taux annuel</t>
  </si>
  <si>
    <t>Interêts</t>
  </si>
  <si>
    <t>Mensualité du prêt :</t>
  </si>
  <si>
    <t>Capital amorti</t>
  </si>
  <si>
    <t>Acompte versé</t>
  </si>
  <si>
    <t>Mensualité</t>
  </si>
  <si>
    <t>Taux mensuel</t>
  </si>
  <si>
    <t>Durée en années</t>
  </si>
  <si>
    <t>Periode</t>
  </si>
  <si>
    <t>Durée en mois</t>
  </si>
  <si>
    <t>30</t>
  </si>
  <si>
    <t>Tableau d'amortissement</t>
  </si>
  <si>
    <t>Capital restant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</si>
</sst>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8" formatCode="#,##0.00\ &quot;€&quot;;[Red]\-#,##0.00\ &quot;€&quot;"/>
    <numFmt numFmtId="164" formatCode="_ &quot;€&quot;\ * #,##0.00_ ;_ &quot;€&quot;\ * \-#,##0.00_ ;_ &quot;€&quot;\ * &quot;-&quot;??_ ;_ @_ "/>
    <numFmt numFmtId="168" formatCode="0.0000%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0"/>
      <color rgb="FF000000"/>
      <name val="Arial"/>
      <family val="2"/>
    </font>
    <font>
      <b/>
      <sz val="12"/>
      <color theme="0"/>
      <name val="Calibri"/>
      <family val="2"/>
      <charset val="1"/>
    </font>
    <font>
      <sz val="1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8" tint="-0.499984740745262"/>
        <bgColor indexed="64"/>
      </patternFill>
    </fill>
  </fills>
  <borders count="42">
    <border>
      <left/>
      <right/>
      <top/>
      <bottom/>
      <diagonal/>
    </border>
    <border>
      <left style="medium">
        <color theme="7" tint="-0.499984740745262"/>
      </left>
      <right/>
      <top style="medium">
        <color theme="7" tint="-0.499984740745262"/>
      </top>
      <bottom/>
      <diagonal/>
    </border>
    <border>
      <left/>
      <right/>
      <top style="medium">
        <color theme="7" tint="-0.499984740745262"/>
      </top>
      <bottom/>
      <diagonal/>
    </border>
    <border>
      <left/>
      <right style="medium">
        <color theme="7" tint="-0.499984740745262"/>
      </right>
      <top style="medium">
        <color theme="7" tint="-0.499984740745262"/>
      </top>
      <bottom/>
      <diagonal/>
    </border>
    <border>
      <left style="medium">
        <color theme="8" tint="0.59996337778862885"/>
      </left>
      <right style="medium">
        <color theme="8" tint="0.59996337778862885"/>
      </right>
      <top style="medium">
        <color theme="8" tint="0.59996337778862885"/>
      </top>
      <bottom style="medium">
        <color theme="8" tint="0.59996337778862885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/>
      <right/>
      <top style="medium">
        <color rgb="FF0070C0"/>
      </top>
      <bottom/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 style="medium">
        <color rgb="FF0070C0"/>
      </left>
      <right/>
      <top/>
      <bottom/>
      <diagonal/>
    </border>
    <border>
      <left/>
      <right style="medium">
        <color rgb="FF0070C0"/>
      </right>
      <top/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/>
      <right/>
      <top/>
      <bottom style="medium">
        <color rgb="FF0070C0"/>
      </bottom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/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/>
      <right style="medium">
        <color rgb="FF0070C0"/>
      </right>
      <top style="hair">
        <color rgb="FF0070C0"/>
      </top>
      <bottom style="hair">
        <color rgb="FF0070C0"/>
      </bottom>
      <diagonal/>
    </border>
    <border>
      <left style="medium">
        <color rgb="FF0070C0"/>
      </left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 style="hair">
        <color rgb="FF0070C0"/>
      </left>
      <right/>
      <top style="hair">
        <color rgb="FF0070C0"/>
      </top>
      <bottom style="medium">
        <color rgb="FF0070C0"/>
      </bottom>
      <diagonal/>
    </border>
    <border>
      <left/>
      <right style="hair">
        <color rgb="FF0070C0"/>
      </right>
      <top style="hair">
        <color rgb="FF0070C0"/>
      </top>
      <bottom style="medium">
        <color rgb="FF0070C0"/>
      </bottom>
      <diagonal/>
    </border>
    <border>
      <left/>
      <right style="medium">
        <color rgb="FF0070C0"/>
      </right>
      <top style="hair">
        <color rgb="FF0070C0"/>
      </top>
      <bottom style="medium">
        <color rgb="FF0070C0"/>
      </bottom>
      <diagonal/>
    </border>
    <border>
      <left style="medium">
        <color rgb="FF0070C0"/>
      </left>
      <right style="hair">
        <color auto="1"/>
      </right>
      <top style="medium">
        <color rgb="FF0070C0"/>
      </top>
      <bottom style="medium">
        <color rgb="FF0070C0"/>
      </bottom>
      <diagonal/>
    </border>
    <border>
      <left style="hair">
        <color auto="1"/>
      </left>
      <right style="hair">
        <color auto="1"/>
      </right>
      <top style="medium">
        <color rgb="FF0070C0"/>
      </top>
      <bottom style="medium">
        <color rgb="FF0070C0"/>
      </bottom>
      <diagonal/>
    </border>
    <border>
      <left style="hair">
        <color auto="1"/>
      </left>
      <right/>
      <top style="medium">
        <color rgb="FF0070C0"/>
      </top>
      <bottom style="medium">
        <color rgb="FF0070C0"/>
      </bottom>
      <diagonal/>
    </border>
    <border>
      <left/>
      <right style="hair">
        <color auto="1"/>
      </right>
      <top style="medium">
        <color rgb="FF0070C0"/>
      </top>
      <bottom style="medium">
        <color rgb="FF0070C0"/>
      </bottom>
      <diagonal/>
    </border>
    <border>
      <left style="hair">
        <color auto="1"/>
      </left>
      <right style="medium">
        <color rgb="FF0070C0"/>
      </right>
      <top style="medium">
        <color rgb="FF0070C0"/>
      </top>
      <bottom style="medium">
        <color rgb="FF0070C0"/>
      </bottom>
      <diagonal/>
    </border>
    <border>
      <left style="medium">
        <color rgb="FF0070C0"/>
      </left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 style="hair">
        <color rgb="FF0070C0"/>
      </left>
      <right/>
      <top style="medium">
        <color rgb="FF0070C0"/>
      </top>
      <bottom style="hair">
        <color rgb="FF0070C0"/>
      </bottom>
      <diagonal/>
    </border>
    <border>
      <left/>
      <right style="hair">
        <color rgb="FF0070C0"/>
      </right>
      <top style="medium">
        <color rgb="FF0070C0"/>
      </top>
      <bottom style="hair">
        <color rgb="FF0070C0"/>
      </bottom>
      <diagonal/>
    </border>
    <border>
      <left/>
      <right style="medium">
        <color rgb="FF0070C0"/>
      </right>
      <top style="medium">
        <color rgb="FF0070C0"/>
      </top>
      <bottom style="hair">
        <color rgb="FF0070C0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08">
    <xf numFmtId="0" fontId="0" fillId="0" borderId="0" xfId="0"/>
    <xf numFmtId="0" fontId="0" fillId="3" borderId="0" xfId="0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7" fillId="3" borderId="0" xfId="0" applyFont="1" applyFill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0" fillId="5" borderId="0" xfId="0" applyFill="1" applyBorder="1" applyAlignment="1">
      <alignment horizontal="right" vertical="center"/>
    </xf>
    <xf numFmtId="0" fontId="0" fillId="5" borderId="0" xfId="0" applyFill="1" applyBorder="1" applyAlignment="1">
      <alignment vertical="center"/>
    </xf>
    <xf numFmtId="164" fontId="0" fillId="5" borderId="0" xfId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center" vertical="center"/>
    </xf>
    <xf numFmtId="0" fontId="0" fillId="5" borderId="0" xfId="0" applyFill="1" applyAlignment="1">
      <alignment vertical="center"/>
    </xf>
    <xf numFmtId="0" fontId="0" fillId="5" borderId="0" xfId="0" applyFill="1" applyBorder="1" applyAlignment="1">
      <alignment horizontal="center" vertical="center"/>
    </xf>
    <xf numFmtId="164" fontId="0" fillId="5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/>
    </xf>
    <xf numFmtId="10" fontId="0" fillId="3" borderId="0" xfId="2" applyNumberFormat="1" applyFont="1" applyFill="1" applyAlignment="1">
      <alignment vertical="center"/>
    </xf>
    <xf numFmtId="0" fontId="0" fillId="0" borderId="0" xfId="0" applyBorder="1" applyAlignment="1">
      <alignment vertical="center"/>
    </xf>
    <xf numFmtId="0" fontId="0" fillId="3" borderId="0" xfId="0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10" fillId="5" borderId="0" xfId="0" applyFont="1" applyFill="1" applyBorder="1" applyAlignment="1">
      <alignment vertical="center"/>
    </xf>
    <xf numFmtId="164" fontId="0" fillId="7" borderId="4" xfId="0" applyNumberFormat="1" applyFill="1" applyBorder="1" applyAlignment="1">
      <alignment vertical="center"/>
    </xf>
    <xf numFmtId="0" fontId="0" fillId="5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64" fontId="0" fillId="5" borderId="0" xfId="1" applyFont="1" applyFill="1" applyBorder="1" applyAlignment="1">
      <alignment vertical="center"/>
    </xf>
    <xf numFmtId="0" fontId="0" fillId="7" borderId="4" xfId="0" applyNumberFormat="1" applyFill="1" applyBorder="1" applyAlignment="1">
      <alignment vertical="center"/>
    </xf>
    <xf numFmtId="164" fontId="0" fillId="5" borderId="0" xfId="1" applyFont="1" applyFill="1" applyBorder="1" applyAlignment="1">
      <alignment horizontal="left" vertical="center"/>
    </xf>
    <xf numFmtId="0" fontId="9" fillId="5" borderId="0" xfId="0" applyFont="1" applyFill="1" applyBorder="1" applyAlignment="1">
      <alignment horizontal="left" vertical="center"/>
    </xf>
    <xf numFmtId="10" fontId="0" fillId="7" borderId="4" xfId="0" applyNumberFormat="1" applyFill="1" applyBorder="1" applyAlignment="1">
      <alignment vertical="center"/>
    </xf>
    <xf numFmtId="10" fontId="0" fillId="2" borderId="0" xfId="2" applyNumberFormat="1" applyFont="1" applyFill="1" applyBorder="1" applyAlignment="1">
      <alignment vertical="center"/>
    </xf>
    <xf numFmtId="0" fontId="8" fillId="2" borderId="0" xfId="0" applyFont="1" applyFill="1" applyBorder="1" applyAlignment="1">
      <alignment horizontal="left" vertical="center"/>
    </xf>
    <xf numFmtId="0" fontId="8" fillId="9" borderId="13" xfId="0" applyFont="1" applyFill="1" applyBorder="1" applyAlignment="1">
      <alignment horizontal="left" vertical="center"/>
    </xf>
    <xf numFmtId="0" fontId="8" fillId="9" borderId="1" xfId="0" applyFont="1" applyFill="1" applyBorder="1" applyAlignment="1">
      <alignment horizontal="left" vertical="center"/>
    </xf>
    <xf numFmtId="0" fontId="8" fillId="9" borderId="2" xfId="0" applyFont="1" applyFill="1" applyBorder="1" applyAlignment="1">
      <alignment horizontal="center" vertical="center"/>
    </xf>
    <xf numFmtId="0" fontId="8" fillId="9" borderId="3" xfId="0" applyFont="1" applyFill="1" applyBorder="1" applyAlignment="1">
      <alignment horizontal="center" vertical="center"/>
    </xf>
    <xf numFmtId="0" fontId="4" fillId="9" borderId="14" xfId="0" applyFont="1" applyFill="1" applyBorder="1" applyAlignment="1">
      <alignment horizontal="center" vertical="center"/>
    </xf>
    <xf numFmtId="0" fontId="4" fillId="9" borderId="15" xfId="0" applyFont="1" applyFill="1" applyBorder="1" applyAlignment="1">
      <alignment horizontal="center" vertical="center"/>
    </xf>
    <xf numFmtId="0" fontId="11" fillId="5" borderId="0" xfId="0" applyFont="1" applyFill="1" applyBorder="1" applyAlignment="1">
      <alignment horizontal="left" vertical="center"/>
    </xf>
    <xf numFmtId="0" fontId="12" fillId="5" borderId="0" xfId="0" applyFont="1" applyFill="1" applyBorder="1" applyAlignment="1">
      <alignment horizontal="left" vertical="center"/>
    </xf>
    <xf numFmtId="0" fontId="0" fillId="5" borderId="0" xfId="0" applyNumberFormat="1" applyFill="1" applyBorder="1" applyAlignment="1">
      <alignment vertical="center"/>
    </xf>
    <xf numFmtId="0" fontId="0" fillId="5" borderId="0" xfId="0" applyFill="1" applyAlignment="1">
      <alignment horizontal="right" vertical="center"/>
    </xf>
    <xf numFmtId="10" fontId="0" fillId="5" borderId="0" xfId="0" applyNumberFormat="1" applyFill="1" applyAlignment="1">
      <alignment horizontal="right" vertical="center"/>
    </xf>
    <xf numFmtId="8" fontId="0" fillId="3" borderId="0" xfId="0" applyNumberFormat="1" applyFill="1" applyAlignment="1">
      <alignment vertical="center"/>
    </xf>
    <xf numFmtId="7" fontId="2" fillId="4" borderId="16" xfId="1" applyNumberFormat="1" applyFont="1" applyFill="1" applyBorder="1" applyAlignment="1">
      <alignment vertical="center"/>
    </xf>
    <xf numFmtId="0" fontId="14" fillId="3" borderId="0" xfId="0" applyFont="1" applyFill="1" applyBorder="1" applyAlignment="1">
      <alignment vertical="center"/>
    </xf>
    <xf numFmtId="0" fontId="0" fillId="5" borderId="18" xfId="0" applyFill="1" applyBorder="1" applyAlignment="1">
      <alignment vertical="center"/>
    </xf>
    <xf numFmtId="0" fontId="0" fillId="5" borderId="22" xfId="0" applyFill="1" applyBorder="1" applyAlignment="1">
      <alignment vertical="center"/>
    </xf>
    <xf numFmtId="0" fontId="0" fillId="5" borderId="23" xfId="0" applyFill="1" applyBorder="1" applyAlignment="1">
      <alignment vertical="center"/>
    </xf>
    <xf numFmtId="0" fontId="0" fillId="7" borderId="4" xfId="0" applyFill="1" applyBorder="1" applyAlignment="1">
      <alignment vertical="center"/>
    </xf>
    <xf numFmtId="0" fontId="0" fillId="5" borderId="20" xfId="0" applyFill="1" applyBorder="1" applyAlignment="1">
      <alignment vertical="center"/>
    </xf>
    <xf numFmtId="0" fontId="0" fillId="0" borderId="23" xfId="0" applyBorder="1" applyAlignment="1">
      <alignment vertical="center"/>
    </xf>
    <xf numFmtId="0" fontId="0" fillId="5" borderId="17" xfId="0" applyFill="1" applyBorder="1" applyAlignment="1">
      <alignment vertical="center"/>
    </xf>
    <xf numFmtId="168" fontId="0" fillId="7" borderId="4" xfId="0" applyNumberFormat="1" applyFill="1" applyBorder="1" applyAlignment="1">
      <alignment vertical="center"/>
    </xf>
    <xf numFmtId="0" fontId="2" fillId="0" borderId="0" xfId="0" applyFont="1" applyBorder="1" applyAlignment="1">
      <alignment vertical="center"/>
    </xf>
    <xf numFmtId="164" fontId="0" fillId="0" borderId="25" xfId="0" applyNumberFormat="1" applyBorder="1" applyAlignment="1">
      <alignment vertical="center"/>
    </xf>
    <xf numFmtId="164" fontId="0" fillId="0" borderId="26" xfId="0" applyNumberFormat="1" applyBorder="1" applyAlignment="1">
      <alignment vertical="center"/>
    </xf>
    <xf numFmtId="17" fontId="0" fillId="0" borderId="0" xfId="0" applyNumberFormat="1" applyAlignment="1"/>
    <xf numFmtId="164" fontId="0" fillId="5" borderId="25" xfId="0" applyNumberFormat="1" applyFill="1" applyBorder="1" applyAlignment="1">
      <alignment vertical="center"/>
    </xf>
    <xf numFmtId="164" fontId="0" fillId="5" borderId="26" xfId="0" applyNumberFormat="1" applyFill="1" applyBorder="1" applyAlignment="1">
      <alignment vertical="center"/>
    </xf>
    <xf numFmtId="0" fontId="2" fillId="5" borderId="19" xfId="0" applyFont="1" applyFill="1" applyBorder="1" applyAlignment="1">
      <alignment vertical="center"/>
    </xf>
    <xf numFmtId="0" fontId="6" fillId="5" borderId="21" xfId="0" applyFont="1" applyFill="1" applyBorder="1" applyAlignment="1">
      <alignment vertical="center"/>
    </xf>
    <xf numFmtId="0" fontId="2" fillId="5" borderId="21" xfId="0" applyFont="1" applyFill="1" applyBorder="1" applyAlignment="1">
      <alignment vertical="center"/>
    </xf>
    <xf numFmtId="0" fontId="6" fillId="5" borderId="21" xfId="0" applyFont="1" applyFill="1" applyBorder="1" applyAlignment="1">
      <alignment horizontal="right" vertical="center"/>
    </xf>
    <xf numFmtId="0" fontId="0" fillId="5" borderId="23" xfId="0" applyFill="1" applyBorder="1" applyAlignment="1">
      <alignment horizontal="right" vertical="center"/>
    </xf>
    <xf numFmtId="0" fontId="0" fillId="2" borderId="17" xfId="0" applyFill="1" applyBorder="1" applyAlignment="1">
      <alignment vertical="center"/>
    </xf>
    <xf numFmtId="0" fontId="0" fillId="2" borderId="18" xfId="0" applyFill="1" applyBorder="1" applyAlignment="1">
      <alignment vertical="center"/>
    </xf>
    <xf numFmtId="10" fontId="0" fillId="2" borderId="18" xfId="2" applyNumberFormat="1" applyFont="1" applyFill="1" applyBorder="1" applyAlignment="1">
      <alignment vertical="center"/>
    </xf>
    <xf numFmtId="0" fontId="2" fillId="2" borderId="19" xfId="0" applyFont="1" applyFill="1" applyBorder="1" applyAlignment="1">
      <alignment vertical="center"/>
    </xf>
    <xf numFmtId="0" fontId="0" fillId="2" borderId="20" xfId="0" applyFill="1" applyBorder="1" applyAlignment="1">
      <alignment vertical="center"/>
    </xf>
    <xf numFmtId="0" fontId="2" fillId="2" borderId="21" xfId="0" applyFont="1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2" borderId="23" xfId="0" applyFill="1" applyBorder="1" applyAlignment="1">
      <alignment vertical="center"/>
    </xf>
    <xf numFmtId="10" fontId="0" fillId="2" borderId="23" xfId="2" applyNumberFormat="1" applyFont="1" applyFill="1" applyBorder="1" applyAlignment="1">
      <alignment vertical="center"/>
    </xf>
    <xf numFmtId="0" fontId="2" fillId="2" borderId="24" xfId="0" applyFont="1" applyFill="1" applyBorder="1" applyAlignment="1">
      <alignment vertical="center"/>
    </xf>
    <xf numFmtId="0" fontId="0" fillId="5" borderId="27" xfId="0" applyNumberFormat="1" applyFill="1" applyBorder="1" applyAlignment="1">
      <alignment horizontal="center" vertical="center"/>
    </xf>
    <xf numFmtId="164" fontId="0" fillId="0" borderId="28" xfId="0" applyNumberFormat="1" applyBorder="1" applyAlignment="1">
      <alignment vertical="center"/>
    </xf>
    <xf numFmtId="0" fontId="0" fillId="5" borderId="27" xfId="0" applyFill="1" applyBorder="1" applyAlignment="1">
      <alignment horizontal="center" vertical="center"/>
    </xf>
    <xf numFmtId="0" fontId="13" fillId="2" borderId="33" xfId="0" applyFont="1" applyFill="1" applyBorder="1" applyAlignment="1">
      <alignment horizontal="center" vertical="center"/>
    </xf>
    <xf numFmtId="0" fontId="0" fillId="6" borderId="27" xfId="0" applyNumberFormat="1" applyFill="1" applyBorder="1" applyAlignment="1">
      <alignment horizontal="center" vertical="center"/>
    </xf>
    <xf numFmtId="164" fontId="0" fillId="6" borderId="25" xfId="0" applyNumberFormat="1" applyFill="1" applyBorder="1" applyAlignment="1">
      <alignment vertical="center"/>
    </xf>
    <xf numFmtId="164" fontId="0" fillId="6" borderId="26" xfId="0" applyNumberFormat="1" applyFill="1" applyBorder="1" applyAlignment="1">
      <alignment vertical="center"/>
    </xf>
    <xf numFmtId="164" fontId="0" fillId="6" borderId="28" xfId="0" applyNumberFormat="1" applyFill="1" applyBorder="1" applyAlignment="1">
      <alignment vertical="center"/>
    </xf>
    <xf numFmtId="0" fontId="0" fillId="6" borderId="29" xfId="0" applyFill="1" applyBorder="1" applyAlignment="1">
      <alignment horizontal="center" vertical="center"/>
    </xf>
    <xf numFmtId="164" fontId="0" fillId="6" borderId="30" xfId="0" applyNumberFormat="1" applyFill="1" applyBorder="1" applyAlignment="1">
      <alignment vertical="center"/>
    </xf>
    <xf numFmtId="164" fontId="0" fillId="6" borderId="31" xfId="0" applyNumberFormat="1" applyFill="1" applyBorder="1" applyAlignment="1">
      <alignment vertical="center"/>
    </xf>
    <xf numFmtId="164" fontId="0" fillId="6" borderId="32" xfId="0" applyNumberFormat="1" applyFill="1" applyBorder="1" applyAlignment="1">
      <alignment vertical="center"/>
    </xf>
    <xf numFmtId="0" fontId="0" fillId="5" borderId="38" xfId="0" applyNumberFormat="1" applyFill="1" applyBorder="1" applyAlignment="1">
      <alignment horizontal="center" vertical="center"/>
    </xf>
    <xf numFmtId="164" fontId="0" fillId="0" borderId="39" xfId="0" applyNumberFormat="1" applyBorder="1" applyAlignment="1">
      <alignment vertical="center"/>
    </xf>
    <xf numFmtId="164" fontId="0" fillId="0" borderId="40" xfId="0" applyNumberFormat="1" applyBorder="1" applyAlignment="1">
      <alignment vertical="center"/>
    </xf>
    <xf numFmtId="164" fontId="0" fillId="0" borderId="41" xfId="0" applyNumberFormat="1" applyBorder="1" applyAlignment="1">
      <alignment vertical="center"/>
    </xf>
    <xf numFmtId="0" fontId="9" fillId="5" borderId="23" xfId="0" applyFont="1" applyFill="1" applyBorder="1" applyAlignment="1">
      <alignment horizontal="left" vertical="center"/>
    </xf>
    <xf numFmtId="0" fontId="2" fillId="5" borderId="24" xfId="0" applyFont="1" applyFill="1" applyBorder="1" applyAlignment="1">
      <alignment vertical="center"/>
    </xf>
    <xf numFmtId="0" fontId="5" fillId="8" borderId="0" xfId="0" applyFont="1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164" fontId="0" fillId="5" borderId="0" xfId="0" applyNumberFormat="1" applyFill="1" applyBorder="1" applyAlignment="1">
      <alignment horizontal="center" vertical="center"/>
    </xf>
    <xf numFmtId="164" fontId="0" fillId="3" borderId="0" xfId="0" applyNumberFormat="1" applyFill="1" applyBorder="1" applyAlignment="1">
      <alignment horizontal="center" vertical="center"/>
    </xf>
    <xf numFmtId="0" fontId="5" fillId="8" borderId="5" xfId="0" applyFont="1" applyFill="1" applyBorder="1" applyAlignment="1">
      <alignment horizontal="center" vertical="center"/>
    </xf>
    <xf numFmtId="0" fontId="5" fillId="8" borderId="6" xfId="0" applyFont="1" applyFill="1" applyBorder="1" applyAlignment="1">
      <alignment horizontal="center" vertical="center"/>
    </xf>
    <xf numFmtId="0" fontId="5" fillId="8" borderId="7" xfId="0" applyFont="1" applyFill="1" applyBorder="1" applyAlignment="1">
      <alignment horizontal="center" vertical="center"/>
    </xf>
    <xf numFmtId="0" fontId="5" fillId="8" borderId="8" xfId="0" applyFont="1" applyFill="1" applyBorder="1" applyAlignment="1">
      <alignment horizontal="center" vertical="center"/>
    </xf>
    <xf numFmtId="0" fontId="5" fillId="8" borderId="9" xfId="0" applyFont="1" applyFill="1" applyBorder="1" applyAlignment="1">
      <alignment horizontal="center" vertical="center"/>
    </xf>
    <xf numFmtId="0" fontId="5" fillId="8" borderId="10" xfId="0" applyFont="1" applyFill="1" applyBorder="1" applyAlignment="1">
      <alignment horizontal="center" vertical="center"/>
    </xf>
    <xf numFmtId="0" fontId="5" fillId="8" borderId="11" xfId="0" applyFont="1" applyFill="1" applyBorder="1" applyAlignment="1">
      <alignment horizontal="center" vertical="center"/>
    </xf>
    <xf numFmtId="0" fontId="5" fillId="8" borderId="12" xfId="0" applyFont="1" applyFill="1" applyBorder="1" applyAlignment="1">
      <alignment horizontal="center" vertical="center"/>
    </xf>
    <xf numFmtId="0" fontId="13" fillId="2" borderId="34" xfId="0" applyFont="1" applyFill="1" applyBorder="1" applyAlignment="1">
      <alignment horizontal="center" vertical="center"/>
    </xf>
    <xf numFmtId="0" fontId="13" fillId="2" borderId="35" xfId="0" applyFont="1" applyFill="1" applyBorder="1" applyAlignment="1">
      <alignment horizontal="center" vertical="center"/>
    </xf>
    <xf numFmtId="0" fontId="13" fillId="2" borderId="36" xfId="0" applyFont="1" applyFill="1" applyBorder="1" applyAlignment="1">
      <alignment horizontal="center" vertical="center"/>
    </xf>
    <xf numFmtId="0" fontId="13" fillId="2" borderId="37" xfId="0" applyFont="1" applyFill="1" applyBorder="1" applyAlignment="1">
      <alignment horizontal="center" vertic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colors>
    <mruColors>
      <color rgb="FF92CDDC"/>
      <color rgb="FFFFFF99"/>
      <color rgb="FFFF00FF"/>
      <color rgb="FF66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1000125</xdr:colOff>
          <xdr:row>11</xdr:row>
          <xdr:rowOff>0</xdr:rowOff>
        </xdr:from>
        <xdr:to>
          <xdr:col>10</xdr:col>
          <xdr:colOff>285750</xdr:colOff>
          <xdr:row>12</xdr:row>
          <xdr:rowOff>57150</xdr:rowOff>
        </xdr:to>
        <xdr:sp macro="" textlink="">
          <xdr:nvSpPr>
            <xdr:cNvPr id="14337" name="ComboBox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1000125</xdr:colOff>
          <xdr:row>12</xdr:row>
          <xdr:rowOff>152400</xdr:rowOff>
        </xdr:from>
        <xdr:to>
          <xdr:col>10</xdr:col>
          <xdr:colOff>285750</xdr:colOff>
          <xdr:row>14</xdr:row>
          <xdr:rowOff>28575</xdr:rowOff>
        </xdr:to>
        <xdr:sp macro="" textlink="">
          <xdr:nvSpPr>
            <xdr:cNvPr id="14338" name="ComboBox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3" tint="0.59999389629810485"/>
  </sheetPr>
  <dimension ref="A1:P415"/>
  <sheetViews>
    <sheetView showGridLines="0" tabSelected="1" zoomScale="80" zoomScaleNormal="80" workbookViewId="0">
      <selection activeCell="F16" sqref="F16"/>
    </sheetView>
  </sheetViews>
  <sheetFormatPr baseColWidth="10" defaultColWidth="15.7109375" defaultRowHeight="15" customHeight="1" x14ac:dyDescent="0.25"/>
  <cols>
    <col min="1" max="1" width="5.7109375" style="3" customWidth="1"/>
    <col min="2" max="2" width="20.7109375" style="3" customWidth="1"/>
    <col min="3" max="5" width="15.7109375" style="3"/>
    <col min="6" max="10" width="15.7109375" style="3" customWidth="1"/>
    <col min="11" max="12" width="15.7109375" style="3"/>
    <col min="13" max="13" width="15.7109375" style="53" customWidth="1"/>
    <col min="14" max="14" width="15.7109375" style="12"/>
    <col min="15" max="16384" width="15.7109375" style="3"/>
  </cols>
  <sheetData>
    <row r="1" spans="1:14" ht="15" customHeight="1" thickBot="1" x14ac:dyDescent="0.3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0"/>
      <c r="N1" s="1"/>
    </row>
    <row r="2" spans="1:14" ht="15" customHeight="1" x14ac:dyDescent="0.25">
      <c r="A2" s="1"/>
      <c r="B2" s="96" t="s">
        <v>0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98"/>
      <c r="N2" s="1"/>
    </row>
    <row r="3" spans="1:14" ht="15" customHeight="1" x14ac:dyDescent="0.25">
      <c r="A3" s="1"/>
      <c r="B3" s="99"/>
      <c r="C3" s="92"/>
      <c r="D3" s="92"/>
      <c r="E3" s="92"/>
      <c r="F3" s="92"/>
      <c r="G3" s="92"/>
      <c r="H3" s="92"/>
      <c r="I3" s="92"/>
      <c r="J3" s="92"/>
      <c r="K3" s="92"/>
      <c r="L3" s="92"/>
      <c r="M3" s="100"/>
      <c r="N3" s="1"/>
    </row>
    <row r="4" spans="1:14" ht="15" customHeight="1" thickBot="1" x14ac:dyDescent="0.3">
      <c r="A4" s="1"/>
      <c r="B4" s="101"/>
      <c r="C4" s="102"/>
      <c r="D4" s="102"/>
      <c r="E4" s="102"/>
      <c r="F4" s="102"/>
      <c r="G4" s="102"/>
      <c r="H4" s="102"/>
      <c r="I4" s="102"/>
      <c r="J4" s="102"/>
      <c r="K4" s="102"/>
      <c r="L4" s="102"/>
      <c r="M4" s="103"/>
      <c r="N4" s="1"/>
    </row>
    <row r="5" spans="1:14" ht="15" customHeight="1" thickBot="1" x14ac:dyDescent="0.3">
      <c r="A5" s="1"/>
      <c r="B5" s="1"/>
      <c r="C5" s="1"/>
      <c r="D5" s="1"/>
      <c r="E5" s="1"/>
      <c r="F5" s="1"/>
      <c r="G5" s="1"/>
      <c r="H5" s="1"/>
      <c r="I5" s="1"/>
      <c r="J5" s="1"/>
      <c r="K5" s="10"/>
      <c r="L5" s="1"/>
      <c r="M5" s="1"/>
      <c r="N5" s="1"/>
    </row>
    <row r="6" spans="1:14" s="6" customFormat="1" ht="15" customHeight="1" thickBot="1" x14ac:dyDescent="0.3">
      <c r="A6" s="4"/>
      <c r="B6" s="32" t="s">
        <v>5</v>
      </c>
      <c r="C6" s="33"/>
      <c r="D6" s="33"/>
      <c r="E6" s="34"/>
      <c r="F6" s="5"/>
      <c r="G6" s="4"/>
      <c r="H6" s="4"/>
      <c r="I6" s="4"/>
      <c r="J6" s="4"/>
      <c r="K6" s="44"/>
      <c r="L6" s="4"/>
      <c r="M6" s="4"/>
      <c r="N6" s="4"/>
    </row>
    <row r="7" spans="1:14" ht="15" customHeight="1" thickBot="1" x14ac:dyDescent="0.3">
      <c r="A7" s="1"/>
      <c r="B7" s="51"/>
      <c r="C7" s="45"/>
      <c r="D7" s="45"/>
      <c r="E7" s="45"/>
      <c r="F7" s="45"/>
      <c r="G7" s="45"/>
      <c r="H7" s="45"/>
      <c r="I7" s="45"/>
      <c r="J7" s="45"/>
      <c r="K7" s="59"/>
      <c r="L7" s="2"/>
      <c r="M7" s="1"/>
      <c r="N7" s="1"/>
    </row>
    <row r="8" spans="1:14" ht="15" customHeight="1" thickBot="1" x14ac:dyDescent="0.3">
      <c r="A8" s="1"/>
      <c r="B8" s="49"/>
      <c r="C8" s="38" t="s">
        <v>1</v>
      </c>
      <c r="D8" s="8"/>
      <c r="E8" s="13"/>
      <c r="F8" s="21">
        <v>200000</v>
      </c>
      <c r="G8" s="7"/>
      <c r="H8" s="20" t="s">
        <v>9</v>
      </c>
      <c r="I8" s="14"/>
      <c r="J8" s="8"/>
      <c r="K8" s="61"/>
      <c r="L8" s="2"/>
      <c r="M8" s="1"/>
      <c r="N8" s="1"/>
    </row>
    <row r="9" spans="1:14" ht="15" customHeight="1" thickBot="1" x14ac:dyDescent="0.3">
      <c r="A9" s="1"/>
      <c r="B9" s="49"/>
      <c r="C9" s="7"/>
      <c r="D9" s="8"/>
      <c r="E9" s="13"/>
      <c r="F9" s="8"/>
      <c r="G9" s="7"/>
      <c r="H9" s="8"/>
      <c r="I9" s="14"/>
      <c r="J9" s="8"/>
      <c r="K9" s="61"/>
      <c r="L9" s="2"/>
      <c r="M9" s="1"/>
      <c r="N9" s="1"/>
    </row>
    <row r="10" spans="1:14" ht="15" customHeight="1" thickBot="1" x14ac:dyDescent="0.3">
      <c r="A10" s="1"/>
      <c r="B10" s="49"/>
      <c r="C10" s="22" t="s">
        <v>3</v>
      </c>
      <c r="D10" s="17"/>
      <c r="E10" s="8"/>
      <c r="F10" s="21" t="e">
        <f>#REF!</f>
        <v>#REF!</v>
      </c>
      <c r="G10" s="7"/>
      <c r="H10" s="22" t="s">
        <v>8</v>
      </c>
      <c r="I10" s="8"/>
      <c r="J10" s="21">
        <v>200000</v>
      </c>
      <c r="K10" s="61"/>
      <c r="L10" s="2"/>
      <c r="M10" s="1"/>
      <c r="N10" s="1"/>
    </row>
    <row r="11" spans="1:14" ht="15" customHeight="1" thickBot="1" x14ac:dyDescent="0.3">
      <c r="A11" s="1"/>
      <c r="B11" s="49"/>
      <c r="C11" s="7"/>
      <c r="D11" s="8"/>
      <c r="E11" s="13"/>
      <c r="F11" s="8"/>
      <c r="G11" s="7"/>
      <c r="H11" s="23"/>
      <c r="I11" s="8"/>
      <c r="J11" s="8"/>
      <c r="K11" s="61"/>
      <c r="L11" s="2"/>
      <c r="M11" s="1"/>
      <c r="N11" s="1"/>
    </row>
    <row r="12" spans="1:14" ht="15" customHeight="1" thickBot="1" x14ac:dyDescent="0.3">
      <c r="A12" s="1"/>
      <c r="B12" s="49"/>
      <c r="C12" s="17" t="s">
        <v>18</v>
      </c>
      <c r="D12" s="17"/>
      <c r="E12" s="17"/>
      <c r="F12" s="21" t="e">
        <f>#REF!</f>
        <v>#REF!</v>
      </c>
      <c r="G12" s="8"/>
      <c r="H12" s="8" t="s">
        <v>7</v>
      </c>
      <c r="I12" s="13"/>
      <c r="J12" s="25" t="s">
        <v>12</v>
      </c>
      <c r="K12" s="62" t="s">
        <v>10</v>
      </c>
      <c r="L12" s="2"/>
      <c r="M12" s="1"/>
      <c r="N12" s="1"/>
    </row>
    <row r="13" spans="1:14" ht="15" customHeight="1" thickBot="1" x14ac:dyDescent="0.3">
      <c r="A13" s="1"/>
      <c r="B13" s="49"/>
      <c r="C13" s="22"/>
      <c r="D13" s="17"/>
      <c r="E13" s="24"/>
      <c r="F13" s="8"/>
      <c r="G13" s="8"/>
      <c r="H13" s="8"/>
      <c r="I13" s="13"/>
      <c r="J13" s="8"/>
      <c r="K13" s="62" t="s">
        <v>12</v>
      </c>
      <c r="L13" s="2"/>
      <c r="M13" s="1"/>
      <c r="N13" s="1"/>
    </row>
    <row r="14" spans="1:14" ht="15" customHeight="1" thickBot="1" x14ac:dyDescent="0.3">
      <c r="A14" s="1"/>
      <c r="B14" s="49"/>
      <c r="C14" s="27" t="s">
        <v>4</v>
      </c>
      <c r="D14" s="17"/>
      <c r="E14" s="8"/>
      <c r="F14" s="21" t="e">
        <f>#REF!</f>
        <v>#REF!</v>
      </c>
      <c r="G14" s="7"/>
      <c r="H14" s="8" t="s">
        <v>21</v>
      </c>
      <c r="I14" s="8"/>
      <c r="J14" s="39" t="s">
        <v>24</v>
      </c>
      <c r="K14" s="62" t="s">
        <v>13</v>
      </c>
      <c r="L14" s="2"/>
      <c r="M14" s="1"/>
      <c r="N14" s="1"/>
    </row>
    <row r="15" spans="1:14" ht="15" customHeight="1" thickBot="1" x14ac:dyDescent="0.3">
      <c r="A15" s="1"/>
      <c r="B15" s="49"/>
      <c r="C15" s="27"/>
      <c r="D15" s="17"/>
      <c r="E15" s="8"/>
      <c r="F15" s="8"/>
      <c r="G15" s="7"/>
      <c r="H15" s="26"/>
      <c r="I15" s="8"/>
      <c r="J15" s="8"/>
      <c r="K15" s="60"/>
      <c r="L15" s="2"/>
      <c r="M15" s="1"/>
      <c r="N15" s="1"/>
    </row>
    <row r="16" spans="1:14" ht="15" customHeight="1" thickBot="1" x14ac:dyDescent="0.3">
      <c r="A16" s="1"/>
      <c r="B16" s="49"/>
      <c r="C16" s="27" t="s">
        <v>2</v>
      </c>
      <c r="D16" s="17"/>
      <c r="E16" s="8"/>
      <c r="F16" s="21" t="e">
        <f>#REF!</f>
        <v>#REF!</v>
      </c>
      <c r="G16" s="8"/>
      <c r="H16" s="17" t="s">
        <v>23</v>
      </c>
      <c r="I16" s="17"/>
      <c r="J16" s="48">
        <f>J14*12</f>
        <v>360</v>
      </c>
      <c r="K16" s="60">
        <v>10</v>
      </c>
      <c r="L16" s="2"/>
      <c r="M16" s="1"/>
      <c r="N16" s="1"/>
    </row>
    <row r="17" spans="1:16" ht="15" customHeight="1" thickBot="1" x14ac:dyDescent="0.3">
      <c r="A17" s="1"/>
      <c r="B17" s="49"/>
      <c r="C17" s="27"/>
      <c r="D17" s="17"/>
      <c r="E17" s="8"/>
      <c r="F17" s="8"/>
      <c r="G17" s="8"/>
      <c r="H17" s="17"/>
      <c r="I17" s="17"/>
      <c r="J17" s="17"/>
      <c r="K17" s="60">
        <v>15</v>
      </c>
      <c r="L17" s="2"/>
      <c r="M17" s="1"/>
      <c r="N17" s="1"/>
    </row>
    <row r="18" spans="1:16" ht="15" customHeight="1" thickBot="1" x14ac:dyDescent="0.3">
      <c r="A18" s="1"/>
      <c r="B18" s="49"/>
      <c r="C18" s="37" t="s">
        <v>6</v>
      </c>
      <c r="D18" s="17"/>
      <c r="E18" s="8"/>
      <c r="F18" s="21" t="e">
        <f>#REF!</f>
        <v>#REF!</v>
      </c>
      <c r="G18" s="7"/>
      <c r="H18" s="22" t="s">
        <v>11</v>
      </c>
      <c r="I18" s="9"/>
      <c r="J18" s="28">
        <f>J10/F8</f>
        <v>1</v>
      </c>
      <c r="K18" s="60">
        <v>20</v>
      </c>
      <c r="L18" s="2"/>
      <c r="M18" s="1"/>
      <c r="N18" s="1"/>
    </row>
    <row r="19" spans="1:16" ht="15" customHeight="1" thickBot="1" x14ac:dyDescent="0.3">
      <c r="A19" s="1"/>
      <c r="B19" s="49"/>
      <c r="C19" s="17"/>
      <c r="D19" s="17"/>
      <c r="E19" s="17"/>
      <c r="F19" s="17"/>
      <c r="G19" s="7"/>
      <c r="H19" s="26"/>
      <c r="I19" s="9"/>
      <c r="J19" s="8"/>
      <c r="K19" s="60">
        <v>25</v>
      </c>
      <c r="L19" s="2"/>
      <c r="M19" s="1"/>
      <c r="N19" s="1"/>
    </row>
    <row r="20" spans="1:16" ht="15" customHeight="1" thickBot="1" x14ac:dyDescent="0.3">
      <c r="A20" s="1"/>
      <c r="B20" s="49"/>
      <c r="C20" s="17"/>
      <c r="D20" s="17"/>
      <c r="E20" s="17"/>
      <c r="F20" s="17"/>
      <c r="G20" s="7"/>
      <c r="H20" s="22" t="s">
        <v>14</v>
      </c>
      <c r="I20" s="8"/>
      <c r="J20" s="52">
        <v>0.03</v>
      </c>
      <c r="K20" s="60">
        <v>30</v>
      </c>
      <c r="L20" s="2"/>
      <c r="M20" s="1"/>
      <c r="N20" s="1"/>
    </row>
    <row r="21" spans="1:16" ht="15" customHeight="1" thickBot="1" x14ac:dyDescent="0.3">
      <c r="A21" s="1"/>
      <c r="B21" s="49"/>
      <c r="C21" s="17"/>
      <c r="D21" s="17"/>
      <c r="E21" s="17"/>
      <c r="F21" s="17"/>
      <c r="G21" s="7"/>
      <c r="H21" s="26"/>
      <c r="I21" s="8"/>
      <c r="J21" s="8"/>
      <c r="K21" s="60"/>
      <c r="L21" s="2"/>
      <c r="M21" s="1"/>
      <c r="N21" s="1"/>
    </row>
    <row r="22" spans="1:16" ht="15" customHeight="1" thickBot="1" x14ac:dyDescent="0.3">
      <c r="A22" s="1"/>
      <c r="B22" s="49"/>
      <c r="C22" s="17"/>
      <c r="D22" s="17"/>
      <c r="E22" s="17"/>
      <c r="F22" s="17"/>
      <c r="G22" s="7"/>
      <c r="H22" s="22" t="s">
        <v>20</v>
      </c>
      <c r="I22" s="8"/>
      <c r="J22" s="52">
        <f>(1+J20)^(1/12)-1</f>
        <v>2.4662697723036864E-3</v>
      </c>
      <c r="K22" s="60"/>
      <c r="L22" s="2"/>
      <c r="M22" s="1"/>
      <c r="N22" s="1"/>
    </row>
    <row r="23" spans="1:16" ht="15" customHeight="1" thickBot="1" x14ac:dyDescent="0.3">
      <c r="A23" s="1"/>
      <c r="B23" s="46"/>
      <c r="C23" s="90"/>
      <c r="D23" s="50"/>
      <c r="E23" s="47"/>
      <c r="F23" s="47"/>
      <c r="G23" s="63"/>
      <c r="H23" s="50"/>
      <c r="I23" s="47"/>
      <c r="J23" s="47"/>
      <c r="K23" s="91"/>
      <c r="L23" s="2"/>
      <c r="M23" s="1"/>
      <c r="N23" s="1"/>
    </row>
    <row r="24" spans="1:16" ht="15" customHeight="1" thickBot="1" x14ac:dyDescent="0.3">
      <c r="A24" s="1"/>
      <c r="B24" s="64"/>
      <c r="C24" s="65"/>
      <c r="D24" s="66"/>
      <c r="E24" s="65"/>
      <c r="F24" s="65"/>
      <c r="G24" s="65"/>
      <c r="H24" s="65"/>
      <c r="I24" s="65"/>
      <c r="J24" s="65"/>
      <c r="K24" s="67"/>
      <c r="L24" s="2"/>
      <c r="M24" s="1"/>
      <c r="N24" s="1"/>
    </row>
    <row r="25" spans="1:16" ht="15" customHeight="1" thickBot="1" x14ac:dyDescent="0.3">
      <c r="A25" s="1"/>
      <c r="B25" s="68"/>
      <c r="C25" s="15"/>
      <c r="D25" s="29"/>
      <c r="E25" s="15"/>
      <c r="F25" s="30" t="s">
        <v>16</v>
      </c>
      <c r="G25" s="15"/>
      <c r="H25" s="15"/>
      <c r="I25" s="15"/>
      <c r="J25" s="43">
        <f>-PMT(J22,J14*12,J10)</f>
        <v>838.84838044572894</v>
      </c>
      <c r="K25" s="69"/>
      <c r="L25" s="2"/>
      <c r="M25" s="1"/>
      <c r="N25" s="1"/>
    </row>
    <row r="26" spans="1:16" ht="15" customHeight="1" thickBot="1" x14ac:dyDescent="0.3">
      <c r="A26" s="1"/>
      <c r="B26" s="70"/>
      <c r="C26" s="71"/>
      <c r="D26" s="72"/>
      <c r="E26" s="71"/>
      <c r="F26" s="71"/>
      <c r="G26" s="71"/>
      <c r="H26" s="71"/>
      <c r="I26" s="71"/>
      <c r="J26" s="71"/>
      <c r="K26" s="73"/>
      <c r="L26" s="10"/>
      <c r="M26" s="1"/>
      <c r="N26" s="1"/>
    </row>
    <row r="27" spans="1:16" ht="15" customHeight="1" thickBot="1" x14ac:dyDescent="0.3">
      <c r="A27" s="1"/>
      <c r="B27" s="1"/>
      <c r="C27" s="1"/>
      <c r="D27" s="16"/>
      <c r="E27" s="1"/>
      <c r="F27" s="1"/>
      <c r="G27" s="1"/>
      <c r="H27" s="1"/>
      <c r="I27" s="1"/>
      <c r="J27" s="1"/>
      <c r="K27" s="1"/>
      <c r="L27" s="1"/>
      <c r="M27" s="10"/>
      <c r="N27" s="1"/>
      <c r="O27" s="41"/>
      <c r="P27" s="41"/>
    </row>
    <row r="28" spans="1:16" ht="15" customHeight="1" thickBot="1" x14ac:dyDescent="0.3">
      <c r="A28" s="1"/>
      <c r="B28" s="31" t="s">
        <v>25</v>
      </c>
      <c r="C28" s="35"/>
      <c r="D28" s="35"/>
      <c r="E28" s="36"/>
      <c r="F28" s="11"/>
      <c r="G28" s="11"/>
      <c r="H28" s="11"/>
      <c r="I28" s="1"/>
      <c r="J28" s="1"/>
      <c r="K28" s="1"/>
      <c r="L28" s="1"/>
      <c r="M28" s="10"/>
      <c r="N28" s="1"/>
      <c r="O28" s="41"/>
      <c r="P28" s="41"/>
    </row>
    <row r="29" spans="1:16" ht="15" customHeight="1" thickBot="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42"/>
      <c r="M29" s="10"/>
      <c r="N29" s="1"/>
      <c r="O29" s="40"/>
      <c r="P29" s="41"/>
    </row>
    <row r="30" spans="1:16" ht="15" customHeight="1" thickBot="1" x14ac:dyDescent="0.3">
      <c r="A30" s="1"/>
      <c r="B30" s="77" t="s">
        <v>22</v>
      </c>
      <c r="C30" s="104" t="s">
        <v>15</v>
      </c>
      <c r="D30" s="104"/>
      <c r="E30" s="104" t="s">
        <v>17</v>
      </c>
      <c r="F30" s="104"/>
      <c r="G30" s="105" t="s">
        <v>19</v>
      </c>
      <c r="H30" s="106"/>
      <c r="I30" s="104" t="s">
        <v>26</v>
      </c>
      <c r="J30" s="107"/>
      <c r="K30" s="10"/>
      <c r="L30" s="1"/>
      <c r="M30" s="1"/>
      <c r="N30" s="1"/>
    </row>
    <row r="31" spans="1:16" x14ac:dyDescent="0.25">
      <c r="A31" s="1"/>
      <c r="B31" s="86">
        <v>1</v>
      </c>
      <c r="C31" s="87">
        <f>-IPMT(J22,B31,J16,J10)</f>
        <v>493.2539544607373</v>
      </c>
      <c r="D31" s="88"/>
      <c r="E31" s="87">
        <f t="shared" ref="E31:E77" si="0">-PPMT($J$22,B31,$J$16,$J$10)</f>
        <v>345.59442598499163</v>
      </c>
      <c r="F31" s="88"/>
      <c r="G31" s="87">
        <f>C31+E31</f>
        <v>838.84838044572894</v>
      </c>
      <c r="H31" s="88"/>
      <c r="I31" s="87">
        <f>J10-E31</f>
        <v>199654.40557401502</v>
      </c>
      <c r="J31" s="89"/>
      <c r="K31" s="10"/>
      <c r="L31" s="1"/>
      <c r="M31" s="1"/>
      <c r="N31" s="1"/>
    </row>
    <row r="32" spans="1:16" x14ac:dyDescent="0.25">
      <c r="A32" s="1"/>
      <c r="B32" s="74">
        <v>2</v>
      </c>
      <c r="C32" s="54">
        <f>-IPMT(J22,B32,J16,J10)</f>
        <v>492.40162537445389</v>
      </c>
      <c r="D32" s="55"/>
      <c r="E32" s="54">
        <f t="shared" si="0"/>
        <v>346.44675507127499</v>
      </c>
      <c r="F32" s="55"/>
      <c r="G32" s="54">
        <f>C32+E32</f>
        <v>838.84838044572894</v>
      </c>
      <c r="H32" s="55"/>
      <c r="I32" s="54">
        <f>I31-E32</f>
        <v>199307.95881894373</v>
      </c>
      <c r="J32" s="75"/>
      <c r="K32" s="10"/>
      <c r="L32" s="1"/>
      <c r="M32" s="1"/>
      <c r="N32" s="1"/>
    </row>
    <row r="33" spans="1:16" x14ac:dyDescent="0.25">
      <c r="A33" s="1"/>
      <c r="B33" s="74">
        <v>3</v>
      </c>
      <c r="C33" s="54">
        <f>-IPMT(J22,B33,J16,J10)</f>
        <v>491.54719421470895</v>
      </c>
      <c r="D33" s="55"/>
      <c r="E33" s="54">
        <f t="shared" si="0"/>
        <v>347.30118623102004</v>
      </c>
      <c r="F33" s="55"/>
      <c r="G33" s="54">
        <f>C33+E33</f>
        <v>838.84838044572894</v>
      </c>
      <c r="H33" s="55"/>
      <c r="I33" s="54">
        <f>I32-E33</f>
        <v>198960.65763271271</v>
      </c>
      <c r="J33" s="75"/>
      <c r="K33" s="1"/>
      <c r="L33" s="1"/>
      <c r="M33" s="10"/>
      <c r="N33" s="1"/>
      <c r="O33" s="41"/>
      <c r="P33" s="41"/>
    </row>
    <row r="34" spans="1:16" x14ac:dyDescent="0.25">
      <c r="A34" s="1"/>
      <c r="B34" s="74">
        <v>4</v>
      </c>
      <c r="C34" s="54">
        <f>-IPMT(J22,B34,J16,J10)</f>
        <v>490.69065579722218</v>
      </c>
      <c r="D34" s="55"/>
      <c r="E34" s="54">
        <f t="shared" si="0"/>
        <v>348.15772464850681</v>
      </c>
      <c r="F34" s="55"/>
      <c r="G34" s="54">
        <f t="shared" ref="G34:G97" si="1">C34+E34</f>
        <v>838.84838044572894</v>
      </c>
      <c r="H34" s="55"/>
      <c r="I34" s="54">
        <f t="shared" ref="I34:I97" si="2">I33-E34</f>
        <v>198612.4999080642</v>
      </c>
      <c r="J34" s="75"/>
      <c r="K34" s="1"/>
      <c r="L34" s="1"/>
      <c r="M34" s="10"/>
      <c r="N34" s="1"/>
      <c r="O34" s="41"/>
      <c r="P34" s="41"/>
    </row>
    <row r="35" spans="1:16" x14ac:dyDescent="0.25">
      <c r="A35" s="1"/>
      <c r="B35" s="74">
        <v>5</v>
      </c>
      <c r="C35" s="54">
        <f>-IPMT(J22,B35,J16,J10)</f>
        <v>489.8320049249275</v>
      </c>
      <c r="D35" s="55"/>
      <c r="E35" s="54">
        <f t="shared" si="0"/>
        <v>349.01637552080138</v>
      </c>
      <c r="F35" s="55"/>
      <c r="G35" s="54">
        <f t="shared" si="1"/>
        <v>838.84838044572894</v>
      </c>
      <c r="H35" s="55"/>
      <c r="I35" s="54">
        <f t="shared" si="2"/>
        <v>198263.48353254341</v>
      </c>
      <c r="J35" s="75"/>
      <c r="K35" s="1"/>
      <c r="L35" s="1"/>
      <c r="M35" s="10"/>
      <c r="N35" s="1"/>
      <c r="O35" s="41"/>
      <c r="P35" s="41"/>
    </row>
    <row r="36" spans="1:16" x14ac:dyDescent="0.25">
      <c r="A36" s="1"/>
      <c r="B36" s="74">
        <v>6</v>
      </c>
      <c r="C36" s="54">
        <f>-IPMT(J22,B36,J16,J10)</f>
        <v>488.97123638794153</v>
      </c>
      <c r="D36" s="55"/>
      <c r="E36" s="54">
        <f t="shared" si="0"/>
        <v>349.8771440577874</v>
      </c>
      <c r="F36" s="55"/>
      <c r="G36" s="54">
        <f t="shared" si="1"/>
        <v>838.84838044572894</v>
      </c>
      <c r="H36" s="55"/>
      <c r="I36" s="54">
        <f t="shared" si="2"/>
        <v>197913.60638848561</v>
      </c>
      <c r="J36" s="75"/>
      <c r="K36" s="1"/>
      <c r="L36" s="1"/>
      <c r="M36" s="10"/>
      <c r="N36" s="1"/>
      <c r="O36" s="40"/>
      <c r="P36" s="41"/>
    </row>
    <row r="37" spans="1:16" x14ac:dyDescent="0.25">
      <c r="A37" s="1"/>
      <c r="B37" s="74">
        <v>7</v>
      </c>
      <c r="C37" s="54">
        <f>-IPMT(J22,B37,J16,J10)</f>
        <v>488.10834496353181</v>
      </c>
      <c r="D37" s="55"/>
      <c r="E37" s="54">
        <f t="shared" si="0"/>
        <v>350.74003548219707</v>
      </c>
      <c r="F37" s="55"/>
      <c r="G37" s="54">
        <f t="shared" si="1"/>
        <v>838.84838044572894</v>
      </c>
      <c r="H37" s="55"/>
      <c r="I37" s="54">
        <f t="shared" si="2"/>
        <v>197562.86635300342</v>
      </c>
      <c r="J37" s="75"/>
      <c r="K37" s="1"/>
      <c r="L37" s="1"/>
      <c r="M37" s="10"/>
      <c r="N37" s="1"/>
      <c r="O37" s="40"/>
      <c r="P37" s="40"/>
    </row>
    <row r="38" spans="1:16" x14ac:dyDescent="0.25">
      <c r="A38" s="1"/>
      <c r="B38" s="74">
        <v>8</v>
      </c>
      <c r="C38" s="54">
        <f>-IPMT(J22,B38,J16,J10)</f>
        <v>487.24332541608544</v>
      </c>
      <c r="D38" s="55"/>
      <c r="E38" s="54">
        <f t="shared" si="0"/>
        <v>351.60505502964349</v>
      </c>
      <c r="F38" s="55"/>
      <c r="G38" s="54">
        <f t="shared" si="1"/>
        <v>838.84838044572894</v>
      </c>
      <c r="H38" s="55"/>
      <c r="I38" s="54">
        <f t="shared" si="2"/>
        <v>197211.26129797378</v>
      </c>
      <c r="J38" s="75"/>
      <c r="K38" s="1"/>
      <c r="L38" s="1"/>
      <c r="M38" s="10"/>
      <c r="N38" s="1"/>
      <c r="O38" s="40"/>
      <c r="P38" s="40"/>
    </row>
    <row r="39" spans="1:16" x14ac:dyDescent="0.25">
      <c r="A39" s="1"/>
      <c r="B39" s="74">
        <v>9</v>
      </c>
      <c r="C39" s="54">
        <f>-IPMT(J22,B39,J16,J10)</f>
        <v>486.37617249707665</v>
      </c>
      <c r="D39" s="55"/>
      <c r="E39" s="54">
        <f t="shared" si="0"/>
        <v>352.47220794865234</v>
      </c>
      <c r="F39" s="55"/>
      <c r="G39" s="54">
        <f t="shared" si="1"/>
        <v>838.84838044572894</v>
      </c>
      <c r="H39" s="55"/>
      <c r="I39" s="54">
        <f t="shared" si="2"/>
        <v>196858.78909002512</v>
      </c>
      <c r="J39" s="75"/>
      <c r="K39" s="1"/>
      <c r="L39" s="1"/>
      <c r="M39" s="10"/>
      <c r="N39" s="1"/>
      <c r="O39" s="40"/>
      <c r="P39" s="40"/>
    </row>
    <row r="40" spans="1:16" x14ac:dyDescent="0.25">
      <c r="A40" s="1"/>
      <c r="B40" s="74">
        <v>10</v>
      </c>
      <c r="C40" s="54">
        <f>-IPMT(J22,B40,J16,J10)</f>
        <v>485.50688094503573</v>
      </c>
      <c r="D40" s="55"/>
      <c r="E40" s="54">
        <f t="shared" si="0"/>
        <v>353.3414995006932</v>
      </c>
      <c r="F40" s="55"/>
      <c r="G40" s="54">
        <f t="shared" si="1"/>
        <v>838.84838044572894</v>
      </c>
      <c r="H40" s="55"/>
      <c r="I40" s="54">
        <f t="shared" si="2"/>
        <v>196505.44759052442</v>
      </c>
      <c r="J40" s="75"/>
      <c r="K40" s="1"/>
      <c r="L40" s="1"/>
      <c r="M40" s="10"/>
      <c r="N40" s="1"/>
      <c r="O40" s="41"/>
      <c r="P40" s="40"/>
    </row>
    <row r="41" spans="1:16" x14ac:dyDescent="0.25">
      <c r="A41" s="1"/>
      <c r="B41" s="74">
        <v>11</v>
      </c>
      <c r="C41" s="54">
        <f>-IPMT(J22,B41,J16,J10)</f>
        <v>484.63544548551664</v>
      </c>
      <c r="D41" s="55"/>
      <c r="E41" s="54">
        <f t="shared" si="0"/>
        <v>354.21293496021224</v>
      </c>
      <c r="F41" s="55"/>
      <c r="G41" s="54">
        <f t="shared" si="1"/>
        <v>838.84838044572894</v>
      </c>
      <c r="H41" s="55"/>
      <c r="I41" s="54">
        <f t="shared" si="2"/>
        <v>196151.23465556421</v>
      </c>
      <c r="J41" s="75"/>
      <c r="K41" s="1"/>
      <c r="L41" s="1"/>
      <c r="M41" s="10"/>
      <c r="N41" s="1"/>
      <c r="O41" s="41"/>
      <c r="P41" s="40"/>
    </row>
    <row r="42" spans="1:16" x14ac:dyDescent="0.25">
      <c r="A42" s="1"/>
      <c r="B42" s="78">
        <v>12</v>
      </c>
      <c r="C42" s="79">
        <f>-IPMT(J22,B42,J16,J10)</f>
        <v>483.76186083106523</v>
      </c>
      <c r="D42" s="80"/>
      <c r="E42" s="79">
        <f t="shared" si="0"/>
        <v>355.08651961466353</v>
      </c>
      <c r="F42" s="80"/>
      <c r="G42" s="79">
        <f t="shared" si="1"/>
        <v>838.84838044572871</v>
      </c>
      <c r="H42" s="80"/>
      <c r="I42" s="79">
        <f t="shared" si="2"/>
        <v>195796.14813594954</v>
      </c>
      <c r="J42" s="81"/>
      <c r="K42" s="1"/>
      <c r="L42" s="1"/>
      <c r="M42" s="10"/>
      <c r="N42" s="1"/>
      <c r="O42" s="41"/>
      <c r="P42" s="40"/>
    </row>
    <row r="43" spans="1:16" hidden="1" x14ac:dyDescent="0.25">
      <c r="A43" s="1"/>
      <c r="B43" s="74">
        <v>13</v>
      </c>
      <c r="C43" s="54">
        <f>-IPMT(J22,B43,J16,J10)</f>
        <v>482.88612168118709</v>
      </c>
      <c r="D43" s="55"/>
      <c r="E43" s="57">
        <f t="shared" si="0"/>
        <v>355.96225876454173</v>
      </c>
      <c r="F43" s="58"/>
      <c r="G43" s="54">
        <f t="shared" si="1"/>
        <v>838.84838044572882</v>
      </c>
      <c r="H43" s="55"/>
      <c r="I43" s="54">
        <f t="shared" si="2"/>
        <v>195440.18587718499</v>
      </c>
      <c r="J43" s="75"/>
      <c r="K43" s="1"/>
      <c r="L43" s="1"/>
      <c r="M43" s="10"/>
      <c r="N43" s="1"/>
      <c r="O43" s="41"/>
      <c r="P43" s="40"/>
    </row>
    <row r="44" spans="1:16" hidden="1" x14ac:dyDescent="0.25">
      <c r="A44" s="1"/>
      <c r="B44" s="74">
        <v>14</v>
      </c>
      <c r="C44" s="54">
        <f>-IPMT(J22,B44,J16,J10)</f>
        <v>482.00822272231522</v>
      </c>
      <c r="D44" s="55"/>
      <c r="E44" s="57">
        <f t="shared" si="0"/>
        <v>356.84015772341365</v>
      </c>
      <c r="F44" s="58"/>
      <c r="G44" s="54">
        <f t="shared" si="1"/>
        <v>838.84838044572894</v>
      </c>
      <c r="H44" s="55"/>
      <c r="I44" s="54">
        <f t="shared" si="2"/>
        <v>195083.34571946159</v>
      </c>
      <c r="J44" s="75"/>
      <c r="K44" s="1"/>
      <c r="L44" s="1"/>
      <c r="M44" s="10"/>
      <c r="N44" s="1"/>
      <c r="O44" s="40"/>
      <c r="P44" s="40"/>
    </row>
    <row r="45" spans="1:16" hidden="1" x14ac:dyDescent="0.25">
      <c r="A45" s="1"/>
      <c r="B45" s="74">
        <v>15</v>
      </c>
      <c r="C45" s="54">
        <f>-IPMT(J22,B45,J16,J10)</f>
        <v>481.12815862777796</v>
      </c>
      <c r="D45" s="55"/>
      <c r="E45" s="57">
        <f t="shared" si="0"/>
        <v>357.72022181795103</v>
      </c>
      <c r="F45" s="58"/>
      <c r="G45" s="54">
        <f t="shared" si="1"/>
        <v>838.84838044572894</v>
      </c>
      <c r="H45" s="55"/>
      <c r="I45" s="54">
        <f t="shared" si="2"/>
        <v>194725.62549764363</v>
      </c>
      <c r="J45" s="75"/>
      <c r="K45" s="1"/>
      <c r="L45" s="1"/>
      <c r="M45" s="10"/>
      <c r="N45" s="1"/>
      <c r="O45" s="40"/>
      <c r="P45" s="40"/>
    </row>
    <row r="46" spans="1:16" hidden="1" x14ac:dyDescent="0.25">
      <c r="A46" s="1"/>
      <c r="B46" s="74">
        <v>16</v>
      </c>
      <c r="C46" s="54">
        <f>-IPMT(J22,B46,J16,J10)</f>
        <v>480.24592405776656</v>
      </c>
      <c r="D46" s="55"/>
      <c r="E46" s="57">
        <f t="shared" si="0"/>
        <v>358.60245638796238</v>
      </c>
      <c r="F46" s="58"/>
      <c r="G46" s="54">
        <f t="shared" si="1"/>
        <v>838.84838044572894</v>
      </c>
      <c r="H46" s="55"/>
      <c r="I46" s="54">
        <f t="shared" si="2"/>
        <v>194367.02304125566</v>
      </c>
      <c r="J46" s="75"/>
      <c r="K46" s="1"/>
      <c r="L46" s="1"/>
      <c r="M46" s="10"/>
      <c r="N46" s="18"/>
      <c r="O46" s="40"/>
      <c r="P46" s="40"/>
    </row>
    <row r="47" spans="1:16" hidden="1" x14ac:dyDescent="0.25">
      <c r="A47" s="1"/>
      <c r="B47" s="74">
        <v>17</v>
      </c>
      <c r="C47" s="54">
        <f>-IPMT(J22,B47,J16,J10)</f>
        <v>479.361513659303</v>
      </c>
      <c r="D47" s="55"/>
      <c r="E47" s="57">
        <f t="shared" si="0"/>
        <v>359.48686678642588</v>
      </c>
      <c r="F47" s="58"/>
      <c r="G47" s="54">
        <f t="shared" si="1"/>
        <v>838.84838044572894</v>
      </c>
      <c r="H47" s="55"/>
      <c r="I47" s="54">
        <f t="shared" si="2"/>
        <v>194007.53617446922</v>
      </c>
      <c r="J47" s="75"/>
      <c r="K47" s="1"/>
      <c r="L47" s="1"/>
      <c r="M47" s="10"/>
      <c r="N47" s="1"/>
      <c r="O47" s="41"/>
      <c r="P47" s="40"/>
    </row>
    <row r="48" spans="1:16" hidden="1" x14ac:dyDescent="0.25">
      <c r="A48" s="1"/>
      <c r="B48" s="74">
        <v>18</v>
      </c>
      <c r="C48" s="54">
        <f>-IPMT(J22,B48,J16,J10)</f>
        <v>478.47492206620757</v>
      </c>
      <c r="D48" s="55"/>
      <c r="E48" s="57">
        <f t="shared" si="0"/>
        <v>360.37345837952137</v>
      </c>
      <c r="F48" s="58"/>
      <c r="G48" s="54">
        <f t="shared" si="1"/>
        <v>838.84838044572894</v>
      </c>
      <c r="H48" s="55"/>
      <c r="I48" s="54">
        <f t="shared" si="2"/>
        <v>193647.16271608969</v>
      </c>
      <c r="J48" s="75"/>
      <c r="K48" s="1"/>
      <c r="L48" s="1"/>
      <c r="M48" s="10"/>
      <c r="N48" s="1"/>
      <c r="O48" s="41"/>
      <c r="P48" s="40"/>
    </row>
    <row r="49" spans="1:16" hidden="1" x14ac:dyDescent="0.25">
      <c r="A49" s="1"/>
      <c r="B49" s="74">
        <v>19</v>
      </c>
      <c r="C49" s="54">
        <f>-IPMT(J22,B49,J16,J10)</f>
        <v>477.58614389906563</v>
      </c>
      <c r="D49" s="55"/>
      <c r="E49" s="57">
        <f t="shared" si="0"/>
        <v>361.2622365466633</v>
      </c>
      <c r="F49" s="58"/>
      <c r="G49" s="54">
        <f t="shared" si="1"/>
        <v>838.84838044572894</v>
      </c>
      <c r="H49" s="55"/>
      <c r="I49" s="54">
        <f t="shared" si="2"/>
        <v>193285.90047954302</v>
      </c>
      <c r="J49" s="75"/>
      <c r="K49" s="1"/>
      <c r="L49" s="1"/>
      <c r="M49" s="10"/>
      <c r="N49" s="1"/>
      <c r="O49" s="41"/>
      <c r="P49" s="40"/>
    </row>
    <row r="50" spans="1:16" hidden="1" x14ac:dyDescent="0.25">
      <c r="A50" s="1"/>
      <c r="B50" s="74">
        <v>20</v>
      </c>
      <c r="C50" s="54">
        <f>-IPMT(J22,B50,J16,J10)</f>
        <v>476.6951737651957</v>
      </c>
      <c r="D50" s="55"/>
      <c r="E50" s="57">
        <f t="shared" si="0"/>
        <v>362.15320668053317</v>
      </c>
      <c r="F50" s="58"/>
      <c r="G50" s="54">
        <f t="shared" si="1"/>
        <v>838.84838044572894</v>
      </c>
      <c r="H50" s="55"/>
      <c r="I50" s="54">
        <f t="shared" si="2"/>
        <v>192923.7472728625</v>
      </c>
      <c r="J50" s="75"/>
      <c r="K50" s="1"/>
      <c r="L50" s="1"/>
      <c r="M50" s="10"/>
      <c r="N50" s="1"/>
      <c r="O50" s="41"/>
      <c r="P50" s="40"/>
    </row>
    <row r="51" spans="1:16" hidden="1" x14ac:dyDescent="0.25">
      <c r="A51" s="1"/>
      <c r="B51" s="74">
        <v>21</v>
      </c>
      <c r="C51" s="54">
        <f>-IPMT(J22,B51,J16,J10)</f>
        <v>475.8020062586167</v>
      </c>
      <c r="D51" s="55"/>
      <c r="E51" s="57">
        <f t="shared" si="0"/>
        <v>363.04637418711224</v>
      </c>
      <c r="F51" s="58"/>
      <c r="G51" s="54">
        <f t="shared" si="1"/>
        <v>838.84838044572894</v>
      </c>
      <c r="H51" s="55"/>
      <c r="I51" s="54">
        <f t="shared" si="2"/>
        <v>192560.70089867539</v>
      </c>
      <c r="J51" s="75"/>
      <c r="K51" s="1"/>
      <c r="L51" s="1"/>
      <c r="M51" s="10"/>
      <c r="N51" s="1"/>
    </row>
    <row r="52" spans="1:16" hidden="1" x14ac:dyDescent="0.25">
      <c r="A52" s="1"/>
      <c r="B52" s="74">
        <v>22</v>
      </c>
      <c r="C52" s="54">
        <f>-IPMT(J22,B52,J16,J10)</f>
        <v>474.90663596001457</v>
      </c>
      <c r="D52" s="55"/>
      <c r="E52" s="57">
        <f t="shared" si="0"/>
        <v>363.94174448571442</v>
      </c>
      <c r="F52" s="58"/>
      <c r="G52" s="54">
        <f t="shared" si="1"/>
        <v>838.84838044572894</v>
      </c>
      <c r="H52" s="55"/>
      <c r="I52" s="54">
        <f t="shared" si="2"/>
        <v>192196.75915418967</v>
      </c>
      <c r="J52" s="75"/>
      <c r="K52" s="1"/>
      <c r="L52" s="1"/>
      <c r="M52" s="10"/>
      <c r="N52" s="19"/>
    </row>
    <row r="53" spans="1:16" hidden="1" x14ac:dyDescent="0.25">
      <c r="A53" s="1"/>
      <c r="B53" s="74">
        <v>23</v>
      </c>
      <c r="C53" s="54">
        <f>-IPMT(J22,B53,J16,J10)</f>
        <v>474.00905743670995</v>
      </c>
      <c r="D53" s="55"/>
      <c r="E53" s="57">
        <f t="shared" si="0"/>
        <v>364.83932300901893</v>
      </c>
      <c r="F53" s="58"/>
      <c r="G53" s="54">
        <f t="shared" si="1"/>
        <v>838.84838044572894</v>
      </c>
      <c r="H53" s="55"/>
      <c r="I53" s="54">
        <f t="shared" si="2"/>
        <v>191831.91983118065</v>
      </c>
      <c r="J53" s="75"/>
      <c r="K53" s="1"/>
      <c r="L53" s="1"/>
      <c r="M53" s="10"/>
      <c r="N53" s="1"/>
    </row>
    <row r="54" spans="1:16" x14ac:dyDescent="0.25">
      <c r="A54" s="1"/>
      <c r="B54" s="74">
        <v>24</v>
      </c>
      <c r="C54" s="54">
        <f>-IPMT(J22,B54,J16,J10)</f>
        <v>473.1092652426251</v>
      </c>
      <c r="D54" s="55"/>
      <c r="E54" s="57">
        <f t="shared" si="0"/>
        <v>365.73911520310384</v>
      </c>
      <c r="F54" s="58"/>
      <c r="G54" s="54">
        <f t="shared" si="1"/>
        <v>838.84838044572894</v>
      </c>
      <c r="H54" s="55"/>
      <c r="I54" s="54">
        <f t="shared" si="2"/>
        <v>191466.18071597756</v>
      </c>
      <c r="J54" s="75"/>
      <c r="K54" s="1"/>
      <c r="L54" s="1"/>
      <c r="M54" s="10"/>
      <c r="N54" s="1"/>
    </row>
    <row r="55" spans="1:16" hidden="1" x14ac:dyDescent="0.25">
      <c r="A55" s="1"/>
      <c r="B55" s="74">
        <v>25</v>
      </c>
      <c r="C55" s="54">
        <f>-IPMT(J22,B55,J16,J10)</f>
        <v>472.20725391825044</v>
      </c>
      <c r="D55" s="55"/>
      <c r="E55" s="57">
        <f t="shared" si="0"/>
        <v>366.64112652747832</v>
      </c>
      <c r="F55" s="58"/>
      <c r="G55" s="54">
        <f t="shared" si="1"/>
        <v>838.84838044572871</v>
      </c>
      <c r="H55" s="55"/>
      <c r="I55" s="54">
        <f t="shared" si="2"/>
        <v>191099.53958945008</v>
      </c>
      <c r="J55" s="75"/>
      <c r="K55" s="1"/>
      <c r="L55" s="1"/>
      <c r="M55" s="10"/>
      <c r="N55" s="1"/>
    </row>
    <row r="56" spans="1:16" hidden="1" x14ac:dyDescent="0.25">
      <c r="A56" s="1"/>
      <c r="B56" s="74">
        <v>26</v>
      </c>
      <c r="C56" s="54">
        <f>-IPMT(J22,B56,J16,J10)</f>
        <v>471.30301799061243</v>
      </c>
      <c r="D56" s="55"/>
      <c r="E56" s="57">
        <f t="shared" si="0"/>
        <v>367.54536245511645</v>
      </c>
      <c r="F56" s="58"/>
      <c r="G56" s="54">
        <f t="shared" si="1"/>
        <v>838.84838044572894</v>
      </c>
      <c r="H56" s="55"/>
      <c r="I56" s="54">
        <f t="shared" si="2"/>
        <v>190731.99422699495</v>
      </c>
      <c r="J56" s="75"/>
      <c r="K56" s="1"/>
      <c r="L56" s="1"/>
      <c r="M56" s="10"/>
      <c r="N56" s="1"/>
    </row>
    <row r="57" spans="1:16" hidden="1" x14ac:dyDescent="0.25">
      <c r="A57" s="1"/>
      <c r="B57" s="74">
        <v>27</v>
      </c>
      <c r="C57" s="54">
        <f>-IPMT(J22,B57,J16,J10)</f>
        <v>470.39655197323901</v>
      </c>
      <c r="D57" s="55"/>
      <c r="E57" s="57">
        <f t="shared" si="0"/>
        <v>368.45182847248986</v>
      </c>
      <c r="F57" s="58"/>
      <c r="G57" s="54">
        <f t="shared" si="1"/>
        <v>838.84838044572894</v>
      </c>
      <c r="H57" s="55"/>
      <c r="I57" s="54">
        <f t="shared" si="2"/>
        <v>190363.54239852246</v>
      </c>
      <c r="J57" s="75"/>
      <c r="K57" s="1"/>
      <c r="L57" s="1"/>
      <c r="M57" s="10"/>
      <c r="N57" s="1"/>
    </row>
    <row r="58" spans="1:16" hidden="1" x14ac:dyDescent="0.25">
      <c r="A58" s="1"/>
      <c r="B58" s="74">
        <v>28</v>
      </c>
      <c r="C58" s="54">
        <f>-IPMT(J22,B58,J16,J10)</f>
        <v>469.4878503661273</v>
      </c>
      <c r="D58" s="55"/>
      <c r="E58" s="57">
        <f t="shared" si="0"/>
        <v>369.36053007960163</v>
      </c>
      <c r="F58" s="58"/>
      <c r="G58" s="54">
        <f t="shared" si="1"/>
        <v>838.84838044572894</v>
      </c>
      <c r="H58" s="55"/>
      <c r="I58" s="54">
        <f t="shared" si="2"/>
        <v>189994.18186844286</v>
      </c>
      <c r="J58" s="75"/>
      <c r="K58" s="1"/>
      <c r="L58" s="1"/>
      <c r="M58" s="10"/>
      <c r="N58" s="1"/>
    </row>
    <row r="59" spans="1:16" hidden="1" x14ac:dyDescent="0.25">
      <c r="A59" s="1"/>
      <c r="B59" s="74">
        <v>29</v>
      </c>
      <c r="C59" s="54">
        <f>-IPMT(J22,B59,J16,J10)</f>
        <v>468.57690765570987</v>
      </c>
      <c r="D59" s="55"/>
      <c r="E59" s="57">
        <f t="shared" si="0"/>
        <v>370.271472790019</v>
      </c>
      <c r="F59" s="58"/>
      <c r="G59" s="54">
        <f t="shared" si="1"/>
        <v>838.84838044572894</v>
      </c>
      <c r="H59" s="55"/>
      <c r="I59" s="54">
        <f t="shared" si="2"/>
        <v>189623.91039565284</v>
      </c>
      <c r="J59" s="75"/>
      <c r="K59" s="1"/>
      <c r="L59" s="1"/>
      <c r="M59" s="10"/>
      <c r="N59" s="1"/>
    </row>
    <row r="60" spans="1:16" hidden="1" x14ac:dyDescent="0.25">
      <c r="A60" s="1"/>
      <c r="B60" s="74">
        <v>30</v>
      </c>
      <c r="C60" s="54">
        <f>-IPMT(J22,B60,J16,J10)</f>
        <v>467.66371831482149</v>
      </c>
      <c r="D60" s="55"/>
      <c r="E60" s="57">
        <f t="shared" si="0"/>
        <v>371.18466213090738</v>
      </c>
      <c r="F60" s="58"/>
      <c r="G60" s="54">
        <f t="shared" si="1"/>
        <v>838.84838044572894</v>
      </c>
      <c r="H60" s="55"/>
      <c r="I60" s="54">
        <f t="shared" si="2"/>
        <v>189252.72573352195</v>
      </c>
      <c r="J60" s="75"/>
      <c r="K60" s="1"/>
      <c r="L60" s="1"/>
      <c r="M60" s="10"/>
      <c r="N60" s="1"/>
    </row>
    <row r="61" spans="1:16" hidden="1" x14ac:dyDescent="0.25">
      <c r="A61" s="1"/>
      <c r="B61" s="74">
        <v>31</v>
      </c>
      <c r="C61" s="54">
        <f>-IPMT(J22,B61,J16,J10)</f>
        <v>466.74827680266532</v>
      </c>
      <c r="D61" s="55"/>
      <c r="E61" s="57">
        <f t="shared" si="0"/>
        <v>372.10010364306356</v>
      </c>
      <c r="F61" s="58"/>
      <c r="G61" s="54">
        <f t="shared" si="1"/>
        <v>838.84838044572894</v>
      </c>
      <c r="H61" s="55"/>
      <c r="I61" s="54">
        <f t="shared" si="2"/>
        <v>188880.62562987889</v>
      </c>
      <c r="J61" s="75"/>
      <c r="K61" s="1"/>
      <c r="L61" s="1"/>
      <c r="M61" s="10"/>
      <c r="N61" s="1"/>
    </row>
    <row r="62" spans="1:16" hidden="1" x14ac:dyDescent="0.25">
      <c r="A62" s="1"/>
      <c r="B62" s="74">
        <v>32</v>
      </c>
      <c r="C62" s="54">
        <f>-IPMT(J22,B62,J16,J10)</f>
        <v>465.83057756477933</v>
      </c>
      <c r="D62" s="55"/>
      <c r="E62" s="57">
        <f t="shared" si="0"/>
        <v>373.01780288094955</v>
      </c>
      <c r="F62" s="58"/>
      <c r="G62" s="54">
        <f t="shared" si="1"/>
        <v>838.84838044572894</v>
      </c>
      <c r="H62" s="55"/>
      <c r="I62" s="54">
        <f t="shared" si="2"/>
        <v>188507.60782699793</v>
      </c>
      <c r="J62" s="75"/>
      <c r="K62" s="1"/>
      <c r="L62" s="1"/>
      <c r="M62" s="10"/>
      <c r="N62" s="1"/>
    </row>
    <row r="63" spans="1:16" hidden="1" x14ac:dyDescent="0.25">
      <c r="A63" s="1"/>
      <c r="B63" s="74">
        <v>33</v>
      </c>
      <c r="C63" s="54">
        <f>-IPMT(J22,B63,J16,J10)</f>
        <v>464.91061503300301</v>
      </c>
      <c r="D63" s="55"/>
      <c r="E63" s="57">
        <f t="shared" si="0"/>
        <v>373.93776541272592</v>
      </c>
      <c r="F63" s="58"/>
      <c r="G63" s="54">
        <f t="shared" si="1"/>
        <v>838.84838044572894</v>
      </c>
      <c r="H63" s="55"/>
      <c r="I63" s="54">
        <f t="shared" si="2"/>
        <v>188133.6700615852</v>
      </c>
      <c r="J63" s="75"/>
      <c r="K63" s="1"/>
      <c r="L63" s="1"/>
      <c r="M63" s="10"/>
      <c r="N63" s="1"/>
    </row>
    <row r="64" spans="1:16" hidden="1" x14ac:dyDescent="0.25">
      <c r="A64" s="1"/>
      <c r="B64" s="74">
        <v>34</v>
      </c>
      <c r="C64" s="54">
        <f>-IPMT(J22,B64,J16,J10)</f>
        <v>463.98838362544268</v>
      </c>
      <c r="D64" s="55"/>
      <c r="E64" s="57">
        <f t="shared" si="0"/>
        <v>374.8599968202862</v>
      </c>
      <c r="F64" s="58"/>
      <c r="G64" s="54">
        <f t="shared" si="1"/>
        <v>838.84838044572894</v>
      </c>
      <c r="H64" s="55"/>
      <c r="I64" s="54">
        <f t="shared" si="2"/>
        <v>187758.81006476493</v>
      </c>
      <c r="J64" s="75"/>
      <c r="K64" s="1"/>
      <c r="L64" s="1"/>
      <c r="M64" s="10"/>
      <c r="N64" s="1"/>
    </row>
    <row r="65" spans="1:14" hidden="1" x14ac:dyDescent="0.25">
      <c r="A65" s="1"/>
      <c r="B65" s="74">
        <v>35</v>
      </c>
      <c r="C65" s="54">
        <f>-IPMT(J22,B65,J16,J10)</f>
        <v>463.06387774643895</v>
      </c>
      <c r="D65" s="55"/>
      <c r="E65" s="57">
        <f t="shared" si="0"/>
        <v>375.78450269928993</v>
      </c>
      <c r="F65" s="58"/>
      <c r="G65" s="54">
        <f t="shared" si="1"/>
        <v>838.84838044572894</v>
      </c>
      <c r="H65" s="55"/>
      <c r="I65" s="54">
        <f t="shared" si="2"/>
        <v>187383.02556206562</v>
      </c>
      <c r="J65" s="75"/>
      <c r="K65" s="1"/>
      <c r="L65" s="1"/>
      <c r="M65" s="10"/>
      <c r="N65" s="1"/>
    </row>
    <row r="66" spans="1:14" x14ac:dyDescent="0.25">
      <c r="A66" s="1"/>
      <c r="B66" s="74">
        <v>36</v>
      </c>
      <c r="C66" s="54">
        <f>-IPMT(J22,B66,J16,J10)</f>
        <v>462.13709178653141</v>
      </c>
      <c r="D66" s="55"/>
      <c r="E66" s="57">
        <f t="shared" si="0"/>
        <v>376.71128865919729</v>
      </c>
      <c r="F66" s="58"/>
      <c r="G66" s="54">
        <f t="shared" si="1"/>
        <v>838.84838044572871</v>
      </c>
      <c r="H66" s="55"/>
      <c r="I66" s="54">
        <f t="shared" si="2"/>
        <v>187006.31427340643</v>
      </c>
      <c r="J66" s="75"/>
      <c r="K66" s="1"/>
      <c r="L66" s="1"/>
      <c r="M66" s="10"/>
      <c r="N66" s="1"/>
    </row>
    <row r="67" spans="1:14" hidden="1" x14ac:dyDescent="0.25">
      <c r="A67" s="1"/>
      <c r="B67" s="74">
        <v>37</v>
      </c>
      <c r="C67" s="54">
        <f>-IPMT(J22,B67,J16,J10)</f>
        <v>461.20802012242569</v>
      </c>
      <c r="D67" s="55"/>
      <c r="E67" s="57">
        <f t="shared" si="0"/>
        <v>377.64036032330313</v>
      </c>
      <c r="F67" s="58"/>
      <c r="G67" s="54">
        <f t="shared" si="1"/>
        <v>838.84838044572882</v>
      </c>
      <c r="H67" s="55"/>
      <c r="I67" s="54">
        <f t="shared" si="2"/>
        <v>186628.67391308313</v>
      </c>
      <c r="J67" s="75"/>
      <c r="K67" s="1"/>
      <c r="L67" s="1"/>
      <c r="M67" s="10"/>
      <c r="N67" s="1"/>
    </row>
    <row r="68" spans="1:14" hidden="1" x14ac:dyDescent="0.25">
      <c r="A68" s="1"/>
      <c r="B68" s="74">
        <v>38</v>
      </c>
      <c r="C68" s="54">
        <f>-IPMT(J22,B68,J16,J10)</f>
        <v>460.27665711695852</v>
      </c>
      <c r="D68" s="55"/>
      <c r="E68" s="57">
        <f t="shared" si="0"/>
        <v>378.57172332877036</v>
      </c>
      <c r="F68" s="58"/>
      <c r="G68" s="54">
        <f t="shared" si="1"/>
        <v>838.84838044572894</v>
      </c>
      <c r="H68" s="55"/>
      <c r="I68" s="54">
        <f t="shared" si="2"/>
        <v>186250.10218975437</v>
      </c>
      <c r="J68" s="75"/>
      <c r="K68" s="1"/>
      <c r="L68" s="1"/>
      <c r="M68" s="10"/>
      <c r="N68" s="1"/>
    </row>
    <row r="69" spans="1:14" hidden="1" x14ac:dyDescent="0.25">
      <c r="A69" s="1"/>
      <c r="B69" s="74">
        <v>39</v>
      </c>
      <c r="C69" s="54">
        <f>-IPMT(J22,B69,J16,J10)</f>
        <v>459.34299711906391</v>
      </c>
      <c r="D69" s="55"/>
      <c r="E69" s="57">
        <f t="shared" si="0"/>
        <v>379.50538332666497</v>
      </c>
      <c r="F69" s="58"/>
      <c r="G69" s="54">
        <f t="shared" si="1"/>
        <v>838.84838044572894</v>
      </c>
      <c r="H69" s="55"/>
      <c r="I69" s="54">
        <f t="shared" si="2"/>
        <v>185870.5968064277</v>
      </c>
      <c r="J69" s="75"/>
      <c r="K69" s="1"/>
      <c r="L69" s="1"/>
      <c r="M69" s="10"/>
      <c r="N69" s="1"/>
    </row>
    <row r="70" spans="1:14" hidden="1" x14ac:dyDescent="0.25">
      <c r="A70" s="1"/>
      <c r="B70" s="74">
        <v>40</v>
      </c>
      <c r="C70" s="54">
        <f>-IPMT(J22,B70,J16,J10)</f>
        <v>458.40703446373885</v>
      </c>
      <c r="D70" s="55"/>
      <c r="E70" s="57">
        <f t="shared" si="0"/>
        <v>380.44134598199003</v>
      </c>
      <c r="F70" s="58"/>
      <c r="G70" s="54">
        <f t="shared" si="1"/>
        <v>838.84838044572894</v>
      </c>
      <c r="H70" s="55"/>
      <c r="I70" s="54">
        <f t="shared" si="2"/>
        <v>185490.15546044571</v>
      </c>
      <c r="J70" s="75"/>
      <c r="K70" s="1"/>
      <c r="L70" s="1"/>
      <c r="M70" s="10"/>
      <c r="N70" s="1"/>
    </row>
    <row r="71" spans="1:14" hidden="1" x14ac:dyDescent="0.25">
      <c r="A71" s="1"/>
      <c r="B71" s="74">
        <v>41</v>
      </c>
      <c r="C71" s="54">
        <f>-IPMT(J22,B71,J16,J10)</f>
        <v>457.46876347200896</v>
      </c>
      <c r="D71" s="55"/>
      <c r="E71" s="57">
        <f t="shared" si="0"/>
        <v>381.37961697371992</v>
      </c>
      <c r="F71" s="58"/>
      <c r="G71" s="54">
        <f t="shared" si="1"/>
        <v>838.84838044572894</v>
      </c>
      <c r="H71" s="55"/>
      <c r="I71" s="54">
        <f t="shared" si="2"/>
        <v>185108.77584347199</v>
      </c>
      <c r="J71" s="75"/>
      <c r="K71" s="1"/>
      <c r="L71" s="1"/>
      <c r="M71" s="10"/>
      <c r="N71" s="1"/>
    </row>
    <row r="72" spans="1:14" hidden="1" x14ac:dyDescent="0.25">
      <c r="A72" s="1"/>
      <c r="B72" s="74">
        <v>42</v>
      </c>
      <c r="C72" s="54">
        <f>-IPMT(J22,B72,J16,J10)</f>
        <v>456.5281784508939</v>
      </c>
      <c r="D72" s="55"/>
      <c r="E72" s="54">
        <f t="shared" si="0"/>
        <v>382.32020199483503</v>
      </c>
      <c r="F72" s="55"/>
      <c r="G72" s="54">
        <f t="shared" si="1"/>
        <v>838.84838044572894</v>
      </c>
      <c r="H72" s="55"/>
      <c r="I72" s="54">
        <f t="shared" si="2"/>
        <v>184726.45564147717</v>
      </c>
      <c r="J72" s="75"/>
      <c r="K72" s="1"/>
      <c r="L72" s="1"/>
      <c r="M72" s="10"/>
      <c r="N72" s="1"/>
    </row>
    <row r="73" spans="1:14" hidden="1" x14ac:dyDescent="0.25">
      <c r="A73" s="1"/>
      <c r="B73" s="74">
        <v>43</v>
      </c>
      <c r="C73" s="54">
        <f>-IPMT(J22,B73,J16,J10)</f>
        <v>455.58527369337298</v>
      </c>
      <c r="D73" s="55"/>
      <c r="E73" s="54">
        <f t="shared" si="0"/>
        <v>383.2631067523559</v>
      </c>
      <c r="F73" s="55"/>
      <c r="G73" s="54">
        <f t="shared" si="1"/>
        <v>838.84838044572894</v>
      </c>
      <c r="H73" s="55"/>
      <c r="I73" s="54">
        <f t="shared" si="2"/>
        <v>184343.1925347248</v>
      </c>
      <c r="J73" s="75"/>
      <c r="K73" s="1"/>
      <c r="L73" s="1"/>
      <c r="M73" s="10"/>
      <c r="N73" s="1"/>
    </row>
    <row r="74" spans="1:14" hidden="1" x14ac:dyDescent="0.25">
      <c r="A74" s="1"/>
      <c r="B74" s="74">
        <v>44</v>
      </c>
      <c r="C74" s="54">
        <f>-IPMT(J22,B74,J16,J10)</f>
        <v>454.64004347835044</v>
      </c>
      <c r="D74" s="55"/>
      <c r="E74" s="54">
        <f t="shared" si="0"/>
        <v>384.20833696737844</v>
      </c>
      <c r="F74" s="55"/>
      <c r="G74" s="54">
        <f t="shared" si="1"/>
        <v>838.84838044572894</v>
      </c>
      <c r="H74" s="55"/>
      <c r="I74" s="54">
        <f t="shared" si="2"/>
        <v>183958.98419775741</v>
      </c>
      <c r="J74" s="75"/>
      <c r="K74" s="1"/>
      <c r="L74" s="1"/>
      <c r="M74" s="10"/>
      <c r="N74" s="1"/>
    </row>
    <row r="75" spans="1:14" hidden="1" x14ac:dyDescent="0.25">
      <c r="A75" s="1"/>
      <c r="B75" s="74">
        <v>45</v>
      </c>
      <c r="C75" s="54">
        <f>-IPMT(J22,B75,J16,J10)</f>
        <v>453.69248207062077</v>
      </c>
      <c r="D75" s="55"/>
      <c r="E75" s="54">
        <f t="shared" si="0"/>
        <v>385.15589837510817</v>
      </c>
      <c r="F75" s="55"/>
      <c r="G75" s="54">
        <f t="shared" si="1"/>
        <v>838.84838044572894</v>
      </c>
      <c r="H75" s="55"/>
      <c r="I75" s="54">
        <f t="shared" si="2"/>
        <v>183573.82829938229</v>
      </c>
      <c r="J75" s="75"/>
      <c r="K75" s="1"/>
      <c r="L75" s="1"/>
      <c r="M75" s="10"/>
      <c r="N75" s="1"/>
    </row>
    <row r="76" spans="1:14" hidden="1" x14ac:dyDescent="0.25">
      <c r="A76" s="1"/>
      <c r="B76" s="74">
        <v>46</v>
      </c>
      <c r="C76" s="54">
        <f>-IPMT(J22,B76,J16,J10)</f>
        <v>452.74258372083375</v>
      </c>
      <c r="D76" s="55"/>
      <c r="E76" s="54">
        <f t="shared" si="0"/>
        <v>386.10579672489519</v>
      </c>
      <c r="F76" s="55"/>
      <c r="G76" s="54">
        <f t="shared" si="1"/>
        <v>838.84838044572894</v>
      </c>
      <c r="H76" s="55"/>
      <c r="I76" s="54">
        <f t="shared" si="2"/>
        <v>183187.72250265739</v>
      </c>
      <c r="J76" s="75"/>
      <c r="K76" s="1"/>
      <c r="L76" s="1"/>
      <c r="M76" s="10"/>
      <c r="N76" s="1"/>
    </row>
    <row r="77" spans="1:14" hidden="1" x14ac:dyDescent="0.25">
      <c r="A77" s="1"/>
      <c r="B77" s="74">
        <v>47</v>
      </c>
      <c r="C77" s="54">
        <f>-IPMT(J22,B77,J16,J10)</f>
        <v>451.79034266545989</v>
      </c>
      <c r="D77" s="55"/>
      <c r="E77" s="54">
        <f t="shared" si="0"/>
        <v>387.05803778026905</v>
      </c>
      <c r="F77" s="55"/>
      <c r="G77" s="54">
        <f t="shared" si="1"/>
        <v>838.84838044572894</v>
      </c>
      <c r="H77" s="55"/>
      <c r="I77" s="54">
        <f t="shared" si="2"/>
        <v>182800.6644648771</v>
      </c>
      <c r="J77" s="75"/>
      <c r="K77" s="1"/>
      <c r="L77" s="1"/>
      <c r="M77" s="10"/>
      <c r="N77" s="1"/>
    </row>
    <row r="78" spans="1:14" x14ac:dyDescent="0.25">
      <c r="A78" s="1"/>
      <c r="B78" s="74">
        <v>48</v>
      </c>
      <c r="C78" s="54">
        <f>-IPMT(J22,B78,J16,J10)</f>
        <v>450.83575312675515</v>
      </c>
      <c r="D78" s="55"/>
      <c r="E78" s="54">
        <f t="shared" ref="E78:E89" si="3">-PPMT($J$22,B78,$J$16,$J$10)</f>
        <v>388.01262731897367</v>
      </c>
      <c r="F78" s="55"/>
      <c r="G78" s="54">
        <f t="shared" si="1"/>
        <v>838.84838044572882</v>
      </c>
      <c r="H78" s="55"/>
      <c r="I78" s="54">
        <f t="shared" si="2"/>
        <v>182412.65183755814</v>
      </c>
      <c r="J78" s="75"/>
      <c r="K78" s="1"/>
      <c r="L78" s="1"/>
      <c r="M78" s="10"/>
      <c r="N78" s="1"/>
    </row>
    <row r="79" spans="1:14" hidden="1" x14ac:dyDescent="0.25">
      <c r="A79" s="1"/>
      <c r="B79" s="74">
        <v>49</v>
      </c>
      <c r="C79" s="54">
        <f>-IPMT(J22,B79,J16,J10)</f>
        <v>449.87880931272633</v>
      </c>
      <c r="D79" s="55"/>
      <c r="E79" s="54">
        <f t="shared" si="3"/>
        <v>388.96957113300255</v>
      </c>
      <c r="F79" s="55"/>
      <c r="G79" s="54">
        <f t="shared" si="1"/>
        <v>838.84838044572894</v>
      </c>
      <c r="H79" s="55"/>
      <c r="I79" s="54">
        <f t="shared" si="2"/>
        <v>182023.68226642514</v>
      </c>
      <c r="J79" s="75"/>
      <c r="K79" s="1"/>
      <c r="L79" s="1"/>
      <c r="M79" s="10"/>
      <c r="N79" s="1"/>
    </row>
    <row r="80" spans="1:14" hidden="1" x14ac:dyDescent="0.25">
      <c r="A80" s="1"/>
      <c r="B80" s="74">
        <v>50</v>
      </c>
      <c r="C80" s="54">
        <f>-IPMT(J22,B80,J16,J10)</f>
        <v>448.91950541709508</v>
      </c>
      <c r="D80" s="55"/>
      <c r="E80" s="54">
        <f t="shared" si="3"/>
        <v>389.9288750286338</v>
      </c>
      <c r="F80" s="55"/>
      <c r="G80" s="54">
        <f t="shared" si="1"/>
        <v>838.84838044572894</v>
      </c>
      <c r="H80" s="55"/>
      <c r="I80" s="54">
        <f t="shared" si="2"/>
        <v>181633.75339139652</v>
      </c>
      <c r="J80" s="75"/>
      <c r="K80" s="1"/>
      <c r="L80" s="1"/>
      <c r="M80" s="10"/>
      <c r="N80" s="1"/>
    </row>
    <row r="81" spans="1:14" hidden="1" x14ac:dyDescent="0.25">
      <c r="A81" s="1"/>
      <c r="B81" s="74">
        <v>51</v>
      </c>
      <c r="C81" s="54">
        <f>-IPMT(J22,B81,J16,J10)</f>
        <v>447.95783561926356</v>
      </c>
      <c r="D81" s="55"/>
      <c r="E81" s="54">
        <f t="shared" si="3"/>
        <v>390.89054482646532</v>
      </c>
      <c r="F81" s="55"/>
      <c r="G81" s="54">
        <f t="shared" si="1"/>
        <v>838.84838044572894</v>
      </c>
      <c r="H81" s="55"/>
      <c r="I81" s="54">
        <f t="shared" si="2"/>
        <v>181242.86284657006</v>
      </c>
      <c r="J81" s="75"/>
      <c r="K81" s="1"/>
      <c r="L81" s="1"/>
      <c r="M81" s="10"/>
      <c r="N81" s="1"/>
    </row>
    <row r="82" spans="1:14" hidden="1" x14ac:dyDescent="0.25">
      <c r="A82" s="1"/>
      <c r="B82" s="74">
        <v>52</v>
      </c>
      <c r="C82" s="54">
        <f>-IPMT(J22,B82,J16,J10)</f>
        <v>446.99379408427865</v>
      </c>
      <c r="D82" s="55"/>
      <c r="E82" s="54">
        <f t="shared" si="3"/>
        <v>391.85458636145017</v>
      </c>
      <c r="F82" s="55"/>
      <c r="G82" s="54">
        <f t="shared" si="1"/>
        <v>838.84838044572882</v>
      </c>
      <c r="H82" s="55"/>
      <c r="I82" s="54">
        <f t="shared" si="2"/>
        <v>180851.00826020862</v>
      </c>
      <c r="J82" s="75"/>
      <c r="K82" s="1"/>
      <c r="L82" s="1"/>
      <c r="M82" s="10"/>
      <c r="N82" s="1"/>
    </row>
    <row r="83" spans="1:14" hidden="1" x14ac:dyDescent="0.25">
      <c r="A83" s="1"/>
      <c r="B83" s="74">
        <v>53</v>
      </c>
      <c r="C83" s="54">
        <f>-IPMT(J22,B83,J16,J10)</f>
        <v>446.02737496279696</v>
      </c>
      <c r="D83" s="55"/>
      <c r="E83" s="54">
        <f t="shared" si="3"/>
        <v>392.82100548293192</v>
      </c>
      <c r="F83" s="55"/>
      <c r="G83" s="54">
        <f t="shared" si="1"/>
        <v>838.84838044572894</v>
      </c>
      <c r="H83" s="55"/>
      <c r="I83" s="54">
        <f t="shared" si="2"/>
        <v>180458.18725472569</v>
      </c>
      <c r="J83" s="75"/>
      <c r="K83" s="1"/>
      <c r="L83" s="1"/>
      <c r="M83" s="10"/>
      <c r="N83" s="1"/>
    </row>
    <row r="84" spans="1:14" hidden="1" x14ac:dyDescent="0.25">
      <c r="A84" s="1"/>
      <c r="B84" s="74">
        <v>54</v>
      </c>
      <c r="C84" s="54">
        <f>-IPMT(J22,B84,J16,J10)</f>
        <v>445.05857239104841</v>
      </c>
      <c r="D84" s="55"/>
      <c r="E84" s="54">
        <f t="shared" si="3"/>
        <v>393.78980805468041</v>
      </c>
      <c r="F84" s="55"/>
      <c r="G84" s="54">
        <f t="shared" si="1"/>
        <v>838.84838044572882</v>
      </c>
      <c r="H84" s="55"/>
      <c r="I84" s="54">
        <f t="shared" si="2"/>
        <v>180064.39744667101</v>
      </c>
      <c r="J84" s="75"/>
      <c r="K84" s="1"/>
      <c r="L84" s="1"/>
      <c r="M84" s="10"/>
      <c r="N84" s="1"/>
    </row>
    <row r="85" spans="1:14" hidden="1" x14ac:dyDescent="0.25">
      <c r="A85" s="1"/>
      <c r="B85" s="74">
        <v>55</v>
      </c>
      <c r="C85" s="54">
        <f>-IPMT(J22,B85,J16,J10)</f>
        <v>444.08738049080188</v>
      </c>
      <c r="D85" s="55"/>
      <c r="E85" s="54">
        <f t="shared" si="3"/>
        <v>394.76099995492706</v>
      </c>
      <c r="F85" s="55"/>
      <c r="G85" s="54">
        <f t="shared" si="1"/>
        <v>838.84838044572894</v>
      </c>
      <c r="H85" s="55"/>
      <c r="I85" s="54">
        <f t="shared" si="2"/>
        <v>179669.63644671609</v>
      </c>
      <c r="J85" s="75"/>
      <c r="K85" s="1"/>
      <c r="L85" s="1"/>
      <c r="M85" s="10"/>
      <c r="N85" s="1"/>
    </row>
    <row r="86" spans="1:14" hidden="1" x14ac:dyDescent="0.25">
      <c r="A86" s="1"/>
      <c r="B86" s="74">
        <v>56</v>
      </c>
      <c r="C86" s="54">
        <f>-IPMT(J22,B86,J16,J10)</f>
        <v>443.11379336932868</v>
      </c>
      <c r="D86" s="55"/>
      <c r="E86" s="54">
        <f t="shared" si="3"/>
        <v>395.7345870764002</v>
      </c>
      <c r="F86" s="55"/>
      <c r="G86" s="54">
        <f t="shared" si="1"/>
        <v>838.84838044572894</v>
      </c>
      <c r="H86" s="55"/>
      <c r="I86" s="54">
        <f t="shared" si="2"/>
        <v>179273.90185963968</v>
      </c>
      <c r="J86" s="75"/>
      <c r="K86" s="1"/>
      <c r="L86" s="1"/>
      <c r="M86" s="10"/>
      <c r="N86" s="1"/>
    </row>
    <row r="87" spans="1:14" hidden="1" x14ac:dyDescent="0.25">
      <c r="A87" s="1"/>
      <c r="B87" s="74">
        <v>57</v>
      </c>
      <c r="C87" s="54">
        <f>-IPMT(J22,B87,J16,J10)</f>
        <v>442.1378051193671</v>
      </c>
      <c r="D87" s="55"/>
      <c r="E87" s="54">
        <f t="shared" si="3"/>
        <v>396.71057532636178</v>
      </c>
      <c r="F87" s="55"/>
      <c r="G87" s="54">
        <f t="shared" si="1"/>
        <v>838.84838044572894</v>
      </c>
      <c r="H87" s="55"/>
      <c r="I87" s="54">
        <f t="shared" si="2"/>
        <v>178877.1912843133</v>
      </c>
      <c r="J87" s="75"/>
      <c r="K87" s="1"/>
      <c r="L87" s="1"/>
      <c r="M87" s="10"/>
      <c r="N87" s="1"/>
    </row>
    <row r="88" spans="1:14" hidden="1" x14ac:dyDescent="0.25">
      <c r="A88" s="1"/>
      <c r="B88" s="74">
        <v>58</v>
      </c>
      <c r="C88" s="54">
        <f>-IPMT(J22,B88,J16,J10)</f>
        <v>441.15940981908642</v>
      </c>
      <c r="D88" s="55"/>
      <c r="E88" s="54">
        <f t="shared" si="3"/>
        <v>397.6889706266424</v>
      </c>
      <c r="F88" s="55"/>
      <c r="G88" s="54">
        <f t="shared" si="1"/>
        <v>838.84838044572882</v>
      </c>
      <c r="H88" s="55"/>
      <c r="I88" s="54">
        <f t="shared" si="2"/>
        <v>178479.50231368665</v>
      </c>
      <c r="J88" s="75"/>
      <c r="K88" s="1"/>
      <c r="L88" s="1"/>
      <c r="M88" s="10"/>
      <c r="N88" s="1"/>
    </row>
    <row r="89" spans="1:14" hidden="1" x14ac:dyDescent="0.25">
      <c r="A89" s="1"/>
      <c r="B89" s="74">
        <v>59</v>
      </c>
      <c r="C89" s="54">
        <f>-IPMT(J22,B89,J16,J10)</f>
        <v>440.1786015320514</v>
      </c>
      <c r="D89" s="55"/>
      <c r="E89" s="54">
        <f t="shared" si="3"/>
        <v>398.66977891367742</v>
      </c>
      <c r="F89" s="55"/>
      <c r="G89" s="54">
        <f t="shared" si="1"/>
        <v>838.84838044572882</v>
      </c>
      <c r="H89" s="55"/>
      <c r="I89" s="54">
        <f t="shared" si="2"/>
        <v>178080.83253477298</v>
      </c>
      <c r="J89" s="75"/>
      <c r="K89" s="1"/>
      <c r="L89" s="1"/>
      <c r="M89" s="10"/>
      <c r="N89" s="1"/>
    </row>
    <row r="90" spans="1:14" x14ac:dyDescent="0.25">
      <c r="A90" s="1"/>
      <c r="B90" s="74">
        <v>60</v>
      </c>
      <c r="C90" s="54">
        <f>-IPMT(J22,B90,J16,J10)</f>
        <v>439.1953743071856</v>
      </c>
      <c r="D90" s="55"/>
      <c r="E90" s="54">
        <f t="shared" ref="E90:E114" si="4">-PPMT($J$22,B90,$J$16,$J$10)</f>
        <v>399.65300613854328</v>
      </c>
      <c r="F90" s="55"/>
      <c r="G90" s="54">
        <f t="shared" si="1"/>
        <v>838.84838044572894</v>
      </c>
      <c r="H90" s="55"/>
      <c r="I90" s="54">
        <f t="shared" si="2"/>
        <v>177681.17952863444</v>
      </c>
      <c r="J90" s="75"/>
      <c r="K90" s="1"/>
      <c r="L90" s="1"/>
      <c r="M90" s="10"/>
      <c r="N90" s="1"/>
    </row>
    <row r="91" spans="1:14" hidden="1" x14ac:dyDescent="0.25">
      <c r="A91" s="1"/>
      <c r="B91" s="74">
        <v>61</v>
      </c>
      <c r="C91" s="54">
        <f>-IPMT(J22,B91,J16,J10)</f>
        <v>438.20972217873583</v>
      </c>
      <c r="D91" s="55"/>
      <c r="E91" s="54">
        <f t="shared" si="4"/>
        <v>400.63865826699305</v>
      </c>
      <c r="F91" s="55"/>
      <c r="G91" s="54">
        <f t="shared" si="1"/>
        <v>838.84838044572894</v>
      </c>
      <c r="H91" s="55"/>
      <c r="I91" s="54">
        <f t="shared" si="2"/>
        <v>177280.54087036746</v>
      </c>
      <c r="J91" s="75"/>
      <c r="K91" s="1"/>
      <c r="L91" s="1"/>
      <c r="M91" s="10"/>
      <c r="N91" s="1"/>
    </row>
    <row r="92" spans="1:14" hidden="1" x14ac:dyDescent="0.25">
      <c r="A92" s="1"/>
      <c r="B92" s="74">
        <v>62</v>
      </c>
      <c r="C92" s="54">
        <f>-IPMT(J22,B92,J16,J10)</f>
        <v>437.22163916623572</v>
      </c>
      <c r="D92" s="55"/>
      <c r="E92" s="54">
        <f t="shared" si="4"/>
        <v>401.62674127949327</v>
      </c>
      <c r="F92" s="55"/>
      <c r="G92" s="54">
        <f t="shared" si="1"/>
        <v>838.84838044572894</v>
      </c>
      <c r="H92" s="55"/>
      <c r="I92" s="54">
        <f t="shared" si="2"/>
        <v>176878.91412908796</v>
      </c>
      <c r="J92" s="75"/>
      <c r="K92" s="1"/>
      <c r="L92" s="1"/>
      <c r="M92" s="10"/>
      <c r="N92" s="1"/>
    </row>
    <row r="93" spans="1:14" hidden="1" x14ac:dyDescent="0.25">
      <c r="A93" s="1"/>
      <c r="B93" s="74">
        <v>63</v>
      </c>
      <c r="C93" s="54">
        <f>-IPMT(J22,B93,J16,J10)</f>
        <v>436.23111927446922</v>
      </c>
      <c r="D93" s="55"/>
      <c r="E93" s="54">
        <f t="shared" si="4"/>
        <v>402.61726117125977</v>
      </c>
      <c r="F93" s="55"/>
      <c r="G93" s="54">
        <f t="shared" si="1"/>
        <v>838.84838044572894</v>
      </c>
      <c r="H93" s="55"/>
      <c r="I93" s="54">
        <f t="shared" si="2"/>
        <v>176476.29686791671</v>
      </c>
      <c r="J93" s="75"/>
      <c r="K93" s="1"/>
      <c r="L93" s="1"/>
      <c r="M93" s="10"/>
      <c r="N93" s="1"/>
    </row>
    <row r="94" spans="1:14" hidden="1" x14ac:dyDescent="0.25">
      <c r="A94" s="1"/>
      <c r="B94" s="74">
        <v>64</v>
      </c>
      <c r="C94" s="54">
        <f>-IPMT(J22,B94,J16,J10)</f>
        <v>435.23815649343476</v>
      </c>
      <c r="D94" s="55"/>
      <c r="E94" s="54">
        <f t="shared" si="4"/>
        <v>403.61022395229412</v>
      </c>
      <c r="F94" s="55"/>
      <c r="G94" s="54">
        <f t="shared" si="1"/>
        <v>838.84838044572894</v>
      </c>
      <c r="H94" s="55"/>
      <c r="I94" s="54">
        <f t="shared" si="2"/>
        <v>176072.68664396441</v>
      </c>
      <c r="J94" s="75"/>
      <c r="K94" s="1"/>
      <c r="L94" s="1"/>
      <c r="M94" s="10"/>
      <c r="N94" s="1"/>
    </row>
    <row r="95" spans="1:14" hidden="1" x14ac:dyDescent="0.25">
      <c r="A95" s="1"/>
      <c r="B95" s="74">
        <v>65</v>
      </c>
      <c r="C95" s="54">
        <f>-IPMT(J22,B95,J16,J10)</f>
        <v>434.24274479830859</v>
      </c>
      <c r="D95" s="55"/>
      <c r="E95" s="54">
        <f t="shared" si="4"/>
        <v>404.6056356474204</v>
      </c>
      <c r="F95" s="55"/>
      <c r="G95" s="54">
        <f t="shared" si="1"/>
        <v>838.84838044572894</v>
      </c>
      <c r="H95" s="55"/>
      <c r="I95" s="54">
        <f t="shared" si="2"/>
        <v>175668.08100831698</v>
      </c>
      <c r="J95" s="75"/>
      <c r="K95" s="1"/>
      <c r="L95" s="1"/>
      <c r="M95" s="10"/>
      <c r="N95" s="1"/>
    </row>
    <row r="96" spans="1:14" hidden="1" x14ac:dyDescent="0.25">
      <c r="A96" s="1"/>
      <c r="B96" s="74">
        <v>66</v>
      </c>
      <c r="C96" s="54">
        <f>-IPMT(J22,B96,J16,J10)</f>
        <v>433.24487814940761</v>
      </c>
      <c r="D96" s="55"/>
      <c r="E96" s="54">
        <f t="shared" si="4"/>
        <v>405.60350229632132</v>
      </c>
      <c r="F96" s="55"/>
      <c r="G96" s="54">
        <f t="shared" si="1"/>
        <v>838.84838044572894</v>
      </c>
      <c r="H96" s="55"/>
      <c r="I96" s="54">
        <f t="shared" si="2"/>
        <v>175262.47750602066</v>
      </c>
      <c r="J96" s="75"/>
      <c r="K96" s="1"/>
      <c r="L96" s="1"/>
      <c r="M96" s="10"/>
      <c r="N96" s="1"/>
    </row>
    <row r="97" spans="1:14" hidden="1" x14ac:dyDescent="0.25">
      <c r="A97" s="1"/>
      <c r="B97" s="74">
        <v>67</v>
      </c>
      <c r="C97" s="54">
        <f>-IPMT(J22,B97,J16,J10)</f>
        <v>432.24455049215368</v>
      </c>
      <c r="D97" s="55"/>
      <c r="E97" s="54">
        <f t="shared" si="4"/>
        <v>406.6038299535752</v>
      </c>
      <c r="F97" s="55"/>
      <c r="G97" s="54">
        <f t="shared" si="1"/>
        <v>838.84838044572894</v>
      </c>
      <c r="H97" s="55"/>
      <c r="I97" s="54">
        <f t="shared" si="2"/>
        <v>174855.87367606707</v>
      </c>
      <c r="J97" s="75"/>
      <c r="K97" s="1"/>
      <c r="L97" s="1"/>
      <c r="M97" s="10"/>
      <c r="N97" s="1"/>
    </row>
    <row r="98" spans="1:14" hidden="1" x14ac:dyDescent="0.25">
      <c r="A98" s="1"/>
      <c r="B98" s="74">
        <v>68</v>
      </c>
      <c r="C98" s="54">
        <f>-IPMT(J22,B98,J16,J10)</f>
        <v>431.24175575703623</v>
      </c>
      <c r="D98" s="55"/>
      <c r="E98" s="54">
        <f t="shared" si="4"/>
        <v>407.60662468869265</v>
      </c>
      <c r="F98" s="55"/>
      <c r="G98" s="54">
        <f t="shared" ref="G98:G161" si="5">C98+E98</f>
        <v>838.84838044572894</v>
      </c>
      <c r="H98" s="55"/>
      <c r="I98" s="54">
        <f t="shared" ref="I98:I161" si="6">I97-E98</f>
        <v>174448.26705137838</v>
      </c>
      <c r="J98" s="75"/>
      <c r="K98" s="1"/>
      <c r="L98" s="1"/>
      <c r="M98" s="10"/>
      <c r="N98" s="1"/>
    </row>
    <row r="99" spans="1:14" hidden="1" x14ac:dyDescent="0.25">
      <c r="A99" s="1"/>
      <c r="B99" s="74">
        <v>69</v>
      </c>
      <c r="C99" s="54">
        <f>-IPMT(J22,B99,J16,J10)</f>
        <v>430.23648785957573</v>
      </c>
      <c r="D99" s="55"/>
      <c r="E99" s="54">
        <f t="shared" si="4"/>
        <v>408.61189258615309</v>
      </c>
      <c r="F99" s="55"/>
      <c r="G99" s="54">
        <f t="shared" si="5"/>
        <v>838.84838044572882</v>
      </c>
      <c r="H99" s="55"/>
      <c r="I99" s="54">
        <f t="shared" si="6"/>
        <v>174039.65515879221</v>
      </c>
      <c r="J99" s="75"/>
      <c r="K99" s="1"/>
      <c r="L99" s="1"/>
      <c r="M99" s="10"/>
      <c r="N99" s="1"/>
    </row>
    <row r="100" spans="1:14" hidden="1" x14ac:dyDescent="0.25">
      <c r="A100" s="1"/>
      <c r="B100" s="74">
        <v>70</v>
      </c>
      <c r="C100" s="54">
        <f>-IPMT(J22,B100,J16,J10)</f>
        <v>429.22874070028678</v>
      </c>
      <c r="D100" s="55"/>
      <c r="E100" s="54">
        <f t="shared" si="4"/>
        <v>409.6196397454421</v>
      </c>
      <c r="F100" s="55"/>
      <c r="G100" s="54">
        <f t="shared" si="5"/>
        <v>838.84838044572894</v>
      </c>
      <c r="H100" s="55"/>
      <c r="I100" s="54">
        <f t="shared" si="6"/>
        <v>173630.03551904677</v>
      </c>
      <c r="J100" s="75"/>
      <c r="K100" s="1"/>
      <c r="L100" s="1"/>
      <c r="M100" s="10"/>
      <c r="N100" s="1"/>
    </row>
    <row r="101" spans="1:14" hidden="1" x14ac:dyDescent="0.25">
      <c r="A101" s="1"/>
      <c r="B101" s="74">
        <v>71</v>
      </c>
      <c r="C101" s="54">
        <f>-IPMT(J22,B101,J16,J10)</f>
        <v>428.21850816464058</v>
      </c>
      <c r="D101" s="55"/>
      <c r="E101" s="54">
        <f t="shared" si="4"/>
        <v>410.62987228108824</v>
      </c>
      <c r="F101" s="55"/>
      <c r="G101" s="54">
        <f t="shared" si="5"/>
        <v>838.84838044572882</v>
      </c>
      <c r="H101" s="55"/>
      <c r="I101" s="54">
        <f t="shared" si="6"/>
        <v>173219.40564676569</v>
      </c>
      <c r="J101" s="75"/>
      <c r="K101" s="1"/>
      <c r="L101" s="1"/>
      <c r="M101" s="10"/>
      <c r="N101" s="1"/>
    </row>
    <row r="102" spans="1:14" x14ac:dyDescent="0.25">
      <c r="A102" s="1"/>
      <c r="B102" s="74">
        <v>72</v>
      </c>
      <c r="C102" s="54">
        <f>-IPMT(J22,B102,J16,J10)</f>
        <v>427.20578412302888</v>
      </c>
      <c r="D102" s="55"/>
      <c r="E102" s="54">
        <f t="shared" si="4"/>
        <v>411.64259632270006</v>
      </c>
      <c r="F102" s="55"/>
      <c r="G102" s="54">
        <f t="shared" si="5"/>
        <v>838.84838044572894</v>
      </c>
      <c r="H102" s="55"/>
      <c r="I102" s="54">
        <f t="shared" si="6"/>
        <v>172807.763050443</v>
      </c>
      <c r="J102" s="75"/>
      <c r="K102" s="1"/>
      <c r="L102" s="1"/>
      <c r="M102" s="10"/>
      <c r="N102" s="1"/>
    </row>
    <row r="103" spans="1:14" hidden="1" x14ac:dyDescent="0.25">
      <c r="A103" s="1"/>
      <c r="B103" s="74">
        <v>73</v>
      </c>
      <c r="C103" s="54">
        <f>-IPMT(J22,B103,J16,J10)</f>
        <v>426.19056243072549</v>
      </c>
      <c r="D103" s="55"/>
      <c r="E103" s="54">
        <f t="shared" si="4"/>
        <v>412.65781801500333</v>
      </c>
      <c r="F103" s="55"/>
      <c r="G103" s="54">
        <f t="shared" si="5"/>
        <v>838.84838044572882</v>
      </c>
      <c r="H103" s="55"/>
      <c r="I103" s="54">
        <f t="shared" si="6"/>
        <v>172395.105232428</v>
      </c>
      <c r="J103" s="75"/>
      <c r="K103" s="1"/>
      <c r="L103" s="1"/>
      <c r="M103" s="10"/>
      <c r="N103" s="1"/>
    </row>
    <row r="104" spans="1:14" hidden="1" x14ac:dyDescent="0.25">
      <c r="A104" s="1"/>
      <c r="B104" s="74">
        <v>74</v>
      </c>
      <c r="C104" s="54">
        <f>-IPMT(J22,B104,J16,J10)</f>
        <v>425.17283692785043</v>
      </c>
      <c r="D104" s="55"/>
      <c r="E104" s="54">
        <f t="shared" si="4"/>
        <v>413.67554351787851</v>
      </c>
      <c r="F104" s="55"/>
      <c r="G104" s="54">
        <f t="shared" si="5"/>
        <v>838.84838044572894</v>
      </c>
      <c r="H104" s="55"/>
      <c r="I104" s="54">
        <f t="shared" si="6"/>
        <v>171981.42968891011</v>
      </c>
      <c r="J104" s="75"/>
      <c r="K104" s="1"/>
      <c r="L104" s="1"/>
      <c r="M104" s="10"/>
      <c r="N104" s="1"/>
    </row>
    <row r="105" spans="1:14" hidden="1" x14ac:dyDescent="0.25">
      <c r="A105" s="1"/>
      <c r="B105" s="74">
        <v>75</v>
      </c>
      <c r="C105" s="54">
        <f>-IPMT(J22,B105,J16,J10)</f>
        <v>424.15260143933102</v>
      </c>
      <c r="D105" s="55"/>
      <c r="E105" s="54">
        <f t="shared" si="4"/>
        <v>414.69577900639797</v>
      </c>
      <c r="F105" s="55"/>
      <c r="G105" s="54">
        <f t="shared" si="5"/>
        <v>838.84838044572894</v>
      </c>
      <c r="H105" s="55"/>
      <c r="I105" s="54">
        <f t="shared" si="6"/>
        <v>171566.73390990371</v>
      </c>
      <c r="J105" s="75"/>
      <c r="K105" s="1"/>
      <c r="L105" s="1"/>
      <c r="M105" s="10"/>
      <c r="N105" s="1"/>
    </row>
    <row r="106" spans="1:14" hidden="1" x14ac:dyDescent="0.25">
      <c r="A106" s="1"/>
      <c r="B106" s="74">
        <v>76</v>
      </c>
      <c r="C106" s="54">
        <f>-IPMT(J22,B106,J16,J10)</f>
        <v>423.12984977486559</v>
      </c>
      <c r="D106" s="55"/>
      <c r="E106" s="54">
        <f t="shared" si="4"/>
        <v>415.71853067086334</v>
      </c>
      <c r="F106" s="55"/>
      <c r="G106" s="54">
        <f t="shared" si="5"/>
        <v>838.84838044572894</v>
      </c>
      <c r="H106" s="55"/>
      <c r="I106" s="54">
        <f t="shared" si="6"/>
        <v>171151.01537923285</v>
      </c>
      <c r="J106" s="75"/>
      <c r="K106" s="1"/>
      <c r="L106" s="1"/>
      <c r="M106" s="10"/>
      <c r="N106" s="1"/>
    </row>
    <row r="107" spans="1:14" hidden="1" x14ac:dyDescent="0.25">
      <c r="A107" s="1"/>
      <c r="B107" s="74">
        <v>77</v>
      </c>
      <c r="C107" s="54">
        <f>-IPMT(J22,B107,J16,J10)</f>
        <v>422.10457572888549</v>
      </c>
      <c r="D107" s="55"/>
      <c r="E107" s="54">
        <f t="shared" si="4"/>
        <v>416.74380471684333</v>
      </c>
      <c r="F107" s="55"/>
      <c r="G107" s="54">
        <f t="shared" si="5"/>
        <v>838.84838044572882</v>
      </c>
      <c r="H107" s="55"/>
      <c r="I107" s="54">
        <f t="shared" si="6"/>
        <v>170734.27157451599</v>
      </c>
      <c r="J107" s="75"/>
      <c r="K107" s="1"/>
      <c r="L107" s="1"/>
      <c r="M107" s="10"/>
      <c r="N107" s="1"/>
    </row>
    <row r="108" spans="1:14" hidden="1" x14ac:dyDescent="0.25">
      <c r="A108" s="1"/>
      <c r="B108" s="74">
        <v>78</v>
      </c>
      <c r="C108" s="54">
        <f>-IPMT(J22,B108,J16,J10)</f>
        <v>421.07677308051751</v>
      </c>
      <c r="D108" s="55"/>
      <c r="E108" s="54">
        <f t="shared" si="4"/>
        <v>417.77160736521137</v>
      </c>
      <c r="F108" s="55"/>
      <c r="G108" s="54">
        <f t="shared" si="5"/>
        <v>838.84838044572894</v>
      </c>
      <c r="H108" s="55"/>
      <c r="I108" s="54">
        <f t="shared" si="6"/>
        <v>170316.4999671508</v>
      </c>
      <c r="J108" s="75"/>
      <c r="K108" s="1"/>
      <c r="L108" s="1"/>
      <c r="M108" s="10"/>
      <c r="N108" s="1"/>
    </row>
    <row r="109" spans="1:14" hidden="1" x14ac:dyDescent="0.25">
      <c r="A109" s="1"/>
      <c r="B109" s="74">
        <v>79</v>
      </c>
      <c r="C109" s="54">
        <f>-IPMT(J22,B109,J16,J10)</f>
        <v>420.04643559354599</v>
      </c>
      <c r="D109" s="55"/>
      <c r="E109" s="54">
        <f t="shared" si="4"/>
        <v>418.80194485218288</v>
      </c>
      <c r="F109" s="55"/>
      <c r="G109" s="54">
        <f t="shared" si="5"/>
        <v>838.84838044572894</v>
      </c>
      <c r="H109" s="55"/>
      <c r="I109" s="54">
        <f t="shared" si="6"/>
        <v>169897.6980222986</v>
      </c>
      <c r="J109" s="75"/>
      <c r="K109" s="1"/>
      <c r="L109" s="1"/>
      <c r="M109" s="10"/>
      <c r="N109" s="1"/>
    </row>
    <row r="110" spans="1:14" hidden="1" x14ac:dyDescent="0.25">
      <c r="A110" s="1"/>
      <c r="B110" s="74">
        <v>80</v>
      </c>
      <c r="C110" s="54">
        <f>-IPMT(J22,B110,J16,J10)</f>
        <v>419.01355701637505</v>
      </c>
      <c r="D110" s="55"/>
      <c r="E110" s="54">
        <f t="shared" si="4"/>
        <v>419.83482342935383</v>
      </c>
      <c r="F110" s="55"/>
      <c r="G110" s="54">
        <f t="shared" si="5"/>
        <v>838.84838044572894</v>
      </c>
      <c r="H110" s="55"/>
      <c r="I110" s="54">
        <f t="shared" si="6"/>
        <v>169477.86319886925</v>
      </c>
      <c r="J110" s="75"/>
      <c r="K110" s="1"/>
      <c r="L110" s="1"/>
      <c r="M110" s="10"/>
      <c r="N110" s="1"/>
    </row>
    <row r="111" spans="1:14" hidden="1" x14ac:dyDescent="0.25">
      <c r="A111" s="1"/>
      <c r="B111" s="74">
        <v>81</v>
      </c>
      <c r="C111" s="54">
        <f>-IPMT(J22,B111,J16,J10)</f>
        <v>417.9781310819908</v>
      </c>
      <c r="D111" s="55"/>
      <c r="E111" s="54">
        <f t="shared" si="4"/>
        <v>420.87024936373808</v>
      </c>
      <c r="F111" s="55"/>
      <c r="G111" s="54">
        <f t="shared" si="5"/>
        <v>838.84838044572894</v>
      </c>
      <c r="H111" s="55"/>
      <c r="I111" s="54">
        <f t="shared" si="6"/>
        <v>169056.99294950551</v>
      </c>
      <c r="J111" s="75"/>
      <c r="K111" s="1"/>
      <c r="L111" s="1"/>
      <c r="M111" s="10"/>
      <c r="N111" s="1"/>
    </row>
    <row r="112" spans="1:14" hidden="1" x14ac:dyDescent="0.25">
      <c r="A112" s="1"/>
      <c r="B112" s="74">
        <v>82</v>
      </c>
      <c r="C112" s="54">
        <f>-IPMT(J22,B112,J16,J10)</f>
        <v>416.94015150792308</v>
      </c>
      <c r="D112" s="55"/>
      <c r="E112" s="54">
        <f t="shared" si="4"/>
        <v>421.90822893780586</v>
      </c>
      <c r="F112" s="55"/>
      <c r="G112" s="54">
        <f t="shared" si="5"/>
        <v>838.84838044572894</v>
      </c>
      <c r="H112" s="55"/>
      <c r="I112" s="54">
        <f t="shared" si="6"/>
        <v>168635.08472056771</v>
      </c>
      <c r="J112" s="75"/>
      <c r="K112" s="1"/>
      <c r="L112" s="1"/>
      <c r="M112" s="10"/>
      <c r="N112" s="1"/>
    </row>
    <row r="113" spans="1:14" hidden="1" x14ac:dyDescent="0.25">
      <c r="A113" s="1"/>
      <c r="B113" s="74">
        <v>83</v>
      </c>
      <c r="C113" s="54">
        <f>-IPMT(J22,B113,J16,J10)</f>
        <v>415.89961199620751</v>
      </c>
      <c r="D113" s="55"/>
      <c r="E113" s="54">
        <f t="shared" si="4"/>
        <v>422.94876844952131</v>
      </c>
      <c r="F113" s="55"/>
      <c r="G113" s="54">
        <f t="shared" si="5"/>
        <v>838.84838044572882</v>
      </c>
      <c r="H113" s="55"/>
      <c r="I113" s="54">
        <f t="shared" si="6"/>
        <v>168212.1359521182</v>
      </c>
      <c r="J113" s="75"/>
      <c r="K113" s="1"/>
      <c r="L113" s="1"/>
      <c r="M113" s="10"/>
      <c r="N113" s="1"/>
    </row>
    <row r="114" spans="1:14" ht="15" customHeight="1" x14ac:dyDescent="0.25">
      <c r="A114" s="1"/>
      <c r="B114" s="74">
        <v>84</v>
      </c>
      <c r="C114" s="54">
        <f>-IPMT(J22,B114,J16,J10)</f>
        <v>414.85650623334743</v>
      </c>
      <c r="D114" s="55"/>
      <c r="E114" s="54">
        <f t="shared" si="4"/>
        <v>423.99187421238145</v>
      </c>
      <c r="F114" s="55"/>
      <c r="G114" s="54">
        <f t="shared" si="5"/>
        <v>838.84838044572894</v>
      </c>
      <c r="H114" s="55"/>
      <c r="I114" s="54">
        <f t="shared" si="6"/>
        <v>167788.14407790583</v>
      </c>
      <c r="J114" s="75"/>
      <c r="K114" s="1"/>
      <c r="L114" s="1"/>
      <c r="M114" s="10"/>
      <c r="N114" s="1"/>
    </row>
    <row r="115" spans="1:14" hidden="1" x14ac:dyDescent="0.25">
      <c r="A115" s="1"/>
      <c r="B115" s="74">
        <v>85</v>
      </c>
      <c r="C115" s="54">
        <f>-IPMT(J22,B115,J16,J10)</f>
        <v>413.81082789027511</v>
      </c>
      <c r="D115" s="55"/>
      <c r="E115" s="54">
        <f t="shared" ref="E115:E153" si="7">-PPMT($J$22,B115,$J$16,$J$10)</f>
        <v>425.03755255545383</v>
      </c>
      <c r="F115" s="55"/>
      <c r="G115" s="54">
        <f t="shared" si="5"/>
        <v>838.84838044572894</v>
      </c>
      <c r="H115" s="55"/>
      <c r="I115" s="54">
        <f t="shared" si="6"/>
        <v>167363.10652535039</v>
      </c>
      <c r="J115" s="75"/>
      <c r="K115" s="1"/>
      <c r="L115" s="1"/>
      <c r="M115" s="10"/>
      <c r="N115" s="1"/>
    </row>
    <row r="116" spans="1:14" hidden="1" x14ac:dyDescent="0.25">
      <c r="A116" s="1"/>
      <c r="B116" s="74">
        <v>86</v>
      </c>
      <c r="C116" s="54">
        <f>-IPMT(J22,B116,J16,J10)</f>
        <v>412.7625706223136</v>
      </c>
      <c r="D116" s="55"/>
      <c r="E116" s="54">
        <f t="shared" si="7"/>
        <v>426.08580982341533</v>
      </c>
      <c r="F116" s="55"/>
      <c r="G116" s="54">
        <f t="shared" si="5"/>
        <v>838.84838044572894</v>
      </c>
      <c r="H116" s="55"/>
      <c r="I116" s="54">
        <f t="shared" si="6"/>
        <v>166937.02071552697</v>
      </c>
      <c r="J116" s="75"/>
      <c r="K116" s="1"/>
      <c r="L116" s="1"/>
      <c r="M116" s="10"/>
      <c r="N116" s="1"/>
    </row>
    <row r="117" spans="1:14" hidden="1" x14ac:dyDescent="0.25">
      <c r="A117" s="1"/>
      <c r="B117" s="74">
        <v>87</v>
      </c>
      <c r="C117" s="54">
        <f>-IPMT(J22,B117,J16,J10)</f>
        <v>411.71172806913864</v>
      </c>
      <c r="D117" s="55"/>
      <c r="E117" s="54">
        <f t="shared" si="7"/>
        <v>427.13665237659023</v>
      </c>
      <c r="F117" s="55"/>
      <c r="G117" s="54">
        <f t="shared" si="5"/>
        <v>838.84838044572894</v>
      </c>
      <c r="H117" s="55"/>
      <c r="I117" s="54">
        <f t="shared" si="6"/>
        <v>166509.88406315038</v>
      </c>
      <c r="J117" s="75"/>
      <c r="K117" s="1"/>
      <c r="L117" s="1"/>
      <c r="M117" s="10"/>
      <c r="N117" s="1"/>
    </row>
    <row r="118" spans="1:14" hidden="1" x14ac:dyDescent="0.25">
      <c r="A118" s="1"/>
      <c r="B118" s="74">
        <v>88</v>
      </c>
      <c r="C118" s="54">
        <f>-IPMT(J22,B118,J16,J10)</f>
        <v>410.65829385473921</v>
      </c>
      <c r="D118" s="55"/>
      <c r="E118" s="54">
        <f t="shared" si="7"/>
        <v>428.19008659098972</v>
      </c>
      <c r="F118" s="55"/>
      <c r="G118" s="54">
        <f t="shared" si="5"/>
        <v>838.84838044572894</v>
      </c>
      <c r="H118" s="55"/>
      <c r="I118" s="54">
        <f t="shared" si="6"/>
        <v>166081.69397655939</v>
      </c>
      <c r="J118" s="75"/>
      <c r="K118" s="1"/>
      <c r="L118" s="1"/>
      <c r="M118" s="10"/>
      <c r="N118" s="1"/>
    </row>
    <row r="119" spans="1:14" hidden="1" x14ac:dyDescent="0.25">
      <c r="A119" s="1"/>
      <c r="B119" s="74">
        <v>89</v>
      </c>
      <c r="C119" s="54">
        <f>-IPMT(J22,B119,J16,J10)</f>
        <v>409.60226158737976</v>
      </c>
      <c r="D119" s="55"/>
      <c r="E119" s="54">
        <f t="shared" si="7"/>
        <v>429.24611885834912</v>
      </c>
      <c r="F119" s="55"/>
      <c r="G119" s="54">
        <f t="shared" si="5"/>
        <v>838.84838044572894</v>
      </c>
      <c r="H119" s="55"/>
      <c r="I119" s="54">
        <f t="shared" si="6"/>
        <v>165652.44785770104</v>
      </c>
      <c r="J119" s="75"/>
      <c r="K119" s="1"/>
      <c r="L119" s="1"/>
      <c r="M119" s="10"/>
      <c r="N119" s="1"/>
    </row>
    <row r="120" spans="1:14" hidden="1" x14ac:dyDescent="0.25">
      <c r="A120" s="1"/>
      <c r="B120" s="74">
        <v>90</v>
      </c>
      <c r="C120" s="54">
        <f>-IPMT(J22,B120,J16,J10)</f>
        <v>408.54362485956079</v>
      </c>
      <c r="D120" s="55"/>
      <c r="E120" s="54">
        <f t="shared" si="7"/>
        <v>430.30475558616814</v>
      </c>
      <c r="F120" s="55"/>
      <c r="G120" s="54">
        <f t="shared" si="5"/>
        <v>838.84838044572894</v>
      </c>
      <c r="H120" s="55"/>
      <c r="I120" s="54">
        <f t="shared" si="6"/>
        <v>165222.14310211487</v>
      </c>
      <c r="J120" s="75"/>
      <c r="K120" s="1"/>
      <c r="L120" s="1"/>
      <c r="M120" s="10"/>
      <c r="N120" s="1"/>
    </row>
    <row r="121" spans="1:14" hidden="1" x14ac:dyDescent="0.25">
      <c r="A121" s="1"/>
      <c r="B121" s="74">
        <v>91</v>
      </c>
      <c r="C121" s="54">
        <f>-IPMT(J22,B121,J16,J10)</f>
        <v>407.48237724798003</v>
      </c>
      <c r="D121" s="55"/>
      <c r="E121" s="54">
        <f t="shared" si="7"/>
        <v>431.36600319774891</v>
      </c>
      <c r="F121" s="55"/>
      <c r="G121" s="54">
        <f t="shared" si="5"/>
        <v>838.84838044572894</v>
      </c>
      <c r="H121" s="55"/>
      <c r="I121" s="54">
        <f t="shared" si="6"/>
        <v>164790.77709891711</v>
      </c>
      <c r="J121" s="75"/>
      <c r="K121" s="1"/>
      <c r="L121" s="1"/>
      <c r="M121" s="10"/>
      <c r="N121" s="1"/>
    </row>
    <row r="122" spans="1:14" hidden="1" x14ac:dyDescent="0.25">
      <c r="A122" s="1"/>
      <c r="B122" s="74">
        <v>92</v>
      </c>
      <c r="C122" s="54">
        <f>-IPMT(J22,B122,J16,J10)</f>
        <v>406.41851231349398</v>
      </c>
      <c r="D122" s="55"/>
      <c r="E122" s="54">
        <f t="shared" si="7"/>
        <v>432.4298681322349</v>
      </c>
      <c r="F122" s="55"/>
      <c r="G122" s="54">
        <f t="shared" si="5"/>
        <v>838.84838044572894</v>
      </c>
      <c r="H122" s="55"/>
      <c r="I122" s="54">
        <f t="shared" si="6"/>
        <v>164358.34723078489</v>
      </c>
      <c r="J122" s="75"/>
      <c r="K122" s="1"/>
      <c r="L122" s="1"/>
      <c r="M122" s="10"/>
      <c r="N122" s="1"/>
    </row>
    <row r="123" spans="1:14" hidden="1" x14ac:dyDescent="0.25">
      <c r="A123" s="1"/>
      <c r="B123" s="74">
        <v>93</v>
      </c>
      <c r="C123" s="54">
        <f>-IPMT(J22,B123,J16,J10)</f>
        <v>405.3520236010782</v>
      </c>
      <c r="D123" s="55"/>
      <c r="E123" s="54">
        <f t="shared" si="7"/>
        <v>433.49635684465073</v>
      </c>
      <c r="F123" s="55"/>
      <c r="G123" s="54">
        <f t="shared" si="5"/>
        <v>838.84838044572894</v>
      </c>
      <c r="H123" s="55"/>
      <c r="I123" s="54">
        <f t="shared" si="6"/>
        <v>163924.85087394025</v>
      </c>
      <c r="J123" s="75"/>
      <c r="K123" s="1"/>
      <c r="L123" s="1"/>
      <c r="M123" s="10"/>
      <c r="N123" s="1"/>
    </row>
    <row r="124" spans="1:14" hidden="1" x14ac:dyDescent="0.25">
      <c r="A124" s="1"/>
      <c r="B124" s="74">
        <v>94</v>
      </c>
      <c r="C124" s="54">
        <f>-IPMT(J22,B124,J16,J10)</f>
        <v>404.28290463978846</v>
      </c>
      <c r="D124" s="55"/>
      <c r="E124" s="54">
        <f t="shared" si="7"/>
        <v>434.56547580594048</v>
      </c>
      <c r="F124" s="55"/>
      <c r="G124" s="54">
        <f t="shared" si="5"/>
        <v>838.84838044572894</v>
      </c>
      <c r="H124" s="55"/>
      <c r="I124" s="54">
        <f t="shared" si="6"/>
        <v>163490.28539813429</v>
      </c>
      <c r="J124" s="75"/>
      <c r="K124" s="1"/>
      <c r="L124" s="1"/>
      <c r="M124" s="10"/>
      <c r="N124" s="1"/>
    </row>
    <row r="125" spans="1:14" hidden="1" x14ac:dyDescent="0.25">
      <c r="A125" s="1"/>
      <c r="B125" s="74">
        <v>95</v>
      </c>
      <c r="C125" s="54">
        <f>-IPMT(J22,B125,J16,J10)</f>
        <v>403.21114894272142</v>
      </c>
      <c r="D125" s="55"/>
      <c r="E125" s="54">
        <f t="shared" si="7"/>
        <v>435.63723150300746</v>
      </c>
      <c r="F125" s="55"/>
      <c r="G125" s="54">
        <f t="shared" si="5"/>
        <v>838.84838044572894</v>
      </c>
      <c r="H125" s="55"/>
      <c r="I125" s="54">
        <f t="shared" si="6"/>
        <v>163054.64816663129</v>
      </c>
      <c r="J125" s="75"/>
      <c r="K125" s="1"/>
      <c r="L125" s="1"/>
      <c r="M125" s="10"/>
      <c r="N125" s="1"/>
    </row>
    <row r="126" spans="1:14" x14ac:dyDescent="0.25">
      <c r="A126" s="1"/>
      <c r="B126" s="74">
        <v>96</v>
      </c>
      <c r="C126" s="54">
        <f>-IPMT(J22,B126,J16,J10)</f>
        <v>402.1367500069756</v>
      </c>
      <c r="D126" s="55"/>
      <c r="E126" s="54">
        <f t="shared" si="7"/>
        <v>436.71163043875339</v>
      </c>
      <c r="F126" s="55"/>
      <c r="G126" s="54">
        <f t="shared" si="5"/>
        <v>838.84838044572894</v>
      </c>
      <c r="H126" s="55"/>
      <c r="I126" s="54">
        <f t="shared" si="6"/>
        <v>162617.93653619254</v>
      </c>
      <c r="J126" s="75"/>
      <c r="K126" s="1"/>
      <c r="L126" s="1"/>
      <c r="M126" s="10"/>
      <c r="N126" s="1"/>
    </row>
    <row r="127" spans="1:14" hidden="1" x14ac:dyDescent="0.25">
      <c r="A127" s="1"/>
      <c r="B127" s="74">
        <v>97</v>
      </c>
      <c r="C127" s="54">
        <f>-IPMT(J22,B127,J16,J10)</f>
        <v>401.05970131361096</v>
      </c>
      <c r="D127" s="55"/>
      <c r="E127" s="54">
        <f t="shared" si="7"/>
        <v>437.78867913211786</v>
      </c>
      <c r="F127" s="55"/>
      <c r="G127" s="54">
        <f t="shared" si="5"/>
        <v>838.84838044572882</v>
      </c>
      <c r="H127" s="55"/>
      <c r="I127" s="54">
        <f t="shared" si="6"/>
        <v>162180.14785706042</v>
      </c>
      <c r="J127" s="75"/>
      <c r="K127" s="1"/>
      <c r="L127" s="1"/>
      <c r="M127" s="10"/>
      <c r="N127" s="1"/>
    </row>
    <row r="128" spans="1:14" hidden="1" x14ac:dyDescent="0.25">
      <c r="A128" s="1"/>
      <c r="B128" s="74">
        <v>98</v>
      </c>
      <c r="C128" s="54">
        <f>-IPMT(J22,B128,J16,J10)</f>
        <v>399.97999632761065</v>
      </c>
      <c r="D128" s="55"/>
      <c r="E128" s="54">
        <f t="shared" si="7"/>
        <v>438.86838411811823</v>
      </c>
      <c r="F128" s="55"/>
      <c r="G128" s="54">
        <f t="shared" si="5"/>
        <v>838.84838044572894</v>
      </c>
      <c r="H128" s="55"/>
      <c r="I128" s="54">
        <f t="shared" si="6"/>
        <v>161741.27947294232</v>
      </c>
      <c r="J128" s="75"/>
      <c r="K128" s="1"/>
      <c r="L128" s="1"/>
      <c r="M128" s="10"/>
      <c r="N128" s="1"/>
    </row>
    <row r="129" spans="1:14" hidden="1" x14ac:dyDescent="0.25">
      <c r="A129" s="1"/>
      <c r="B129" s="74">
        <v>99</v>
      </c>
      <c r="C129" s="54">
        <f>-IPMT(J22,B129,J16,J10)</f>
        <v>398.8976284978404</v>
      </c>
      <c r="D129" s="55"/>
      <c r="E129" s="54">
        <f t="shared" si="7"/>
        <v>439.95075194788848</v>
      </c>
      <c r="F129" s="55"/>
      <c r="G129" s="54">
        <f t="shared" si="5"/>
        <v>838.84838044572894</v>
      </c>
      <c r="H129" s="55"/>
      <c r="I129" s="54">
        <f t="shared" si="6"/>
        <v>161301.32872099444</v>
      </c>
      <c r="J129" s="75"/>
      <c r="K129" s="1"/>
      <c r="L129" s="1"/>
      <c r="M129" s="10"/>
      <c r="N129" s="1"/>
    </row>
    <row r="130" spans="1:14" hidden="1" x14ac:dyDescent="0.25">
      <c r="A130" s="1"/>
      <c r="B130" s="74">
        <v>100</v>
      </c>
      <c r="C130" s="54">
        <f>-IPMT(J22,B130,J16,J10)</f>
        <v>397.81259125700905</v>
      </c>
      <c r="D130" s="55"/>
      <c r="E130" s="54">
        <f t="shared" si="7"/>
        <v>441.03578918871978</v>
      </c>
      <c r="F130" s="55"/>
      <c r="G130" s="54">
        <f t="shared" si="5"/>
        <v>838.84838044572882</v>
      </c>
      <c r="H130" s="55"/>
      <c r="I130" s="54">
        <f t="shared" si="6"/>
        <v>160860.29293180571</v>
      </c>
      <c r="J130" s="75"/>
      <c r="K130" s="1"/>
      <c r="L130" s="1"/>
      <c r="M130" s="10"/>
      <c r="N130" s="1"/>
    </row>
    <row r="131" spans="1:14" hidden="1" x14ac:dyDescent="0.25">
      <c r="A131" s="1"/>
      <c r="B131" s="74">
        <v>101</v>
      </c>
      <c r="C131" s="54">
        <f>-IPMT(J22,B131,J16,J10)</f>
        <v>396.7248780216288</v>
      </c>
      <c r="D131" s="55"/>
      <c r="E131" s="54">
        <f t="shared" si="7"/>
        <v>442.12350242410002</v>
      </c>
      <c r="F131" s="55"/>
      <c r="G131" s="54">
        <f t="shared" si="5"/>
        <v>838.84838044572882</v>
      </c>
      <c r="H131" s="55"/>
      <c r="I131" s="54">
        <f t="shared" si="6"/>
        <v>160418.16942938161</v>
      </c>
      <c r="J131" s="75"/>
      <c r="K131" s="1"/>
      <c r="L131" s="1"/>
      <c r="M131" s="10"/>
      <c r="N131" s="1"/>
    </row>
    <row r="132" spans="1:14" hidden="1" x14ac:dyDescent="0.25">
      <c r="A132" s="1"/>
      <c r="B132" s="74">
        <v>102</v>
      </c>
      <c r="C132" s="54">
        <f>-IPMT(J22,B132,J16,J10)</f>
        <v>395.63448219197517</v>
      </c>
      <c r="D132" s="55"/>
      <c r="E132" s="54">
        <f t="shared" si="7"/>
        <v>443.21389825375365</v>
      </c>
      <c r="F132" s="55"/>
      <c r="G132" s="54">
        <f t="shared" si="5"/>
        <v>838.84838044572882</v>
      </c>
      <c r="H132" s="55"/>
      <c r="I132" s="54">
        <f t="shared" si="6"/>
        <v>159974.95553112787</v>
      </c>
      <c r="J132" s="75"/>
      <c r="K132" s="1"/>
      <c r="L132" s="1"/>
      <c r="M132" s="10"/>
      <c r="N132" s="1"/>
    </row>
    <row r="133" spans="1:14" hidden="1" x14ac:dyDescent="0.25">
      <c r="A133" s="1"/>
      <c r="B133" s="74">
        <v>103</v>
      </c>
      <c r="C133" s="54">
        <f>-IPMT(J22,B133,J16,J10)</f>
        <v>394.54139715204707</v>
      </c>
      <c r="D133" s="55"/>
      <c r="E133" s="54">
        <f t="shared" si="7"/>
        <v>444.30698329368175</v>
      </c>
      <c r="F133" s="55"/>
      <c r="G133" s="54">
        <f t="shared" si="5"/>
        <v>838.84838044572882</v>
      </c>
      <c r="H133" s="55"/>
      <c r="I133" s="54">
        <f t="shared" si="6"/>
        <v>159530.64854783419</v>
      </c>
      <c r="J133" s="75"/>
      <c r="K133" s="1"/>
      <c r="L133" s="1"/>
      <c r="M133" s="10"/>
      <c r="N133" s="1"/>
    </row>
    <row r="134" spans="1:14" hidden="1" x14ac:dyDescent="0.25">
      <c r="A134" s="1"/>
      <c r="B134" s="74">
        <v>104</v>
      </c>
      <c r="C134" s="54">
        <f>-IPMT(J22,B134,J16,J10)</f>
        <v>393.44561626952645</v>
      </c>
      <c r="D134" s="55"/>
      <c r="E134" s="54">
        <f t="shared" si="7"/>
        <v>445.40276417620242</v>
      </c>
      <c r="F134" s="55"/>
      <c r="G134" s="54">
        <f t="shared" si="5"/>
        <v>838.84838044572894</v>
      </c>
      <c r="H134" s="55"/>
      <c r="I134" s="54">
        <f t="shared" si="6"/>
        <v>159085.245783658</v>
      </c>
      <c r="J134" s="75"/>
      <c r="K134" s="1"/>
      <c r="L134" s="1"/>
      <c r="M134" s="10"/>
      <c r="N134" s="1"/>
    </row>
    <row r="135" spans="1:14" hidden="1" x14ac:dyDescent="0.25">
      <c r="A135" s="1"/>
      <c r="B135" s="74">
        <v>105</v>
      </c>
      <c r="C135" s="54">
        <f>-IPMT(J22,B135,J16,J10)</f>
        <v>392.34713289573818</v>
      </c>
      <c r="D135" s="55"/>
      <c r="E135" s="54">
        <f t="shared" si="7"/>
        <v>446.50124754999075</v>
      </c>
      <c r="F135" s="55"/>
      <c r="G135" s="54">
        <f t="shared" si="5"/>
        <v>838.84838044572894</v>
      </c>
      <c r="H135" s="55"/>
      <c r="I135" s="54">
        <f t="shared" si="6"/>
        <v>158638.74453610802</v>
      </c>
      <c r="J135" s="75"/>
      <c r="K135" s="1"/>
      <c r="L135" s="1"/>
      <c r="M135" s="10"/>
      <c r="N135" s="1"/>
    </row>
    <row r="136" spans="1:14" hidden="1" x14ac:dyDescent="0.25">
      <c r="A136" s="1"/>
      <c r="B136" s="74">
        <v>106</v>
      </c>
      <c r="C136" s="54">
        <f>-IPMT(J22,B136,J16,J10)</f>
        <v>391.24594036560973</v>
      </c>
      <c r="D136" s="55"/>
      <c r="E136" s="54">
        <f t="shared" si="7"/>
        <v>447.6024400801191</v>
      </c>
      <c r="F136" s="55"/>
      <c r="G136" s="54">
        <f t="shared" si="5"/>
        <v>838.84838044572882</v>
      </c>
      <c r="H136" s="55"/>
      <c r="I136" s="54">
        <f t="shared" si="6"/>
        <v>158191.14209602791</v>
      </c>
      <c r="J136" s="75"/>
      <c r="K136" s="1"/>
      <c r="L136" s="1"/>
      <c r="M136" s="10"/>
      <c r="N136" s="1"/>
    </row>
    <row r="137" spans="1:14" hidden="1" x14ac:dyDescent="0.25">
      <c r="A137" s="1"/>
      <c r="B137" s="74">
        <v>107</v>
      </c>
      <c r="C137" s="54">
        <f>-IPMT(J22,B137,J16,J10)</f>
        <v>390.14203199763085</v>
      </c>
      <c r="D137" s="55"/>
      <c r="E137" s="54">
        <f t="shared" si="7"/>
        <v>448.70634844809814</v>
      </c>
      <c r="F137" s="55"/>
      <c r="G137" s="54">
        <f t="shared" si="5"/>
        <v>838.84838044572894</v>
      </c>
      <c r="H137" s="55"/>
      <c r="I137" s="54">
        <f t="shared" si="6"/>
        <v>157742.43574757982</v>
      </c>
      <c r="J137" s="75"/>
      <c r="K137" s="1"/>
      <c r="L137" s="1"/>
      <c r="M137" s="10"/>
      <c r="N137" s="1"/>
    </row>
    <row r="138" spans="1:14" x14ac:dyDescent="0.25">
      <c r="A138" s="1"/>
      <c r="B138" s="74">
        <v>108</v>
      </c>
      <c r="C138" s="54">
        <f>-IPMT(J22,B138,J16,J10)</f>
        <v>389.03540109381248</v>
      </c>
      <c r="D138" s="55"/>
      <c r="E138" s="54">
        <f t="shared" si="7"/>
        <v>449.8129793519164</v>
      </c>
      <c r="F138" s="55"/>
      <c r="G138" s="54">
        <f t="shared" si="5"/>
        <v>838.84838044572894</v>
      </c>
      <c r="H138" s="55"/>
      <c r="I138" s="54">
        <f t="shared" si="6"/>
        <v>157292.62276822791</v>
      </c>
      <c r="J138" s="75"/>
      <c r="K138" s="1"/>
      <c r="L138" s="1"/>
      <c r="M138" s="10"/>
      <c r="N138" s="1"/>
    </row>
    <row r="139" spans="1:14" hidden="1" x14ac:dyDescent="0.25">
      <c r="A139" s="1"/>
      <c r="B139" s="74">
        <v>109</v>
      </c>
      <c r="C139" s="54">
        <f>-IPMT(J22,B139,J16,J10)</f>
        <v>387.92604093964695</v>
      </c>
      <c r="D139" s="55"/>
      <c r="E139" s="54">
        <f t="shared" si="7"/>
        <v>450.92233950608187</v>
      </c>
      <c r="F139" s="55"/>
      <c r="G139" s="54">
        <f t="shared" si="5"/>
        <v>838.84838044572882</v>
      </c>
      <c r="H139" s="55"/>
      <c r="I139" s="54">
        <f t="shared" si="6"/>
        <v>156841.70042872184</v>
      </c>
      <c r="J139" s="75"/>
      <c r="K139" s="1"/>
      <c r="L139" s="1"/>
      <c r="M139" s="10"/>
      <c r="N139" s="1"/>
    </row>
    <row r="140" spans="1:14" hidden="1" x14ac:dyDescent="0.25">
      <c r="A140" s="1"/>
      <c r="B140" s="74">
        <v>110</v>
      </c>
      <c r="C140" s="54">
        <f>-IPMT(J22,B140,J16,J10)</f>
        <v>386.81394480406669</v>
      </c>
      <c r="D140" s="55"/>
      <c r="E140" s="54">
        <f t="shared" si="7"/>
        <v>452.03443564166213</v>
      </c>
      <c r="F140" s="55"/>
      <c r="G140" s="54">
        <f t="shared" si="5"/>
        <v>838.84838044572882</v>
      </c>
      <c r="H140" s="55"/>
      <c r="I140" s="54">
        <f t="shared" si="6"/>
        <v>156389.66599308018</v>
      </c>
      <c r="J140" s="75"/>
      <c r="K140" s="1"/>
      <c r="L140" s="1"/>
      <c r="M140" s="10"/>
      <c r="N140" s="1"/>
    </row>
    <row r="141" spans="1:14" hidden="1" x14ac:dyDescent="0.25">
      <c r="A141" s="1"/>
      <c r="B141" s="74">
        <v>111</v>
      </c>
      <c r="C141" s="54">
        <f>-IPMT(J22,B141,J16,J10)</f>
        <v>385.69910593940335</v>
      </c>
      <c r="D141" s="55"/>
      <c r="E141" s="54">
        <f t="shared" si="7"/>
        <v>453.14927450632558</v>
      </c>
      <c r="F141" s="55"/>
      <c r="G141" s="54">
        <f t="shared" si="5"/>
        <v>838.84838044572894</v>
      </c>
      <c r="H141" s="55"/>
      <c r="I141" s="54">
        <f t="shared" si="6"/>
        <v>155936.51671857387</v>
      </c>
      <c r="J141" s="75"/>
      <c r="K141" s="1"/>
      <c r="L141" s="1"/>
      <c r="M141" s="10"/>
      <c r="N141" s="1"/>
    </row>
    <row r="142" spans="1:14" hidden="1" x14ac:dyDescent="0.25">
      <c r="A142" s="1"/>
      <c r="B142" s="74">
        <v>112</v>
      </c>
      <c r="C142" s="54">
        <f>-IPMT(J22,B142,J16,J10)</f>
        <v>384.58151758134704</v>
      </c>
      <c r="D142" s="55"/>
      <c r="E142" s="54">
        <f t="shared" si="7"/>
        <v>454.26686286438189</v>
      </c>
      <c r="F142" s="55"/>
      <c r="G142" s="54">
        <f t="shared" si="5"/>
        <v>838.84838044572894</v>
      </c>
      <c r="H142" s="55"/>
      <c r="I142" s="54">
        <f t="shared" si="6"/>
        <v>155482.2498557095</v>
      </c>
      <c r="J142" s="75"/>
      <c r="K142" s="1"/>
      <c r="L142" s="1"/>
      <c r="M142" s="10"/>
      <c r="N142" s="1"/>
    </row>
    <row r="143" spans="1:14" hidden="1" x14ac:dyDescent="0.25">
      <c r="A143" s="1"/>
      <c r="B143" s="74">
        <v>113</v>
      </c>
      <c r="C143" s="54">
        <f>-IPMT(J22,B143,J16,J10)</f>
        <v>383.4611729489053</v>
      </c>
      <c r="D143" s="55"/>
      <c r="E143" s="54">
        <f t="shared" si="7"/>
        <v>455.38720749682352</v>
      </c>
      <c r="F143" s="55"/>
      <c r="G143" s="54">
        <f t="shared" si="5"/>
        <v>838.84838044572882</v>
      </c>
      <c r="H143" s="55"/>
      <c r="I143" s="54">
        <f t="shared" si="6"/>
        <v>155026.86264821267</v>
      </c>
      <c r="J143" s="75"/>
      <c r="K143" s="1"/>
      <c r="L143" s="1"/>
      <c r="M143" s="10"/>
      <c r="N143" s="1"/>
    </row>
    <row r="144" spans="1:14" hidden="1" x14ac:dyDescent="0.25">
      <c r="A144" s="1"/>
      <c r="B144" s="74">
        <v>114</v>
      </c>
      <c r="C144" s="54">
        <f>-IPMT(J22,B144,J16,J10)</f>
        <v>382.33806524436216</v>
      </c>
      <c r="D144" s="55"/>
      <c r="E144" s="54">
        <f t="shared" si="7"/>
        <v>456.51031520136672</v>
      </c>
      <c r="F144" s="55"/>
      <c r="G144" s="54">
        <f t="shared" si="5"/>
        <v>838.84838044572894</v>
      </c>
      <c r="H144" s="55"/>
      <c r="I144" s="54">
        <f t="shared" si="6"/>
        <v>154570.35233301131</v>
      </c>
      <c r="J144" s="75"/>
      <c r="K144" s="1"/>
      <c r="L144" s="1"/>
      <c r="M144" s="10"/>
      <c r="N144" s="1"/>
    </row>
    <row r="145" spans="1:14" hidden="1" x14ac:dyDescent="0.25">
      <c r="A145" s="1"/>
      <c r="B145" s="74">
        <v>115</v>
      </c>
      <c r="C145" s="54">
        <f>-IPMT(J22,B145,J16,J10)</f>
        <v>381.21218765323624</v>
      </c>
      <c r="D145" s="55"/>
      <c r="E145" s="54">
        <f t="shared" si="7"/>
        <v>457.63619279249275</v>
      </c>
      <c r="F145" s="55"/>
      <c r="G145" s="54">
        <f t="shared" si="5"/>
        <v>838.84838044572894</v>
      </c>
      <c r="H145" s="55"/>
      <c r="I145" s="54">
        <f t="shared" si="6"/>
        <v>154112.71614021881</v>
      </c>
      <c r="J145" s="75"/>
      <c r="K145" s="1"/>
      <c r="L145" s="1"/>
      <c r="M145" s="10"/>
      <c r="N145" s="1"/>
    </row>
    <row r="146" spans="1:14" hidden="1" x14ac:dyDescent="0.25">
      <c r="A146" s="1"/>
      <c r="B146" s="74">
        <v>116</v>
      </c>
      <c r="C146" s="54">
        <f>-IPMT(J22,B146,J16,J10)</f>
        <v>380.08353334423992</v>
      </c>
      <c r="D146" s="55"/>
      <c r="E146" s="54">
        <f t="shared" si="7"/>
        <v>458.76484710148895</v>
      </c>
      <c r="F146" s="55"/>
      <c r="G146" s="54">
        <f t="shared" si="5"/>
        <v>838.84838044572894</v>
      </c>
      <c r="H146" s="55"/>
      <c r="I146" s="54">
        <f t="shared" si="6"/>
        <v>153653.95129311731</v>
      </c>
      <c r="J146" s="75"/>
      <c r="K146" s="1"/>
      <c r="L146" s="1"/>
      <c r="M146" s="10"/>
      <c r="N146" s="1"/>
    </row>
    <row r="147" spans="1:14" hidden="1" x14ac:dyDescent="0.25">
      <c r="A147" s="1"/>
      <c r="B147" s="74">
        <v>117</v>
      </c>
      <c r="C147" s="54">
        <f>-IPMT(J22,B147,J16,J10)</f>
        <v>378.95209546923797</v>
      </c>
      <c r="D147" s="55"/>
      <c r="E147" s="54">
        <f t="shared" si="7"/>
        <v>459.8962849764909</v>
      </c>
      <c r="F147" s="55"/>
      <c r="G147" s="54">
        <f t="shared" si="5"/>
        <v>838.84838044572894</v>
      </c>
      <c r="H147" s="55"/>
      <c r="I147" s="54">
        <f t="shared" si="6"/>
        <v>153194.05500814083</v>
      </c>
      <c r="J147" s="75"/>
      <c r="K147" s="1"/>
      <c r="L147" s="1"/>
      <c r="M147" s="10"/>
      <c r="N147" s="1"/>
    </row>
    <row r="148" spans="1:14" hidden="1" x14ac:dyDescent="0.25">
      <c r="A148" s="1"/>
      <c r="B148" s="74">
        <v>118</v>
      </c>
      <c r="C148" s="54">
        <f>-IPMT(J22,B148,J16,J10)</f>
        <v>377.81786716320568</v>
      </c>
      <c r="D148" s="55"/>
      <c r="E148" s="54">
        <f t="shared" si="7"/>
        <v>461.03051328252315</v>
      </c>
      <c r="F148" s="55"/>
      <c r="G148" s="54">
        <f t="shared" si="5"/>
        <v>838.84838044572882</v>
      </c>
      <c r="H148" s="55"/>
      <c r="I148" s="54">
        <f t="shared" si="6"/>
        <v>152733.02449485831</v>
      </c>
      <c r="J148" s="75"/>
      <c r="K148" s="1"/>
      <c r="L148" s="1"/>
      <c r="M148" s="10"/>
      <c r="N148" s="1"/>
    </row>
    <row r="149" spans="1:14" hidden="1" x14ac:dyDescent="0.25">
      <c r="A149" s="1"/>
      <c r="B149" s="74">
        <v>119</v>
      </c>
      <c r="C149" s="54">
        <f>-IPMT(J22,B149,J16,J10)</f>
        <v>376.68084154418744</v>
      </c>
      <c r="D149" s="55"/>
      <c r="E149" s="54">
        <f t="shared" si="7"/>
        <v>462.16753890154155</v>
      </c>
      <c r="F149" s="55"/>
      <c r="G149" s="54">
        <f t="shared" si="5"/>
        <v>838.84838044572894</v>
      </c>
      <c r="H149" s="55"/>
      <c r="I149" s="54">
        <f t="shared" si="6"/>
        <v>152270.85695595678</v>
      </c>
      <c r="J149" s="75"/>
      <c r="K149" s="1"/>
      <c r="L149" s="1"/>
      <c r="M149" s="10"/>
      <c r="N149" s="1"/>
    </row>
    <row r="150" spans="1:14" ht="15" customHeight="1" x14ac:dyDescent="0.25">
      <c r="A150" s="1"/>
      <c r="B150" s="78">
        <v>120</v>
      </c>
      <c r="C150" s="79">
        <f>-IPMT(J22,B150,J16,J10)</f>
        <v>375.54101171325453</v>
      </c>
      <c r="D150" s="80"/>
      <c r="E150" s="79">
        <f t="shared" si="7"/>
        <v>463.30736873247446</v>
      </c>
      <c r="F150" s="80"/>
      <c r="G150" s="79">
        <f t="shared" si="5"/>
        <v>838.84838044572894</v>
      </c>
      <c r="H150" s="80"/>
      <c r="I150" s="79">
        <f t="shared" si="6"/>
        <v>151807.54958722432</v>
      </c>
      <c r="J150" s="81"/>
      <c r="K150" s="1"/>
      <c r="L150" s="1"/>
      <c r="M150" s="10"/>
      <c r="N150" s="1"/>
    </row>
    <row r="151" spans="1:14" ht="15.75" hidden="1" customHeight="1" x14ac:dyDescent="0.25">
      <c r="A151" s="1"/>
      <c r="B151" s="74">
        <v>121</v>
      </c>
      <c r="C151" s="54">
        <f>-IPMT(J22,B151,J16,J10)</f>
        <v>374.39837075446411</v>
      </c>
      <c r="D151" s="55"/>
      <c r="E151" s="54">
        <f t="shared" si="7"/>
        <v>464.45000969126488</v>
      </c>
      <c r="F151" s="55"/>
      <c r="G151" s="54">
        <f t="shared" si="5"/>
        <v>838.84838044572894</v>
      </c>
      <c r="H151" s="55"/>
      <c r="I151" s="54">
        <f t="shared" si="6"/>
        <v>151343.09957753305</v>
      </c>
      <c r="J151" s="75"/>
      <c r="K151" s="1"/>
      <c r="L151" s="1"/>
      <c r="M151" s="10"/>
      <c r="N151" s="1"/>
    </row>
    <row r="152" spans="1:14" hidden="1" x14ac:dyDescent="0.25">
      <c r="A152" s="1"/>
      <c r="B152" s="74">
        <v>122</v>
      </c>
      <c r="C152" s="54">
        <f>-IPMT(J22,B152,J16,J10)</f>
        <v>373.25291173481628</v>
      </c>
      <c r="D152" s="55"/>
      <c r="E152" s="54">
        <f t="shared" si="7"/>
        <v>465.59546871091254</v>
      </c>
      <c r="F152" s="55"/>
      <c r="G152" s="54">
        <f t="shared" si="5"/>
        <v>838.84838044572882</v>
      </c>
      <c r="H152" s="55"/>
      <c r="I152" s="54">
        <f t="shared" si="6"/>
        <v>150877.50410882215</v>
      </c>
      <c r="J152" s="75"/>
      <c r="K152" s="1"/>
      <c r="L152" s="1"/>
      <c r="M152" s="10"/>
      <c r="N152" s="1"/>
    </row>
    <row r="153" spans="1:14" hidden="1" x14ac:dyDescent="0.25">
      <c r="A153" s="1"/>
      <c r="B153" s="74">
        <v>123</v>
      </c>
      <c r="C153" s="54">
        <f>-IPMT(J22,B153,J16,J10)</f>
        <v>372.1046277042131</v>
      </c>
      <c r="D153" s="55"/>
      <c r="E153" s="54">
        <f t="shared" si="7"/>
        <v>466.74375274151589</v>
      </c>
      <c r="F153" s="55"/>
      <c r="G153" s="54">
        <f t="shared" si="5"/>
        <v>838.84838044572894</v>
      </c>
      <c r="H153" s="55"/>
      <c r="I153" s="54">
        <f t="shared" si="6"/>
        <v>150410.76035608063</v>
      </c>
      <c r="J153" s="75"/>
      <c r="K153" s="1"/>
      <c r="L153" s="1"/>
      <c r="M153" s="10"/>
      <c r="N153" s="1"/>
    </row>
    <row r="154" spans="1:14" hidden="1" x14ac:dyDescent="0.25">
      <c r="A154" s="1"/>
      <c r="B154" s="74">
        <v>124</v>
      </c>
      <c r="C154" s="54">
        <f>-IPMT(J22,B154,J16,J10)</f>
        <v>370.95351169541505</v>
      </c>
      <c r="D154" s="55"/>
      <c r="E154" s="54">
        <f>-PPMT($J$22,B155,$J$16,$J$10)</f>
        <v>469.04882372172875</v>
      </c>
      <c r="F154" s="55"/>
      <c r="G154" s="54">
        <f t="shared" si="5"/>
        <v>840.00233541714374</v>
      </c>
      <c r="H154" s="55"/>
      <c r="I154" s="54">
        <f t="shared" si="6"/>
        <v>149941.7115323589</v>
      </c>
      <c r="J154" s="75"/>
      <c r="K154" s="1"/>
      <c r="L154" s="1"/>
      <c r="M154" s="10"/>
      <c r="N154" s="1"/>
    </row>
    <row r="155" spans="1:14" hidden="1" x14ac:dyDescent="0.25">
      <c r="A155" s="1"/>
      <c r="B155" s="74">
        <v>125</v>
      </c>
      <c r="C155" s="54">
        <f>-IPMT(J22,B155,J16,J10)</f>
        <v>369.79955672400018</v>
      </c>
      <c r="D155" s="55"/>
      <c r="E155" s="54">
        <f t="shared" ref="E155:E202" si="8">-PPMT($J$22,B155,$J$16,$J$10)</f>
        <v>469.04882372172875</v>
      </c>
      <c r="F155" s="55"/>
      <c r="G155" s="54">
        <f t="shared" si="5"/>
        <v>838.84838044572894</v>
      </c>
      <c r="H155" s="55"/>
      <c r="I155" s="54">
        <f t="shared" si="6"/>
        <v>149472.66270863716</v>
      </c>
      <c r="J155" s="75"/>
      <c r="K155" s="1"/>
      <c r="L155" s="1"/>
      <c r="M155" s="10"/>
      <c r="N155" s="1"/>
    </row>
    <row r="156" spans="1:14" hidden="1" x14ac:dyDescent="0.25">
      <c r="A156" s="1"/>
      <c r="B156" s="74">
        <v>126</v>
      </c>
      <c r="C156" s="54">
        <f>-IPMT(J22,B156,J16,J10)</f>
        <v>368.64275578832064</v>
      </c>
      <c r="D156" s="55"/>
      <c r="E156" s="54">
        <f t="shared" si="8"/>
        <v>470.20562465740824</v>
      </c>
      <c r="F156" s="55"/>
      <c r="G156" s="54">
        <f t="shared" si="5"/>
        <v>838.84838044572894</v>
      </c>
      <c r="H156" s="55"/>
      <c r="I156" s="54">
        <f t="shared" si="6"/>
        <v>149002.45708397974</v>
      </c>
      <c r="J156" s="75"/>
      <c r="K156" s="1"/>
      <c r="L156" s="1"/>
      <c r="M156" s="10"/>
      <c r="N156" s="1"/>
    </row>
    <row r="157" spans="1:14" hidden="1" x14ac:dyDescent="0.25">
      <c r="A157" s="1"/>
      <c r="B157" s="74">
        <v>127</v>
      </c>
      <c r="C157" s="54">
        <f>-IPMT(J22,B157,J16,J10)</f>
        <v>367.48310186946088</v>
      </c>
      <c r="D157" s="55"/>
      <c r="E157" s="54">
        <f t="shared" si="8"/>
        <v>471.365278576268</v>
      </c>
      <c r="F157" s="55"/>
      <c r="G157" s="54">
        <f t="shared" si="5"/>
        <v>838.84838044572894</v>
      </c>
      <c r="H157" s="55"/>
      <c r="I157" s="54">
        <f t="shared" si="6"/>
        <v>148531.09180540347</v>
      </c>
      <c r="J157" s="75"/>
      <c r="K157" s="1"/>
      <c r="L157" s="1"/>
      <c r="M157" s="10"/>
      <c r="N157" s="1"/>
    </row>
    <row r="158" spans="1:14" hidden="1" x14ac:dyDescent="0.25">
      <c r="A158" s="1"/>
      <c r="B158" s="74">
        <v>128</v>
      </c>
      <c r="C158" s="54">
        <f>-IPMT(J22,B158,J16,J10)</f>
        <v>366.32058793119478</v>
      </c>
      <c r="D158" s="55"/>
      <c r="E158" s="54">
        <f t="shared" si="8"/>
        <v>472.52779251453416</v>
      </c>
      <c r="F158" s="55"/>
      <c r="G158" s="54">
        <f t="shared" si="5"/>
        <v>838.84838044572894</v>
      </c>
      <c r="H158" s="55"/>
      <c r="I158" s="54">
        <f t="shared" si="6"/>
        <v>148058.56401288894</v>
      </c>
      <c r="J158" s="75"/>
      <c r="K158" s="1"/>
      <c r="L158" s="1"/>
      <c r="M158" s="10"/>
      <c r="N158" s="1"/>
    </row>
    <row r="159" spans="1:14" hidden="1" x14ac:dyDescent="0.25">
      <c r="A159" s="1"/>
      <c r="B159" s="74">
        <v>129</v>
      </c>
      <c r="C159" s="54">
        <f>-IPMT(J22,B159,J16,J10)</f>
        <v>365.15520691994271</v>
      </c>
      <c r="D159" s="55"/>
      <c r="E159" s="54">
        <f t="shared" si="8"/>
        <v>473.69317352578616</v>
      </c>
      <c r="F159" s="55"/>
      <c r="G159" s="54">
        <f t="shared" si="5"/>
        <v>838.84838044572894</v>
      </c>
      <c r="H159" s="55"/>
      <c r="I159" s="54">
        <f t="shared" si="6"/>
        <v>147584.87083936314</v>
      </c>
      <c r="J159" s="75"/>
      <c r="K159" s="1"/>
      <c r="L159" s="1"/>
      <c r="M159" s="10"/>
      <c r="N159" s="1"/>
    </row>
    <row r="160" spans="1:14" hidden="1" x14ac:dyDescent="0.25">
      <c r="A160" s="1"/>
      <c r="B160" s="74">
        <v>130</v>
      </c>
      <c r="C160" s="54">
        <f>-IPMT(J22,B160,J16,J10)</f>
        <v>363.98695176472955</v>
      </c>
      <c r="D160" s="55"/>
      <c r="E160" s="54">
        <f t="shared" si="8"/>
        <v>474.86142868099944</v>
      </c>
      <c r="F160" s="55"/>
      <c r="G160" s="54">
        <f t="shared" si="5"/>
        <v>838.84838044572894</v>
      </c>
      <c r="H160" s="55"/>
      <c r="I160" s="54">
        <f t="shared" si="6"/>
        <v>147110.00941068213</v>
      </c>
      <c r="J160" s="75"/>
      <c r="K160" s="1"/>
      <c r="L160" s="1"/>
      <c r="M160" s="10"/>
      <c r="N160" s="1"/>
    </row>
    <row r="161" spans="1:14" hidden="1" x14ac:dyDescent="0.25">
      <c r="A161" s="1"/>
      <c r="B161" s="74">
        <v>131</v>
      </c>
      <c r="C161" s="54">
        <f>-IPMT(J22,B161,J16,J10)</f>
        <v>362.81581537714055</v>
      </c>
      <c r="D161" s="55"/>
      <c r="E161" s="54">
        <f t="shared" si="8"/>
        <v>476.03256506858821</v>
      </c>
      <c r="F161" s="55"/>
      <c r="G161" s="54">
        <f t="shared" si="5"/>
        <v>838.84838044572871</v>
      </c>
      <c r="H161" s="55"/>
      <c r="I161" s="54">
        <f t="shared" si="6"/>
        <v>146633.97684561354</v>
      </c>
      <c r="J161" s="75"/>
      <c r="K161" s="1"/>
      <c r="L161" s="1"/>
      <c r="M161" s="10"/>
      <c r="N161" s="1"/>
    </row>
    <row r="162" spans="1:14" x14ac:dyDescent="0.25">
      <c r="A162" s="1"/>
      <c r="B162" s="74">
        <v>132</v>
      </c>
      <c r="C162" s="54">
        <f>-IPMT(J22,B162,J16,J10)</f>
        <v>361.64179065127973</v>
      </c>
      <c r="D162" s="55"/>
      <c r="E162" s="54">
        <f t="shared" si="8"/>
        <v>477.20658979444909</v>
      </c>
      <c r="F162" s="55"/>
      <c r="G162" s="54">
        <f t="shared" ref="G162:G225" si="9">C162+E162</f>
        <v>838.84838044572882</v>
      </c>
      <c r="H162" s="55"/>
      <c r="I162" s="54">
        <f t="shared" ref="I162:I225" si="10">I161-E162</f>
        <v>146156.77025581908</v>
      </c>
      <c r="J162" s="75"/>
      <c r="K162" s="1"/>
      <c r="L162" s="1"/>
      <c r="M162" s="10"/>
      <c r="N162" s="1"/>
    </row>
    <row r="163" spans="1:14" hidden="1" x14ac:dyDescent="0.25">
      <c r="A163" s="1"/>
      <c r="B163" s="74">
        <v>133</v>
      </c>
      <c r="C163" s="54">
        <f>-IPMT(J22,B163,J16,J10)</f>
        <v>360.46487046372562</v>
      </c>
      <c r="D163" s="55"/>
      <c r="E163" s="54">
        <f t="shared" si="8"/>
        <v>478.38350998200326</v>
      </c>
      <c r="F163" s="55"/>
      <c r="G163" s="54">
        <f t="shared" si="9"/>
        <v>838.84838044572894</v>
      </c>
      <c r="H163" s="55"/>
      <c r="I163" s="54">
        <f t="shared" si="10"/>
        <v>145678.38674583708</v>
      </c>
      <c r="J163" s="75"/>
      <c r="K163" s="1"/>
      <c r="L163" s="1"/>
      <c r="M163" s="10"/>
      <c r="N163" s="1"/>
    </row>
    <row r="164" spans="1:14" hidden="1" x14ac:dyDescent="0.25">
      <c r="A164" s="1"/>
      <c r="B164" s="74">
        <v>134</v>
      </c>
      <c r="C164" s="54">
        <f>-IPMT(J22,B164,J16,J10)</f>
        <v>359.28504767348846</v>
      </c>
      <c r="D164" s="55"/>
      <c r="E164" s="54">
        <f t="shared" si="8"/>
        <v>479.56333277224041</v>
      </c>
      <c r="F164" s="55"/>
      <c r="G164" s="54">
        <f t="shared" si="9"/>
        <v>838.84838044572894</v>
      </c>
      <c r="H164" s="55"/>
      <c r="I164" s="54">
        <f t="shared" si="10"/>
        <v>145198.82341306485</v>
      </c>
      <c r="J164" s="75"/>
      <c r="K164" s="1"/>
      <c r="L164" s="1"/>
      <c r="M164" s="10"/>
      <c r="N164" s="1"/>
    </row>
    <row r="165" spans="1:14" hidden="1" x14ac:dyDescent="0.25">
      <c r="A165" s="1"/>
      <c r="B165" s="74">
        <v>135</v>
      </c>
      <c r="C165" s="54">
        <f>-IPMT(J22,B165,J16,J10)</f>
        <v>358.10231512196702</v>
      </c>
      <c r="D165" s="55"/>
      <c r="E165" s="54">
        <f t="shared" si="8"/>
        <v>480.74606532376185</v>
      </c>
      <c r="F165" s="55"/>
      <c r="G165" s="54">
        <f t="shared" si="9"/>
        <v>838.84838044572894</v>
      </c>
      <c r="H165" s="55"/>
      <c r="I165" s="54">
        <f t="shared" si="10"/>
        <v>144718.07734774108</v>
      </c>
      <c r="J165" s="75"/>
      <c r="K165" s="1"/>
      <c r="L165" s="1"/>
      <c r="M165" s="10"/>
      <c r="N165" s="1"/>
    </row>
    <row r="166" spans="1:14" hidden="1" x14ac:dyDescent="0.25">
      <c r="A166" s="1"/>
      <c r="B166" s="74">
        <v>136</v>
      </c>
      <c r="C166" s="54">
        <f>-IPMT(J22,B166,J16,J10)</f>
        <v>356.91666563290511</v>
      </c>
      <c r="D166" s="55"/>
      <c r="E166" s="54">
        <f t="shared" si="8"/>
        <v>481.93171481282371</v>
      </c>
      <c r="F166" s="55"/>
      <c r="G166" s="54">
        <f t="shared" si="9"/>
        <v>838.84838044572882</v>
      </c>
      <c r="H166" s="55"/>
      <c r="I166" s="54">
        <f t="shared" si="10"/>
        <v>144236.14563292827</v>
      </c>
      <c r="J166" s="75"/>
      <c r="K166" s="1"/>
      <c r="L166" s="1"/>
      <c r="M166" s="10"/>
      <c r="N166" s="1"/>
    </row>
    <row r="167" spans="1:14" hidden="1" x14ac:dyDescent="0.25">
      <c r="A167" s="1"/>
      <c r="B167" s="74">
        <v>137</v>
      </c>
      <c r="C167" s="54">
        <f>-IPMT(J22,B167,J16,J10)</f>
        <v>355.72809201234776</v>
      </c>
      <c r="D167" s="55"/>
      <c r="E167" s="54">
        <f t="shared" si="8"/>
        <v>483.12028843338112</v>
      </c>
      <c r="F167" s="55"/>
      <c r="G167" s="54">
        <f t="shared" si="9"/>
        <v>838.84838044572894</v>
      </c>
      <c r="H167" s="55"/>
      <c r="I167" s="54">
        <f t="shared" si="10"/>
        <v>143753.02534449488</v>
      </c>
      <c r="J167" s="75"/>
      <c r="K167" s="1"/>
      <c r="L167" s="1"/>
      <c r="M167" s="10"/>
      <c r="N167" s="1"/>
    </row>
    <row r="168" spans="1:14" hidden="1" x14ac:dyDescent="0.25">
      <c r="A168" s="1"/>
      <c r="B168" s="74">
        <v>138</v>
      </c>
      <c r="C168" s="54">
        <f>-IPMT(J22,B168,J16,J10)</f>
        <v>354.53658704859794</v>
      </c>
      <c r="D168" s="55"/>
      <c r="E168" s="54">
        <f t="shared" si="8"/>
        <v>484.31179339713094</v>
      </c>
      <c r="F168" s="55"/>
      <c r="G168" s="54">
        <f t="shared" si="9"/>
        <v>838.84838044572894</v>
      </c>
      <c r="H168" s="55"/>
      <c r="I168" s="54">
        <f t="shared" si="10"/>
        <v>143268.71355109775</v>
      </c>
      <c r="J168" s="75"/>
      <c r="K168" s="1"/>
      <c r="L168" s="1"/>
      <c r="M168" s="10"/>
      <c r="N168" s="1"/>
    </row>
    <row r="169" spans="1:14" hidden="1" x14ac:dyDescent="0.25">
      <c r="A169" s="1"/>
      <c r="B169" s="74">
        <v>139</v>
      </c>
      <c r="C169" s="54">
        <f>-IPMT(J22,B169,J16,J10)</f>
        <v>353.34214351217241</v>
      </c>
      <c r="D169" s="55"/>
      <c r="E169" s="54">
        <f t="shared" si="8"/>
        <v>485.50623693355652</v>
      </c>
      <c r="F169" s="55"/>
      <c r="G169" s="54">
        <f t="shared" si="9"/>
        <v>838.84838044572894</v>
      </c>
      <c r="H169" s="55"/>
      <c r="I169" s="54">
        <f t="shared" si="10"/>
        <v>142783.2073141642</v>
      </c>
      <c r="J169" s="75"/>
      <c r="K169" s="1"/>
      <c r="L169" s="1"/>
      <c r="M169" s="10"/>
      <c r="N169" s="1"/>
    </row>
    <row r="170" spans="1:14" hidden="1" x14ac:dyDescent="0.25">
      <c r="A170" s="1"/>
      <c r="B170" s="74">
        <v>140</v>
      </c>
      <c r="C170" s="54">
        <f>-IPMT(J22,B170,J16,J10)</f>
        <v>352.14475415575822</v>
      </c>
      <c r="D170" s="55"/>
      <c r="E170" s="54">
        <f t="shared" si="8"/>
        <v>486.70362628997066</v>
      </c>
      <c r="F170" s="55"/>
      <c r="G170" s="54">
        <f t="shared" si="9"/>
        <v>838.84838044572894</v>
      </c>
      <c r="H170" s="55"/>
      <c r="I170" s="54">
        <f t="shared" si="10"/>
        <v>142296.50368787424</v>
      </c>
      <c r="J170" s="75"/>
      <c r="K170" s="1"/>
      <c r="L170" s="1"/>
      <c r="M170" s="10"/>
      <c r="N170" s="1"/>
    </row>
    <row r="171" spans="1:14" hidden="1" x14ac:dyDescent="0.25">
      <c r="A171" s="1"/>
      <c r="B171" s="74">
        <v>141</v>
      </c>
      <c r="C171" s="54">
        <f>-IPMT(J22,B171,J16,J10)</f>
        <v>350.94441171416872</v>
      </c>
      <c r="D171" s="55"/>
      <c r="E171" s="54">
        <f t="shared" si="8"/>
        <v>487.90396873156021</v>
      </c>
      <c r="F171" s="55"/>
      <c r="G171" s="54">
        <f t="shared" si="9"/>
        <v>838.84838044572894</v>
      </c>
      <c r="H171" s="55"/>
      <c r="I171" s="54">
        <f t="shared" si="10"/>
        <v>141808.59971914269</v>
      </c>
      <c r="J171" s="75"/>
      <c r="K171" s="1"/>
      <c r="L171" s="1"/>
      <c r="M171" s="10"/>
      <c r="N171" s="1"/>
    </row>
    <row r="172" spans="1:14" hidden="1" x14ac:dyDescent="0.25">
      <c r="A172" s="1"/>
      <c r="B172" s="74">
        <v>142</v>
      </c>
      <c r="C172" s="54">
        <f>-IPMT(J22,B172,J16,J10)</f>
        <v>349.74110890429898</v>
      </c>
      <c r="D172" s="55"/>
      <c r="E172" s="54">
        <f t="shared" si="8"/>
        <v>489.10727154142984</v>
      </c>
      <c r="F172" s="55"/>
      <c r="G172" s="54">
        <f t="shared" si="9"/>
        <v>838.84838044572882</v>
      </c>
      <c r="H172" s="55"/>
      <c r="I172" s="54">
        <f t="shared" si="10"/>
        <v>141319.49244760125</v>
      </c>
      <c r="J172" s="75"/>
      <c r="K172" s="1"/>
      <c r="L172" s="1"/>
      <c r="M172" s="10"/>
      <c r="N172" s="1"/>
    </row>
    <row r="173" spans="1:14" hidden="1" x14ac:dyDescent="0.25">
      <c r="A173" s="1"/>
      <c r="B173" s="74">
        <v>143</v>
      </c>
      <c r="C173" s="54">
        <f>-IPMT(J22,B173,J16,J10)</f>
        <v>348.53483842508246</v>
      </c>
      <c r="D173" s="55"/>
      <c r="E173" s="54">
        <f t="shared" si="8"/>
        <v>490.31354202064637</v>
      </c>
      <c r="F173" s="55"/>
      <c r="G173" s="54">
        <f t="shared" si="9"/>
        <v>838.84838044572882</v>
      </c>
      <c r="H173" s="55"/>
      <c r="I173" s="54">
        <f t="shared" si="10"/>
        <v>140829.1789055806</v>
      </c>
      <c r="J173" s="75"/>
      <c r="K173" s="1"/>
      <c r="L173" s="1"/>
      <c r="M173" s="10"/>
      <c r="N173" s="1"/>
    </row>
    <row r="174" spans="1:14" x14ac:dyDescent="0.25">
      <c r="A174" s="1"/>
      <c r="B174" s="74">
        <v>144</v>
      </c>
      <c r="C174" s="54">
        <f>-IPMT(J22,B174,J16,J10)</f>
        <v>347.32559295744579</v>
      </c>
      <c r="D174" s="55"/>
      <c r="E174" s="54">
        <f t="shared" si="8"/>
        <v>491.52278748828309</v>
      </c>
      <c r="F174" s="55"/>
      <c r="G174" s="54">
        <f t="shared" si="9"/>
        <v>838.84838044572894</v>
      </c>
      <c r="H174" s="55"/>
      <c r="I174" s="54">
        <f t="shared" si="10"/>
        <v>140337.65611809233</v>
      </c>
      <c r="J174" s="75"/>
      <c r="K174" s="1"/>
      <c r="L174" s="1"/>
      <c r="M174" s="10"/>
      <c r="N174" s="1"/>
    </row>
    <row r="175" spans="1:14" hidden="1" x14ac:dyDescent="0.25">
      <c r="A175" s="1"/>
      <c r="B175" s="74">
        <v>145</v>
      </c>
      <c r="C175" s="54">
        <f>-IPMT(J22,B175,J16,J10)</f>
        <v>346.11336516426508</v>
      </c>
      <c r="D175" s="55"/>
      <c r="E175" s="54">
        <f t="shared" si="8"/>
        <v>492.73501528146386</v>
      </c>
      <c r="F175" s="55"/>
      <c r="G175" s="54">
        <f t="shared" si="9"/>
        <v>838.84838044572894</v>
      </c>
      <c r="H175" s="55"/>
      <c r="I175" s="54">
        <f t="shared" si="10"/>
        <v>139844.92110281085</v>
      </c>
      <c r="J175" s="75"/>
      <c r="K175" s="1"/>
      <c r="L175" s="1"/>
      <c r="M175" s="10"/>
      <c r="N175" s="1"/>
    </row>
    <row r="176" spans="1:14" hidden="1" x14ac:dyDescent="0.25">
      <c r="A176" s="1"/>
      <c r="B176" s="74">
        <v>146</v>
      </c>
      <c r="C176" s="54">
        <f>-IPMT(J22,B176,J16,J10)</f>
        <v>344.89814769032074</v>
      </c>
      <c r="D176" s="55"/>
      <c r="E176" s="54">
        <f t="shared" si="8"/>
        <v>493.95023275540814</v>
      </c>
      <c r="F176" s="55"/>
      <c r="G176" s="54">
        <f t="shared" si="9"/>
        <v>838.84838044572894</v>
      </c>
      <c r="H176" s="55"/>
      <c r="I176" s="54">
        <f t="shared" si="10"/>
        <v>139350.97087005543</v>
      </c>
      <c r="J176" s="75"/>
      <c r="K176" s="1"/>
      <c r="L176" s="1"/>
      <c r="M176" s="10"/>
      <c r="N176" s="1"/>
    </row>
    <row r="177" spans="1:14" hidden="1" x14ac:dyDescent="0.25">
      <c r="A177" s="1"/>
      <c r="B177" s="74">
        <v>147</v>
      </c>
      <c r="C177" s="54">
        <f>-IPMT(J22,B177,J16,J10)</f>
        <v>343.67993316225375</v>
      </c>
      <c r="D177" s="55"/>
      <c r="E177" s="54">
        <f t="shared" si="8"/>
        <v>495.16844728347513</v>
      </c>
      <c r="F177" s="55"/>
      <c r="G177" s="54">
        <f t="shared" si="9"/>
        <v>838.84838044572894</v>
      </c>
      <c r="H177" s="55"/>
      <c r="I177" s="54">
        <f t="shared" si="10"/>
        <v>138855.80242277196</v>
      </c>
      <c r="J177" s="75"/>
      <c r="K177" s="1"/>
      <c r="L177" s="1"/>
      <c r="M177" s="10"/>
      <c r="N177" s="1"/>
    </row>
    <row r="178" spans="1:14" hidden="1" x14ac:dyDescent="0.25">
      <c r="A178" s="1"/>
      <c r="B178" s="74">
        <v>148</v>
      </c>
      <c r="C178" s="54">
        <f>-IPMT(J22,B178,J16,J10)</f>
        <v>342.45871418851988</v>
      </c>
      <c r="D178" s="55"/>
      <c r="E178" s="54">
        <f t="shared" si="8"/>
        <v>496.389666257209</v>
      </c>
      <c r="F178" s="55"/>
      <c r="G178" s="54">
        <f t="shared" si="9"/>
        <v>838.84838044572894</v>
      </c>
      <c r="H178" s="55"/>
      <c r="I178" s="54">
        <f t="shared" si="10"/>
        <v>138359.41275651474</v>
      </c>
      <c r="J178" s="75"/>
      <c r="K178" s="1"/>
      <c r="L178" s="1"/>
      <c r="M178" s="10"/>
      <c r="N178" s="1"/>
    </row>
    <row r="179" spans="1:14" hidden="1" x14ac:dyDescent="0.25">
      <c r="A179" s="1"/>
      <c r="B179" s="74">
        <v>149</v>
      </c>
      <c r="C179" s="54">
        <f>-IPMT(J22,B179,J16,J10)</f>
        <v>341.23448335934586</v>
      </c>
      <c r="D179" s="55"/>
      <c r="E179" s="54">
        <f t="shared" si="8"/>
        <v>497.61389708638302</v>
      </c>
      <c r="F179" s="55"/>
      <c r="G179" s="54">
        <f t="shared" si="9"/>
        <v>838.84838044572894</v>
      </c>
      <c r="H179" s="55"/>
      <c r="I179" s="54">
        <f t="shared" si="10"/>
        <v>137861.79885942835</v>
      </c>
      <c r="J179" s="75"/>
      <c r="K179" s="1"/>
      <c r="L179" s="1"/>
      <c r="M179" s="10"/>
      <c r="N179" s="1"/>
    </row>
    <row r="180" spans="1:14" hidden="1" x14ac:dyDescent="0.25">
      <c r="A180" s="1"/>
      <c r="B180" s="74">
        <v>150</v>
      </c>
      <c r="C180" s="54">
        <f>-IPMT(J22,B180,J16,J10)</f>
        <v>340.00723324668343</v>
      </c>
      <c r="D180" s="55"/>
      <c r="E180" s="54">
        <f t="shared" si="8"/>
        <v>498.84114719904551</v>
      </c>
      <c r="F180" s="55"/>
      <c r="G180" s="54">
        <f t="shared" si="9"/>
        <v>838.84838044572894</v>
      </c>
      <c r="H180" s="55"/>
      <c r="I180" s="54">
        <f t="shared" si="10"/>
        <v>137362.95771222931</v>
      </c>
      <c r="J180" s="75"/>
      <c r="K180" s="1"/>
      <c r="L180" s="1"/>
      <c r="M180" s="10"/>
      <c r="N180" s="1"/>
    </row>
    <row r="181" spans="1:14" hidden="1" x14ac:dyDescent="0.25">
      <c r="A181" s="1"/>
      <c r="B181" s="74">
        <v>151</v>
      </c>
      <c r="C181" s="54">
        <f>-IPMT(J22,B181,J16,J10)</f>
        <v>338.77695640416511</v>
      </c>
      <c r="D181" s="55"/>
      <c r="E181" s="54">
        <f t="shared" si="8"/>
        <v>500.07142404156377</v>
      </c>
      <c r="F181" s="55"/>
      <c r="G181" s="54">
        <f t="shared" si="9"/>
        <v>838.84838044572894</v>
      </c>
      <c r="H181" s="55"/>
      <c r="I181" s="54">
        <f t="shared" si="10"/>
        <v>136862.88628818776</v>
      </c>
      <c r="J181" s="75"/>
      <c r="K181" s="1"/>
      <c r="L181" s="1"/>
      <c r="M181" s="10"/>
      <c r="N181" s="1"/>
    </row>
    <row r="182" spans="1:14" hidden="1" x14ac:dyDescent="0.25">
      <c r="A182" s="1"/>
      <c r="B182" s="74">
        <v>152</v>
      </c>
      <c r="C182" s="54">
        <f>-IPMT(J22,B182,J16,J10)</f>
        <v>337.54364536705856</v>
      </c>
      <c r="D182" s="55"/>
      <c r="E182" s="54">
        <f t="shared" si="8"/>
        <v>501.30473507867032</v>
      </c>
      <c r="F182" s="55"/>
      <c r="G182" s="54">
        <f t="shared" si="9"/>
        <v>838.84838044572894</v>
      </c>
      <c r="H182" s="55"/>
      <c r="I182" s="54">
        <f t="shared" si="10"/>
        <v>136361.58155310908</v>
      </c>
      <c r="J182" s="75"/>
      <c r="K182" s="1"/>
      <c r="L182" s="1"/>
      <c r="M182" s="10"/>
      <c r="N182" s="1"/>
    </row>
    <row r="183" spans="1:14" hidden="1" x14ac:dyDescent="0.25">
      <c r="A183" s="1"/>
      <c r="B183" s="74">
        <v>153</v>
      </c>
      <c r="C183" s="54">
        <f>-IPMT(J22,B183,J16,J10)</f>
        <v>336.30729265222124</v>
      </c>
      <c r="D183" s="55"/>
      <c r="E183" s="54">
        <f t="shared" si="8"/>
        <v>502.54108779350747</v>
      </c>
      <c r="F183" s="55"/>
      <c r="G183" s="54">
        <f t="shared" si="9"/>
        <v>838.84838044572871</v>
      </c>
      <c r="H183" s="55"/>
      <c r="I183" s="54">
        <f t="shared" si="10"/>
        <v>135859.04046531557</v>
      </c>
      <c r="J183" s="75"/>
      <c r="K183" s="1"/>
      <c r="L183" s="1"/>
      <c r="M183" s="10"/>
      <c r="N183" s="1"/>
    </row>
    <row r="184" spans="1:14" hidden="1" x14ac:dyDescent="0.25">
      <c r="A184" s="1"/>
      <c r="B184" s="74">
        <v>154</v>
      </c>
      <c r="C184" s="54">
        <f>-IPMT(J22,B184,J16,J10)</f>
        <v>335.06789075805568</v>
      </c>
      <c r="D184" s="55"/>
      <c r="E184" s="54">
        <f t="shared" si="8"/>
        <v>503.78048968767331</v>
      </c>
      <c r="F184" s="55"/>
      <c r="G184" s="54">
        <f t="shared" si="9"/>
        <v>838.84838044572894</v>
      </c>
      <c r="H184" s="55"/>
      <c r="I184" s="54">
        <f t="shared" si="10"/>
        <v>135355.25997562791</v>
      </c>
      <c r="J184" s="75"/>
      <c r="K184" s="1"/>
      <c r="L184" s="1"/>
      <c r="M184" s="10"/>
      <c r="N184" s="1"/>
    </row>
    <row r="185" spans="1:14" hidden="1" x14ac:dyDescent="0.25">
      <c r="A185" s="1"/>
      <c r="B185" s="74">
        <v>155</v>
      </c>
      <c r="C185" s="54">
        <f>-IPMT(J22,B185,J16,J10)</f>
        <v>333.82543216446254</v>
      </c>
      <c r="D185" s="55"/>
      <c r="E185" s="54">
        <f t="shared" si="8"/>
        <v>505.02294828126634</v>
      </c>
      <c r="F185" s="55"/>
      <c r="G185" s="54">
        <f t="shared" si="9"/>
        <v>838.84838044572894</v>
      </c>
      <c r="H185" s="55"/>
      <c r="I185" s="54">
        <f t="shared" si="10"/>
        <v>134850.23702734665</v>
      </c>
      <c r="J185" s="75"/>
      <c r="K185" s="1"/>
      <c r="L185" s="1"/>
      <c r="M185" s="10"/>
      <c r="N185" s="1"/>
    </row>
    <row r="186" spans="1:14" x14ac:dyDescent="0.25">
      <c r="A186" s="1"/>
      <c r="B186" s="74">
        <v>156</v>
      </c>
      <c r="C186" s="54">
        <f>-IPMT(J22,B186,J16,J10)</f>
        <v>332.57990933279677</v>
      </c>
      <c r="D186" s="55"/>
      <c r="E186" s="54">
        <f t="shared" si="8"/>
        <v>506.2684711129321</v>
      </c>
      <c r="F186" s="55"/>
      <c r="G186" s="54">
        <f t="shared" si="9"/>
        <v>838.84838044572894</v>
      </c>
      <c r="H186" s="55"/>
      <c r="I186" s="54">
        <f t="shared" si="10"/>
        <v>134343.96855623371</v>
      </c>
      <c r="J186" s="75"/>
      <c r="K186" s="1"/>
      <c r="L186" s="1"/>
      <c r="M186" s="10"/>
      <c r="N186" s="1"/>
    </row>
    <row r="187" spans="1:14" hidden="1" x14ac:dyDescent="0.25">
      <c r="A187" s="1"/>
      <c r="B187" s="74">
        <v>157</v>
      </c>
      <c r="C187" s="54">
        <f>-IPMT(J22,B187,J16,J10)</f>
        <v>331.33131470582055</v>
      </c>
      <c r="D187" s="55"/>
      <c r="E187" s="54">
        <f t="shared" si="8"/>
        <v>507.51706573990833</v>
      </c>
      <c r="F187" s="55"/>
      <c r="G187" s="54">
        <f t="shared" si="9"/>
        <v>838.84838044572894</v>
      </c>
      <c r="H187" s="55"/>
      <c r="I187" s="54">
        <f t="shared" si="10"/>
        <v>133836.45149049381</v>
      </c>
      <c r="J187" s="75"/>
      <c r="K187" s="1"/>
      <c r="L187" s="1"/>
      <c r="M187" s="10"/>
      <c r="N187" s="1"/>
    </row>
    <row r="188" spans="1:14" hidden="1" x14ac:dyDescent="0.25">
      <c r="A188" s="1"/>
      <c r="B188" s="74">
        <v>158</v>
      </c>
      <c r="C188" s="54">
        <f>-IPMT(J22,B188,J16,J10)</f>
        <v>330.07964070765797</v>
      </c>
      <c r="D188" s="55"/>
      <c r="E188" s="54">
        <f t="shared" si="8"/>
        <v>508.76873973807091</v>
      </c>
      <c r="F188" s="55"/>
      <c r="G188" s="54">
        <f t="shared" si="9"/>
        <v>838.84838044572894</v>
      </c>
      <c r="H188" s="55"/>
      <c r="I188" s="54">
        <f t="shared" si="10"/>
        <v>133327.68275075575</v>
      </c>
      <c r="J188" s="75"/>
      <c r="K188" s="1"/>
      <c r="L188" s="1"/>
      <c r="M188" s="10"/>
      <c r="N188" s="1"/>
    </row>
    <row r="189" spans="1:14" hidden="1" x14ac:dyDescent="0.25">
      <c r="A189" s="1"/>
      <c r="B189" s="74">
        <v>159</v>
      </c>
      <c r="C189" s="54">
        <f>-IPMT(J22,B189,J16,J10)</f>
        <v>328.82487974374897</v>
      </c>
      <c r="D189" s="55"/>
      <c r="E189" s="54">
        <f t="shared" si="8"/>
        <v>510.02350070197997</v>
      </c>
      <c r="F189" s="55"/>
      <c r="G189" s="54">
        <f t="shared" si="9"/>
        <v>838.84838044572894</v>
      </c>
      <c r="H189" s="55"/>
      <c r="I189" s="54">
        <f t="shared" si="10"/>
        <v>132817.65925005378</v>
      </c>
      <c r="J189" s="75"/>
      <c r="K189" s="1"/>
      <c r="L189" s="1"/>
      <c r="M189" s="10"/>
      <c r="N189" s="1"/>
    </row>
    <row r="190" spans="1:14" hidden="1" x14ac:dyDescent="0.25">
      <c r="A190" s="1"/>
      <c r="B190" s="74">
        <v>160</v>
      </c>
      <c r="C190" s="54">
        <f>-IPMT(J22,B190,J16,J10)</f>
        <v>327.56702420080313</v>
      </c>
      <c r="D190" s="55"/>
      <c r="E190" s="54">
        <f t="shared" si="8"/>
        <v>511.2813562449258</v>
      </c>
      <c r="F190" s="55"/>
      <c r="G190" s="54">
        <f t="shared" si="9"/>
        <v>838.84838044572894</v>
      </c>
      <c r="H190" s="55"/>
      <c r="I190" s="54">
        <f t="shared" si="10"/>
        <v>132306.37789380885</v>
      </c>
      <c r="J190" s="75"/>
      <c r="K190" s="1"/>
      <c r="L190" s="1"/>
      <c r="M190" s="10"/>
      <c r="N190" s="1"/>
    </row>
    <row r="191" spans="1:14" hidden="1" x14ac:dyDescent="0.25">
      <c r="A191" s="1"/>
      <c r="B191" s="74">
        <v>161</v>
      </c>
      <c r="C191" s="54">
        <f>-IPMT(J22,B191,J16,J10)</f>
        <v>326.30606644675379</v>
      </c>
      <c r="D191" s="55"/>
      <c r="E191" s="54">
        <f t="shared" si="8"/>
        <v>512.54231399897503</v>
      </c>
      <c r="F191" s="55"/>
      <c r="G191" s="54">
        <f t="shared" si="9"/>
        <v>838.84838044572882</v>
      </c>
      <c r="H191" s="55"/>
      <c r="I191" s="54">
        <f t="shared" si="10"/>
        <v>131793.83557980988</v>
      </c>
      <c r="J191" s="75"/>
      <c r="K191" s="1"/>
      <c r="L191" s="1"/>
      <c r="M191" s="10"/>
      <c r="N191" s="1"/>
    </row>
    <row r="192" spans="1:14" hidden="1" x14ac:dyDescent="0.25">
      <c r="A192" s="1"/>
      <c r="B192" s="74">
        <v>162</v>
      </c>
      <c r="C192" s="54">
        <f>-IPMT(J22,B192,J16,J10)</f>
        <v>325.04199883071158</v>
      </c>
      <c r="D192" s="55"/>
      <c r="E192" s="54">
        <f t="shared" si="8"/>
        <v>513.80638161501724</v>
      </c>
      <c r="F192" s="55"/>
      <c r="G192" s="54">
        <f t="shared" si="9"/>
        <v>838.84838044572882</v>
      </c>
      <c r="H192" s="55"/>
      <c r="I192" s="54">
        <f t="shared" si="10"/>
        <v>131280.02919819485</v>
      </c>
      <c r="J192" s="75"/>
      <c r="K192" s="1"/>
      <c r="L192" s="1"/>
      <c r="M192" s="10"/>
      <c r="N192" s="1"/>
    </row>
    <row r="193" spans="1:14" hidden="1" x14ac:dyDescent="0.25">
      <c r="A193" s="1"/>
      <c r="B193" s="74">
        <v>163</v>
      </c>
      <c r="C193" s="54">
        <f>-IPMT(J22,B193,J16,J10)</f>
        <v>323.77481368291774</v>
      </c>
      <c r="D193" s="55"/>
      <c r="E193" s="54">
        <f t="shared" si="8"/>
        <v>515.07356676281108</v>
      </c>
      <c r="F193" s="55"/>
      <c r="G193" s="54">
        <f t="shared" si="9"/>
        <v>838.84838044572882</v>
      </c>
      <c r="H193" s="55"/>
      <c r="I193" s="54">
        <f t="shared" si="10"/>
        <v>130764.95563143204</v>
      </c>
      <c r="J193" s="75"/>
      <c r="K193" s="1"/>
      <c r="L193" s="1"/>
      <c r="M193" s="10"/>
      <c r="N193" s="1"/>
    </row>
    <row r="194" spans="1:14" hidden="1" x14ac:dyDescent="0.25">
      <c r="A194" s="1"/>
      <c r="B194" s="74">
        <v>164</v>
      </c>
      <c r="C194" s="54">
        <f>-IPMT(J22,B194,J16,J10)</f>
        <v>322.50450331469796</v>
      </c>
      <c r="D194" s="55"/>
      <c r="E194" s="54">
        <f t="shared" si="8"/>
        <v>516.34387713103092</v>
      </c>
      <c r="F194" s="55"/>
      <c r="G194" s="54">
        <f t="shared" si="9"/>
        <v>838.84838044572894</v>
      </c>
      <c r="H194" s="55"/>
      <c r="I194" s="54">
        <f t="shared" si="10"/>
        <v>130248.611754301</v>
      </c>
      <c r="J194" s="75"/>
      <c r="K194" s="1"/>
      <c r="L194" s="1"/>
      <c r="M194" s="10"/>
      <c r="N194" s="1"/>
    </row>
    <row r="195" spans="1:14" hidden="1" x14ac:dyDescent="0.25">
      <c r="A195" s="1"/>
      <c r="B195" s="74">
        <v>165</v>
      </c>
      <c r="C195" s="54">
        <f>-IPMT(J22,B195,J16,J10)</f>
        <v>321.23106001841563</v>
      </c>
      <c r="D195" s="55"/>
      <c r="E195" s="54">
        <f t="shared" si="8"/>
        <v>517.6173204273133</v>
      </c>
      <c r="F195" s="55"/>
      <c r="G195" s="54">
        <f t="shared" si="9"/>
        <v>838.84838044572894</v>
      </c>
      <c r="H195" s="55"/>
      <c r="I195" s="54">
        <f t="shared" si="10"/>
        <v>129730.9944338737</v>
      </c>
      <c r="J195" s="75"/>
      <c r="K195" s="1"/>
      <c r="L195" s="1"/>
      <c r="M195" s="10"/>
      <c r="N195" s="1"/>
    </row>
    <row r="196" spans="1:14" hidden="1" x14ac:dyDescent="0.25">
      <c r="A196" s="1"/>
      <c r="B196" s="74">
        <v>166</v>
      </c>
      <c r="C196" s="54">
        <f>-IPMT(J22,B196,J16,J10)</f>
        <v>319.95447606742488</v>
      </c>
      <c r="D196" s="55"/>
      <c r="E196" s="54">
        <f t="shared" si="8"/>
        <v>518.893904378304</v>
      </c>
      <c r="F196" s="55"/>
      <c r="G196" s="54">
        <f t="shared" si="9"/>
        <v>838.84838044572894</v>
      </c>
      <c r="H196" s="55"/>
      <c r="I196" s="54">
        <f t="shared" si="10"/>
        <v>129212.10052949539</v>
      </c>
      <c r="J196" s="75"/>
      <c r="K196" s="1"/>
      <c r="L196" s="1"/>
      <c r="M196" s="10"/>
      <c r="N196" s="1"/>
    </row>
    <row r="197" spans="1:14" hidden="1" x14ac:dyDescent="0.25">
      <c r="A197" s="1"/>
      <c r="B197" s="74">
        <v>167</v>
      </c>
      <c r="C197" s="54">
        <f>-IPMT(J22,B197,J16,J10)</f>
        <v>318.67474371602407</v>
      </c>
      <c r="D197" s="55"/>
      <c r="E197" s="54">
        <f t="shared" si="8"/>
        <v>520.17363672970487</v>
      </c>
      <c r="F197" s="55"/>
      <c r="G197" s="54">
        <f t="shared" si="9"/>
        <v>838.84838044572894</v>
      </c>
      <c r="H197" s="55"/>
      <c r="I197" s="54">
        <f t="shared" si="10"/>
        <v>128691.9268927657</v>
      </c>
      <c r="J197" s="75"/>
      <c r="K197" s="1"/>
      <c r="L197" s="1"/>
      <c r="M197" s="10"/>
      <c r="N197" s="1"/>
    </row>
    <row r="198" spans="1:14" ht="15" customHeight="1" x14ac:dyDescent="0.25">
      <c r="A198" s="1"/>
      <c r="B198" s="74">
        <v>168</v>
      </c>
      <c r="C198" s="54">
        <f>-IPMT(J22,B198,J16,J10)</f>
        <v>317.39185519940833</v>
      </c>
      <c r="D198" s="55"/>
      <c r="E198" s="54">
        <f t="shared" si="8"/>
        <v>521.45652524632055</v>
      </c>
      <c r="F198" s="55"/>
      <c r="G198" s="54">
        <f t="shared" si="9"/>
        <v>838.84838044572894</v>
      </c>
      <c r="H198" s="55"/>
      <c r="I198" s="54">
        <f t="shared" si="10"/>
        <v>128170.47036751937</v>
      </c>
      <c r="J198" s="75"/>
      <c r="K198" s="1"/>
      <c r="L198" s="1"/>
      <c r="M198" s="10"/>
      <c r="N198" s="1"/>
    </row>
    <row r="199" spans="1:14" hidden="1" x14ac:dyDescent="0.25">
      <c r="A199" s="1"/>
      <c r="B199" s="74">
        <v>169</v>
      </c>
      <c r="C199" s="54">
        <f>-IPMT(J22,B199,J16,J10)</f>
        <v>316.1058027336228</v>
      </c>
      <c r="D199" s="55"/>
      <c r="E199" s="54">
        <f t="shared" si="8"/>
        <v>522.74257771210614</v>
      </c>
      <c r="F199" s="55"/>
      <c r="G199" s="54">
        <f t="shared" si="9"/>
        <v>838.84838044572894</v>
      </c>
      <c r="H199" s="55"/>
      <c r="I199" s="54">
        <f t="shared" si="10"/>
        <v>127647.72778980726</v>
      </c>
      <c r="J199" s="75"/>
      <c r="K199" s="1"/>
      <c r="L199" s="1"/>
      <c r="M199" s="10"/>
      <c r="N199" s="1"/>
    </row>
    <row r="200" spans="1:14" hidden="1" x14ac:dyDescent="0.25">
      <c r="A200" s="1"/>
      <c r="B200" s="74">
        <v>170</v>
      </c>
      <c r="C200" s="54">
        <f>-IPMT(J22,B200,J16,J10)</f>
        <v>314.81657851551529</v>
      </c>
      <c r="D200" s="55"/>
      <c r="E200" s="54">
        <f t="shared" si="8"/>
        <v>524.03180193021365</v>
      </c>
      <c r="F200" s="55"/>
      <c r="G200" s="54">
        <f t="shared" si="9"/>
        <v>838.84838044572894</v>
      </c>
      <c r="H200" s="55"/>
      <c r="I200" s="54">
        <f t="shared" si="10"/>
        <v>127123.69598787706</v>
      </c>
      <c r="J200" s="75"/>
      <c r="K200" s="1"/>
      <c r="L200" s="1"/>
      <c r="M200" s="10"/>
      <c r="N200" s="1"/>
    </row>
    <row r="201" spans="1:14" hidden="1" x14ac:dyDescent="0.25">
      <c r="A201" s="1"/>
      <c r="B201" s="74">
        <v>171</v>
      </c>
      <c r="C201" s="54">
        <f>-IPMT(J22,B201,J16,J10)</f>
        <v>313.52417472268894</v>
      </c>
      <c r="D201" s="55"/>
      <c r="E201" s="54">
        <f t="shared" si="8"/>
        <v>525.32420572303988</v>
      </c>
      <c r="F201" s="55"/>
      <c r="G201" s="54">
        <f t="shared" si="9"/>
        <v>838.84838044572882</v>
      </c>
      <c r="H201" s="55"/>
      <c r="I201" s="54">
        <f t="shared" si="10"/>
        <v>126598.37178215402</v>
      </c>
      <c r="J201" s="75"/>
      <c r="K201" s="1"/>
      <c r="L201" s="1"/>
      <c r="M201" s="10"/>
      <c r="N201" s="1"/>
    </row>
    <row r="202" spans="1:14" hidden="1" x14ac:dyDescent="0.25">
      <c r="A202" s="1"/>
      <c r="B202" s="74">
        <v>172</v>
      </c>
      <c r="C202" s="54">
        <f>-IPMT(J22,B202,J16,J10)</f>
        <v>312.22858351345474</v>
      </c>
      <c r="D202" s="55"/>
      <c r="E202" s="54">
        <f t="shared" si="8"/>
        <v>526.61979693227408</v>
      </c>
      <c r="F202" s="55"/>
      <c r="G202" s="54">
        <f t="shared" si="9"/>
        <v>838.84838044572882</v>
      </c>
      <c r="H202" s="55"/>
      <c r="I202" s="54">
        <f t="shared" si="10"/>
        <v>126071.75198522175</v>
      </c>
      <c r="J202" s="75"/>
      <c r="K202" s="1"/>
      <c r="L202" s="1"/>
      <c r="M202" s="10"/>
      <c r="N202" s="1"/>
    </row>
    <row r="203" spans="1:14" hidden="1" x14ac:dyDescent="0.25">
      <c r="A203" s="1"/>
      <c r="B203" s="74">
        <v>173</v>
      </c>
      <c r="C203" s="54">
        <f>-IPMT(J22,B203,J16,J10)</f>
        <v>310.92979702678406</v>
      </c>
      <c r="D203" s="55"/>
      <c r="E203" s="54">
        <f>-PPMT($J$22,B202,$J$16,$J$10)</f>
        <v>526.61979693227408</v>
      </c>
      <c r="F203" s="55"/>
      <c r="G203" s="54">
        <f t="shared" si="9"/>
        <v>837.54959395905814</v>
      </c>
      <c r="H203" s="55"/>
      <c r="I203" s="54">
        <f t="shared" si="10"/>
        <v>125545.13218828948</v>
      </c>
      <c r="J203" s="75"/>
      <c r="K203" s="1"/>
      <c r="L203" s="1"/>
      <c r="M203" s="10"/>
      <c r="N203" s="1"/>
    </row>
    <row r="204" spans="1:14" hidden="1" x14ac:dyDescent="0.25">
      <c r="A204" s="1"/>
      <c r="B204" s="74">
        <v>174</v>
      </c>
      <c r="C204" s="54">
        <f>-IPMT(J22,B204,J16,J10)</f>
        <v>309.62780738226047</v>
      </c>
      <c r="D204" s="55"/>
      <c r="E204" s="54">
        <f t="shared" ref="E204:E235" si="11">-PPMT($J$22,B204,$J$16,$J$10)</f>
        <v>529.22057306346835</v>
      </c>
      <c r="F204" s="55"/>
      <c r="G204" s="54">
        <f t="shared" si="9"/>
        <v>838.84838044572882</v>
      </c>
      <c r="H204" s="55"/>
      <c r="I204" s="54">
        <f t="shared" si="10"/>
        <v>125015.91161522601</v>
      </c>
      <c r="J204" s="75"/>
      <c r="K204" s="1"/>
      <c r="L204" s="1"/>
      <c r="M204" s="10"/>
      <c r="N204" s="1"/>
    </row>
    <row r="205" spans="1:14" hidden="1" x14ac:dyDescent="0.25">
      <c r="A205" s="1"/>
      <c r="B205" s="74">
        <v>175</v>
      </c>
      <c r="C205" s="54">
        <f>-IPMT(J22,B205,J16,J10)</f>
        <v>308.32260668003278</v>
      </c>
      <c r="D205" s="55"/>
      <c r="E205" s="54">
        <f t="shared" si="11"/>
        <v>530.52577376569604</v>
      </c>
      <c r="F205" s="55"/>
      <c r="G205" s="54">
        <f t="shared" si="9"/>
        <v>838.84838044572882</v>
      </c>
      <c r="H205" s="55"/>
      <c r="I205" s="54">
        <f t="shared" si="10"/>
        <v>124485.38584146032</v>
      </c>
      <c r="J205" s="75"/>
      <c r="K205" s="1"/>
      <c r="L205" s="1"/>
      <c r="M205" s="10"/>
      <c r="N205" s="1"/>
    </row>
    <row r="206" spans="1:14" hidden="1" x14ac:dyDescent="0.25">
      <c r="A206" s="1"/>
      <c r="B206" s="74">
        <v>176</v>
      </c>
      <c r="C206" s="54">
        <f>-IPMT(J22,B206,J16,J10)</f>
        <v>307.01418700076653</v>
      </c>
      <c r="D206" s="55"/>
      <c r="E206" s="54">
        <f t="shared" si="11"/>
        <v>531.83419344496235</v>
      </c>
      <c r="F206" s="55"/>
      <c r="G206" s="54">
        <f t="shared" si="9"/>
        <v>838.84838044572894</v>
      </c>
      <c r="H206" s="55"/>
      <c r="I206" s="54">
        <f t="shared" si="10"/>
        <v>123953.55164801536</v>
      </c>
      <c r="J206" s="75"/>
      <c r="K206" s="1"/>
      <c r="L206" s="1"/>
      <c r="M206" s="10"/>
      <c r="N206" s="1"/>
    </row>
    <row r="207" spans="1:14" hidden="1" x14ac:dyDescent="0.25">
      <c r="A207" s="1"/>
      <c r="B207" s="74">
        <v>177</v>
      </c>
      <c r="C207" s="54">
        <f>-IPMT(J22,B207,J16,J10)</f>
        <v>305.70254040559564</v>
      </c>
      <c r="D207" s="55"/>
      <c r="E207" s="54">
        <f t="shared" si="11"/>
        <v>533.14584004013318</v>
      </c>
      <c r="F207" s="55"/>
      <c r="G207" s="54">
        <f t="shared" si="9"/>
        <v>838.84838044572882</v>
      </c>
      <c r="H207" s="55"/>
      <c r="I207" s="54">
        <f t="shared" si="10"/>
        <v>123420.40580797523</v>
      </c>
      <c r="J207" s="75"/>
      <c r="K207" s="1"/>
      <c r="L207" s="1"/>
      <c r="M207" s="10"/>
      <c r="N207" s="1"/>
    </row>
    <row r="208" spans="1:14" hidden="1" x14ac:dyDescent="0.25">
      <c r="A208" s="1"/>
      <c r="B208" s="74">
        <v>178</v>
      </c>
      <c r="C208" s="54">
        <f>-IPMT(J22,B208,J16,J10)</f>
        <v>304.38765893607518</v>
      </c>
      <c r="D208" s="55"/>
      <c r="E208" s="54">
        <f t="shared" si="11"/>
        <v>534.46072150965358</v>
      </c>
      <c r="F208" s="55"/>
      <c r="G208" s="54">
        <f t="shared" si="9"/>
        <v>838.84838044572871</v>
      </c>
      <c r="H208" s="55"/>
      <c r="I208" s="54">
        <f t="shared" si="10"/>
        <v>122885.94508646558</v>
      </c>
      <c r="J208" s="75"/>
      <c r="K208" s="1"/>
      <c r="L208" s="1"/>
      <c r="M208" s="10"/>
      <c r="N208" s="1"/>
    </row>
    <row r="209" spans="1:14" hidden="1" x14ac:dyDescent="0.25">
      <c r="A209" s="1"/>
      <c r="B209" s="74">
        <v>179</v>
      </c>
      <c r="C209" s="54">
        <f>-IPMT(J22,B209,J16,J10)</f>
        <v>303.06953461413229</v>
      </c>
      <c r="D209" s="55"/>
      <c r="E209" s="54">
        <f t="shared" si="11"/>
        <v>535.77884583159653</v>
      </c>
      <c r="F209" s="55"/>
      <c r="G209" s="54">
        <f t="shared" si="9"/>
        <v>838.84838044572882</v>
      </c>
      <c r="H209" s="55"/>
      <c r="I209" s="54">
        <f t="shared" si="10"/>
        <v>122350.16624063399</v>
      </c>
      <c r="J209" s="75"/>
      <c r="K209" s="1"/>
      <c r="L209" s="1"/>
      <c r="M209" s="10"/>
      <c r="N209" s="1"/>
    </row>
    <row r="210" spans="1:14" x14ac:dyDescent="0.25">
      <c r="A210" s="1"/>
      <c r="B210" s="78">
        <v>180</v>
      </c>
      <c r="C210" s="79">
        <f>-IPMT(J22,B210,J16,J10)</f>
        <v>301.74815944201811</v>
      </c>
      <c r="D210" s="80"/>
      <c r="E210" s="79">
        <f t="shared" si="11"/>
        <v>537.10022100371077</v>
      </c>
      <c r="F210" s="80"/>
      <c r="G210" s="79">
        <f t="shared" si="9"/>
        <v>838.84838044572894</v>
      </c>
      <c r="H210" s="80"/>
      <c r="I210" s="79">
        <f t="shared" si="10"/>
        <v>121813.06601963028</v>
      </c>
      <c r="J210" s="81"/>
      <c r="K210" s="1"/>
      <c r="L210" s="1"/>
      <c r="M210" s="10"/>
      <c r="N210" s="1"/>
    </row>
    <row r="211" spans="1:14" hidden="1" x14ac:dyDescent="0.25">
      <c r="A211" s="1"/>
      <c r="B211" s="74">
        <v>181</v>
      </c>
      <c r="C211" s="54">
        <f>-IPMT(J22,B211,J16,J10)</f>
        <v>300.42352540225903</v>
      </c>
      <c r="D211" s="55"/>
      <c r="E211" s="54">
        <f t="shared" si="11"/>
        <v>538.42485504346985</v>
      </c>
      <c r="F211" s="55"/>
      <c r="G211" s="54">
        <f t="shared" si="9"/>
        <v>838.84838044572894</v>
      </c>
      <c r="H211" s="55"/>
      <c r="I211" s="54">
        <f t="shared" si="10"/>
        <v>121274.64116458681</v>
      </c>
      <c r="J211" s="75"/>
      <c r="K211" s="1"/>
      <c r="L211" s="1"/>
      <c r="M211" s="10"/>
      <c r="N211" s="1"/>
    </row>
    <row r="212" spans="1:14" hidden="1" x14ac:dyDescent="0.25">
      <c r="A212" s="1"/>
      <c r="B212" s="74">
        <v>182</v>
      </c>
      <c r="C212" s="54">
        <f>-IPMT(J22,B212,J16,J10)</f>
        <v>299.09562445760832</v>
      </c>
      <c r="D212" s="55"/>
      <c r="E212" s="54">
        <f t="shared" si="11"/>
        <v>539.7527559881205</v>
      </c>
      <c r="F212" s="55"/>
      <c r="G212" s="54">
        <f t="shared" si="9"/>
        <v>838.84838044572882</v>
      </c>
      <c r="H212" s="55"/>
      <c r="I212" s="54">
        <f t="shared" si="10"/>
        <v>120734.88840859868</v>
      </c>
      <c r="J212" s="75"/>
      <c r="K212" s="1"/>
      <c r="L212" s="1"/>
      <c r="M212" s="10"/>
      <c r="N212" s="1"/>
    </row>
    <row r="213" spans="1:14" hidden="1" x14ac:dyDescent="0.25">
      <c r="A213" s="1"/>
      <c r="B213" s="74">
        <v>183</v>
      </c>
      <c r="C213" s="54">
        <f>-IPMT(J22,B213,J16,J10)</f>
        <v>297.7644485509972</v>
      </c>
      <c r="D213" s="55"/>
      <c r="E213" s="54">
        <f t="shared" si="11"/>
        <v>541.08393189473156</v>
      </c>
      <c r="F213" s="55"/>
      <c r="G213" s="54">
        <f t="shared" si="9"/>
        <v>838.84838044572871</v>
      </c>
      <c r="H213" s="55"/>
      <c r="I213" s="54">
        <f t="shared" si="10"/>
        <v>120193.80447670395</v>
      </c>
      <c r="J213" s="75"/>
      <c r="K213" s="1"/>
      <c r="L213" s="1"/>
      <c r="M213" s="10"/>
      <c r="N213" s="1"/>
    </row>
    <row r="214" spans="1:14" hidden="1" x14ac:dyDescent="0.25">
      <c r="A214" s="1"/>
      <c r="B214" s="74">
        <v>184</v>
      </c>
      <c r="C214" s="54">
        <f>-IPMT(J22,B214,J16,J10)</f>
        <v>296.42998960548601</v>
      </c>
      <c r="D214" s="55"/>
      <c r="E214" s="54">
        <f t="shared" si="11"/>
        <v>542.41839084024286</v>
      </c>
      <c r="F214" s="55"/>
      <c r="G214" s="54">
        <f t="shared" si="9"/>
        <v>838.84838044572894</v>
      </c>
      <c r="H214" s="55"/>
      <c r="I214" s="54">
        <f t="shared" si="10"/>
        <v>119651.38608586371</v>
      </c>
      <c r="J214" s="75"/>
      <c r="K214" s="1"/>
      <c r="L214" s="1"/>
      <c r="M214" s="10"/>
      <c r="N214" s="1"/>
    </row>
    <row r="215" spans="1:14" hidden="1" x14ac:dyDescent="0.25">
      <c r="A215" s="1"/>
      <c r="B215" s="74">
        <v>185</v>
      </c>
      <c r="C215" s="54">
        <f>-IPMT(J22,B215,J16,J10)</f>
        <v>295.09223952421513</v>
      </c>
      <c r="D215" s="55"/>
      <c r="E215" s="54">
        <f t="shared" si="11"/>
        <v>543.75614092151375</v>
      </c>
      <c r="F215" s="55"/>
      <c r="G215" s="54">
        <f t="shared" si="9"/>
        <v>838.84838044572894</v>
      </c>
      <c r="H215" s="55"/>
      <c r="I215" s="54">
        <f t="shared" si="10"/>
        <v>119107.62994494219</v>
      </c>
      <c r="J215" s="75"/>
      <c r="K215" s="1"/>
      <c r="L215" s="1"/>
      <c r="M215" s="10"/>
      <c r="N215" s="1"/>
    </row>
    <row r="216" spans="1:14" hidden="1" x14ac:dyDescent="0.25">
      <c r="A216" s="1"/>
      <c r="B216" s="74">
        <v>186</v>
      </c>
      <c r="C216" s="54">
        <f>-IPMT(J22,B216,J16,J10)</f>
        <v>293.75119019035583</v>
      </c>
      <c r="D216" s="55"/>
      <c r="E216" s="54">
        <f t="shared" si="11"/>
        <v>545.09719025537299</v>
      </c>
      <c r="F216" s="55"/>
      <c r="G216" s="54">
        <f t="shared" si="9"/>
        <v>838.84838044572882</v>
      </c>
      <c r="H216" s="55"/>
      <c r="I216" s="54">
        <f t="shared" si="10"/>
        <v>118562.53275468682</v>
      </c>
      <c r="J216" s="75"/>
      <c r="K216" s="1"/>
      <c r="L216" s="1"/>
      <c r="M216" s="10"/>
      <c r="N216" s="1"/>
    </row>
    <row r="217" spans="1:14" hidden="1" x14ac:dyDescent="0.25">
      <c r="A217" s="1"/>
      <c r="B217" s="74">
        <v>187</v>
      </c>
      <c r="C217" s="54">
        <f>-IPMT(J22,B217,J16,J10)</f>
        <v>292.4068334670614</v>
      </c>
      <c r="D217" s="55"/>
      <c r="E217" s="54">
        <f t="shared" si="11"/>
        <v>546.44154697866747</v>
      </c>
      <c r="F217" s="55"/>
      <c r="G217" s="54">
        <f t="shared" si="9"/>
        <v>838.84838044572894</v>
      </c>
      <c r="H217" s="55"/>
      <c r="I217" s="54">
        <f t="shared" si="10"/>
        <v>118016.09120770816</v>
      </c>
      <c r="J217" s="75"/>
      <c r="K217" s="1"/>
      <c r="L217" s="1"/>
      <c r="M217" s="10"/>
      <c r="N217" s="1"/>
    </row>
    <row r="218" spans="1:14" hidden="1" x14ac:dyDescent="0.25">
      <c r="A218" s="1"/>
      <c r="B218" s="74">
        <v>188</v>
      </c>
      <c r="C218" s="54">
        <f>-IPMT(J22,B218,J16,J10)</f>
        <v>291.05916119741704</v>
      </c>
      <c r="D218" s="55"/>
      <c r="E218" s="54">
        <f t="shared" si="11"/>
        <v>547.78921924831184</v>
      </c>
      <c r="F218" s="55"/>
      <c r="G218" s="54">
        <f t="shared" si="9"/>
        <v>838.84838044572894</v>
      </c>
      <c r="H218" s="55"/>
      <c r="I218" s="54">
        <f t="shared" si="10"/>
        <v>117468.30198845985</v>
      </c>
      <c r="J218" s="75"/>
      <c r="K218" s="1"/>
      <c r="L218" s="1"/>
      <c r="M218" s="10"/>
      <c r="N218" s="1"/>
    </row>
    <row r="219" spans="1:14" hidden="1" x14ac:dyDescent="0.25">
      <c r="A219" s="1"/>
      <c r="B219" s="74">
        <v>189</v>
      </c>
      <c r="C219" s="54">
        <f>-IPMT(J22,B219,J16,J10)</f>
        <v>289.70816520439109</v>
      </c>
      <c r="D219" s="55"/>
      <c r="E219" s="54">
        <f t="shared" si="11"/>
        <v>549.14021524133784</v>
      </c>
      <c r="F219" s="55"/>
      <c r="G219" s="54">
        <f t="shared" si="9"/>
        <v>838.84838044572894</v>
      </c>
      <c r="H219" s="55"/>
      <c r="I219" s="54">
        <f t="shared" si="10"/>
        <v>116919.16177321851</v>
      </c>
      <c r="J219" s="75"/>
      <c r="K219" s="1"/>
      <c r="L219" s="1"/>
      <c r="M219" s="10"/>
      <c r="N219" s="1"/>
    </row>
    <row r="220" spans="1:14" hidden="1" x14ac:dyDescent="0.25">
      <c r="A220" s="1"/>
      <c r="B220" s="74">
        <v>190</v>
      </c>
      <c r="C220" s="54">
        <f>-IPMT(J22,B220,J16,J10)</f>
        <v>288.35383729078501</v>
      </c>
      <c r="D220" s="55"/>
      <c r="E220" s="54">
        <f t="shared" si="11"/>
        <v>550.49454315494381</v>
      </c>
      <c r="F220" s="55"/>
      <c r="G220" s="54">
        <f t="shared" si="9"/>
        <v>838.84838044572882</v>
      </c>
      <c r="H220" s="55"/>
      <c r="I220" s="54">
        <f t="shared" si="10"/>
        <v>116368.66723006357</v>
      </c>
      <c r="J220" s="75"/>
      <c r="K220" s="1"/>
      <c r="L220" s="1"/>
      <c r="M220" s="10"/>
      <c r="N220" s="1"/>
    </row>
    <row r="221" spans="1:14" hidden="1" x14ac:dyDescent="0.25">
      <c r="A221" s="1"/>
      <c r="B221" s="74">
        <v>191</v>
      </c>
      <c r="C221" s="54">
        <f>-IPMT(J22,B221,J16,J10)</f>
        <v>286.99616923918393</v>
      </c>
      <c r="D221" s="55"/>
      <c r="E221" s="54">
        <f t="shared" si="11"/>
        <v>551.85221120654512</v>
      </c>
      <c r="F221" s="55"/>
      <c r="G221" s="54">
        <f t="shared" si="9"/>
        <v>838.84838044572905</v>
      </c>
      <c r="H221" s="55"/>
      <c r="I221" s="54">
        <f t="shared" si="10"/>
        <v>115816.81501885703</v>
      </c>
      <c r="J221" s="75"/>
      <c r="K221" s="1"/>
      <c r="L221" s="1"/>
      <c r="M221" s="10"/>
      <c r="N221" s="1"/>
    </row>
    <row r="222" spans="1:14" x14ac:dyDescent="0.25">
      <c r="A222" s="1"/>
      <c r="B222" s="74">
        <v>192</v>
      </c>
      <c r="C222" s="54">
        <f>-IPMT(J22,B222,J16,J10)</f>
        <v>285.63515281190621</v>
      </c>
      <c r="D222" s="55"/>
      <c r="E222" s="54">
        <f t="shared" si="11"/>
        <v>553.21322763382261</v>
      </c>
      <c r="F222" s="55"/>
      <c r="G222" s="54">
        <f t="shared" si="9"/>
        <v>838.84838044572882</v>
      </c>
      <c r="H222" s="55"/>
      <c r="I222" s="54">
        <f t="shared" si="10"/>
        <v>115263.60179122321</v>
      </c>
      <c r="J222" s="75"/>
      <c r="K222" s="1"/>
      <c r="L222" s="1"/>
      <c r="M222" s="10"/>
      <c r="N222" s="1"/>
    </row>
    <row r="223" spans="1:14" hidden="1" x14ac:dyDescent="0.25">
      <c r="A223" s="1"/>
      <c r="B223" s="74">
        <v>193</v>
      </c>
      <c r="C223" s="54">
        <f>-IPMT(J22,B223,J16,J10)</f>
        <v>284.27077975095438</v>
      </c>
      <c r="D223" s="55"/>
      <c r="E223" s="54">
        <f t="shared" si="11"/>
        <v>554.57760069477445</v>
      </c>
      <c r="F223" s="55"/>
      <c r="G223" s="54">
        <f t="shared" si="9"/>
        <v>838.84838044572882</v>
      </c>
      <c r="H223" s="55"/>
      <c r="I223" s="54">
        <f t="shared" si="10"/>
        <v>114709.02419052843</v>
      </c>
      <c r="J223" s="75"/>
      <c r="K223" s="1"/>
      <c r="L223" s="1"/>
      <c r="M223" s="10"/>
      <c r="N223" s="1"/>
    </row>
    <row r="224" spans="1:14" hidden="1" x14ac:dyDescent="0.25">
      <c r="A224" s="1"/>
      <c r="B224" s="74">
        <v>194</v>
      </c>
      <c r="C224" s="54">
        <f>-IPMT(J22,B224,J16,J10)</f>
        <v>282.90304177796418</v>
      </c>
      <c r="D224" s="55"/>
      <c r="E224" s="54">
        <f t="shared" si="11"/>
        <v>555.94533866776487</v>
      </c>
      <c r="F224" s="55"/>
      <c r="G224" s="54">
        <f t="shared" si="9"/>
        <v>838.84838044572905</v>
      </c>
      <c r="H224" s="55"/>
      <c r="I224" s="54">
        <f t="shared" si="10"/>
        <v>114153.07885186067</v>
      </c>
      <c r="J224" s="75"/>
      <c r="K224" s="1"/>
      <c r="L224" s="1"/>
      <c r="M224" s="10"/>
      <c r="N224" s="1"/>
    </row>
    <row r="225" spans="1:14" hidden="1" x14ac:dyDescent="0.25">
      <c r="A225" s="1"/>
      <c r="B225" s="74">
        <v>195</v>
      </c>
      <c r="C225" s="54">
        <f>-IPMT(J22,B225,J16,J10)</f>
        <v>281.53193059415469</v>
      </c>
      <c r="D225" s="55"/>
      <c r="E225" s="54">
        <f t="shared" si="11"/>
        <v>557.31644985157413</v>
      </c>
      <c r="F225" s="55"/>
      <c r="G225" s="54">
        <f t="shared" si="9"/>
        <v>838.84838044572882</v>
      </c>
      <c r="H225" s="55"/>
      <c r="I225" s="54">
        <f t="shared" si="10"/>
        <v>113595.7624020091</v>
      </c>
      <c r="J225" s="75"/>
      <c r="K225" s="1"/>
      <c r="L225" s="1"/>
      <c r="M225" s="10"/>
      <c r="N225" s="1"/>
    </row>
    <row r="226" spans="1:14" hidden="1" x14ac:dyDescent="0.25">
      <c r="A226" s="1"/>
      <c r="B226" s="74">
        <v>196</v>
      </c>
      <c r="C226" s="54">
        <f>-IPMT(J22,B226,J16,J10)</f>
        <v>280.15743788027817</v>
      </c>
      <c r="D226" s="55"/>
      <c r="E226" s="54">
        <f t="shared" si="11"/>
        <v>558.69094256545077</v>
      </c>
      <c r="F226" s="55"/>
      <c r="G226" s="54">
        <f t="shared" ref="G226:G289" si="12">C226+E226</f>
        <v>838.84838044572894</v>
      </c>
      <c r="H226" s="55"/>
      <c r="I226" s="54">
        <f t="shared" ref="I226:I289" si="13">I225-E226</f>
        <v>113037.07145944366</v>
      </c>
      <c r="J226" s="75"/>
      <c r="K226" s="1"/>
      <c r="L226" s="1"/>
      <c r="M226" s="10"/>
      <c r="N226" s="1"/>
    </row>
    <row r="227" spans="1:14" hidden="1" x14ac:dyDescent="0.25">
      <c r="A227" s="1"/>
      <c r="B227" s="74">
        <v>197</v>
      </c>
      <c r="C227" s="54">
        <f>-IPMT(J22,B227,J16,J10)</f>
        <v>278.77955529656913</v>
      </c>
      <c r="D227" s="55"/>
      <c r="E227" s="54">
        <f t="shared" si="11"/>
        <v>560.06882514915969</v>
      </c>
      <c r="F227" s="55"/>
      <c r="G227" s="54">
        <f t="shared" si="12"/>
        <v>838.84838044572882</v>
      </c>
      <c r="H227" s="55"/>
      <c r="I227" s="54">
        <f t="shared" si="13"/>
        <v>112477.00263429449</v>
      </c>
      <c r="J227" s="75"/>
      <c r="K227" s="1"/>
      <c r="L227" s="1"/>
      <c r="M227" s="10"/>
      <c r="N227" s="1"/>
    </row>
    <row r="228" spans="1:14" hidden="1" x14ac:dyDescent="0.25">
      <c r="A228" s="1"/>
      <c r="B228" s="74">
        <v>198</v>
      </c>
      <c r="C228" s="54">
        <f>-IPMT(J22,B228,J16,J10)</f>
        <v>277.39827448269403</v>
      </c>
      <c r="D228" s="55"/>
      <c r="E228" s="54">
        <f t="shared" si="11"/>
        <v>561.45010596303484</v>
      </c>
      <c r="F228" s="55"/>
      <c r="G228" s="54">
        <f t="shared" si="12"/>
        <v>838.84838044572894</v>
      </c>
      <c r="H228" s="55"/>
      <c r="I228" s="54">
        <f t="shared" si="13"/>
        <v>111915.55252833145</v>
      </c>
      <c r="J228" s="75"/>
      <c r="K228" s="1"/>
      <c r="L228" s="1"/>
      <c r="M228" s="10"/>
      <c r="N228" s="1"/>
    </row>
    <row r="229" spans="1:14" hidden="1" x14ac:dyDescent="0.25">
      <c r="A229" s="1"/>
      <c r="B229" s="74">
        <v>199</v>
      </c>
      <c r="C229" s="54">
        <f>-IPMT(J22,B229,J16,J10)</f>
        <v>276.01358705770076</v>
      </c>
      <c r="D229" s="55"/>
      <c r="E229" s="54">
        <f t="shared" si="11"/>
        <v>562.83479338802817</v>
      </c>
      <c r="F229" s="55"/>
      <c r="G229" s="54">
        <f t="shared" si="12"/>
        <v>838.84838044572894</v>
      </c>
      <c r="H229" s="55"/>
      <c r="I229" s="54">
        <f t="shared" si="13"/>
        <v>111352.71773494342</v>
      </c>
      <c r="J229" s="75"/>
      <c r="K229" s="1"/>
      <c r="L229" s="1"/>
      <c r="M229" s="10"/>
      <c r="N229" s="1"/>
    </row>
    <row r="230" spans="1:14" hidden="1" x14ac:dyDescent="0.25">
      <c r="A230" s="1"/>
      <c r="B230" s="74">
        <v>200</v>
      </c>
      <c r="C230" s="54">
        <f>-IPMT(J22,B230,J16,J10)</f>
        <v>274.6254846199671</v>
      </c>
      <c r="D230" s="55"/>
      <c r="E230" s="54">
        <f t="shared" si="11"/>
        <v>564.22289582576184</v>
      </c>
      <c r="F230" s="55"/>
      <c r="G230" s="54">
        <f t="shared" si="12"/>
        <v>838.84838044572894</v>
      </c>
      <c r="H230" s="55"/>
      <c r="I230" s="54">
        <f t="shared" si="13"/>
        <v>110788.49483911766</v>
      </c>
      <c r="J230" s="75"/>
      <c r="K230" s="1"/>
      <c r="L230" s="1"/>
      <c r="M230" s="10"/>
      <c r="N230" s="1"/>
    </row>
    <row r="231" spans="1:14" hidden="1" x14ac:dyDescent="0.25">
      <c r="A231" s="1"/>
      <c r="B231" s="74">
        <v>201</v>
      </c>
      <c r="C231" s="54">
        <f>-IPMT(J22,B231,J16,J10)</f>
        <v>273.23395874715033</v>
      </c>
      <c r="D231" s="55"/>
      <c r="E231" s="54">
        <f t="shared" si="11"/>
        <v>565.61442169857855</v>
      </c>
      <c r="F231" s="55"/>
      <c r="G231" s="54">
        <f t="shared" si="12"/>
        <v>838.84838044572894</v>
      </c>
      <c r="H231" s="55"/>
      <c r="I231" s="54">
        <f t="shared" si="13"/>
        <v>110222.88041741907</v>
      </c>
      <c r="J231" s="75"/>
      <c r="K231" s="1"/>
      <c r="L231" s="1"/>
      <c r="M231" s="10"/>
      <c r="N231" s="1"/>
    </row>
    <row r="232" spans="1:14" hidden="1" x14ac:dyDescent="0.25">
      <c r="A232" s="1"/>
      <c r="B232" s="74">
        <v>202</v>
      </c>
      <c r="C232" s="54">
        <f>-IPMT(J22,B232,J16,J10)</f>
        <v>271.83900099613612</v>
      </c>
      <c r="D232" s="55"/>
      <c r="E232" s="54">
        <f t="shared" si="11"/>
        <v>567.00937944959276</v>
      </c>
      <c r="F232" s="55"/>
      <c r="G232" s="54">
        <f t="shared" si="12"/>
        <v>838.84838044572894</v>
      </c>
      <c r="H232" s="55"/>
      <c r="I232" s="54">
        <f t="shared" si="13"/>
        <v>109655.87103796948</v>
      </c>
      <c r="J232" s="75"/>
      <c r="K232" s="1"/>
      <c r="L232" s="1"/>
      <c r="M232" s="10"/>
      <c r="N232" s="1"/>
    </row>
    <row r="233" spans="1:14" hidden="1" x14ac:dyDescent="0.25">
      <c r="A233" s="1"/>
      <c r="B233" s="74">
        <v>203</v>
      </c>
      <c r="C233" s="54">
        <f>-IPMT(J22,B233,J16,J10)</f>
        <v>270.44060290298694</v>
      </c>
      <c r="D233" s="55"/>
      <c r="E233" s="54">
        <f t="shared" si="11"/>
        <v>568.407777542742</v>
      </c>
      <c r="F233" s="55"/>
      <c r="G233" s="54">
        <f t="shared" si="12"/>
        <v>838.84838044572894</v>
      </c>
      <c r="H233" s="55"/>
      <c r="I233" s="54">
        <f t="shared" si="13"/>
        <v>109087.46326042674</v>
      </c>
      <c r="J233" s="75"/>
      <c r="K233" s="1"/>
      <c r="L233" s="1"/>
      <c r="M233" s="10"/>
      <c r="N233" s="1"/>
    </row>
    <row r="234" spans="1:14" ht="15" customHeight="1" x14ac:dyDescent="0.25">
      <c r="A234" s="1"/>
      <c r="B234" s="74">
        <v>204</v>
      </c>
      <c r="C234" s="54">
        <f>-IPMT(J22,B234,J16,J10)</f>
        <v>269.03875598289096</v>
      </c>
      <c r="D234" s="55"/>
      <c r="E234" s="54">
        <f t="shared" si="11"/>
        <v>569.80962446283797</v>
      </c>
      <c r="F234" s="55"/>
      <c r="G234" s="54">
        <f t="shared" si="12"/>
        <v>838.84838044572894</v>
      </c>
      <c r="H234" s="55"/>
      <c r="I234" s="54">
        <f t="shared" si="13"/>
        <v>108517.6536359639</v>
      </c>
      <c r="J234" s="75"/>
      <c r="K234" s="1"/>
      <c r="L234" s="1"/>
      <c r="M234" s="10"/>
      <c r="N234" s="1"/>
    </row>
    <row r="235" spans="1:14" hidden="1" x14ac:dyDescent="0.25">
      <c r="A235" s="1"/>
      <c r="B235" s="74">
        <v>205</v>
      </c>
      <c r="C235" s="54">
        <f>-IPMT(J22,B235,J16,J10)</f>
        <v>267.63345173011055</v>
      </c>
      <c r="D235" s="55"/>
      <c r="E235" s="54">
        <f t="shared" si="11"/>
        <v>571.21492871561838</v>
      </c>
      <c r="F235" s="55"/>
      <c r="G235" s="54">
        <f t="shared" si="12"/>
        <v>838.84838044572894</v>
      </c>
      <c r="H235" s="55"/>
      <c r="I235" s="54">
        <f t="shared" si="13"/>
        <v>107946.43870724828</v>
      </c>
      <c r="J235" s="75"/>
      <c r="K235" s="1"/>
      <c r="L235" s="1"/>
      <c r="M235" s="10"/>
      <c r="N235" s="1"/>
    </row>
    <row r="236" spans="1:14" hidden="1" x14ac:dyDescent="0.25">
      <c r="A236" s="1"/>
      <c r="B236" s="74">
        <v>206</v>
      </c>
      <c r="C236" s="54">
        <f>-IPMT(J22,B236,J16,J10)</f>
        <v>266.22468161793063</v>
      </c>
      <c r="D236" s="55"/>
      <c r="E236" s="54">
        <f t="shared" ref="E236:E267" si="14">-PPMT($J$22,B236,$J$16,$J$10)</f>
        <v>572.62369882779831</v>
      </c>
      <c r="F236" s="55"/>
      <c r="G236" s="54">
        <f t="shared" si="12"/>
        <v>838.84838044572894</v>
      </c>
      <c r="H236" s="55"/>
      <c r="I236" s="54">
        <f t="shared" si="13"/>
        <v>107373.81500842048</v>
      </c>
      <c r="J236" s="75"/>
      <c r="K236" s="1"/>
      <c r="L236" s="1"/>
      <c r="M236" s="10"/>
      <c r="N236" s="1"/>
    </row>
    <row r="237" spans="1:14" hidden="1" x14ac:dyDescent="0.25">
      <c r="A237" s="1"/>
      <c r="B237" s="74">
        <v>207</v>
      </c>
      <c r="C237" s="54">
        <f>-IPMT(J22,B237,J16,J10)</f>
        <v>264.81243709860684</v>
      </c>
      <c r="D237" s="55"/>
      <c r="E237" s="54">
        <f t="shared" si="14"/>
        <v>574.03594334712204</v>
      </c>
      <c r="F237" s="55"/>
      <c r="G237" s="54">
        <f t="shared" si="12"/>
        <v>838.84838044572894</v>
      </c>
      <c r="H237" s="55"/>
      <c r="I237" s="54">
        <f t="shared" si="13"/>
        <v>106799.77906507337</v>
      </c>
      <c r="J237" s="75"/>
      <c r="K237" s="1"/>
      <c r="L237" s="1"/>
      <c r="M237" s="10"/>
      <c r="N237" s="1"/>
    </row>
    <row r="238" spans="1:14" hidden="1" x14ac:dyDescent="0.25">
      <c r="A238" s="1"/>
      <c r="B238" s="74">
        <v>208</v>
      </c>
      <c r="C238" s="54">
        <f>-IPMT(J22,B238,J16,J10)</f>
        <v>263.39670960331404</v>
      </c>
      <c r="D238" s="55"/>
      <c r="E238" s="54">
        <f t="shared" si="14"/>
        <v>575.45167084241484</v>
      </c>
      <c r="F238" s="55"/>
      <c r="G238" s="54">
        <f t="shared" si="12"/>
        <v>838.84838044572894</v>
      </c>
      <c r="H238" s="55"/>
      <c r="I238" s="54">
        <f t="shared" si="13"/>
        <v>106224.32739423095</v>
      </c>
      <c r="J238" s="75"/>
      <c r="K238" s="1"/>
      <c r="L238" s="1"/>
      <c r="M238" s="10"/>
      <c r="N238" s="1"/>
    </row>
    <row r="239" spans="1:14" hidden="1" x14ac:dyDescent="0.25">
      <c r="A239" s="1"/>
      <c r="B239" s="74">
        <v>209</v>
      </c>
      <c r="C239" s="54">
        <f>-IPMT(J22,B239,J16,J10)</f>
        <v>261.97749054209373</v>
      </c>
      <c r="D239" s="55"/>
      <c r="E239" s="54">
        <f t="shared" si="14"/>
        <v>576.87088990363509</v>
      </c>
      <c r="F239" s="55"/>
      <c r="G239" s="54">
        <f t="shared" si="12"/>
        <v>838.84838044572882</v>
      </c>
      <c r="H239" s="55"/>
      <c r="I239" s="54">
        <f t="shared" si="13"/>
        <v>105647.45650432732</v>
      </c>
      <c r="J239" s="75"/>
      <c r="K239" s="1"/>
      <c r="L239" s="1"/>
      <c r="M239" s="10"/>
      <c r="N239" s="1"/>
    </row>
    <row r="240" spans="1:14" hidden="1" x14ac:dyDescent="0.25">
      <c r="A240" s="1"/>
      <c r="B240" s="74">
        <v>210</v>
      </c>
      <c r="C240" s="54">
        <f>-IPMT(J22,B240,J16,J10)</f>
        <v>260.55477130380251</v>
      </c>
      <c r="D240" s="55"/>
      <c r="E240" s="54">
        <f t="shared" si="14"/>
        <v>578.29360914192648</v>
      </c>
      <c r="F240" s="55"/>
      <c r="G240" s="54">
        <f t="shared" si="12"/>
        <v>838.84838044572894</v>
      </c>
      <c r="H240" s="55"/>
      <c r="I240" s="54">
        <f t="shared" si="13"/>
        <v>105069.16289518539</v>
      </c>
      <c r="J240" s="75"/>
      <c r="K240" s="1"/>
      <c r="L240" s="1"/>
      <c r="M240" s="10"/>
      <c r="N240" s="1"/>
    </row>
    <row r="241" spans="1:14" hidden="1" x14ac:dyDescent="0.25">
      <c r="A241" s="1"/>
      <c r="B241" s="74">
        <v>211</v>
      </c>
      <c r="C241" s="54">
        <f>-IPMT(J22,B241,J16,J10)</f>
        <v>259.12854325605934</v>
      </c>
      <c r="D241" s="55"/>
      <c r="E241" s="54">
        <f t="shared" si="14"/>
        <v>579.71983718966953</v>
      </c>
      <c r="F241" s="55"/>
      <c r="G241" s="54">
        <f t="shared" si="12"/>
        <v>838.84838044572894</v>
      </c>
      <c r="H241" s="55"/>
      <c r="I241" s="54">
        <f t="shared" si="13"/>
        <v>104489.44305799573</v>
      </c>
      <c r="J241" s="75"/>
      <c r="K241" s="1"/>
      <c r="L241" s="1"/>
      <c r="M241" s="10"/>
      <c r="N241" s="1"/>
    </row>
    <row r="242" spans="1:14" hidden="1" x14ac:dyDescent="0.25">
      <c r="A242" s="1"/>
      <c r="B242" s="74">
        <v>212</v>
      </c>
      <c r="C242" s="54">
        <f>-IPMT(J22,B242,J16,J10)</f>
        <v>257.69879774519364</v>
      </c>
      <c r="D242" s="55"/>
      <c r="E242" s="54">
        <f t="shared" si="14"/>
        <v>581.14958270053523</v>
      </c>
      <c r="F242" s="55"/>
      <c r="G242" s="54">
        <f t="shared" si="12"/>
        <v>838.84838044572894</v>
      </c>
      <c r="H242" s="55"/>
      <c r="I242" s="54">
        <f t="shared" si="13"/>
        <v>103908.29347529518</v>
      </c>
      <c r="J242" s="75"/>
      <c r="K242" s="1"/>
      <c r="L242" s="1"/>
      <c r="M242" s="10"/>
      <c r="N242" s="1"/>
    </row>
    <row r="243" spans="1:14" hidden="1" x14ac:dyDescent="0.25">
      <c r="A243" s="1"/>
      <c r="B243" s="74">
        <v>213</v>
      </c>
      <c r="C243" s="54">
        <f>-IPMT(J22,B243,J16,J10)</f>
        <v>256.26552609619239</v>
      </c>
      <c r="D243" s="55"/>
      <c r="E243" s="54">
        <f t="shared" si="14"/>
        <v>582.58285434953643</v>
      </c>
      <c r="F243" s="55"/>
      <c r="G243" s="54">
        <f t="shared" si="12"/>
        <v>838.84838044572882</v>
      </c>
      <c r="H243" s="55"/>
      <c r="I243" s="54">
        <f t="shared" si="13"/>
        <v>103325.71062094565</v>
      </c>
      <c r="J243" s="75"/>
      <c r="K243" s="1"/>
      <c r="L243" s="1"/>
      <c r="M243" s="10"/>
      <c r="N243" s="1"/>
    </row>
    <row r="244" spans="1:14" hidden="1" x14ac:dyDescent="0.25">
      <c r="A244" s="1"/>
      <c r="B244" s="74">
        <v>214</v>
      </c>
      <c r="C244" s="54">
        <f>-IPMT(J22,B244,J16,J10)</f>
        <v>254.82871961264772</v>
      </c>
      <c r="D244" s="55"/>
      <c r="E244" s="54">
        <f t="shared" si="14"/>
        <v>584.01966083308116</v>
      </c>
      <c r="F244" s="55"/>
      <c r="G244" s="54">
        <f t="shared" si="12"/>
        <v>838.84838044572894</v>
      </c>
      <c r="H244" s="55"/>
      <c r="I244" s="54">
        <f t="shared" si="13"/>
        <v>102741.69096011257</v>
      </c>
      <c r="J244" s="75"/>
      <c r="K244" s="1"/>
      <c r="L244" s="1"/>
      <c r="M244" s="10"/>
      <c r="N244" s="1"/>
    </row>
    <row r="245" spans="1:14" hidden="1" x14ac:dyDescent="0.25">
      <c r="A245" s="1"/>
      <c r="B245" s="74">
        <v>215</v>
      </c>
      <c r="C245" s="54">
        <f>-IPMT(J22,B245,J16,J10)</f>
        <v>253.38836957670404</v>
      </c>
      <c r="D245" s="55"/>
      <c r="E245" s="54">
        <f t="shared" si="14"/>
        <v>585.46001086902481</v>
      </c>
      <c r="F245" s="55"/>
      <c r="G245" s="54">
        <f t="shared" si="12"/>
        <v>838.84838044572882</v>
      </c>
      <c r="H245" s="55"/>
      <c r="I245" s="54">
        <f t="shared" si="13"/>
        <v>102156.23094924355</v>
      </c>
      <c r="J245" s="75"/>
      <c r="K245" s="1"/>
      <c r="L245" s="1"/>
      <c r="M245" s="10"/>
      <c r="N245" s="1"/>
    </row>
    <row r="246" spans="1:14" x14ac:dyDescent="0.25">
      <c r="A246" s="1"/>
      <c r="B246" s="74">
        <v>216</v>
      </c>
      <c r="C246" s="54">
        <f>-IPMT(J22,B246,J16,J10)</f>
        <v>251.94446724900519</v>
      </c>
      <c r="D246" s="55"/>
      <c r="E246" s="54">
        <f t="shared" si="14"/>
        <v>586.90391319672369</v>
      </c>
      <c r="F246" s="55"/>
      <c r="G246" s="54">
        <f t="shared" si="12"/>
        <v>838.84838044572894</v>
      </c>
      <c r="H246" s="55"/>
      <c r="I246" s="54">
        <f t="shared" si="13"/>
        <v>101569.32703604682</v>
      </c>
      <c r="J246" s="75"/>
      <c r="K246" s="1"/>
      <c r="L246" s="1"/>
      <c r="M246" s="10"/>
      <c r="N246" s="1"/>
    </row>
    <row r="247" spans="1:14" hidden="1" x14ac:dyDescent="0.25">
      <c r="A247" s="1"/>
      <c r="B247" s="74">
        <v>217</v>
      </c>
      <c r="C247" s="54">
        <f>-IPMT(J22,B247,J16,J10)</f>
        <v>250.4970038686414</v>
      </c>
      <c r="D247" s="55"/>
      <c r="E247" s="54">
        <f t="shared" si="14"/>
        <v>588.35137657708754</v>
      </c>
      <c r="F247" s="55"/>
      <c r="G247" s="54">
        <f t="shared" si="12"/>
        <v>838.84838044572894</v>
      </c>
      <c r="H247" s="55"/>
      <c r="I247" s="54">
        <f t="shared" si="13"/>
        <v>100980.97565946972</v>
      </c>
      <c r="J247" s="75"/>
      <c r="K247" s="1"/>
      <c r="L247" s="1"/>
      <c r="M247" s="10"/>
      <c r="N247" s="1"/>
    </row>
    <row r="248" spans="1:14" hidden="1" x14ac:dyDescent="0.25">
      <c r="A248" s="1"/>
      <c r="B248" s="74">
        <v>218</v>
      </c>
      <c r="C248" s="54">
        <f>-IPMT(J22,B248,J16,J10)</f>
        <v>249.04597065309608</v>
      </c>
      <c r="D248" s="55"/>
      <c r="E248" s="54">
        <f t="shared" si="14"/>
        <v>589.80240979263283</v>
      </c>
      <c r="F248" s="55"/>
      <c r="G248" s="54">
        <f t="shared" si="12"/>
        <v>838.84838044572894</v>
      </c>
      <c r="H248" s="55"/>
      <c r="I248" s="54">
        <f t="shared" si="13"/>
        <v>100391.17324967709</v>
      </c>
      <c r="J248" s="75"/>
      <c r="K248" s="1"/>
      <c r="L248" s="1"/>
      <c r="M248" s="10"/>
      <c r="N248" s="1"/>
    </row>
    <row r="249" spans="1:14" hidden="1" x14ac:dyDescent="0.25">
      <c r="A249" s="1"/>
      <c r="B249" s="74">
        <v>219</v>
      </c>
      <c r="C249" s="54">
        <f>-IPMT(J22,B249,J16,J10)</f>
        <v>247.5913587981926</v>
      </c>
      <c r="D249" s="55"/>
      <c r="E249" s="54">
        <f t="shared" si="14"/>
        <v>591.25702164753625</v>
      </c>
      <c r="F249" s="55"/>
      <c r="G249" s="54">
        <f t="shared" si="12"/>
        <v>838.84838044572882</v>
      </c>
      <c r="H249" s="55"/>
      <c r="I249" s="54">
        <f t="shared" si="13"/>
        <v>99799.916228029542</v>
      </c>
      <c r="J249" s="75"/>
      <c r="K249" s="1"/>
      <c r="L249" s="1"/>
      <c r="M249" s="10"/>
      <c r="N249" s="1"/>
    </row>
    <row r="250" spans="1:14" hidden="1" x14ac:dyDescent="0.25">
      <c r="A250" s="1"/>
      <c r="B250" s="74">
        <v>220</v>
      </c>
      <c r="C250" s="54">
        <f>-IPMT(J22,B250,J16,J10)</f>
        <v>246.13315947804099</v>
      </c>
      <c r="D250" s="55"/>
      <c r="E250" s="54">
        <f t="shared" si="14"/>
        <v>592.71522096768797</v>
      </c>
      <c r="F250" s="55"/>
      <c r="G250" s="54">
        <f t="shared" si="12"/>
        <v>838.84838044572894</v>
      </c>
      <c r="H250" s="55"/>
      <c r="I250" s="54">
        <f t="shared" si="13"/>
        <v>99207.201007061856</v>
      </c>
      <c r="J250" s="75"/>
      <c r="K250" s="1"/>
      <c r="L250" s="1"/>
      <c r="M250" s="10"/>
      <c r="N250" s="1"/>
    </row>
    <row r="251" spans="1:14" hidden="1" x14ac:dyDescent="0.25">
      <c r="A251" s="1"/>
      <c r="B251" s="74">
        <v>221</v>
      </c>
      <c r="C251" s="54">
        <f>-IPMT(J22,B251,J16,J10)</f>
        <v>244.67136384498406</v>
      </c>
      <c r="D251" s="55"/>
      <c r="E251" s="54">
        <f t="shared" si="14"/>
        <v>594.17701660074476</v>
      </c>
      <c r="F251" s="55"/>
      <c r="G251" s="54">
        <f t="shared" si="12"/>
        <v>838.84838044572882</v>
      </c>
      <c r="H251" s="55"/>
      <c r="I251" s="54">
        <f t="shared" si="13"/>
        <v>98613.023990461108</v>
      </c>
      <c r="J251" s="75"/>
      <c r="K251" s="1"/>
      <c r="L251" s="1"/>
      <c r="M251" s="10"/>
      <c r="N251" s="1"/>
    </row>
    <row r="252" spans="1:14" hidden="1" x14ac:dyDescent="0.25">
      <c r="A252" s="1"/>
      <c r="B252" s="74">
        <v>222</v>
      </c>
      <c r="C252" s="54">
        <f>-IPMT(J22,B252,J16,J10)</f>
        <v>243.20596302954408</v>
      </c>
      <c r="D252" s="55"/>
      <c r="E252" s="54">
        <f t="shared" si="14"/>
        <v>595.6424174161848</v>
      </c>
      <c r="F252" s="55"/>
      <c r="G252" s="54">
        <f t="shared" si="12"/>
        <v>838.84838044572894</v>
      </c>
      <c r="H252" s="55"/>
      <c r="I252" s="54">
        <f t="shared" si="13"/>
        <v>98017.381573044928</v>
      </c>
      <c r="J252" s="75"/>
      <c r="K252" s="1"/>
      <c r="L252" s="1"/>
      <c r="M252" s="10"/>
      <c r="N252" s="1"/>
    </row>
    <row r="253" spans="1:14" hidden="1" x14ac:dyDescent="0.25">
      <c r="A253" s="1"/>
      <c r="B253" s="74">
        <v>223</v>
      </c>
      <c r="C253" s="54">
        <f>-IPMT(J22,B253,J16,J10)</f>
        <v>241.73694814036864</v>
      </c>
      <c r="D253" s="55"/>
      <c r="E253" s="54">
        <f t="shared" si="14"/>
        <v>597.11143230536027</v>
      </c>
      <c r="F253" s="55"/>
      <c r="G253" s="54">
        <f t="shared" si="12"/>
        <v>838.84838044572894</v>
      </c>
      <c r="H253" s="55"/>
      <c r="I253" s="54">
        <f t="shared" si="13"/>
        <v>97420.270140739565</v>
      </c>
      <c r="J253" s="75"/>
      <c r="K253" s="1"/>
      <c r="L253" s="1"/>
      <c r="M253" s="10"/>
      <c r="N253" s="1"/>
    </row>
    <row r="254" spans="1:14" hidden="1" x14ac:dyDescent="0.25">
      <c r="A254" s="1"/>
      <c r="B254" s="74">
        <v>224</v>
      </c>
      <c r="C254" s="54">
        <f>-IPMT(J22,B254,J16,J10)</f>
        <v>240.264310264177</v>
      </c>
      <c r="D254" s="55"/>
      <c r="E254" s="54">
        <f t="shared" si="14"/>
        <v>598.58407018155185</v>
      </c>
      <c r="F254" s="55"/>
      <c r="G254" s="54">
        <f t="shared" si="12"/>
        <v>838.84838044572882</v>
      </c>
      <c r="H254" s="55"/>
      <c r="I254" s="54">
        <f t="shared" si="13"/>
        <v>96821.686070558018</v>
      </c>
      <c r="J254" s="75"/>
      <c r="K254" s="1"/>
      <c r="L254" s="1"/>
      <c r="M254" s="10"/>
      <c r="N254" s="1"/>
    </row>
    <row r="255" spans="1:14" hidden="1" x14ac:dyDescent="0.25">
      <c r="A255" s="1"/>
      <c r="B255" s="74">
        <v>225</v>
      </c>
      <c r="C255" s="54">
        <f>-IPMT(J22,B255,J16,J10)</f>
        <v>238.78804046570573</v>
      </c>
      <c r="D255" s="55"/>
      <c r="E255" s="54">
        <f t="shared" si="14"/>
        <v>600.06033998002317</v>
      </c>
      <c r="F255" s="55"/>
      <c r="G255" s="54">
        <f t="shared" si="12"/>
        <v>838.84838044572894</v>
      </c>
      <c r="H255" s="55"/>
      <c r="I255" s="54">
        <f t="shared" si="13"/>
        <v>96221.625730578002</v>
      </c>
      <c r="J255" s="75"/>
      <c r="K255" s="1"/>
      <c r="L255" s="1"/>
      <c r="M255" s="10"/>
      <c r="N255" s="1"/>
    </row>
    <row r="256" spans="1:14" hidden="1" x14ac:dyDescent="0.25">
      <c r="A256" s="1"/>
      <c r="B256" s="74">
        <v>226</v>
      </c>
      <c r="C256" s="54">
        <f>-IPMT(J22,B256,J16,J10)</f>
        <v>237.30812978765468</v>
      </c>
      <c r="D256" s="55"/>
      <c r="E256" s="54">
        <f t="shared" si="14"/>
        <v>601.54025065807411</v>
      </c>
      <c r="F256" s="55"/>
      <c r="G256" s="54">
        <f t="shared" si="12"/>
        <v>838.84838044572882</v>
      </c>
      <c r="H256" s="55"/>
      <c r="I256" s="54">
        <f t="shared" si="13"/>
        <v>95620.08547991993</v>
      </c>
      <c r="J256" s="75"/>
      <c r="K256" s="1"/>
      <c r="L256" s="1"/>
      <c r="M256" s="10"/>
      <c r="N256" s="1"/>
    </row>
    <row r="257" spans="1:14" hidden="1" x14ac:dyDescent="0.25">
      <c r="A257" s="1"/>
      <c r="B257" s="74">
        <v>227</v>
      </c>
      <c r="C257" s="54">
        <f>-IPMT(J22,B257,J16,J10)</f>
        <v>235.82456925063269</v>
      </c>
      <c r="D257" s="55"/>
      <c r="E257" s="54">
        <f t="shared" si="14"/>
        <v>603.02381119509619</v>
      </c>
      <c r="F257" s="55"/>
      <c r="G257" s="54">
        <f t="shared" si="12"/>
        <v>838.84838044572894</v>
      </c>
      <c r="H257" s="55"/>
      <c r="I257" s="54">
        <f t="shared" si="13"/>
        <v>95017.06166872484</v>
      </c>
      <c r="J257" s="75"/>
      <c r="K257" s="1"/>
      <c r="L257" s="1"/>
      <c r="M257" s="10"/>
      <c r="N257" s="1"/>
    </row>
    <row r="258" spans="1:14" ht="15" customHeight="1" x14ac:dyDescent="0.25">
      <c r="A258" s="1"/>
      <c r="B258" s="74">
        <v>228</v>
      </c>
      <c r="C258" s="54">
        <f>-IPMT(J22,B258,J16,J10)</f>
        <v>234.33734985310286</v>
      </c>
      <c r="D258" s="55"/>
      <c r="E258" s="54">
        <f t="shared" si="14"/>
        <v>604.51103059262607</v>
      </c>
      <c r="F258" s="55"/>
      <c r="G258" s="54">
        <f t="shared" si="12"/>
        <v>838.84838044572894</v>
      </c>
      <c r="H258" s="55"/>
      <c r="I258" s="54">
        <f t="shared" si="13"/>
        <v>94412.550638132219</v>
      </c>
      <c r="J258" s="75"/>
      <c r="K258" s="1"/>
      <c r="L258" s="1"/>
      <c r="M258" s="10"/>
      <c r="N258" s="1"/>
    </row>
    <row r="259" spans="1:14" hidden="1" x14ac:dyDescent="0.25">
      <c r="A259" s="1"/>
      <c r="B259" s="74">
        <v>229</v>
      </c>
      <c r="C259" s="54">
        <f>-IPMT(J22,B259,J16,J10)</f>
        <v>232.84646257132817</v>
      </c>
      <c r="D259" s="55"/>
      <c r="E259" s="54">
        <f t="shared" si="14"/>
        <v>606.00191787440076</v>
      </c>
      <c r="F259" s="55"/>
      <c r="G259" s="54">
        <f t="shared" si="12"/>
        <v>838.84838044572894</v>
      </c>
      <c r="H259" s="55"/>
      <c r="I259" s="54">
        <f t="shared" si="13"/>
        <v>93806.548720257822</v>
      </c>
      <c r="J259" s="75"/>
      <c r="K259" s="1"/>
      <c r="L259" s="1"/>
      <c r="M259" s="10"/>
      <c r="N259" s="1"/>
    </row>
    <row r="260" spans="1:14" hidden="1" x14ac:dyDescent="0.25">
      <c r="A260" s="1"/>
      <c r="B260" s="74">
        <v>230</v>
      </c>
      <c r="C260" s="54">
        <f>-IPMT(J22,B260,J16,J10)</f>
        <v>231.35189835931641</v>
      </c>
      <c r="D260" s="55"/>
      <c r="E260" s="54">
        <f t="shared" si="14"/>
        <v>607.49648208641247</v>
      </c>
      <c r="F260" s="55"/>
      <c r="G260" s="54">
        <f t="shared" si="12"/>
        <v>838.84838044572894</v>
      </c>
      <c r="H260" s="55"/>
      <c r="I260" s="54">
        <f t="shared" si="13"/>
        <v>93199.052238171411</v>
      </c>
      <c r="J260" s="75"/>
      <c r="K260" s="1"/>
      <c r="L260" s="1"/>
      <c r="M260" s="10"/>
      <c r="N260" s="1"/>
    </row>
    <row r="261" spans="1:14" hidden="1" x14ac:dyDescent="0.25">
      <c r="A261" s="1"/>
      <c r="B261" s="74">
        <v>231</v>
      </c>
      <c r="C261" s="54">
        <f>-IPMT(J22,B261,J16,J10)</f>
        <v>229.85364814876587</v>
      </c>
      <c r="D261" s="55"/>
      <c r="E261" s="54">
        <f t="shared" si="14"/>
        <v>608.99473229696298</v>
      </c>
      <c r="F261" s="55"/>
      <c r="G261" s="54">
        <f t="shared" si="12"/>
        <v>838.84838044572882</v>
      </c>
      <c r="H261" s="55"/>
      <c r="I261" s="54">
        <f t="shared" si="13"/>
        <v>92590.057505874443</v>
      </c>
      <c r="J261" s="75"/>
      <c r="K261" s="1"/>
      <c r="L261" s="1"/>
      <c r="M261" s="10"/>
      <c r="N261" s="1"/>
    </row>
    <row r="262" spans="1:14" hidden="1" x14ac:dyDescent="0.25">
      <c r="A262" s="1"/>
      <c r="B262" s="74">
        <v>232</v>
      </c>
      <c r="C262" s="54">
        <f>-IPMT(J22,B262,J16,J10)</f>
        <v>228.35170284900971</v>
      </c>
      <c r="D262" s="55"/>
      <c r="E262" s="54">
        <f t="shared" si="14"/>
        <v>610.49667759671922</v>
      </c>
      <c r="F262" s="55"/>
      <c r="G262" s="54">
        <f t="shared" si="12"/>
        <v>838.84838044572894</v>
      </c>
      <c r="H262" s="55"/>
      <c r="I262" s="54">
        <f t="shared" si="13"/>
        <v>91979.560828277725</v>
      </c>
      <c r="J262" s="75"/>
      <c r="K262" s="1"/>
      <c r="L262" s="1"/>
      <c r="M262" s="10"/>
      <c r="N262" s="1"/>
    </row>
    <row r="263" spans="1:14" hidden="1" x14ac:dyDescent="0.25">
      <c r="A263" s="1"/>
      <c r="B263" s="74">
        <v>233</v>
      </c>
      <c r="C263" s="54">
        <f>-IPMT(J22,B263,J16,J10)</f>
        <v>226.8460533469611</v>
      </c>
      <c r="D263" s="55"/>
      <c r="E263" s="54">
        <f t="shared" si="14"/>
        <v>612.00232709876775</v>
      </c>
      <c r="F263" s="55"/>
      <c r="G263" s="54">
        <f t="shared" si="12"/>
        <v>838.84838044572882</v>
      </c>
      <c r="H263" s="55"/>
      <c r="I263" s="54">
        <f t="shared" si="13"/>
        <v>91367.558501178952</v>
      </c>
      <c r="J263" s="75"/>
      <c r="K263" s="1"/>
      <c r="L263" s="1"/>
      <c r="M263" s="10"/>
      <c r="N263" s="1"/>
    </row>
    <row r="264" spans="1:14" hidden="1" x14ac:dyDescent="0.25">
      <c r="A264" s="1"/>
      <c r="B264" s="74">
        <v>234</v>
      </c>
      <c r="C264" s="54">
        <f>-IPMT(J22,B264,J16,J10)</f>
        <v>225.33669050705785</v>
      </c>
      <c r="D264" s="55"/>
      <c r="E264" s="54">
        <f t="shared" si="14"/>
        <v>613.511689938671</v>
      </c>
      <c r="F264" s="55"/>
      <c r="G264" s="54">
        <f t="shared" si="12"/>
        <v>838.84838044572882</v>
      </c>
      <c r="H264" s="55"/>
      <c r="I264" s="54">
        <f t="shared" si="13"/>
        <v>90754.046811240274</v>
      </c>
      <c r="J264" s="75"/>
      <c r="K264" s="1"/>
      <c r="L264" s="1"/>
      <c r="M264" s="10"/>
      <c r="N264" s="1"/>
    </row>
    <row r="265" spans="1:14" hidden="1" x14ac:dyDescent="0.25">
      <c r="A265" s="1"/>
      <c r="B265" s="74">
        <v>235</v>
      </c>
      <c r="C265" s="54">
        <f>-IPMT(J22,B265,J16,J10)</f>
        <v>223.82360517120719</v>
      </c>
      <c r="D265" s="55"/>
      <c r="E265" s="54">
        <f t="shared" si="14"/>
        <v>615.02477527452163</v>
      </c>
      <c r="F265" s="55"/>
      <c r="G265" s="54">
        <f t="shared" si="12"/>
        <v>838.84838044572882</v>
      </c>
      <c r="H265" s="55"/>
      <c r="I265" s="54">
        <f t="shared" si="13"/>
        <v>90139.022035965754</v>
      </c>
      <c r="J265" s="75"/>
      <c r="K265" s="1"/>
      <c r="L265" s="1"/>
      <c r="M265" s="10"/>
      <c r="N265" s="1"/>
    </row>
    <row r="266" spans="1:14" hidden="1" x14ac:dyDescent="0.25">
      <c r="A266" s="1"/>
      <c r="B266" s="74">
        <v>236</v>
      </c>
      <c r="C266" s="54">
        <f>-IPMT(J22,B266,J16,J10)</f>
        <v>222.30678815872977</v>
      </c>
      <c r="D266" s="55"/>
      <c r="E266" s="54">
        <f t="shared" si="14"/>
        <v>616.54159228699916</v>
      </c>
      <c r="F266" s="55"/>
      <c r="G266" s="54">
        <f t="shared" si="12"/>
        <v>838.84838044572894</v>
      </c>
      <c r="H266" s="55"/>
      <c r="I266" s="54">
        <f t="shared" si="13"/>
        <v>89522.480443678753</v>
      </c>
      <c r="J266" s="75"/>
      <c r="K266" s="1"/>
      <c r="L266" s="1"/>
      <c r="M266" s="10"/>
      <c r="N266" s="1"/>
    </row>
    <row r="267" spans="1:14" hidden="1" x14ac:dyDescent="0.25">
      <c r="A267" s="1"/>
      <c r="B267" s="74">
        <v>237</v>
      </c>
      <c r="C267" s="54">
        <f>-IPMT(J22,B267,J16,J10)</f>
        <v>220.78623026630436</v>
      </c>
      <c r="D267" s="55"/>
      <c r="E267" s="54">
        <f t="shared" si="14"/>
        <v>618.06215017942452</v>
      </c>
      <c r="F267" s="55"/>
      <c r="G267" s="54">
        <f t="shared" si="12"/>
        <v>838.84838044572894</v>
      </c>
      <c r="H267" s="55"/>
      <c r="I267" s="54">
        <f t="shared" si="13"/>
        <v>88904.41829349933</v>
      </c>
      <c r="J267" s="75"/>
      <c r="K267" s="1"/>
      <c r="L267" s="1"/>
      <c r="M267" s="10"/>
      <c r="N267" s="1"/>
    </row>
    <row r="268" spans="1:14" hidden="1" x14ac:dyDescent="0.25">
      <c r="A268" s="1"/>
      <c r="B268" s="74">
        <v>238</v>
      </c>
      <c r="C268" s="54">
        <f>-IPMT(J22,B268,J16,J10)</f>
        <v>219.26192226791179</v>
      </c>
      <c r="D268" s="55"/>
      <c r="E268" s="54">
        <f t="shared" ref="E268:E299" si="15">-PPMT($J$22,B268,$J$16,$J$10)</f>
        <v>619.58645817781712</v>
      </c>
      <c r="F268" s="55"/>
      <c r="G268" s="54">
        <f t="shared" si="12"/>
        <v>838.84838044572894</v>
      </c>
      <c r="H268" s="55"/>
      <c r="I268" s="54">
        <f t="shared" si="13"/>
        <v>88284.831835321515</v>
      </c>
      <c r="J268" s="75"/>
      <c r="K268" s="1"/>
      <c r="L268" s="1"/>
      <c r="M268" s="10"/>
      <c r="N268" s="1"/>
    </row>
    <row r="269" spans="1:14" hidden="1" x14ac:dyDescent="0.25">
      <c r="A269" s="1"/>
      <c r="B269" s="74">
        <v>239</v>
      </c>
      <c r="C269" s="54">
        <f>-IPMT(J22,B269,J16,J10)</f>
        <v>217.73385491477922</v>
      </c>
      <c r="D269" s="55"/>
      <c r="E269" s="54">
        <f t="shared" si="15"/>
        <v>621.11452553094966</v>
      </c>
      <c r="F269" s="55"/>
      <c r="G269" s="54">
        <f t="shared" si="12"/>
        <v>838.84838044572894</v>
      </c>
      <c r="H269" s="55"/>
      <c r="I269" s="54">
        <f t="shared" si="13"/>
        <v>87663.717309790562</v>
      </c>
      <c r="J269" s="75"/>
      <c r="K269" s="1"/>
      <c r="L269" s="1"/>
      <c r="M269" s="10"/>
      <c r="N269" s="1"/>
    </row>
    <row r="270" spans="1:14" x14ac:dyDescent="0.25">
      <c r="A270" s="1"/>
      <c r="B270" s="78">
        <v>240</v>
      </c>
      <c r="C270" s="79">
        <f>-IPMT(J22,B270,J16,J10)</f>
        <v>216.20201893532348</v>
      </c>
      <c r="D270" s="80"/>
      <c r="E270" s="79">
        <f t="shared" si="15"/>
        <v>622.64636151040543</v>
      </c>
      <c r="F270" s="80"/>
      <c r="G270" s="79">
        <f t="shared" si="12"/>
        <v>838.84838044572894</v>
      </c>
      <c r="H270" s="80"/>
      <c r="I270" s="79">
        <f t="shared" si="13"/>
        <v>87041.070948280161</v>
      </c>
      <c r="J270" s="81"/>
      <c r="K270" s="1"/>
      <c r="L270" s="1"/>
      <c r="M270" s="10"/>
      <c r="N270" s="1"/>
    </row>
    <row r="271" spans="1:14" hidden="1" x14ac:dyDescent="0.25">
      <c r="A271" s="1"/>
      <c r="B271" s="74">
        <v>241</v>
      </c>
      <c r="C271" s="54">
        <f>-IPMT(J22,B271,J16,J10)</f>
        <v>214.66640503509544</v>
      </c>
      <c r="D271" s="55"/>
      <c r="E271" s="54">
        <f t="shared" si="15"/>
        <v>624.18197541063341</v>
      </c>
      <c r="F271" s="55"/>
      <c r="G271" s="54">
        <f t="shared" si="12"/>
        <v>838.84838044572882</v>
      </c>
      <c r="H271" s="55"/>
      <c r="I271" s="54">
        <f t="shared" si="13"/>
        <v>86416.888972869521</v>
      </c>
      <c r="J271" s="75"/>
      <c r="K271" s="1"/>
      <c r="L271" s="1"/>
      <c r="M271" s="10"/>
      <c r="N271" s="1"/>
    </row>
    <row r="272" spans="1:14" hidden="1" x14ac:dyDescent="0.25">
      <c r="A272" s="1"/>
      <c r="B272" s="74">
        <v>242</v>
      </c>
      <c r="C272" s="54">
        <f>-IPMT(J22,B272,J16,J10)</f>
        <v>213.12700389672341</v>
      </c>
      <c r="D272" s="55"/>
      <c r="E272" s="54">
        <f t="shared" si="15"/>
        <v>625.72137654900553</v>
      </c>
      <c r="F272" s="55"/>
      <c r="G272" s="54">
        <f t="shared" si="12"/>
        <v>838.84838044572894</v>
      </c>
      <c r="H272" s="55"/>
      <c r="I272" s="54">
        <f t="shared" si="13"/>
        <v>85791.16759632052</v>
      </c>
      <c r="J272" s="75"/>
      <c r="K272" s="1"/>
      <c r="L272" s="1"/>
      <c r="M272" s="10"/>
      <c r="N272" s="1"/>
    </row>
    <row r="273" spans="1:14" hidden="1" x14ac:dyDescent="0.25">
      <c r="A273" s="1"/>
      <c r="B273" s="74">
        <v>243</v>
      </c>
      <c r="C273" s="54">
        <f>-IPMT(J22,B273,J16,J10)</f>
        <v>211.58380617985634</v>
      </c>
      <c r="D273" s="55"/>
      <c r="E273" s="54">
        <f t="shared" si="15"/>
        <v>627.26457426587262</v>
      </c>
      <c r="F273" s="55"/>
      <c r="G273" s="54">
        <f t="shared" si="12"/>
        <v>838.84838044572894</v>
      </c>
      <c r="H273" s="55"/>
      <c r="I273" s="54">
        <f t="shared" si="13"/>
        <v>85163.903022054641</v>
      </c>
      <c r="J273" s="75"/>
      <c r="K273" s="1"/>
      <c r="L273" s="1"/>
      <c r="M273" s="10"/>
      <c r="N273" s="1"/>
    </row>
    <row r="274" spans="1:14" hidden="1" x14ac:dyDescent="0.25">
      <c r="A274" s="1"/>
      <c r="B274" s="74">
        <v>244</v>
      </c>
      <c r="C274" s="54">
        <f>-IPMT(J22,B274,J16,J10)</f>
        <v>210.03680252110746</v>
      </c>
      <c r="D274" s="55"/>
      <c r="E274" s="54">
        <f t="shared" si="15"/>
        <v>628.81157792462147</v>
      </c>
      <c r="F274" s="55"/>
      <c r="G274" s="54">
        <f t="shared" si="12"/>
        <v>838.84838044572894</v>
      </c>
      <c r="H274" s="55"/>
      <c r="I274" s="54">
        <f t="shared" si="13"/>
        <v>84535.091444130027</v>
      </c>
      <c r="J274" s="75"/>
      <c r="K274" s="1"/>
      <c r="L274" s="1"/>
      <c r="M274" s="10"/>
      <c r="N274" s="1"/>
    </row>
    <row r="275" spans="1:14" hidden="1" x14ac:dyDescent="0.25">
      <c r="A275" s="1"/>
      <c r="B275" s="74">
        <v>245</v>
      </c>
      <c r="C275" s="54">
        <f>-IPMT(J22,B275,J16,J10)</f>
        <v>208.4859835339974</v>
      </c>
      <c r="D275" s="55"/>
      <c r="E275" s="54">
        <f t="shared" si="15"/>
        <v>630.36239691173137</v>
      </c>
      <c r="F275" s="55"/>
      <c r="G275" s="54">
        <f t="shared" si="12"/>
        <v>838.84838044572871</v>
      </c>
      <c r="H275" s="55"/>
      <c r="I275" s="54">
        <f t="shared" si="13"/>
        <v>83904.729047218294</v>
      </c>
      <c r="J275" s="75"/>
      <c r="K275" s="1"/>
      <c r="L275" s="1"/>
      <c r="M275" s="10"/>
      <c r="N275" s="1"/>
    </row>
    <row r="276" spans="1:14" hidden="1" x14ac:dyDescent="0.25">
      <c r="A276" s="1"/>
      <c r="B276" s="74">
        <v>246</v>
      </c>
      <c r="C276" s="54">
        <f>-IPMT(J22,B276,J16,J10)</f>
        <v>206.93133980889709</v>
      </c>
      <c r="D276" s="55"/>
      <c r="E276" s="54">
        <f t="shared" si="15"/>
        <v>631.91704063683176</v>
      </c>
      <c r="F276" s="55"/>
      <c r="G276" s="54">
        <f t="shared" si="12"/>
        <v>838.84838044572882</v>
      </c>
      <c r="H276" s="55"/>
      <c r="I276" s="54">
        <f t="shared" si="13"/>
        <v>83272.812006581458</v>
      </c>
      <c r="J276" s="75"/>
      <c r="K276" s="1"/>
      <c r="L276" s="1"/>
      <c r="M276" s="10"/>
      <c r="N276" s="1"/>
    </row>
    <row r="277" spans="1:14" hidden="1" x14ac:dyDescent="0.25">
      <c r="A277" s="1"/>
      <c r="B277" s="74">
        <v>247</v>
      </c>
      <c r="C277" s="54">
        <f>-IPMT(J22,B277,J16,J10)</f>
        <v>205.37286191297088</v>
      </c>
      <c r="D277" s="55"/>
      <c r="E277" s="54">
        <f t="shared" si="15"/>
        <v>633.47551853275797</v>
      </c>
      <c r="F277" s="55"/>
      <c r="G277" s="54">
        <f t="shared" si="12"/>
        <v>838.84838044572882</v>
      </c>
      <c r="H277" s="55"/>
      <c r="I277" s="54">
        <f t="shared" si="13"/>
        <v>82639.336488048706</v>
      </c>
      <c r="J277" s="75"/>
      <c r="K277" s="1"/>
      <c r="L277" s="1"/>
      <c r="M277" s="10"/>
      <c r="N277" s="1"/>
    </row>
    <row r="278" spans="1:14" hidden="1" x14ac:dyDescent="0.25">
      <c r="A278" s="1"/>
      <c r="B278" s="74">
        <v>248</v>
      </c>
      <c r="C278" s="54">
        <f>-IPMT(J22,B278,J16,J10)</f>
        <v>203.81054039011914</v>
      </c>
      <c r="D278" s="55"/>
      <c r="E278" s="54">
        <f t="shared" si="15"/>
        <v>635.03784005560976</v>
      </c>
      <c r="F278" s="55"/>
      <c r="G278" s="54">
        <f t="shared" si="12"/>
        <v>838.84838044572894</v>
      </c>
      <c r="H278" s="55"/>
      <c r="I278" s="54">
        <f t="shared" si="13"/>
        <v>82004.298647993099</v>
      </c>
      <c r="J278" s="75"/>
      <c r="K278" s="1"/>
      <c r="L278" s="1"/>
      <c r="M278" s="10"/>
      <c r="N278" s="1"/>
    </row>
    <row r="279" spans="1:14" hidden="1" x14ac:dyDescent="0.25">
      <c r="A279" s="1"/>
      <c r="B279" s="74">
        <v>249</v>
      </c>
      <c r="C279" s="54">
        <f>-IPMT(J22,B279,J16,J10)</f>
        <v>202.244365760921</v>
      </c>
      <c r="D279" s="55"/>
      <c r="E279" s="54">
        <f t="shared" si="15"/>
        <v>636.60401468480791</v>
      </c>
      <c r="F279" s="55"/>
      <c r="G279" s="54">
        <f t="shared" si="12"/>
        <v>838.84838044572894</v>
      </c>
      <c r="H279" s="55"/>
      <c r="I279" s="54">
        <f t="shared" si="13"/>
        <v>81367.694633308289</v>
      </c>
      <c r="J279" s="75"/>
      <c r="K279" s="1"/>
      <c r="L279" s="1"/>
      <c r="M279" s="10"/>
      <c r="N279" s="1"/>
    </row>
    <row r="280" spans="1:14" hidden="1" x14ac:dyDescent="0.25">
      <c r="A280" s="1"/>
      <c r="B280" s="74">
        <v>250</v>
      </c>
      <c r="C280" s="54">
        <f>-IPMT(J22,B280,J16,J10)</f>
        <v>200.6743285225767</v>
      </c>
      <c r="D280" s="55"/>
      <c r="E280" s="54">
        <f t="shared" si="15"/>
        <v>638.17405192315232</v>
      </c>
      <c r="F280" s="55"/>
      <c r="G280" s="54">
        <f t="shared" si="12"/>
        <v>838.84838044572905</v>
      </c>
      <c r="H280" s="55"/>
      <c r="I280" s="54">
        <f t="shared" si="13"/>
        <v>80729.520581385135</v>
      </c>
      <c r="J280" s="75"/>
      <c r="K280" s="1"/>
      <c r="L280" s="1"/>
      <c r="M280" s="10"/>
      <c r="N280" s="1"/>
    </row>
    <row r="281" spans="1:14" hidden="1" x14ac:dyDescent="0.25">
      <c r="A281" s="1"/>
      <c r="B281" s="74">
        <v>251</v>
      </c>
      <c r="C281" s="54">
        <f>-IPMT(J22,B281,J16,J10)</f>
        <v>199.10041914885002</v>
      </c>
      <c r="D281" s="55"/>
      <c r="E281" s="54">
        <f t="shared" si="15"/>
        <v>639.74796129687888</v>
      </c>
      <c r="F281" s="55"/>
      <c r="G281" s="54">
        <f t="shared" si="12"/>
        <v>838.84838044572894</v>
      </c>
      <c r="H281" s="55"/>
      <c r="I281" s="54">
        <f t="shared" si="13"/>
        <v>80089.772620088261</v>
      </c>
      <c r="J281" s="75"/>
      <c r="K281" s="1"/>
      <c r="L281" s="1"/>
      <c r="M281" s="10"/>
      <c r="N281" s="1"/>
    </row>
    <row r="282" spans="1:14" x14ac:dyDescent="0.25">
      <c r="A282" s="1"/>
      <c r="B282" s="74">
        <v>252</v>
      </c>
      <c r="C282" s="54">
        <f>-IPMT(J22,B282,J16,J10)</f>
        <v>197.52262809001061</v>
      </c>
      <c r="D282" s="55"/>
      <c r="E282" s="54">
        <f t="shared" si="15"/>
        <v>641.32575235571824</v>
      </c>
      <c r="F282" s="55"/>
      <c r="G282" s="54">
        <f t="shared" si="12"/>
        <v>838.84838044572882</v>
      </c>
      <c r="H282" s="55"/>
      <c r="I282" s="54">
        <f t="shared" si="13"/>
        <v>79448.446867732549</v>
      </c>
      <c r="J282" s="75"/>
      <c r="K282" s="1"/>
      <c r="L282" s="1"/>
      <c r="M282" s="10"/>
      <c r="N282" s="1"/>
    </row>
    <row r="283" spans="1:14" hidden="1" x14ac:dyDescent="0.25">
      <c r="A283" s="1"/>
      <c r="B283" s="74">
        <v>253</v>
      </c>
      <c r="C283" s="54">
        <f>-IPMT(J22,B283,J16,J10)</f>
        <v>195.94094577277579</v>
      </c>
      <c r="D283" s="55"/>
      <c r="E283" s="54">
        <f t="shared" si="15"/>
        <v>642.90743467295306</v>
      </c>
      <c r="F283" s="55"/>
      <c r="G283" s="54">
        <f t="shared" si="12"/>
        <v>838.84838044572882</v>
      </c>
      <c r="H283" s="55"/>
      <c r="I283" s="54">
        <f t="shared" si="13"/>
        <v>78805.539433059603</v>
      </c>
      <c r="J283" s="75"/>
      <c r="K283" s="1"/>
      <c r="L283" s="1"/>
      <c r="M283" s="10"/>
      <c r="N283" s="1"/>
    </row>
    <row r="284" spans="1:14" hidden="1" x14ac:dyDescent="0.25">
      <c r="A284" s="1"/>
      <c r="B284" s="74">
        <v>254</v>
      </c>
      <c r="C284" s="54">
        <f>-IPMT(J22,B284,J16,J10)</f>
        <v>194.35536260025262</v>
      </c>
      <c r="D284" s="55"/>
      <c r="E284" s="54">
        <f t="shared" si="15"/>
        <v>644.4930178454764</v>
      </c>
      <c r="F284" s="55"/>
      <c r="G284" s="54">
        <f t="shared" si="12"/>
        <v>838.84838044572905</v>
      </c>
      <c r="H284" s="55"/>
      <c r="I284" s="54">
        <f t="shared" si="13"/>
        <v>78161.046415214121</v>
      </c>
      <c r="J284" s="75"/>
      <c r="K284" s="1"/>
      <c r="L284" s="1"/>
      <c r="M284" s="10"/>
      <c r="N284" s="1"/>
    </row>
    <row r="285" spans="1:14" hidden="1" x14ac:dyDescent="0.25">
      <c r="A285" s="1"/>
      <c r="B285" s="74">
        <v>255</v>
      </c>
      <c r="C285" s="54">
        <f>-IPMT(J22,B285,J16,J10)</f>
        <v>192.7658689518795</v>
      </c>
      <c r="D285" s="55"/>
      <c r="E285" s="54">
        <f t="shared" si="15"/>
        <v>646.08251149384944</v>
      </c>
      <c r="F285" s="55"/>
      <c r="G285" s="54">
        <f t="shared" si="12"/>
        <v>838.84838044572894</v>
      </c>
      <c r="H285" s="55"/>
      <c r="I285" s="54">
        <f t="shared" si="13"/>
        <v>77514.963903720272</v>
      </c>
      <c r="J285" s="75"/>
      <c r="K285" s="1"/>
      <c r="L285" s="1"/>
      <c r="M285" s="10"/>
      <c r="N285" s="1"/>
    </row>
    <row r="286" spans="1:14" hidden="1" x14ac:dyDescent="0.25">
      <c r="A286" s="1"/>
      <c r="B286" s="74">
        <v>256</v>
      </c>
      <c r="C286" s="54">
        <f>-IPMT(J22,B286,J16,J10)</f>
        <v>191.17245518336813</v>
      </c>
      <c r="D286" s="55"/>
      <c r="E286" s="54">
        <f t="shared" si="15"/>
        <v>647.67592526236069</v>
      </c>
      <c r="F286" s="55"/>
      <c r="G286" s="54">
        <f t="shared" si="12"/>
        <v>838.84838044572882</v>
      </c>
      <c r="H286" s="55"/>
      <c r="I286" s="54">
        <f t="shared" si="13"/>
        <v>76867.287978457913</v>
      </c>
      <c r="J286" s="75"/>
      <c r="K286" s="1"/>
      <c r="L286" s="1"/>
      <c r="M286" s="10"/>
      <c r="N286" s="1"/>
    </row>
    <row r="287" spans="1:14" hidden="1" x14ac:dyDescent="0.25">
      <c r="A287" s="1"/>
      <c r="B287" s="74">
        <v>257</v>
      </c>
      <c r="C287" s="54">
        <f>-IPMT(J22,B287,J16,J10)</f>
        <v>189.57511162664474</v>
      </c>
      <c r="D287" s="55"/>
      <c r="E287" s="54">
        <f t="shared" si="15"/>
        <v>649.27326881908414</v>
      </c>
      <c r="F287" s="55"/>
      <c r="G287" s="54">
        <f t="shared" si="12"/>
        <v>838.84838044572894</v>
      </c>
      <c r="H287" s="55"/>
      <c r="I287" s="54">
        <f t="shared" si="13"/>
        <v>76218.014709638825</v>
      </c>
      <c r="J287" s="75"/>
      <c r="K287" s="1"/>
      <c r="L287" s="1"/>
      <c r="M287" s="10"/>
      <c r="N287" s="1"/>
    </row>
    <row r="288" spans="1:14" hidden="1" x14ac:dyDescent="0.25">
      <c r="A288" s="1"/>
      <c r="B288" s="74">
        <v>258</v>
      </c>
      <c r="C288" s="54">
        <f>-IPMT(J22,B288,J16,J10)</f>
        <v>187.97382858979145</v>
      </c>
      <c r="D288" s="55"/>
      <c r="E288" s="54">
        <f t="shared" si="15"/>
        <v>650.8745518559374</v>
      </c>
      <c r="F288" s="55"/>
      <c r="G288" s="54">
        <f t="shared" si="12"/>
        <v>838.84838044572882</v>
      </c>
      <c r="H288" s="55"/>
      <c r="I288" s="54">
        <f t="shared" si="13"/>
        <v>75567.14015778288</v>
      </c>
      <c r="J288" s="75"/>
      <c r="K288" s="1"/>
      <c r="L288" s="1"/>
      <c r="M288" s="10"/>
      <c r="N288" s="1"/>
    </row>
    <row r="289" spans="1:14" hidden="1" x14ac:dyDescent="0.25">
      <c r="A289" s="1"/>
      <c r="B289" s="74">
        <v>259</v>
      </c>
      <c r="C289" s="54">
        <f>-IPMT(J22,B289,J16,J10)</f>
        <v>186.36859635698747</v>
      </c>
      <c r="D289" s="55"/>
      <c r="E289" s="54">
        <f t="shared" si="15"/>
        <v>652.47978408874144</v>
      </c>
      <c r="F289" s="55"/>
      <c r="G289" s="54">
        <f t="shared" si="12"/>
        <v>838.84838044572894</v>
      </c>
      <c r="H289" s="55"/>
      <c r="I289" s="54">
        <f t="shared" si="13"/>
        <v>74914.660373694132</v>
      </c>
      <c r="J289" s="75"/>
      <c r="K289" s="1"/>
      <c r="L289" s="1"/>
      <c r="M289" s="10"/>
      <c r="N289" s="1"/>
    </row>
    <row r="290" spans="1:14" hidden="1" x14ac:dyDescent="0.25">
      <c r="A290" s="1"/>
      <c r="B290" s="74">
        <v>260</v>
      </c>
      <c r="C290" s="54">
        <f>-IPMT(J22,B290,J16,J10)</f>
        <v>184.75940518845016</v>
      </c>
      <c r="D290" s="55"/>
      <c r="E290" s="54">
        <f t="shared" si="15"/>
        <v>654.08897525727866</v>
      </c>
      <c r="F290" s="55"/>
      <c r="G290" s="54">
        <f t="shared" ref="G290:G353" si="16">C290+E290</f>
        <v>838.84838044572882</v>
      </c>
      <c r="H290" s="55"/>
      <c r="I290" s="54">
        <f t="shared" ref="I290:I353" si="17">I289-E290</f>
        <v>74260.571398436849</v>
      </c>
      <c r="J290" s="75"/>
      <c r="K290" s="1"/>
      <c r="L290" s="1"/>
      <c r="M290" s="10"/>
      <c r="N290" s="1"/>
    </row>
    <row r="291" spans="1:14" hidden="1" x14ac:dyDescent="0.25">
      <c r="A291" s="1"/>
      <c r="B291" s="74">
        <v>261</v>
      </c>
      <c r="C291" s="54">
        <f>-IPMT(J22,B291,J16,J10)</f>
        <v>183.14624532037604</v>
      </c>
      <c r="D291" s="55"/>
      <c r="E291" s="54">
        <f t="shared" si="15"/>
        <v>655.70213512535292</v>
      </c>
      <c r="F291" s="55"/>
      <c r="G291" s="54">
        <f t="shared" si="16"/>
        <v>838.84838044572894</v>
      </c>
      <c r="H291" s="55"/>
      <c r="I291" s="54">
        <f t="shared" si="17"/>
        <v>73604.869263311499</v>
      </c>
      <c r="J291" s="75"/>
      <c r="K291" s="1"/>
      <c r="L291" s="1"/>
      <c r="M291" s="10"/>
      <c r="N291" s="1"/>
    </row>
    <row r="292" spans="1:14" hidden="1" x14ac:dyDescent="0.25">
      <c r="A292" s="1"/>
      <c r="B292" s="74">
        <v>262</v>
      </c>
      <c r="C292" s="54">
        <f>-IPMT(J22,B292,J16,J10)</f>
        <v>181.52910696488144</v>
      </c>
      <c r="D292" s="55"/>
      <c r="E292" s="54">
        <f t="shared" si="15"/>
        <v>657.31927348084753</v>
      </c>
      <c r="F292" s="55"/>
      <c r="G292" s="54">
        <f t="shared" si="16"/>
        <v>838.84838044572894</v>
      </c>
      <c r="H292" s="55"/>
      <c r="I292" s="54">
        <f t="shared" si="17"/>
        <v>72947.549989830644</v>
      </c>
      <c r="J292" s="75"/>
      <c r="K292" s="1"/>
      <c r="L292" s="1"/>
      <c r="M292" s="10"/>
      <c r="N292" s="1"/>
    </row>
    <row r="293" spans="1:14" hidden="1" x14ac:dyDescent="0.25">
      <c r="A293" s="1"/>
      <c r="B293" s="74">
        <v>263</v>
      </c>
      <c r="C293" s="54">
        <f>-IPMT(J22,B293,J16,J10)</f>
        <v>179.90798030994301</v>
      </c>
      <c r="D293" s="55"/>
      <c r="E293" s="54">
        <f t="shared" si="15"/>
        <v>658.94040013578592</v>
      </c>
      <c r="F293" s="55"/>
      <c r="G293" s="54">
        <f t="shared" si="16"/>
        <v>838.84838044572894</v>
      </c>
      <c r="H293" s="55"/>
      <c r="I293" s="54">
        <f t="shared" si="17"/>
        <v>72288.609589694854</v>
      </c>
      <c r="J293" s="75"/>
      <c r="K293" s="1"/>
      <c r="L293" s="1"/>
      <c r="M293" s="10"/>
      <c r="N293" s="1"/>
    </row>
    <row r="294" spans="1:14" x14ac:dyDescent="0.25">
      <c r="A294" s="1"/>
      <c r="B294" s="74">
        <v>264</v>
      </c>
      <c r="C294" s="54">
        <f>-IPMT(J22,B294,J16,J10)</f>
        <v>178.28285551933843</v>
      </c>
      <c r="D294" s="55"/>
      <c r="E294" s="54">
        <f t="shared" si="15"/>
        <v>660.56552492639048</v>
      </c>
      <c r="F294" s="55"/>
      <c r="G294" s="54">
        <f t="shared" si="16"/>
        <v>838.84838044572894</v>
      </c>
      <c r="H294" s="55"/>
      <c r="I294" s="54">
        <f t="shared" si="17"/>
        <v>71628.044064768459</v>
      </c>
      <c r="J294" s="75"/>
      <c r="K294" s="1"/>
      <c r="L294" s="1"/>
      <c r="M294" s="10"/>
      <c r="N294" s="1"/>
    </row>
    <row r="295" spans="1:14" hidden="1" x14ac:dyDescent="0.25">
      <c r="A295" s="1"/>
      <c r="B295" s="74">
        <v>265</v>
      </c>
      <c r="C295" s="54">
        <f>-IPMT(J22,B295,J16,J10)</f>
        <v>176.65372273258652</v>
      </c>
      <c r="D295" s="55"/>
      <c r="E295" s="54">
        <f t="shared" si="15"/>
        <v>662.19465771314242</v>
      </c>
      <c r="F295" s="55"/>
      <c r="G295" s="54">
        <f t="shared" si="16"/>
        <v>838.84838044572894</v>
      </c>
      <c r="H295" s="55"/>
      <c r="I295" s="54">
        <f t="shared" si="17"/>
        <v>70965.849407055313</v>
      </c>
      <c r="J295" s="75"/>
      <c r="K295" s="1"/>
      <c r="L295" s="1"/>
      <c r="M295" s="10"/>
      <c r="N295" s="1"/>
    </row>
    <row r="296" spans="1:14" hidden="1" x14ac:dyDescent="0.25">
      <c r="A296" s="1"/>
      <c r="B296" s="74">
        <v>266</v>
      </c>
      <c r="C296" s="54">
        <f>-IPMT(J22,B296,J16,J10)</f>
        <v>175.0205720648876</v>
      </c>
      <c r="D296" s="55"/>
      <c r="E296" s="54">
        <f t="shared" si="15"/>
        <v>663.82780838084125</v>
      </c>
      <c r="F296" s="55"/>
      <c r="G296" s="54">
        <f t="shared" si="16"/>
        <v>838.84838044572882</v>
      </c>
      <c r="H296" s="55"/>
      <c r="I296" s="54">
        <f t="shared" si="17"/>
        <v>70302.021598674473</v>
      </c>
      <c r="J296" s="75"/>
      <c r="K296" s="1"/>
      <c r="L296" s="1"/>
      <c r="M296" s="10"/>
      <c r="N296" s="1"/>
    </row>
    <row r="297" spans="1:14" hidden="1" x14ac:dyDescent="0.25">
      <c r="A297" s="1"/>
      <c r="B297" s="74">
        <v>267</v>
      </c>
      <c r="C297" s="54">
        <f>-IPMT(J22,B297,J16,J10)</f>
        <v>173.38339360706334</v>
      </c>
      <c r="D297" s="55"/>
      <c r="E297" s="54">
        <f t="shared" si="15"/>
        <v>665.4649868386656</v>
      </c>
      <c r="F297" s="55"/>
      <c r="G297" s="54">
        <f t="shared" si="16"/>
        <v>838.84838044572894</v>
      </c>
      <c r="H297" s="55"/>
      <c r="I297" s="54">
        <f t="shared" si="17"/>
        <v>69636.556611835811</v>
      </c>
      <c r="J297" s="75"/>
      <c r="K297" s="1"/>
      <c r="L297" s="1"/>
      <c r="M297" s="10"/>
      <c r="N297" s="1"/>
    </row>
    <row r="298" spans="1:14" hidden="1" x14ac:dyDescent="0.25">
      <c r="A298" s="1"/>
      <c r="B298" s="74">
        <v>268</v>
      </c>
      <c r="C298" s="54">
        <f>-IPMT(J22,B298,J16,J10)</f>
        <v>171.74217742549664</v>
      </c>
      <c r="D298" s="55"/>
      <c r="E298" s="54">
        <f t="shared" si="15"/>
        <v>667.10620302023221</v>
      </c>
      <c r="F298" s="55"/>
      <c r="G298" s="54">
        <f t="shared" si="16"/>
        <v>838.84838044572882</v>
      </c>
      <c r="H298" s="55"/>
      <c r="I298" s="54">
        <f t="shared" si="17"/>
        <v>68969.450408815581</v>
      </c>
      <c r="J298" s="75"/>
      <c r="K298" s="1"/>
      <c r="L298" s="1"/>
      <c r="M298" s="10"/>
      <c r="N298" s="1"/>
    </row>
    <row r="299" spans="1:14" hidden="1" x14ac:dyDescent="0.25">
      <c r="A299" s="1"/>
      <c r="B299" s="74">
        <v>269</v>
      </c>
      <c r="C299" s="54">
        <f>-IPMT(J22,B299,J16,J10)</f>
        <v>170.09691356207159</v>
      </c>
      <c r="D299" s="55"/>
      <c r="E299" s="54">
        <f t="shared" si="15"/>
        <v>668.75146688365726</v>
      </c>
      <c r="F299" s="55"/>
      <c r="G299" s="54">
        <f t="shared" si="16"/>
        <v>838.84838044572882</v>
      </c>
      <c r="H299" s="55"/>
      <c r="I299" s="54">
        <f t="shared" si="17"/>
        <v>68300.698941931929</v>
      </c>
      <c r="J299" s="75"/>
      <c r="K299" s="1"/>
      <c r="L299" s="1"/>
      <c r="M299" s="10"/>
      <c r="N299" s="1"/>
    </row>
    <row r="300" spans="1:14" hidden="1" x14ac:dyDescent="0.25">
      <c r="A300" s="1"/>
      <c r="B300" s="74">
        <v>270</v>
      </c>
      <c r="C300" s="54">
        <f>-IPMT(J22,B300,J16,J10)</f>
        <v>168.44759203411266</v>
      </c>
      <c r="D300" s="55"/>
      <c r="E300" s="54">
        <f t="shared" ref="E300:E331" si="18">-PPMT($J$22,B300,$J$16,$J$10)</f>
        <v>670.40078841161619</v>
      </c>
      <c r="F300" s="55"/>
      <c r="G300" s="54">
        <f t="shared" si="16"/>
        <v>838.84838044572882</v>
      </c>
      <c r="H300" s="55"/>
      <c r="I300" s="54">
        <f t="shared" si="17"/>
        <v>67630.298153520314</v>
      </c>
      <c r="J300" s="75"/>
      <c r="K300" s="1"/>
      <c r="L300" s="1"/>
      <c r="M300" s="10"/>
      <c r="N300" s="1"/>
    </row>
    <row r="301" spans="1:14" hidden="1" x14ac:dyDescent="0.25">
      <c r="A301" s="1"/>
      <c r="B301" s="74">
        <v>271</v>
      </c>
      <c r="C301" s="54">
        <f>-IPMT(J22,B301,J16,J10)</f>
        <v>166.79420283432455</v>
      </c>
      <c r="D301" s="55"/>
      <c r="E301" s="54">
        <f t="shared" si="18"/>
        <v>672.05417761140438</v>
      </c>
      <c r="F301" s="55"/>
      <c r="G301" s="54">
        <f t="shared" si="16"/>
        <v>838.84838044572894</v>
      </c>
      <c r="H301" s="55"/>
      <c r="I301" s="54">
        <f t="shared" si="17"/>
        <v>66958.243975908903</v>
      </c>
      <c r="J301" s="75"/>
      <c r="K301" s="1"/>
      <c r="L301" s="1"/>
      <c r="M301" s="10"/>
      <c r="N301" s="1"/>
    </row>
    <row r="302" spans="1:14" hidden="1" x14ac:dyDescent="0.25">
      <c r="A302" s="1"/>
      <c r="B302" s="74">
        <v>272</v>
      </c>
      <c r="C302" s="54">
        <f>-IPMT(J22,B302,J16,J10)</f>
        <v>165.13673593073111</v>
      </c>
      <c r="D302" s="55"/>
      <c r="E302" s="54">
        <f t="shared" si="18"/>
        <v>673.71164451499772</v>
      </c>
      <c r="F302" s="55"/>
      <c r="G302" s="54">
        <f t="shared" si="16"/>
        <v>838.84838044572882</v>
      </c>
      <c r="H302" s="55"/>
      <c r="I302" s="54">
        <f t="shared" si="17"/>
        <v>66284.532331393901</v>
      </c>
      <c r="J302" s="75"/>
      <c r="K302" s="1"/>
      <c r="L302" s="1"/>
      <c r="M302" s="10"/>
      <c r="N302" s="1"/>
    </row>
    <row r="303" spans="1:14" hidden="1" x14ac:dyDescent="0.25">
      <c r="A303" s="1"/>
      <c r="B303" s="74">
        <v>273</v>
      </c>
      <c r="C303" s="54">
        <f>-IPMT(J22,B303,J16,J10)</f>
        <v>163.47518126661478</v>
      </c>
      <c r="D303" s="55"/>
      <c r="E303" s="54">
        <f t="shared" si="18"/>
        <v>675.37319917911418</v>
      </c>
      <c r="F303" s="55"/>
      <c r="G303" s="54">
        <f t="shared" si="16"/>
        <v>838.84838044572894</v>
      </c>
      <c r="H303" s="55"/>
      <c r="I303" s="54">
        <f t="shared" si="17"/>
        <v>65609.159132214787</v>
      </c>
      <c r="J303" s="75"/>
      <c r="K303" s="1"/>
      <c r="L303" s="1"/>
      <c r="M303" s="10"/>
      <c r="N303" s="1"/>
    </row>
    <row r="304" spans="1:14" hidden="1" x14ac:dyDescent="0.25">
      <c r="A304" s="1"/>
      <c r="B304" s="74">
        <v>274</v>
      </c>
      <c r="C304" s="54">
        <f>-IPMT(J22,B304,J16,J10)</f>
        <v>161.80952876045529</v>
      </c>
      <c r="D304" s="55"/>
      <c r="E304" s="54">
        <f t="shared" si="18"/>
        <v>677.03885168527347</v>
      </c>
      <c r="F304" s="55"/>
      <c r="G304" s="54">
        <f t="shared" si="16"/>
        <v>838.84838044572871</v>
      </c>
      <c r="H304" s="55"/>
      <c r="I304" s="54">
        <f t="shared" si="17"/>
        <v>64932.120280529511</v>
      </c>
      <c r="J304" s="75"/>
      <c r="K304" s="1"/>
      <c r="L304" s="1"/>
      <c r="M304" s="10"/>
      <c r="N304" s="1"/>
    </row>
    <row r="305" spans="1:14" hidden="1" x14ac:dyDescent="0.25">
      <c r="A305" s="1"/>
      <c r="B305" s="74">
        <v>275</v>
      </c>
      <c r="C305" s="54">
        <f>-IPMT(J22,B305,J16,J10)</f>
        <v>160.1397683058687</v>
      </c>
      <c r="D305" s="55"/>
      <c r="E305" s="54">
        <f t="shared" si="18"/>
        <v>678.70861213986018</v>
      </c>
      <c r="F305" s="55"/>
      <c r="G305" s="54">
        <f t="shared" si="16"/>
        <v>838.84838044572894</v>
      </c>
      <c r="H305" s="55"/>
      <c r="I305" s="54">
        <f t="shared" si="17"/>
        <v>64253.41166838965</v>
      </c>
      <c r="J305" s="75"/>
      <c r="K305" s="1"/>
      <c r="L305" s="1"/>
      <c r="M305" s="10"/>
      <c r="N305" s="1"/>
    </row>
    <row r="306" spans="1:14" ht="15" customHeight="1" x14ac:dyDescent="0.25">
      <c r="A306" s="1"/>
      <c r="B306" s="74">
        <v>276</v>
      </c>
      <c r="C306" s="54">
        <f>-IPMT(J22,B306,J16,J10)</f>
        <v>158.46588977154596</v>
      </c>
      <c r="D306" s="55"/>
      <c r="E306" s="54">
        <f t="shared" si="18"/>
        <v>680.38249067418292</v>
      </c>
      <c r="F306" s="55"/>
      <c r="G306" s="54">
        <f t="shared" si="16"/>
        <v>838.84838044572894</v>
      </c>
      <c r="H306" s="55"/>
      <c r="I306" s="54">
        <f t="shared" si="17"/>
        <v>63573.029177715463</v>
      </c>
      <c r="J306" s="75"/>
      <c r="K306" s="1"/>
      <c r="L306" s="1"/>
      <c r="M306" s="10"/>
      <c r="N306" s="1"/>
    </row>
    <row r="307" spans="1:14" hidden="1" x14ac:dyDescent="0.25">
      <c r="A307" s="1"/>
      <c r="B307" s="74">
        <v>277</v>
      </c>
      <c r="C307" s="54">
        <f>-IPMT(J22,B307,J16,J10)</f>
        <v>156.78788300119155</v>
      </c>
      <c r="D307" s="55"/>
      <c r="E307" s="54">
        <f t="shared" si="18"/>
        <v>682.06049744453742</v>
      </c>
      <c r="F307" s="55"/>
      <c r="G307" s="54">
        <f t="shared" si="16"/>
        <v>838.84838044572894</v>
      </c>
      <c r="H307" s="55"/>
      <c r="I307" s="54">
        <f t="shared" si="17"/>
        <v>62890.968680270926</v>
      </c>
      <c r="J307" s="75"/>
      <c r="K307" s="1"/>
      <c r="L307" s="1"/>
      <c r="M307" s="10"/>
      <c r="N307" s="1"/>
    </row>
    <row r="308" spans="1:14" hidden="1" x14ac:dyDescent="0.25">
      <c r="A308" s="1"/>
      <c r="B308" s="74">
        <v>278</v>
      </c>
      <c r="C308" s="54">
        <f>-IPMT(J22,B308,J16,J10)</f>
        <v>155.10573781346164</v>
      </c>
      <c r="D308" s="55"/>
      <c r="E308" s="54">
        <f t="shared" si="18"/>
        <v>683.74264263226723</v>
      </c>
      <c r="F308" s="55"/>
      <c r="G308" s="54">
        <f t="shared" si="16"/>
        <v>838.84838044572894</v>
      </c>
      <c r="H308" s="55"/>
      <c r="I308" s="54">
        <f t="shared" si="17"/>
        <v>62207.226037638655</v>
      </c>
      <c r="J308" s="75"/>
      <c r="K308" s="1"/>
      <c r="L308" s="1"/>
      <c r="M308" s="10"/>
      <c r="N308" s="1"/>
    </row>
    <row r="309" spans="1:14" hidden="1" x14ac:dyDescent="0.25">
      <c r="A309" s="1"/>
      <c r="B309" s="74">
        <v>279</v>
      </c>
      <c r="C309" s="54">
        <f>-IPMT(J22,B309,J16,J10)</f>
        <v>153.41944400190263</v>
      </c>
      <c r="D309" s="55"/>
      <c r="E309" s="54">
        <f t="shared" si="18"/>
        <v>685.42893644382627</v>
      </c>
      <c r="F309" s="55"/>
      <c r="G309" s="54">
        <f t="shared" si="16"/>
        <v>838.84838044572894</v>
      </c>
      <c r="H309" s="55"/>
      <c r="I309" s="54">
        <f t="shared" si="17"/>
        <v>61521.797101194832</v>
      </c>
      <c r="J309" s="75"/>
      <c r="K309" s="1"/>
      <c r="L309" s="1"/>
      <c r="M309" s="10"/>
      <c r="N309" s="1"/>
    </row>
    <row r="310" spans="1:14" hidden="1" x14ac:dyDescent="0.25">
      <c r="A310" s="1"/>
      <c r="B310" s="74">
        <v>280</v>
      </c>
      <c r="C310" s="54">
        <f>-IPMT(J22,B310,J16,J10)</f>
        <v>151.728991334889</v>
      </c>
      <c r="D310" s="55"/>
      <c r="E310" s="54">
        <f t="shared" si="18"/>
        <v>687.11938911083996</v>
      </c>
      <c r="F310" s="55"/>
      <c r="G310" s="54">
        <f t="shared" si="16"/>
        <v>838.84838044572894</v>
      </c>
      <c r="H310" s="55"/>
      <c r="I310" s="54">
        <f t="shared" si="17"/>
        <v>60834.677712083991</v>
      </c>
      <c r="J310" s="75"/>
      <c r="K310" s="1"/>
      <c r="L310" s="1"/>
      <c r="M310" s="10"/>
      <c r="N310" s="1"/>
    </row>
    <row r="311" spans="1:14" hidden="1" x14ac:dyDescent="0.25">
      <c r="A311" s="1"/>
      <c r="B311" s="74">
        <v>281</v>
      </c>
      <c r="C311" s="54">
        <f>-IPMT(J22,B311,J16,J10)</f>
        <v>150.03436955556114</v>
      </c>
      <c r="D311" s="55"/>
      <c r="E311" s="54">
        <f t="shared" si="18"/>
        <v>688.81401089016776</v>
      </c>
      <c r="F311" s="55"/>
      <c r="G311" s="54">
        <f t="shared" si="16"/>
        <v>838.84838044572894</v>
      </c>
      <c r="H311" s="55"/>
      <c r="I311" s="54">
        <f t="shared" si="17"/>
        <v>60145.863701193826</v>
      </c>
      <c r="J311" s="75"/>
      <c r="K311" s="1"/>
      <c r="L311" s="1"/>
      <c r="M311" s="10"/>
      <c r="N311" s="1"/>
    </row>
    <row r="312" spans="1:14" hidden="1" x14ac:dyDescent="0.25">
      <c r="A312" s="1"/>
      <c r="B312" s="74">
        <v>282</v>
      </c>
      <c r="C312" s="54">
        <f>-IPMT(J22,B312,J16,J10)</f>
        <v>148.33556838176347</v>
      </c>
      <c r="D312" s="55"/>
      <c r="E312" s="54">
        <f t="shared" si="18"/>
        <v>690.5128120639655</v>
      </c>
      <c r="F312" s="55"/>
      <c r="G312" s="54">
        <f t="shared" si="16"/>
        <v>838.84838044572894</v>
      </c>
      <c r="H312" s="55"/>
      <c r="I312" s="54">
        <f t="shared" si="17"/>
        <v>59455.350889129862</v>
      </c>
      <c r="J312" s="75"/>
      <c r="K312" s="1"/>
      <c r="L312" s="1"/>
      <c r="M312" s="10"/>
      <c r="N312" s="1"/>
    </row>
    <row r="313" spans="1:14" hidden="1" x14ac:dyDescent="0.25">
      <c r="A313" s="1"/>
      <c r="B313" s="74">
        <v>283</v>
      </c>
      <c r="C313" s="54">
        <f>-IPMT(J22,B313,J16,J10)</f>
        <v>146.63257750598169</v>
      </c>
      <c r="D313" s="55"/>
      <c r="E313" s="54">
        <f t="shared" si="18"/>
        <v>692.21580293974716</v>
      </c>
      <c r="F313" s="55"/>
      <c r="G313" s="54">
        <f t="shared" si="16"/>
        <v>838.84838044572882</v>
      </c>
      <c r="H313" s="55"/>
      <c r="I313" s="54">
        <f t="shared" si="17"/>
        <v>58763.135086190116</v>
      </c>
      <c r="J313" s="75"/>
      <c r="K313" s="1"/>
      <c r="L313" s="1"/>
      <c r="M313" s="10"/>
      <c r="N313" s="1"/>
    </row>
    <row r="314" spans="1:14" hidden="1" x14ac:dyDescent="0.25">
      <c r="A314" s="1"/>
      <c r="B314" s="74">
        <v>284</v>
      </c>
      <c r="C314" s="54">
        <f>-IPMT(J22,B314,J16,J10)</f>
        <v>144.92538659528046</v>
      </c>
      <c r="D314" s="55"/>
      <c r="E314" s="54">
        <f t="shared" si="18"/>
        <v>693.92299385044851</v>
      </c>
      <c r="F314" s="55"/>
      <c r="G314" s="54">
        <f t="shared" si="16"/>
        <v>838.84838044572894</v>
      </c>
      <c r="H314" s="55"/>
      <c r="I314" s="54">
        <f t="shared" si="17"/>
        <v>58069.212092339665</v>
      </c>
      <c r="J314" s="75"/>
      <c r="K314" s="1"/>
      <c r="L314" s="1"/>
      <c r="M314" s="10"/>
      <c r="N314" s="1"/>
    </row>
    <row r="315" spans="1:14" hidden="1" x14ac:dyDescent="0.25">
      <c r="A315" s="1"/>
      <c r="B315" s="74">
        <v>285</v>
      </c>
      <c r="C315" s="54">
        <f>-IPMT(J22,B315,J16,J10)</f>
        <v>143.21398529124062</v>
      </c>
      <c r="D315" s="55"/>
      <c r="E315" s="54">
        <f t="shared" si="18"/>
        <v>695.63439515448829</v>
      </c>
      <c r="F315" s="55"/>
      <c r="G315" s="54">
        <f t="shared" si="16"/>
        <v>838.84838044572894</v>
      </c>
      <c r="H315" s="55"/>
      <c r="I315" s="54">
        <f t="shared" si="17"/>
        <v>57373.577697185174</v>
      </c>
      <c r="J315" s="75"/>
      <c r="K315" s="1"/>
      <c r="L315" s="1"/>
      <c r="M315" s="10"/>
      <c r="N315" s="1"/>
    </row>
    <row r="316" spans="1:14" hidden="1" x14ac:dyDescent="0.25">
      <c r="A316" s="1"/>
      <c r="B316" s="74">
        <v>286</v>
      </c>
      <c r="C316" s="54">
        <f>-IPMT(J22,B316,J16,J10)</f>
        <v>141.49836320989635</v>
      </c>
      <c r="D316" s="55"/>
      <c r="E316" s="54">
        <f t="shared" si="18"/>
        <v>697.35001723583252</v>
      </c>
      <c r="F316" s="55"/>
      <c r="G316" s="54">
        <f t="shared" si="16"/>
        <v>838.84838044572894</v>
      </c>
      <c r="H316" s="55"/>
      <c r="I316" s="54">
        <f t="shared" si="17"/>
        <v>56676.227679949341</v>
      </c>
      <c r="J316" s="75"/>
      <c r="K316" s="1"/>
      <c r="L316" s="1"/>
      <c r="M316" s="10"/>
      <c r="N316" s="1"/>
    </row>
    <row r="317" spans="1:14" hidden="1" x14ac:dyDescent="0.25">
      <c r="A317" s="1"/>
      <c r="B317" s="74">
        <v>287</v>
      </c>
      <c r="C317" s="54">
        <f>-IPMT(J22,B317,J16,J10)</f>
        <v>139.77850994167218</v>
      </c>
      <c r="D317" s="55"/>
      <c r="E317" s="54">
        <f t="shared" si="18"/>
        <v>699.06987050405678</v>
      </c>
      <c r="F317" s="55"/>
      <c r="G317" s="54">
        <f t="shared" si="16"/>
        <v>838.84838044572894</v>
      </c>
      <c r="H317" s="55"/>
      <c r="I317" s="54">
        <f t="shared" si="17"/>
        <v>55977.157809445285</v>
      </c>
      <c r="J317" s="75"/>
      <c r="K317" s="1"/>
      <c r="L317" s="1"/>
      <c r="M317" s="10"/>
      <c r="N317" s="1"/>
    </row>
    <row r="318" spans="1:14" ht="15" customHeight="1" x14ac:dyDescent="0.25">
      <c r="A318" s="1"/>
      <c r="B318" s="74">
        <v>288</v>
      </c>
      <c r="C318" s="54">
        <f>-IPMT(J22,B318,J16,J10)</f>
        <v>138.05441505131975</v>
      </c>
      <c r="D318" s="55"/>
      <c r="E318" s="54">
        <f t="shared" si="18"/>
        <v>700.79396539440904</v>
      </c>
      <c r="F318" s="55"/>
      <c r="G318" s="54">
        <f t="shared" si="16"/>
        <v>838.84838044572882</v>
      </c>
      <c r="H318" s="55"/>
      <c r="I318" s="54">
        <f t="shared" si="17"/>
        <v>55276.363844050873</v>
      </c>
      <c r="J318" s="75"/>
      <c r="K318" s="1"/>
      <c r="L318" s="1"/>
      <c r="M318" s="10"/>
      <c r="N318" s="1"/>
    </row>
    <row r="319" spans="1:14" hidden="1" x14ac:dyDescent="0.25">
      <c r="A319" s="1"/>
      <c r="B319" s="74">
        <v>289</v>
      </c>
      <c r="C319" s="54">
        <f>-IPMT(J22,B319,J16,J10)</f>
        <v>136.32606807785467</v>
      </c>
      <c r="D319" s="55"/>
      <c r="E319" s="54">
        <f t="shared" si="18"/>
        <v>702.52231236787418</v>
      </c>
      <c r="F319" s="55"/>
      <c r="G319" s="54">
        <f t="shared" si="16"/>
        <v>838.84838044572882</v>
      </c>
      <c r="H319" s="55"/>
      <c r="I319" s="54">
        <f t="shared" si="17"/>
        <v>54573.841531683</v>
      </c>
      <c r="J319" s="75"/>
      <c r="K319" s="1"/>
      <c r="L319" s="1"/>
      <c r="M319" s="10"/>
      <c r="N319" s="1"/>
    </row>
    <row r="320" spans="1:14" hidden="1" x14ac:dyDescent="0.25">
      <c r="A320" s="1"/>
      <c r="B320" s="74">
        <v>290</v>
      </c>
      <c r="C320" s="54">
        <f>-IPMT(J22,B320,J16,J10)</f>
        <v>134.59345853449292</v>
      </c>
      <c r="D320" s="55"/>
      <c r="E320" s="54">
        <f t="shared" si="18"/>
        <v>704.2549219112359</v>
      </c>
      <c r="F320" s="55"/>
      <c r="G320" s="54">
        <f t="shared" si="16"/>
        <v>838.84838044572882</v>
      </c>
      <c r="H320" s="55"/>
      <c r="I320" s="54">
        <f t="shared" si="17"/>
        <v>53869.586609771766</v>
      </c>
      <c r="J320" s="75"/>
      <c r="K320" s="1"/>
      <c r="L320" s="1"/>
      <c r="M320" s="10"/>
      <c r="N320" s="1"/>
    </row>
    <row r="321" spans="1:14" hidden="1" x14ac:dyDescent="0.25">
      <c r="A321" s="1"/>
      <c r="B321" s="74">
        <v>291</v>
      </c>
      <c r="C321" s="54">
        <f>-IPMT(J22,B321,J16,J10)</f>
        <v>132.85657590858716</v>
      </c>
      <c r="D321" s="55"/>
      <c r="E321" s="54">
        <f t="shared" si="18"/>
        <v>705.99180453714166</v>
      </c>
      <c r="F321" s="55"/>
      <c r="G321" s="54">
        <f t="shared" si="16"/>
        <v>838.84838044572882</v>
      </c>
      <c r="H321" s="55"/>
      <c r="I321" s="54">
        <f t="shared" si="17"/>
        <v>53163.594805234621</v>
      </c>
      <c r="J321" s="75"/>
      <c r="K321" s="1"/>
      <c r="L321" s="1"/>
      <c r="M321" s="10"/>
      <c r="N321" s="1"/>
    </row>
    <row r="322" spans="1:14" hidden="1" x14ac:dyDescent="0.25">
      <c r="A322" s="1"/>
      <c r="B322" s="74">
        <v>292</v>
      </c>
      <c r="C322" s="54">
        <f>-IPMT(J22,B322,J16,J10)</f>
        <v>131.11540966156306</v>
      </c>
      <c r="D322" s="55"/>
      <c r="E322" s="54">
        <f t="shared" si="18"/>
        <v>707.73297078416579</v>
      </c>
      <c r="F322" s="55"/>
      <c r="G322" s="54">
        <f t="shared" si="16"/>
        <v>838.84838044572882</v>
      </c>
      <c r="H322" s="55"/>
      <c r="I322" s="54">
        <f t="shared" si="17"/>
        <v>52455.861834450458</v>
      </c>
      <c r="J322" s="75"/>
      <c r="K322" s="1"/>
      <c r="L322" s="1"/>
      <c r="M322" s="10"/>
      <c r="N322" s="1"/>
    </row>
    <row r="323" spans="1:14" hidden="1" x14ac:dyDescent="0.25">
      <c r="A323" s="1"/>
      <c r="B323" s="74">
        <v>293</v>
      </c>
      <c r="C323" s="54">
        <f>-IPMT(J22,B323,J16,J10)</f>
        <v>129.3699492288554</v>
      </c>
      <c r="D323" s="55"/>
      <c r="E323" s="54">
        <f t="shared" si="18"/>
        <v>709.47843121687345</v>
      </c>
      <c r="F323" s="55"/>
      <c r="G323" s="54">
        <f t="shared" si="16"/>
        <v>838.84838044572882</v>
      </c>
      <c r="H323" s="55"/>
      <c r="I323" s="54">
        <f t="shared" si="17"/>
        <v>51746.383403233587</v>
      </c>
      <c r="J323" s="75"/>
      <c r="K323" s="1"/>
      <c r="L323" s="1"/>
      <c r="M323" s="10"/>
      <c r="N323" s="1"/>
    </row>
    <row r="324" spans="1:14" hidden="1" x14ac:dyDescent="0.25">
      <c r="A324" s="1"/>
      <c r="B324" s="74">
        <v>294</v>
      </c>
      <c r="C324" s="54">
        <f>-IPMT(J22,B324,J16,J10)</f>
        <v>127.62018401984376</v>
      </c>
      <c r="D324" s="55"/>
      <c r="E324" s="54">
        <f t="shared" si="18"/>
        <v>711.22819642588513</v>
      </c>
      <c r="F324" s="55"/>
      <c r="G324" s="54">
        <f t="shared" si="16"/>
        <v>838.84838044572894</v>
      </c>
      <c r="H324" s="55"/>
      <c r="I324" s="54">
        <f t="shared" si="17"/>
        <v>51035.1552068077</v>
      </c>
      <c r="J324" s="75"/>
      <c r="K324" s="1"/>
      <c r="L324" s="1"/>
      <c r="M324" s="10"/>
      <c r="N324" s="1"/>
    </row>
    <row r="325" spans="1:14" hidden="1" x14ac:dyDescent="0.25">
      <c r="A325" s="1"/>
      <c r="B325" s="74">
        <v>295</v>
      </c>
      <c r="C325" s="54">
        <f>-IPMT(J22,B325,J16,J10)</f>
        <v>125.86610341778855</v>
      </c>
      <c r="D325" s="55"/>
      <c r="E325" s="54">
        <f t="shared" si="18"/>
        <v>712.98227702794043</v>
      </c>
      <c r="F325" s="55"/>
      <c r="G325" s="54">
        <f t="shared" si="16"/>
        <v>838.84838044572894</v>
      </c>
      <c r="H325" s="55"/>
      <c r="I325" s="54">
        <f t="shared" si="17"/>
        <v>50322.172929779757</v>
      </c>
      <c r="J325" s="75"/>
      <c r="K325" s="1"/>
      <c r="L325" s="1"/>
      <c r="M325" s="10"/>
      <c r="N325" s="1"/>
    </row>
    <row r="326" spans="1:14" hidden="1" x14ac:dyDescent="0.25">
      <c r="A326" s="1"/>
      <c r="B326" s="74">
        <v>296</v>
      </c>
      <c r="C326" s="54">
        <f>-IPMT(J22,B326,J16,J10)</f>
        <v>124.10769677976627</v>
      </c>
      <c r="D326" s="55"/>
      <c r="E326" s="54">
        <f t="shared" si="18"/>
        <v>714.74068366596259</v>
      </c>
      <c r="F326" s="55"/>
      <c r="G326" s="54">
        <f t="shared" si="16"/>
        <v>838.84838044572882</v>
      </c>
      <c r="H326" s="55"/>
      <c r="I326" s="54">
        <f t="shared" si="17"/>
        <v>49607.432246113793</v>
      </c>
      <c r="J326" s="75"/>
      <c r="K326" s="1"/>
      <c r="L326" s="1"/>
      <c r="M326" s="10"/>
      <c r="N326" s="1"/>
    </row>
    <row r="327" spans="1:14" hidden="1" x14ac:dyDescent="0.25">
      <c r="A327" s="1"/>
      <c r="B327" s="74">
        <v>297</v>
      </c>
      <c r="C327" s="54">
        <f>-IPMT(J22,B327,J16,J10)</f>
        <v>122.34495343660524</v>
      </c>
      <c r="D327" s="55"/>
      <c r="E327" s="54">
        <f t="shared" si="18"/>
        <v>716.50342700912358</v>
      </c>
      <c r="F327" s="55"/>
      <c r="G327" s="54">
        <f t="shared" si="16"/>
        <v>838.84838044572882</v>
      </c>
      <c r="H327" s="55"/>
      <c r="I327" s="54">
        <f t="shared" si="17"/>
        <v>48890.928819104673</v>
      </c>
      <c r="J327" s="75"/>
      <c r="K327" s="1"/>
      <c r="L327" s="1"/>
      <c r="M327" s="10"/>
      <c r="N327" s="1"/>
    </row>
    <row r="328" spans="1:14" hidden="1" x14ac:dyDescent="0.25">
      <c r="A328" s="1"/>
      <c r="B328" s="74">
        <v>298</v>
      </c>
      <c r="C328" s="54">
        <f>-IPMT(J22,B328,J16,J10)</f>
        <v>120.57786269282064</v>
      </c>
      <c r="D328" s="55"/>
      <c r="E328" s="54">
        <f t="shared" si="18"/>
        <v>718.27051775290818</v>
      </c>
      <c r="F328" s="55"/>
      <c r="G328" s="54">
        <f t="shared" si="16"/>
        <v>838.84838044572882</v>
      </c>
      <c r="H328" s="55"/>
      <c r="I328" s="54">
        <f t="shared" si="17"/>
        <v>48172.658301351767</v>
      </c>
      <c r="J328" s="75"/>
      <c r="K328" s="1"/>
      <c r="L328" s="1"/>
      <c r="M328" s="10"/>
      <c r="N328" s="1"/>
    </row>
    <row r="329" spans="1:14" hidden="1" x14ac:dyDescent="0.25">
      <c r="A329" s="1"/>
      <c r="B329" s="74">
        <v>299</v>
      </c>
      <c r="C329" s="54">
        <f>-IPMT(J22,B329,J16,J10)</f>
        <v>118.80641382654973</v>
      </c>
      <c r="D329" s="55"/>
      <c r="E329" s="54">
        <f t="shared" si="18"/>
        <v>720.04196661917922</v>
      </c>
      <c r="F329" s="55"/>
      <c r="G329" s="54">
        <f t="shared" si="16"/>
        <v>838.84838044572894</v>
      </c>
      <c r="H329" s="55"/>
      <c r="I329" s="54">
        <f t="shared" si="17"/>
        <v>47452.616334732586</v>
      </c>
      <c r="J329" s="75"/>
      <c r="K329" s="1"/>
      <c r="L329" s="1"/>
      <c r="M329" s="10"/>
      <c r="N329" s="1"/>
    </row>
    <row r="330" spans="1:14" ht="15" customHeight="1" x14ac:dyDescent="0.25">
      <c r="A330" s="1"/>
      <c r="B330" s="78">
        <v>300</v>
      </c>
      <c r="C330" s="79">
        <f>-IPMT(J22,B330,J16,J10)</f>
        <v>117.03059608948676</v>
      </c>
      <c r="D330" s="80"/>
      <c r="E330" s="79">
        <f t="shared" si="18"/>
        <v>721.8177843562421</v>
      </c>
      <c r="F330" s="80"/>
      <c r="G330" s="79">
        <f t="shared" si="16"/>
        <v>838.84838044572882</v>
      </c>
      <c r="H330" s="80"/>
      <c r="I330" s="79">
        <f t="shared" si="17"/>
        <v>46730.798550376341</v>
      </c>
      <c r="J330" s="81"/>
      <c r="K330" s="1"/>
      <c r="L330" s="1"/>
      <c r="M330" s="10"/>
      <c r="N330" s="1"/>
    </row>
    <row r="331" spans="1:14" hidden="1" x14ac:dyDescent="0.25">
      <c r="A331" s="1"/>
      <c r="B331" s="76">
        <v>301</v>
      </c>
      <c r="C331" s="54">
        <f>-IPMT(J22,B331,J16,J10)</f>
        <v>115.25039870681772</v>
      </c>
      <c r="D331" s="55"/>
      <c r="E331" s="54">
        <f t="shared" si="18"/>
        <v>723.59798173891113</v>
      </c>
      <c r="F331" s="55"/>
      <c r="G331" s="54">
        <f t="shared" si="16"/>
        <v>838.84838044572882</v>
      </c>
      <c r="H331" s="55"/>
      <c r="I331" s="54">
        <f t="shared" si="17"/>
        <v>46007.200568637432</v>
      </c>
      <c r="J331" s="75"/>
      <c r="K331" s="1"/>
      <c r="L331" s="1"/>
      <c r="M331" s="10"/>
      <c r="N331" s="1"/>
    </row>
    <row r="332" spans="1:14" hidden="1" x14ac:dyDescent="0.25">
      <c r="A332" s="1"/>
      <c r="B332" s="76">
        <v>302</v>
      </c>
      <c r="C332" s="54">
        <f>-IPMT(J22,B332,J16,J10)</f>
        <v>113.46581087715508</v>
      </c>
      <c r="D332" s="55"/>
      <c r="E332" s="54">
        <f t="shared" ref="E332:E363" si="19">-PPMT($J$22,B332,$J$16,$J$10)</f>
        <v>725.38256956857379</v>
      </c>
      <c r="F332" s="55"/>
      <c r="G332" s="54">
        <f t="shared" si="16"/>
        <v>838.84838044572882</v>
      </c>
      <c r="H332" s="55"/>
      <c r="I332" s="54">
        <f t="shared" si="17"/>
        <v>45281.817999068859</v>
      </c>
      <c r="J332" s="75"/>
      <c r="K332" s="1"/>
      <c r="L332" s="1"/>
      <c r="M332" s="10"/>
      <c r="N332" s="1"/>
    </row>
    <row r="333" spans="1:14" hidden="1" x14ac:dyDescent="0.25">
      <c r="A333" s="1"/>
      <c r="B333" s="76">
        <v>303</v>
      </c>
      <c r="C333" s="54">
        <f>-IPMT(J22,B333,J16,J10)</f>
        <v>111.67682177247212</v>
      </c>
      <c r="D333" s="55"/>
      <c r="E333" s="54">
        <f t="shared" si="19"/>
        <v>727.17155867325675</v>
      </c>
      <c r="F333" s="55"/>
      <c r="G333" s="54">
        <f t="shared" si="16"/>
        <v>838.84838044572894</v>
      </c>
      <c r="H333" s="55"/>
      <c r="I333" s="54">
        <f t="shared" si="17"/>
        <v>44554.646440395605</v>
      </c>
      <c r="J333" s="75"/>
      <c r="K333" s="1"/>
      <c r="L333" s="1"/>
      <c r="M333" s="10"/>
      <c r="N333" s="1"/>
    </row>
    <row r="334" spans="1:14" hidden="1" x14ac:dyDescent="0.25">
      <c r="A334" s="1"/>
      <c r="B334" s="76">
        <v>304</v>
      </c>
      <c r="C334" s="54">
        <f>-IPMT(J22,B334,J16,J10)</f>
        <v>109.88342053803733</v>
      </c>
      <c r="D334" s="55"/>
      <c r="E334" s="54">
        <f t="shared" si="19"/>
        <v>728.96495990769165</v>
      </c>
      <c r="F334" s="55"/>
      <c r="G334" s="54">
        <f t="shared" si="16"/>
        <v>838.84838044572894</v>
      </c>
      <c r="H334" s="55"/>
      <c r="I334" s="54">
        <f t="shared" si="17"/>
        <v>43825.68148048791</v>
      </c>
      <c r="J334" s="75"/>
      <c r="K334" s="1"/>
      <c r="L334" s="1"/>
      <c r="M334" s="10"/>
      <c r="N334" s="1"/>
    </row>
    <row r="335" spans="1:14" hidden="1" x14ac:dyDescent="0.25">
      <c r="A335" s="1"/>
      <c r="B335" s="76">
        <v>305</v>
      </c>
      <c r="C335" s="54">
        <f>-IPMT(J22,B335,J16,J10)</f>
        <v>108.08559629234843</v>
      </c>
      <c r="D335" s="55"/>
      <c r="E335" s="54">
        <f t="shared" si="19"/>
        <v>730.76278415338049</v>
      </c>
      <c r="F335" s="55"/>
      <c r="G335" s="54">
        <f t="shared" si="16"/>
        <v>838.84838044572894</v>
      </c>
      <c r="H335" s="55"/>
      <c r="I335" s="54">
        <f t="shared" si="17"/>
        <v>43094.918696334527</v>
      </c>
      <c r="J335" s="75"/>
      <c r="K335" s="1"/>
      <c r="L335" s="1"/>
      <c r="M335" s="10"/>
      <c r="N335" s="1"/>
    </row>
    <row r="336" spans="1:14" hidden="1" x14ac:dyDescent="0.25">
      <c r="A336" s="1"/>
      <c r="B336" s="76">
        <v>306</v>
      </c>
      <c r="C336" s="54">
        <f>-IPMT(J22,B336,J16,J10)</f>
        <v>106.28333812706646</v>
      </c>
      <c r="D336" s="55"/>
      <c r="E336" s="54">
        <f t="shared" si="19"/>
        <v>732.56504231866256</v>
      </c>
      <c r="F336" s="55"/>
      <c r="G336" s="54">
        <f t="shared" si="16"/>
        <v>838.84838044572905</v>
      </c>
      <c r="H336" s="55"/>
      <c r="I336" s="54">
        <f t="shared" si="17"/>
        <v>42362.353654015868</v>
      </c>
      <c r="J336" s="75"/>
      <c r="K336" s="1"/>
      <c r="L336" s="1"/>
      <c r="M336" s="10"/>
      <c r="N336" s="1"/>
    </row>
    <row r="337" spans="1:14" hidden="1" x14ac:dyDescent="0.25">
      <c r="A337" s="1"/>
      <c r="B337" s="76">
        <v>307</v>
      </c>
      <c r="C337" s="54">
        <f>-IPMT(J22,B337,J16,J10)</f>
        <v>104.47663510694957</v>
      </c>
      <c r="D337" s="55"/>
      <c r="E337" s="54">
        <f t="shared" si="19"/>
        <v>734.37174533877942</v>
      </c>
      <c r="F337" s="55"/>
      <c r="G337" s="54">
        <f t="shared" si="16"/>
        <v>838.84838044572894</v>
      </c>
      <c r="H337" s="55"/>
      <c r="I337" s="54">
        <f t="shared" si="17"/>
        <v>41627.981908677088</v>
      </c>
      <c r="J337" s="75"/>
      <c r="K337" s="1"/>
      <c r="L337" s="1"/>
      <c r="M337" s="10"/>
      <c r="N337" s="1"/>
    </row>
    <row r="338" spans="1:14" hidden="1" x14ac:dyDescent="0.25">
      <c r="A338" s="1"/>
      <c r="B338" s="76">
        <v>308</v>
      </c>
      <c r="C338" s="54">
        <f>-IPMT(J22,B338,J16,J10)</f>
        <v>102.66547626978661</v>
      </c>
      <c r="D338" s="55"/>
      <c r="E338" s="54">
        <f t="shared" si="19"/>
        <v>736.18290417594221</v>
      </c>
      <c r="F338" s="55"/>
      <c r="G338" s="54">
        <f t="shared" si="16"/>
        <v>838.84838044572882</v>
      </c>
      <c r="H338" s="55"/>
      <c r="I338" s="54">
        <f t="shared" si="17"/>
        <v>40891.799004501147</v>
      </c>
      <c r="J338" s="75"/>
      <c r="K338" s="1"/>
      <c r="L338" s="1"/>
      <c r="M338" s="10"/>
      <c r="N338" s="1"/>
    </row>
    <row r="339" spans="1:14" hidden="1" x14ac:dyDescent="0.25">
      <c r="A339" s="1"/>
      <c r="B339" s="76">
        <v>309</v>
      </c>
      <c r="C339" s="54">
        <f>-IPMT(J22,B339,J16,J10)</f>
        <v>100.84985062633076</v>
      </c>
      <c r="D339" s="55"/>
      <c r="E339" s="54">
        <f t="shared" si="19"/>
        <v>737.99852981939819</v>
      </c>
      <c r="F339" s="55"/>
      <c r="G339" s="54">
        <f t="shared" si="16"/>
        <v>838.84838044572894</v>
      </c>
      <c r="H339" s="55"/>
      <c r="I339" s="54">
        <f t="shared" si="17"/>
        <v>40153.800474681746</v>
      </c>
      <c r="J339" s="75"/>
      <c r="K339" s="1"/>
      <c r="L339" s="1"/>
      <c r="M339" s="10"/>
      <c r="N339" s="1"/>
    </row>
    <row r="340" spans="1:14" hidden="1" x14ac:dyDescent="0.25">
      <c r="A340" s="1"/>
      <c r="B340" s="76">
        <v>310</v>
      </c>
      <c r="C340" s="54">
        <f>-IPMT(J22,B340,J16,J10)</f>
        <v>99.029747160232631</v>
      </c>
      <c r="D340" s="55"/>
      <c r="E340" s="54">
        <f t="shared" si="19"/>
        <v>739.81863328549628</v>
      </c>
      <c r="F340" s="55"/>
      <c r="G340" s="54">
        <f t="shared" si="16"/>
        <v>838.84838044572894</v>
      </c>
      <c r="H340" s="55"/>
      <c r="I340" s="54">
        <f t="shared" si="17"/>
        <v>39413.981841396249</v>
      </c>
      <c r="J340" s="75"/>
      <c r="K340" s="1"/>
      <c r="L340" s="1"/>
      <c r="M340" s="10"/>
      <c r="N340" s="1"/>
    </row>
    <row r="341" spans="1:14" hidden="1" x14ac:dyDescent="0.25">
      <c r="A341" s="1"/>
      <c r="B341" s="76">
        <v>311</v>
      </c>
      <c r="C341" s="54">
        <f>-IPMT(J22,B341,J16,J10)</f>
        <v>97.205154827973587</v>
      </c>
      <c r="D341" s="55"/>
      <c r="E341" s="54">
        <f t="shared" si="19"/>
        <v>741.64322561775543</v>
      </c>
      <c r="F341" s="55"/>
      <c r="G341" s="54">
        <f t="shared" si="16"/>
        <v>838.84838044572905</v>
      </c>
      <c r="H341" s="55"/>
      <c r="I341" s="54">
        <f t="shared" si="17"/>
        <v>38672.338615778492</v>
      </c>
      <c r="J341" s="75"/>
      <c r="K341" s="1"/>
      <c r="L341" s="1"/>
      <c r="M341" s="10"/>
      <c r="N341" s="1"/>
    </row>
    <row r="342" spans="1:14" ht="15" customHeight="1" x14ac:dyDescent="0.25">
      <c r="A342" s="1"/>
      <c r="B342" s="76">
        <v>312</v>
      </c>
      <c r="C342" s="54">
        <f>-IPMT(J22,B342,J16,J10)</f>
        <v>95.376062558798708</v>
      </c>
      <c r="D342" s="55"/>
      <c r="E342" s="54">
        <f t="shared" si="19"/>
        <v>743.47231788693011</v>
      </c>
      <c r="F342" s="55"/>
      <c r="G342" s="54">
        <f t="shared" si="16"/>
        <v>838.84838044572882</v>
      </c>
      <c r="H342" s="55"/>
      <c r="I342" s="54">
        <f t="shared" si="17"/>
        <v>37928.86629789156</v>
      </c>
      <c r="J342" s="75"/>
      <c r="K342" s="1"/>
      <c r="L342" s="1"/>
      <c r="M342" s="10"/>
      <c r="N342" s="1"/>
    </row>
    <row r="343" spans="1:14" hidden="1" x14ac:dyDescent="0.25">
      <c r="A343" s="1"/>
      <c r="B343" s="76">
        <v>313</v>
      </c>
      <c r="C343" s="54">
        <f>-IPMT(J22,B343,J16,J10)</f>
        <v>93.542459254649629</v>
      </c>
      <c r="D343" s="55"/>
      <c r="E343" s="54">
        <f t="shared" si="19"/>
        <v>745.30592119107928</v>
      </c>
      <c r="F343" s="55"/>
      <c r="G343" s="54">
        <f t="shared" si="16"/>
        <v>838.84838044572894</v>
      </c>
      <c r="H343" s="55"/>
      <c r="I343" s="54">
        <f t="shared" si="17"/>
        <v>37183.56037670048</v>
      </c>
      <c r="J343" s="75"/>
      <c r="K343" s="1"/>
      <c r="L343" s="1"/>
      <c r="M343" s="10"/>
      <c r="N343" s="1"/>
    </row>
    <row r="344" spans="1:14" hidden="1" x14ac:dyDescent="0.25">
      <c r="A344" s="1"/>
      <c r="B344" s="76">
        <v>314</v>
      </c>
      <c r="C344" s="54">
        <f>-IPMT(J22,B344,J16,J10)</f>
        <v>91.70433379009711</v>
      </c>
      <c r="D344" s="55"/>
      <c r="E344" s="54">
        <f t="shared" si="19"/>
        <v>747.14404665563188</v>
      </c>
      <c r="F344" s="55"/>
      <c r="G344" s="54">
        <f t="shared" si="16"/>
        <v>838.84838044572894</v>
      </c>
      <c r="H344" s="55"/>
      <c r="I344" s="54">
        <f t="shared" si="17"/>
        <v>36436.416330044849</v>
      </c>
      <c r="J344" s="75"/>
      <c r="K344" s="1"/>
      <c r="L344" s="1"/>
      <c r="M344" s="10"/>
      <c r="N344" s="1"/>
    </row>
    <row r="345" spans="1:14" hidden="1" x14ac:dyDescent="0.25">
      <c r="A345" s="1"/>
      <c r="B345" s="76">
        <v>315</v>
      </c>
      <c r="C345" s="54">
        <f>-IPMT(J22,B345,J16,J10)</f>
        <v>89.861675012273665</v>
      </c>
      <c r="D345" s="55"/>
      <c r="E345" s="54">
        <f t="shared" si="19"/>
        <v>748.9867054334552</v>
      </c>
      <c r="F345" s="55"/>
      <c r="G345" s="54">
        <f t="shared" si="16"/>
        <v>838.84838044572882</v>
      </c>
      <c r="H345" s="55"/>
      <c r="I345" s="54">
        <f t="shared" si="17"/>
        <v>35687.429624611395</v>
      </c>
      <c r="J345" s="75"/>
      <c r="K345" s="1"/>
      <c r="L345" s="1"/>
      <c r="M345" s="10"/>
      <c r="N345" s="1"/>
    </row>
    <row r="346" spans="1:14" hidden="1" x14ac:dyDescent="0.25">
      <c r="A346" s="1"/>
      <c r="B346" s="76">
        <v>316</v>
      </c>
      <c r="C346" s="54">
        <f>-IPMT(J22,B346,J16,J10)</f>
        <v>88.014471740805803</v>
      </c>
      <c r="D346" s="55"/>
      <c r="E346" s="54">
        <f t="shared" si="19"/>
        <v>750.83390870492315</v>
      </c>
      <c r="F346" s="55"/>
      <c r="G346" s="54">
        <f t="shared" si="16"/>
        <v>838.84838044572894</v>
      </c>
      <c r="H346" s="55"/>
      <c r="I346" s="54">
        <f t="shared" si="17"/>
        <v>34936.595715906471</v>
      </c>
      <c r="J346" s="75"/>
      <c r="K346" s="1"/>
      <c r="L346" s="1"/>
      <c r="M346" s="10"/>
      <c r="N346" s="1"/>
    </row>
    <row r="347" spans="1:14" hidden="1" x14ac:dyDescent="0.25">
      <c r="A347" s="1"/>
      <c r="B347" s="76">
        <v>317</v>
      </c>
      <c r="C347" s="54">
        <f>-IPMT(J22,B347,J16,J10)</f>
        <v>86.162712767746214</v>
      </c>
      <c r="D347" s="55"/>
      <c r="E347" s="54">
        <f t="shared" si="19"/>
        <v>752.68566767798256</v>
      </c>
      <c r="F347" s="55"/>
      <c r="G347" s="54">
        <f t="shared" si="16"/>
        <v>838.84838044572882</v>
      </c>
      <c r="H347" s="55"/>
      <c r="I347" s="54">
        <f t="shared" si="17"/>
        <v>34183.910048228485</v>
      </c>
      <c r="J347" s="75"/>
      <c r="K347" s="1"/>
      <c r="L347" s="1"/>
      <c r="M347" s="10"/>
      <c r="N347" s="1"/>
    </row>
    <row r="348" spans="1:14" hidden="1" x14ac:dyDescent="0.25">
      <c r="A348" s="1"/>
      <c r="B348" s="76">
        <v>318</v>
      </c>
      <c r="C348" s="54">
        <f>-IPMT(J22,B348,J16,J10)</f>
        <v>84.3063868575058</v>
      </c>
      <c r="D348" s="55"/>
      <c r="E348" s="54">
        <f t="shared" si="19"/>
        <v>754.54199358822302</v>
      </c>
      <c r="F348" s="55"/>
      <c r="G348" s="54">
        <f t="shared" si="16"/>
        <v>838.84838044572882</v>
      </c>
      <c r="H348" s="55"/>
      <c r="I348" s="54">
        <f t="shared" si="17"/>
        <v>33429.368054640261</v>
      </c>
      <c r="J348" s="75"/>
      <c r="K348" s="1"/>
      <c r="L348" s="1"/>
      <c r="M348" s="10"/>
      <c r="N348" s="1"/>
    </row>
    <row r="349" spans="1:14" hidden="1" x14ac:dyDescent="0.25">
      <c r="A349" s="1"/>
      <c r="B349" s="76">
        <v>319</v>
      </c>
      <c r="C349" s="54">
        <f>-IPMT(J22,B349,J16,J10)</f>
        <v>82.445482746785402</v>
      </c>
      <c r="D349" s="55"/>
      <c r="E349" s="54">
        <f t="shared" si="19"/>
        <v>756.40289769894343</v>
      </c>
      <c r="F349" s="55"/>
      <c r="G349" s="54">
        <f t="shared" si="16"/>
        <v>838.84838044572882</v>
      </c>
      <c r="H349" s="55"/>
      <c r="I349" s="54">
        <f t="shared" si="17"/>
        <v>32672.965156941318</v>
      </c>
      <c r="J349" s="75"/>
      <c r="K349" s="1"/>
      <c r="L349" s="1"/>
      <c r="M349" s="10"/>
      <c r="N349" s="1"/>
    </row>
    <row r="350" spans="1:14" hidden="1" x14ac:dyDescent="0.25">
      <c r="A350" s="1"/>
      <c r="B350" s="76">
        <v>320</v>
      </c>
      <c r="C350" s="54">
        <f>-IPMT(J22,B350,J16,J10)</f>
        <v>80.579989144507593</v>
      </c>
      <c r="D350" s="55"/>
      <c r="E350" s="54">
        <f t="shared" si="19"/>
        <v>758.2683913012213</v>
      </c>
      <c r="F350" s="55"/>
      <c r="G350" s="54">
        <f t="shared" si="16"/>
        <v>838.84838044572894</v>
      </c>
      <c r="H350" s="55"/>
      <c r="I350" s="54">
        <f t="shared" si="17"/>
        <v>31914.696765640096</v>
      </c>
      <c r="J350" s="75"/>
      <c r="K350" s="1"/>
      <c r="L350" s="1"/>
      <c r="M350" s="10"/>
      <c r="N350" s="1"/>
    </row>
    <row r="351" spans="1:14" hidden="1" x14ac:dyDescent="0.25">
      <c r="A351" s="1"/>
      <c r="B351" s="76">
        <v>321</v>
      </c>
      <c r="C351" s="54">
        <f>-IPMT(J22,B351,J16,J10)</f>
        <v>78.709894731748022</v>
      </c>
      <c r="D351" s="55"/>
      <c r="E351" s="54">
        <f t="shared" si="19"/>
        <v>760.13848571398091</v>
      </c>
      <c r="F351" s="55"/>
      <c r="G351" s="54">
        <f t="shared" si="16"/>
        <v>838.84838044572894</v>
      </c>
      <c r="H351" s="55"/>
      <c r="I351" s="54">
        <f t="shared" si="17"/>
        <v>31154.558279926114</v>
      </c>
      <c r="J351" s="75"/>
      <c r="K351" s="1"/>
      <c r="L351" s="1"/>
      <c r="M351" s="10"/>
      <c r="N351" s="1"/>
    </row>
    <row r="352" spans="1:14" hidden="1" x14ac:dyDescent="0.25">
      <c r="A352" s="1"/>
      <c r="B352" s="76">
        <v>322</v>
      </c>
      <c r="C352" s="54">
        <f>-IPMT(J22,B352,J16,J10)</f>
        <v>76.835188161666935</v>
      </c>
      <c r="D352" s="55"/>
      <c r="E352" s="54">
        <f t="shared" si="19"/>
        <v>762.01319228406192</v>
      </c>
      <c r="F352" s="55"/>
      <c r="G352" s="54">
        <f t="shared" si="16"/>
        <v>838.84838044572882</v>
      </c>
      <c r="H352" s="55"/>
      <c r="I352" s="54">
        <f t="shared" si="17"/>
        <v>30392.545087642051</v>
      </c>
      <c r="J352" s="75"/>
      <c r="K352" s="1"/>
      <c r="L352" s="1"/>
      <c r="M352" s="10"/>
      <c r="N352" s="1"/>
    </row>
    <row r="353" spans="1:14" hidden="1" x14ac:dyDescent="0.25">
      <c r="A353" s="1"/>
      <c r="B353" s="76">
        <v>323</v>
      </c>
      <c r="C353" s="54">
        <f>-IPMT(J22,B353,J16,J10)</f>
        <v>74.955858059440118</v>
      </c>
      <c r="D353" s="55"/>
      <c r="E353" s="54">
        <f t="shared" si="19"/>
        <v>763.89252238628876</v>
      </c>
      <c r="F353" s="55"/>
      <c r="G353" s="54">
        <f t="shared" si="16"/>
        <v>838.84838044572894</v>
      </c>
      <c r="H353" s="55"/>
      <c r="I353" s="54">
        <f t="shared" si="17"/>
        <v>29628.652565255761</v>
      </c>
      <c r="J353" s="75"/>
      <c r="K353" s="1"/>
      <c r="L353" s="1"/>
      <c r="M353" s="10"/>
      <c r="N353" s="1"/>
    </row>
    <row r="354" spans="1:14" x14ac:dyDescent="0.25">
      <c r="A354" s="1"/>
      <c r="B354" s="76">
        <v>324</v>
      </c>
      <c r="C354" s="54">
        <f>-IPMT(J22,B354,J16,J10)</f>
        <v>73.071893022190011</v>
      </c>
      <c r="D354" s="55"/>
      <c r="E354" s="54">
        <f t="shared" si="19"/>
        <v>765.77648742353881</v>
      </c>
      <c r="F354" s="55"/>
      <c r="G354" s="54">
        <f t="shared" ref="G354:G390" si="20">C354+E354</f>
        <v>838.84838044572882</v>
      </c>
      <c r="H354" s="55"/>
      <c r="I354" s="54">
        <f t="shared" ref="I354:I390" si="21">I353-E354</f>
        <v>28862.876077832221</v>
      </c>
      <c r="J354" s="75"/>
      <c r="K354" s="1"/>
      <c r="L354" s="1"/>
      <c r="M354" s="10"/>
      <c r="N354" s="1"/>
    </row>
    <row r="355" spans="1:14" hidden="1" x14ac:dyDescent="0.25">
      <c r="A355" s="1"/>
      <c r="B355" s="76">
        <v>325</v>
      </c>
      <c r="C355" s="54">
        <f>-IPMT(J22,B355,J16,J10)</f>
        <v>71.183281618916439</v>
      </c>
      <c r="D355" s="55"/>
      <c r="E355" s="54">
        <f t="shared" si="19"/>
        <v>767.66509882681248</v>
      </c>
      <c r="F355" s="55"/>
      <c r="G355" s="54">
        <f t="shared" si="20"/>
        <v>838.84838044572894</v>
      </c>
      <c r="H355" s="55"/>
      <c r="I355" s="54">
        <f t="shared" si="21"/>
        <v>28095.210979005409</v>
      </c>
      <c r="J355" s="75"/>
      <c r="K355" s="1"/>
      <c r="L355" s="1"/>
      <c r="M355" s="10"/>
      <c r="N355" s="1"/>
    </row>
    <row r="356" spans="1:14" hidden="1" x14ac:dyDescent="0.25">
      <c r="A356" s="1"/>
      <c r="B356" s="76">
        <v>326</v>
      </c>
      <c r="C356" s="54">
        <f>-IPMT(J22,B356,J16,J10)</f>
        <v>69.29001239042735</v>
      </c>
      <c r="D356" s="55"/>
      <c r="E356" s="54">
        <f t="shared" si="19"/>
        <v>769.55836805530157</v>
      </c>
      <c r="F356" s="55"/>
      <c r="G356" s="54">
        <f t="shared" si="20"/>
        <v>838.84838044572894</v>
      </c>
      <c r="H356" s="55"/>
      <c r="I356" s="54">
        <f t="shared" si="21"/>
        <v>27325.652610950106</v>
      </c>
      <c r="J356" s="75"/>
      <c r="K356" s="1"/>
      <c r="L356" s="1"/>
      <c r="M356" s="10"/>
      <c r="N356" s="1"/>
    </row>
    <row r="357" spans="1:14" hidden="1" x14ac:dyDescent="0.25">
      <c r="A357" s="1"/>
      <c r="B357" s="76">
        <v>327</v>
      </c>
      <c r="C357" s="54">
        <f>-IPMT(J22,B357,J16,J10)</f>
        <v>67.39207384926921</v>
      </c>
      <c r="D357" s="55"/>
      <c r="E357" s="54">
        <f t="shared" si="19"/>
        <v>771.45630659645963</v>
      </c>
      <c r="F357" s="55"/>
      <c r="G357" s="54">
        <f t="shared" si="20"/>
        <v>838.84838044572882</v>
      </c>
      <c r="H357" s="55"/>
      <c r="I357" s="54">
        <f t="shared" si="21"/>
        <v>26554.196304353645</v>
      </c>
      <c r="J357" s="75"/>
      <c r="K357" s="1"/>
      <c r="L357" s="1"/>
      <c r="M357" s="10"/>
      <c r="N357" s="1"/>
    </row>
    <row r="358" spans="1:14" hidden="1" x14ac:dyDescent="0.25">
      <c r="A358" s="1"/>
      <c r="B358" s="76">
        <v>328</v>
      </c>
      <c r="C358" s="54">
        <f>-IPMT(J22,B358,J16,J10)</f>
        <v>65.489454479657311</v>
      </c>
      <c r="D358" s="55"/>
      <c r="E358" s="54">
        <f t="shared" si="19"/>
        <v>773.35892596607152</v>
      </c>
      <c r="F358" s="55"/>
      <c r="G358" s="54">
        <f t="shared" si="20"/>
        <v>838.84838044572882</v>
      </c>
      <c r="H358" s="55"/>
      <c r="I358" s="54">
        <f t="shared" si="21"/>
        <v>25780.837378387572</v>
      </c>
      <c r="J358" s="75"/>
      <c r="K358" s="1"/>
      <c r="L358" s="1"/>
      <c r="M358" s="10"/>
      <c r="N358" s="1"/>
    </row>
    <row r="359" spans="1:14" hidden="1" x14ac:dyDescent="0.25">
      <c r="A359" s="1"/>
      <c r="B359" s="76">
        <v>329</v>
      </c>
      <c r="C359" s="54">
        <f>-IPMT(J22,B359,J16,J10)</f>
        <v>63.582142737405945</v>
      </c>
      <c r="D359" s="55"/>
      <c r="E359" s="54">
        <f t="shared" si="19"/>
        <v>775.26623770832293</v>
      </c>
      <c r="F359" s="55"/>
      <c r="G359" s="54">
        <f t="shared" si="20"/>
        <v>838.84838044572894</v>
      </c>
      <c r="H359" s="55"/>
      <c r="I359" s="54">
        <f t="shared" si="21"/>
        <v>25005.571140679251</v>
      </c>
      <c r="J359" s="75"/>
      <c r="K359" s="1"/>
      <c r="L359" s="1"/>
      <c r="M359" s="10"/>
      <c r="N359" s="1"/>
    </row>
    <row r="360" spans="1:14" hidden="1" x14ac:dyDescent="0.25">
      <c r="A360" s="1"/>
      <c r="B360" s="76">
        <v>330</v>
      </c>
      <c r="C360" s="54">
        <f>-IPMT(J22,B360,J16,J10)</f>
        <v>61.670127049858309</v>
      </c>
      <c r="D360" s="55"/>
      <c r="E360" s="54">
        <f t="shared" si="19"/>
        <v>777.17825339587057</v>
      </c>
      <c r="F360" s="55"/>
      <c r="G360" s="54">
        <f t="shared" si="20"/>
        <v>838.84838044572894</v>
      </c>
      <c r="H360" s="55"/>
      <c r="I360" s="54">
        <f t="shared" si="21"/>
        <v>24228.392887283379</v>
      </c>
      <c r="J360" s="75"/>
      <c r="K360" s="1"/>
      <c r="L360" s="1"/>
      <c r="M360" s="10"/>
      <c r="N360" s="1"/>
    </row>
    <row r="361" spans="1:14" hidden="1" x14ac:dyDescent="0.25">
      <c r="A361" s="1"/>
      <c r="B361" s="76">
        <v>331</v>
      </c>
      <c r="C361" s="54">
        <f>-IPMT(J22,B361,J16,J10)</f>
        <v>59.75339581581629</v>
      </c>
      <c r="D361" s="55"/>
      <c r="E361" s="54">
        <f t="shared" si="19"/>
        <v>779.09498462991269</v>
      </c>
      <c r="F361" s="55"/>
      <c r="G361" s="54">
        <f t="shared" si="20"/>
        <v>838.84838044572894</v>
      </c>
      <c r="H361" s="55"/>
      <c r="I361" s="54">
        <f t="shared" si="21"/>
        <v>23449.297902653467</v>
      </c>
      <c r="J361" s="75"/>
      <c r="K361" s="1"/>
      <c r="L361" s="1"/>
      <c r="M361" s="10"/>
      <c r="N361" s="1"/>
    </row>
    <row r="362" spans="1:14" hidden="1" x14ac:dyDescent="0.25">
      <c r="A362" s="1"/>
      <c r="B362" s="76">
        <v>332</v>
      </c>
      <c r="C362" s="54">
        <f>-IPMT(J22,B362,J16,J10)</f>
        <v>57.831937405470136</v>
      </c>
      <c r="D362" s="55"/>
      <c r="E362" s="54">
        <f t="shared" si="19"/>
        <v>781.01644304025876</v>
      </c>
      <c r="F362" s="55"/>
      <c r="G362" s="54">
        <f t="shared" si="20"/>
        <v>838.84838044572894</v>
      </c>
      <c r="H362" s="55"/>
      <c r="I362" s="54">
        <f t="shared" si="21"/>
        <v>22668.281459613208</v>
      </c>
      <c r="J362" s="75"/>
      <c r="K362" s="1"/>
      <c r="L362" s="1"/>
      <c r="M362" s="10"/>
      <c r="N362" s="1"/>
    </row>
    <row r="363" spans="1:14" hidden="1" x14ac:dyDescent="0.25">
      <c r="A363" s="1"/>
      <c r="B363" s="76">
        <v>333</v>
      </c>
      <c r="C363" s="54">
        <f>-IPMT(J22,B363,J16,J10)</f>
        <v>55.905740160327802</v>
      </c>
      <c r="D363" s="55"/>
      <c r="E363" s="54">
        <f t="shared" si="19"/>
        <v>782.94264028540113</v>
      </c>
      <c r="F363" s="55"/>
      <c r="G363" s="54">
        <f t="shared" si="20"/>
        <v>838.84838044572894</v>
      </c>
      <c r="H363" s="55"/>
      <c r="I363" s="54">
        <f t="shared" si="21"/>
        <v>21885.338819327808</v>
      </c>
      <c r="J363" s="75"/>
      <c r="K363" s="1"/>
      <c r="L363" s="1"/>
      <c r="M363" s="10"/>
      <c r="N363" s="1"/>
    </row>
    <row r="364" spans="1:14" hidden="1" x14ac:dyDescent="0.25">
      <c r="A364" s="1"/>
      <c r="B364" s="76">
        <v>334</v>
      </c>
      <c r="C364" s="54">
        <f>-IPMT(J22,B364,J16,J10)</f>
        <v>53.974792393144291</v>
      </c>
      <c r="D364" s="55"/>
      <c r="E364" s="54">
        <f t="shared" ref="E364:E390" si="22">-PPMT($J$22,B364,$J$16,$J$10)</f>
        <v>784.87358805258452</v>
      </c>
      <c r="F364" s="55"/>
      <c r="G364" s="54">
        <f t="shared" si="20"/>
        <v>838.84838044572882</v>
      </c>
      <c r="H364" s="55"/>
      <c r="I364" s="54">
        <f t="shared" si="21"/>
        <v>21100.465231275222</v>
      </c>
      <c r="J364" s="75"/>
      <c r="K364" s="1"/>
      <c r="L364" s="1"/>
      <c r="M364" s="10"/>
      <c r="N364" s="1"/>
    </row>
    <row r="365" spans="1:14" hidden="1" x14ac:dyDescent="0.25">
      <c r="A365" s="1"/>
      <c r="B365" s="76">
        <v>335</v>
      </c>
      <c r="C365" s="54">
        <f>-IPMT(J22,B365,J16,J10)</f>
        <v>52.039082387850655</v>
      </c>
      <c r="D365" s="55"/>
      <c r="E365" s="54">
        <f t="shared" si="22"/>
        <v>786.80929805787821</v>
      </c>
      <c r="F365" s="55"/>
      <c r="G365" s="54">
        <f t="shared" si="20"/>
        <v>838.84838044572882</v>
      </c>
      <c r="H365" s="55"/>
      <c r="I365" s="54">
        <f t="shared" si="21"/>
        <v>20313.655933217346</v>
      </c>
      <c r="J365" s="75"/>
      <c r="K365" s="1"/>
      <c r="L365" s="1"/>
      <c r="M365" s="10"/>
      <c r="N365" s="1"/>
    </row>
    <row r="366" spans="1:14" x14ac:dyDescent="0.25">
      <c r="A366" s="1"/>
      <c r="B366" s="76">
        <v>336</v>
      </c>
      <c r="C366" s="54">
        <f>-IPMT(J22,B366,J16,J10)</f>
        <v>50.098598399483024</v>
      </c>
      <c r="D366" s="55"/>
      <c r="E366" s="54">
        <f t="shared" si="22"/>
        <v>788.74978204624574</v>
      </c>
      <c r="F366" s="55"/>
      <c r="G366" s="54">
        <f t="shared" si="20"/>
        <v>838.84838044572871</v>
      </c>
      <c r="H366" s="55"/>
      <c r="I366" s="54">
        <f t="shared" si="21"/>
        <v>19524.906151171101</v>
      </c>
      <c r="J366" s="75"/>
      <c r="K366" s="1"/>
      <c r="L366" s="1"/>
      <c r="M366" s="10"/>
      <c r="N366" s="1"/>
    </row>
    <row r="367" spans="1:14" hidden="1" x14ac:dyDescent="0.25">
      <c r="A367" s="1"/>
      <c r="B367" s="76">
        <v>337</v>
      </c>
      <c r="C367" s="54">
        <f>-IPMT(J22,B367,J16,J10)</f>
        <v>48.153328654111256</v>
      </c>
      <c r="D367" s="55"/>
      <c r="E367" s="54">
        <f t="shared" si="22"/>
        <v>790.69505179161752</v>
      </c>
      <c r="F367" s="55"/>
      <c r="G367" s="54">
        <f t="shared" si="20"/>
        <v>838.84838044572882</v>
      </c>
      <c r="H367" s="55"/>
      <c r="I367" s="54">
        <f t="shared" si="21"/>
        <v>18734.211099379485</v>
      </c>
      <c r="J367" s="75"/>
      <c r="K367" s="1"/>
      <c r="L367" s="1"/>
      <c r="M367" s="10"/>
      <c r="N367" s="1"/>
    </row>
    <row r="368" spans="1:14" hidden="1" x14ac:dyDescent="0.25">
      <c r="A368" s="1"/>
      <c r="B368" s="76">
        <v>338</v>
      </c>
      <c r="C368" s="54">
        <f>-IPMT(J22,B368,J16,J10)</f>
        <v>46.203261348767498</v>
      </c>
      <c r="D368" s="55"/>
      <c r="E368" s="54">
        <f t="shared" si="22"/>
        <v>792.64511909696148</v>
      </c>
      <c r="F368" s="55"/>
      <c r="G368" s="54">
        <f t="shared" si="20"/>
        <v>838.84838044572894</v>
      </c>
      <c r="H368" s="55"/>
      <c r="I368" s="54">
        <f t="shared" si="21"/>
        <v>17941.565980282525</v>
      </c>
      <c r="J368" s="75"/>
      <c r="K368" s="1"/>
      <c r="L368" s="1"/>
      <c r="M368" s="10"/>
      <c r="N368" s="1"/>
    </row>
    <row r="369" spans="1:14" hidden="1" x14ac:dyDescent="0.25">
      <c r="A369" s="1"/>
      <c r="B369" s="76">
        <v>339</v>
      </c>
      <c r="C369" s="54">
        <f>-IPMT(J22,B369,J16,J10)</f>
        <v>44.248384651374593</v>
      </c>
      <c r="D369" s="55"/>
      <c r="E369" s="54">
        <f t="shared" si="22"/>
        <v>794.5999957943543</v>
      </c>
      <c r="F369" s="55"/>
      <c r="G369" s="54">
        <f t="shared" si="20"/>
        <v>838.84838044572894</v>
      </c>
      <c r="H369" s="55"/>
      <c r="I369" s="54">
        <f t="shared" si="21"/>
        <v>17146.965984488172</v>
      </c>
      <c r="J369" s="75"/>
      <c r="K369" s="1"/>
      <c r="L369" s="1"/>
      <c r="M369" s="10"/>
      <c r="N369" s="1"/>
    </row>
    <row r="370" spans="1:14" hidden="1" x14ac:dyDescent="0.25">
      <c r="A370" s="1"/>
      <c r="B370" s="76">
        <v>340</v>
      </c>
      <c r="C370" s="54">
        <f>-IPMT(J22,B370,J16,J10)</f>
        <v>42.28868670067434</v>
      </c>
      <c r="D370" s="55"/>
      <c r="E370" s="54">
        <f t="shared" si="22"/>
        <v>796.55969374505457</v>
      </c>
      <c r="F370" s="55"/>
      <c r="G370" s="54">
        <f t="shared" si="20"/>
        <v>838.84838044572894</v>
      </c>
      <c r="H370" s="55"/>
      <c r="I370" s="54">
        <f t="shared" si="21"/>
        <v>16350.406290743118</v>
      </c>
      <c r="J370" s="75"/>
      <c r="K370" s="1"/>
      <c r="L370" s="1"/>
      <c r="M370" s="10"/>
      <c r="N370" s="1"/>
    </row>
    <row r="371" spans="1:14" hidden="1" x14ac:dyDescent="0.25">
      <c r="A371" s="1"/>
      <c r="B371" s="76">
        <v>341</v>
      </c>
      <c r="C371" s="54">
        <f>-IPMT(J22,B371,J16,J10)</f>
        <v>40.324155606155429</v>
      </c>
      <c r="D371" s="55"/>
      <c r="E371" s="54">
        <f t="shared" si="22"/>
        <v>798.52422483957344</v>
      </c>
      <c r="F371" s="55"/>
      <c r="G371" s="54">
        <f t="shared" si="20"/>
        <v>838.84838044572882</v>
      </c>
      <c r="H371" s="55"/>
      <c r="I371" s="54">
        <f t="shared" si="21"/>
        <v>15551.882065903545</v>
      </c>
      <c r="J371" s="75"/>
      <c r="K371" s="1"/>
      <c r="L371" s="1"/>
      <c r="M371" s="10"/>
      <c r="N371" s="1"/>
    </row>
    <row r="372" spans="1:14" hidden="1" x14ac:dyDescent="0.25">
      <c r="A372" s="1"/>
      <c r="B372" s="76">
        <v>342</v>
      </c>
      <c r="C372" s="54">
        <f>-IPMT(J22,B372,J16,J10)</f>
        <v>38.354779447981358</v>
      </c>
      <c r="D372" s="55"/>
      <c r="E372" s="54">
        <f t="shared" si="22"/>
        <v>800.49360099774754</v>
      </c>
      <c r="F372" s="55"/>
      <c r="G372" s="54">
        <f t="shared" si="20"/>
        <v>838.84838044572894</v>
      </c>
      <c r="H372" s="55"/>
      <c r="I372" s="54">
        <f t="shared" si="21"/>
        <v>14751.388464905796</v>
      </c>
      <c r="J372" s="75"/>
      <c r="K372" s="1"/>
      <c r="L372" s="1"/>
      <c r="M372" s="10"/>
      <c r="N372" s="1"/>
    </row>
    <row r="373" spans="1:14" hidden="1" x14ac:dyDescent="0.25">
      <c r="A373" s="1"/>
      <c r="B373" s="76">
        <v>343</v>
      </c>
      <c r="C373" s="54">
        <f>-IPMT(J22,B373,J16,J10)</f>
        <v>36.380546276918082</v>
      </c>
      <c r="D373" s="55"/>
      <c r="E373" s="54">
        <f t="shared" si="22"/>
        <v>802.46783416881078</v>
      </c>
      <c r="F373" s="55"/>
      <c r="G373" s="54">
        <f t="shared" si="20"/>
        <v>838.84838044572882</v>
      </c>
      <c r="H373" s="55"/>
      <c r="I373" s="54">
        <f t="shared" si="21"/>
        <v>13948.920630736986</v>
      </c>
      <c r="J373" s="75"/>
      <c r="K373" s="1"/>
      <c r="L373" s="1"/>
      <c r="M373" s="10"/>
      <c r="N373" s="1"/>
    </row>
    <row r="374" spans="1:14" hidden="1" x14ac:dyDescent="0.25">
      <c r="A374" s="1"/>
      <c r="B374" s="76">
        <v>344</v>
      </c>
      <c r="C374" s="54">
        <f>-IPMT(J22,B374,J16,J10)</f>
        <v>34.401444114261544</v>
      </c>
      <c r="D374" s="55"/>
      <c r="E374" s="54">
        <f t="shared" si="22"/>
        <v>804.44693633146733</v>
      </c>
      <c r="F374" s="55"/>
      <c r="G374" s="54">
        <f t="shared" si="20"/>
        <v>838.84838044572882</v>
      </c>
      <c r="H374" s="55"/>
      <c r="I374" s="54">
        <f t="shared" si="21"/>
        <v>13144.473694405518</v>
      </c>
      <c r="J374" s="75"/>
      <c r="K374" s="1"/>
      <c r="L374" s="1"/>
      <c r="M374" s="10"/>
      <c r="N374" s="1"/>
    </row>
    <row r="375" spans="1:14" hidden="1" x14ac:dyDescent="0.25">
      <c r="A375" s="1"/>
      <c r="B375" s="76">
        <v>345</v>
      </c>
      <c r="C375" s="54">
        <f>-IPMT(J22,B375,J16,J10)</f>
        <v>32.417460951764937</v>
      </c>
      <c r="D375" s="55"/>
      <c r="E375" s="54">
        <f t="shared" si="22"/>
        <v>806.43091949396387</v>
      </c>
      <c r="F375" s="55"/>
      <c r="G375" s="54">
        <f t="shared" si="20"/>
        <v>838.84838044572882</v>
      </c>
      <c r="H375" s="55"/>
      <c r="I375" s="54">
        <f t="shared" si="21"/>
        <v>12338.042774911555</v>
      </c>
      <c r="J375" s="75"/>
      <c r="K375" s="1"/>
      <c r="L375" s="1"/>
      <c r="M375" s="10"/>
      <c r="N375" s="1"/>
    </row>
    <row r="376" spans="1:14" hidden="1" x14ac:dyDescent="0.25">
      <c r="A376" s="1"/>
      <c r="B376" s="76">
        <v>346</v>
      </c>
      <c r="C376" s="54">
        <f>-IPMT(J22,B376,J16,J10)</f>
        <v>30.4285847515659</v>
      </c>
      <c r="D376" s="55"/>
      <c r="E376" s="54">
        <f t="shared" si="22"/>
        <v>808.41979569416299</v>
      </c>
      <c r="F376" s="55"/>
      <c r="G376" s="54">
        <f t="shared" si="20"/>
        <v>838.84838044572894</v>
      </c>
      <c r="H376" s="55"/>
      <c r="I376" s="54">
        <f t="shared" si="21"/>
        <v>11529.622979217393</v>
      </c>
      <c r="J376" s="75"/>
      <c r="K376" s="1"/>
      <c r="L376" s="1"/>
      <c r="M376" s="10"/>
      <c r="N376" s="1"/>
    </row>
    <row r="377" spans="1:14" hidden="1" x14ac:dyDescent="0.25">
      <c r="A377" s="1"/>
      <c r="B377" s="76">
        <v>347</v>
      </c>
      <c r="C377" s="54">
        <f>-IPMT(J22,B377,J16,J10)</f>
        <v>28.434803446113467</v>
      </c>
      <c r="D377" s="55"/>
      <c r="E377" s="54">
        <f t="shared" si="22"/>
        <v>810.41357699961543</v>
      </c>
      <c r="F377" s="55"/>
      <c r="G377" s="54">
        <f t="shared" si="20"/>
        <v>838.84838044572894</v>
      </c>
      <c r="H377" s="55"/>
      <c r="I377" s="54">
        <f t="shared" si="21"/>
        <v>10719.209402217777</v>
      </c>
      <c r="J377" s="75"/>
      <c r="K377" s="1"/>
      <c r="L377" s="1"/>
      <c r="M377" s="10"/>
      <c r="N377" s="1"/>
    </row>
    <row r="378" spans="1:14" x14ac:dyDescent="0.25">
      <c r="A378" s="1"/>
      <c r="B378" s="76">
        <v>348</v>
      </c>
      <c r="C378" s="54">
        <f>-IPMT(J22,B378,J16,J10)</f>
        <v>26.436104938094807</v>
      </c>
      <c r="D378" s="55"/>
      <c r="E378" s="54">
        <f t="shared" si="22"/>
        <v>812.41227550763404</v>
      </c>
      <c r="F378" s="55"/>
      <c r="G378" s="54">
        <f t="shared" si="20"/>
        <v>838.84838044572882</v>
      </c>
      <c r="H378" s="55"/>
      <c r="I378" s="54">
        <f t="shared" si="21"/>
        <v>9906.7971267101439</v>
      </c>
      <c r="J378" s="75"/>
      <c r="K378" s="1"/>
      <c r="L378" s="1"/>
      <c r="M378" s="10"/>
      <c r="N378" s="1"/>
    </row>
    <row r="379" spans="1:14" hidden="1" x14ac:dyDescent="0.25">
      <c r="A379" s="1"/>
      <c r="B379" s="76">
        <v>349</v>
      </c>
      <c r="C379" s="54">
        <f>-IPMT(J22,B379,J16,J10)</f>
        <v>24.432477100361883</v>
      </c>
      <c r="D379" s="55"/>
      <c r="E379" s="54">
        <f t="shared" si="22"/>
        <v>814.41590334536704</v>
      </c>
      <c r="F379" s="55"/>
      <c r="G379" s="54">
        <f t="shared" si="20"/>
        <v>838.84838044572894</v>
      </c>
      <c r="H379" s="55"/>
      <c r="I379" s="54">
        <f t="shared" si="21"/>
        <v>9092.3812233647768</v>
      </c>
      <c r="J379" s="75"/>
      <c r="K379" s="1"/>
      <c r="L379" s="1"/>
      <c r="M379" s="10"/>
      <c r="N379" s="1"/>
    </row>
    <row r="380" spans="1:14" hidden="1" x14ac:dyDescent="0.25">
      <c r="A380" s="1"/>
      <c r="B380" s="76">
        <v>350</v>
      </c>
      <c r="C380" s="54">
        <f>-IPMT(J22,B380,J16,J10)</f>
        <v>22.423907775857799</v>
      </c>
      <c r="D380" s="55"/>
      <c r="E380" s="54">
        <f t="shared" si="22"/>
        <v>816.42447266987097</v>
      </c>
      <c r="F380" s="55"/>
      <c r="G380" s="54">
        <f t="shared" si="20"/>
        <v>838.84838044572871</v>
      </c>
      <c r="H380" s="55"/>
      <c r="I380" s="54">
        <f t="shared" si="21"/>
        <v>8275.9567506949061</v>
      </c>
      <c r="J380" s="75"/>
      <c r="K380" s="1"/>
      <c r="L380" s="1"/>
      <c r="M380" s="10"/>
      <c r="N380" s="1"/>
    </row>
    <row r="381" spans="1:14" hidden="1" x14ac:dyDescent="0.25">
      <c r="A381" s="1"/>
      <c r="B381" s="76">
        <v>351</v>
      </c>
      <c r="C381" s="54">
        <f>-IPMT(J22,B381,J16,J10)</f>
        <v>20.410384777543115</v>
      </c>
      <c r="D381" s="55"/>
      <c r="E381" s="54">
        <f t="shared" si="22"/>
        <v>818.43799566818575</v>
      </c>
      <c r="F381" s="55"/>
      <c r="G381" s="54">
        <f t="shared" si="20"/>
        <v>838.84838044572882</v>
      </c>
      <c r="H381" s="55"/>
      <c r="I381" s="54">
        <f t="shared" si="21"/>
        <v>7457.5187550267201</v>
      </c>
      <c r="J381" s="75"/>
      <c r="K381" s="1"/>
      <c r="L381" s="1"/>
      <c r="M381" s="10"/>
      <c r="N381" s="1"/>
    </row>
    <row r="382" spans="1:14" hidden="1" x14ac:dyDescent="0.25">
      <c r="A382" s="1"/>
      <c r="B382" s="76">
        <v>352</v>
      </c>
      <c r="C382" s="54">
        <f>-IPMT(J22,B382,J16,J10)</f>
        <v>18.391895888321855</v>
      </c>
      <c r="D382" s="55"/>
      <c r="E382" s="54">
        <f t="shared" si="22"/>
        <v>820.45648455740707</v>
      </c>
      <c r="F382" s="55"/>
      <c r="G382" s="54">
        <f t="shared" si="20"/>
        <v>838.84838044572894</v>
      </c>
      <c r="H382" s="55"/>
      <c r="I382" s="54">
        <f t="shared" si="21"/>
        <v>6637.0622704693133</v>
      </c>
      <c r="J382" s="75"/>
      <c r="K382" s="1"/>
      <c r="L382" s="1"/>
      <c r="M382" s="10"/>
      <c r="N382" s="1"/>
    </row>
    <row r="383" spans="1:14" hidden="1" x14ac:dyDescent="0.25">
      <c r="A383" s="1"/>
      <c r="B383" s="76">
        <v>353</v>
      </c>
      <c r="C383" s="54">
        <f>-IPMT(J22,B383,J16,J10)</f>
        <v>16.368428860967377</v>
      </c>
      <c r="D383" s="55"/>
      <c r="E383" s="54">
        <f t="shared" si="22"/>
        <v>822.47995158476158</v>
      </c>
      <c r="F383" s="55"/>
      <c r="G383" s="54">
        <f t="shared" si="20"/>
        <v>838.84838044572894</v>
      </c>
      <c r="H383" s="55"/>
      <c r="I383" s="54">
        <f t="shared" si="21"/>
        <v>5814.5823188845516</v>
      </c>
      <c r="J383" s="75"/>
      <c r="K383" s="1"/>
      <c r="L383" s="1"/>
      <c r="M383" s="10"/>
      <c r="N383" s="1"/>
    </row>
    <row r="384" spans="1:14" hidden="1" x14ac:dyDescent="0.25">
      <c r="A384" s="1"/>
      <c r="B384" s="76">
        <v>354</v>
      </c>
      <c r="C384" s="54">
        <f>-IPMT(J22,B384,J16,J10)</f>
        <v>14.339971418048082</v>
      </c>
      <c r="D384" s="55"/>
      <c r="E384" s="54">
        <f t="shared" si="22"/>
        <v>824.50840902768073</v>
      </c>
      <c r="F384" s="55"/>
      <c r="G384" s="54">
        <f t="shared" si="20"/>
        <v>838.84838044572882</v>
      </c>
      <c r="H384" s="55"/>
      <c r="I384" s="54">
        <f t="shared" si="21"/>
        <v>4990.0739098568711</v>
      </c>
      <c r="J384" s="75"/>
      <c r="K384" s="1"/>
      <c r="L384" s="1"/>
      <c r="M384" s="10"/>
      <c r="N384" s="1"/>
    </row>
    <row r="385" spans="1:14" hidden="1" x14ac:dyDescent="0.25">
      <c r="A385" s="1"/>
      <c r="B385" s="76">
        <v>355</v>
      </c>
      <c r="C385" s="54">
        <f>-IPMT(J22,B385,J16,J10)</f>
        <v>12.306511251852909</v>
      </c>
      <c r="D385" s="55"/>
      <c r="E385" s="54">
        <f t="shared" si="22"/>
        <v>826.54186919387598</v>
      </c>
      <c r="F385" s="55"/>
      <c r="G385" s="54">
        <f t="shared" si="20"/>
        <v>838.84838044572894</v>
      </c>
      <c r="H385" s="55"/>
      <c r="I385" s="54">
        <f t="shared" si="21"/>
        <v>4163.5320406629953</v>
      </c>
      <c r="J385" s="75"/>
      <c r="K385" s="1"/>
      <c r="L385" s="1"/>
      <c r="M385" s="10"/>
      <c r="N385" s="1"/>
    </row>
    <row r="386" spans="1:14" hidden="1" x14ac:dyDescent="0.25">
      <c r="A386" s="1"/>
      <c r="B386" s="76">
        <v>356</v>
      </c>
      <c r="C386" s="54">
        <f>-IPMT(J22,B386,J16,J10)</f>
        <v>10.268036024316661</v>
      </c>
      <c r="D386" s="55"/>
      <c r="E386" s="54">
        <f t="shared" si="22"/>
        <v>828.58034442141229</v>
      </c>
      <c r="F386" s="55"/>
      <c r="G386" s="54">
        <f t="shared" si="20"/>
        <v>838.84838044572894</v>
      </c>
      <c r="H386" s="55"/>
      <c r="I386" s="54">
        <f t="shared" si="21"/>
        <v>3334.9516962415828</v>
      </c>
      <c r="J386" s="75"/>
      <c r="K386" s="1"/>
      <c r="L386" s="1"/>
      <c r="M386" s="10"/>
      <c r="N386" s="1"/>
    </row>
    <row r="387" spans="1:14" hidden="1" x14ac:dyDescent="0.25">
      <c r="A387" s="1"/>
      <c r="B387" s="76">
        <v>357</v>
      </c>
      <c r="C387" s="54">
        <f>-IPMT(J22,B387,J16,J10)</f>
        <v>8.2245333669451579</v>
      </c>
      <c r="D387" s="55"/>
      <c r="E387" s="54">
        <f t="shared" si="22"/>
        <v>830.62384707878368</v>
      </c>
      <c r="F387" s="55"/>
      <c r="G387" s="54">
        <f t="shared" si="20"/>
        <v>838.84838044572882</v>
      </c>
      <c r="H387" s="55"/>
      <c r="I387" s="54">
        <f t="shared" si="21"/>
        <v>2504.3278491627989</v>
      </c>
      <c r="J387" s="75"/>
      <c r="K387" s="1"/>
      <c r="L387" s="1"/>
      <c r="M387" s="10"/>
      <c r="N387" s="1"/>
    </row>
    <row r="388" spans="1:14" hidden="1" x14ac:dyDescent="0.25">
      <c r="A388" s="1"/>
      <c r="B388" s="76">
        <v>358</v>
      </c>
      <c r="C388" s="54">
        <f>-IPMT(J22,B388,J16,J10)</f>
        <v>6.1759908807401542</v>
      </c>
      <c r="D388" s="55"/>
      <c r="E388" s="54">
        <f t="shared" si="22"/>
        <v>832.67238956498875</v>
      </c>
      <c r="F388" s="55"/>
      <c r="G388" s="54">
        <f t="shared" si="20"/>
        <v>838.84838044572894</v>
      </c>
      <c r="H388" s="55"/>
      <c r="I388" s="54">
        <f t="shared" si="21"/>
        <v>1671.65545959781</v>
      </c>
      <c r="J388" s="75"/>
      <c r="K388" s="1"/>
      <c r="L388" s="1"/>
      <c r="M388" s="10"/>
      <c r="N388" s="1"/>
    </row>
    <row r="389" spans="1:14" hidden="1" x14ac:dyDescent="0.25">
      <c r="A389" s="1"/>
      <c r="B389" s="76">
        <v>359</v>
      </c>
      <c r="C389" s="54">
        <f>-IPMT(J22,B389,J16,J10)</f>
        <v>4.1223961361241415</v>
      </c>
      <c r="D389" s="55"/>
      <c r="E389" s="54">
        <f t="shared" si="22"/>
        <v>834.72598430960477</v>
      </c>
      <c r="F389" s="55"/>
      <c r="G389" s="54">
        <f t="shared" si="20"/>
        <v>838.84838044572894</v>
      </c>
      <c r="H389" s="55"/>
      <c r="I389" s="54">
        <f t="shared" si="21"/>
        <v>836.92947528820525</v>
      </c>
      <c r="J389" s="75"/>
      <c r="K389" s="1"/>
      <c r="L389" s="1"/>
      <c r="M389" s="10"/>
      <c r="N389" s="1"/>
    </row>
    <row r="390" spans="1:14" ht="15" customHeight="1" thickBot="1" x14ac:dyDescent="0.3">
      <c r="A390" s="1"/>
      <c r="B390" s="82">
        <v>360</v>
      </c>
      <c r="C390" s="83">
        <f>-IPMT(J22,B390,J16,J10)</f>
        <v>2.0637366728649225</v>
      </c>
      <c r="D390" s="84"/>
      <c r="E390" s="83">
        <f t="shared" si="22"/>
        <v>836.784643772864</v>
      </c>
      <c r="F390" s="84"/>
      <c r="G390" s="83">
        <f t="shared" si="20"/>
        <v>838.84838044572894</v>
      </c>
      <c r="H390" s="84"/>
      <c r="I390" s="83">
        <f t="shared" si="21"/>
        <v>0.14483151534125227</v>
      </c>
      <c r="J390" s="85"/>
      <c r="K390" s="1"/>
      <c r="L390" s="1"/>
      <c r="M390" s="10"/>
      <c r="N390" s="1"/>
    </row>
    <row r="391" spans="1:14" s="17" customFormat="1" ht="15" customHeight="1" x14ac:dyDescent="0.25">
      <c r="A391" s="2"/>
      <c r="B391" s="2"/>
      <c r="C391" s="2"/>
      <c r="D391" s="2"/>
      <c r="E391" s="2"/>
      <c r="F391" s="2"/>
      <c r="G391" s="95"/>
      <c r="H391" s="95"/>
      <c r="I391" s="2"/>
      <c r="J391" s="2"/>
      <c r="K391" s="2"/>
      <c r="L391" s="2"/>
      <c r="M391" s="10"/>
      <c r="N391" s="2"/>
    </row>
    <row r="392" spans="1:14" s="17" customFormat="1" ht="15" customHeight="1" x14ac:dyDescent="0.25">
      <c r="A392" s="2"/>
      <c r="B392" s="2"/>
      <c r="C392" s="2"/>
      <c r="D392" s="2"/>
      <c r="E392" s="2"/>
      <c r="F392" s="2"/>
      <c r="G392" s="95"/>
      <c r="H392" s="95"/>
      <c r="I392" s="2"/>
      <c r="J392" s="2"/>
      <c r="K392" s="2"/>
      <c r="L392" s="2"/>
      <c r="M392" s="10"/>
      <c r="N392" s="2"/>
    </row>
    <row r="393" spans="1:14" s="17" customFormat="1" ht="15" customHeight="1" x14ac:dyDescent="0.25">
      <c r="A393" s="2"/>
      <c r="B393" s="2"/>
      <c r="C393" s="2"/>
      <c r="D393" s="2"/>
      <c r="E393" s="2"/>
      <c r="F393" s="2"/>
      <c r="G393" s="95"/>
      <c r="H393" s="95"/>
      <c r="I393" s="2"/>
      <c r="J393" s="2"/>
      <c r="K393" s="2"/>
      <c r="L393" s="2"/>
      <c r="M393" s="10"/>
      <c r="N393" s="2"/>
    </row>
    <row r="394" spans="1:14" s="17" customFormat="1" ht="15" customHeight="1" x14ac:dyDescent="0.25">
      <c r="A394" s="2"/>
      <c r="B394" s="2"/>
      <c r="C394" s="2"/>
      <c r="D394" s="2"/>
      <c r="E394" s="2"/>
      <c r="F394" s="2"/>
      <c r="G394" s="95"/>
      <c r="H394" s="95"/>
      <c r="I394" s="2"/>
      <c r="J394" s="2"/>
      <c r="K394" s="2"/>
      <c r="L394" s="2"/>
      <c r="M394" s="10"/>
      <c r="N394" s="2"/>
    </row>
    <row r="395" spans="1:14" s="17" customFormat="1" ht="15" customHeight="1" x14ac:dyDescent="0.25">
      <c r="A395" s="2"/>
      <c r="B395" s="2"/>
      <c r="C395" s="2"/>
      <c r="D395" s="2"/>
      <c r="E395" s="2"/>
      <c r="F395" s="2"/>
      <c r="G395" s="95"/>
      <c r="H395" s="95"/>
      <c r="I395" s="2"/>
      <c r="J395" s="2"/>
      <c r="K395" s="2"/>
      <c r="L395" s="2"/>
      <c r="M395" s="10"/>
      <c r="N395" s="2"/>
    </row>
    <row r="396" spans="1:14" s="17" customFormat="1" ht="15" customHeight="1" x14ac:dyDescent="0.25">
      <c r="A396" s="2"/>
      <c r="B396" s="2"/>
      <c r="C396" s="2"/>
      <c r="D396" s="2"/>
      <c r="E396" s="2"/>
      <c r="F396" s="2"/>
      <c r="G396" s="95"/>
      <c r="H396" s="95"/>
      <c r="I396" s="2"/>
      <c r="J396" s="2"/>
      <c r="K396" s="2"/>
      <c r="L396" s="2"/>
      <c r="M396" s="10"/>
      <c r="N396" s="2"/>
    </row>
    <row r="397" spans="1:14" s="17" customFormat="1" ht="15" customHeight="1" x14ac:dyDescent="0.25">
      <c r="A397" s="2"/>
      <c r="B397" s="2"/>
      <c r="C397" s="2"/>
      <c r="D397" s="2"/>
      <c r="E397" s="2"/>
      <c r="F397" s="2"/>
      <c r="G397" s="95"/>
      <c r="H397" s="95"/>
      <c r="I397" s="2"/>
      <c r="J397" s="2"/>
      <c r="K397" s="2"/>
      <c r="L397" s="2"/>
      <c r="M397" s="10"/>
      <c r="N397" s="2"/>
    </row>
    <row r="398" spans="1:14" s="17" customFormat="1" ht="15" customHeight="1" x14ac:dyDescent="0.25">
      <c r="A398" s="2"/>
      <c r="B398" s="2"/>
      <c r="C398" s="2"/>
      <c r="D398" s="2"/>
      <c r="E398" s="2"/>
      <c r="F398" s="2"/>
      <c r="G398" s="95"/>
      <c r="H398" s="95"/>
      <c r="I398" s="2"/>
      <c r="J398" s="2"/>
      <c r="K398" s="2"/>
      <c r="L398" s="2"/>
      <c r="M398" s="10"/>
      <c r="N398" s="2"/>
    </row>
    <row r="399" spans="1:14" s="17" customFormat="1" ht="15" customHeight="1" x14ac:dyDescent="0.25">
      <c r="G399" s="94"/>
      <c r="H399" s="94"/>
      <c r="M399" s="53"/>
      <c r="N399" s="8"/>
    </row>
    <row r="400" spans="1:14" s="17" customFormat="1" ht="15" customHeight="1" x14ac:dyDescent="0.25">
      <c r="G400" s="94"/>
      <c r="H400" s="94"/>
      <c r="M400" s="53"/>
      <c r="N400" s="8"/>
    </row>
    <row r="401" spans="7:14" s="17" customFormat="1" ht="15" customHeight="1" x14ac:dyDescent="0.25">
      <c r="G401" s="94"/>
      <c r="H401" s="94"/>
      <c r="M401" s="53"/>
      <c r="N401" s="8"/>
    </row>
    <row r="402" spans="7:14" s="17" customFormat="1" ht="15" customHeight="1" x14ac:dyDescent="0.25">
      <c r="G402" s="94"/>
      <c r="H402" s="94"/>
      <c r="M402" s="53"/>
      <c r="N402" s="8"/>
    </row>
    <row r="403" spans="7:14" s="17" customFormat="1" ht="15" customHeight="1" x14ac:dyDescent="0.25">
      <c r="G403" s="94"/>
      <c r="H403" s="94"/>
      <c r="M403" s="53"/>
      <c r="N403" s="8"/>
    </row>
    <row r="404" spans="7:14" s="17" customFormat="1" ht="15" customHeight="1" x14ac:dyDescent="0.25">
      <c r="G404" s="94"/>
      <c r="H404" s="94"/>
      <c r="M404" s="53"/>
      <c r="N404" s="8"/>
    </row>
    <row r="405" spans="7:14" s="17" customFormat="1" ht="15" customHeight="1" x14ac:dyDescent="0.25">
      <c r="G405" s="94"/>
      <c r="H405" s="94"/>
      <c r="M405" s="53"/>
      <c r="N405" s="8"/>
    </row>
    <row r="406" spans="7:14" s="17" customFormat="1" ht="15" customHeight="1" x14ac:dyDescent="0.25">
      <c r="G406" s="93"/>
      <c r="H406" s="93"/>
      <c r="M406" s="53"/>
      <c r="N406" s="8"/>
    </row>
    <row r="407" spans="7:14" s="17" customFormat="1" ht="15" customHeight="1" x14ac:dyDescent="0.25">
      <c r="G407" s="93"/>
      <c r="H407" s="93"/>
      <c r="M407" s="53"/>
      <c r="N407" s="8"/>
    </row>
    <row r="408" spans="7:14" s="17" customFormat="1" ht="15" customHeight="1" x14ac:dyDescent="0.25">
      <c r="G408" s="93"/>
      <c r="H408" s="93"/>
      <c r="M408" s="53"/>
      <c r="N408" s="8"/>
    </row>
    <row r="409" spans="7:14" s="17" customFormat="1" ht="15" customHeight="1" x14ac:dyDescent="0.25">
      <c r="G409" s="93"/>
      <c r="H409" s="93"/>
      <c r="M409" s="53"/>
      <c r="N409" s="8"/>
    </row>
    <row r="410" spans="7:14" s="17" customFormat="1" ht="15" customHeight="1" x14ac:dyDescent="0.25">
      <c r="G410" s="93"/>
      <c r="H410" s="93"/>
      <c r="M410" s="53"/>
      <c r="N410" s="8"/>
    </row>
    <row r="411" spans="7:14" s="17" customFormat="1" ht="15" customHeight="1" x14ac:dyDescent="0.25">
      <c r="G411" s="93"/>
      <c r="H411" s="93"/>
      <c r="M411" s="53"/>
      <c r="N411" s="8"/>
    </row>
    <row r="412" spans="7:14" s="17" customFormat="1" ht="15" customHeight="1" x14ac:dyDescent="0.25">
      <c r="G412" s="93"/>
      <c r="H412" s="93"/>
      <c r="M412" s="53"/>
      <c r="N412" s="8"/>
    </row>
    <row r="413" spans="7:14" s="17" customFormat="1" ht="15" customHeight="1" x14ac:dyDescent="0.25">
      <c r="G413" s="93"/>
      <c r="H413" s="93"/>
      <c r="M413" s="53"/>
      <c r="N413" s="8"/>
    </row>
    <row r="414" spans="7:14" s="17" customFormat="1" ht="15" customHeight="1" x14ac:dyDescent="0.25">
      <c r="G414" s="93"/>
      <c r="H414" s="93"/>
      <c r="M414" s="53"/>
      <c r="N414" s="8"/>
    </row>
    <row r="415" spans="7:14" s="17" customFormat="1" ht="15" customHeight="1" x14ac:dyDescent="0.25">
      <c r="G415" s="93"/>
      <c r="H415" s="93"/>
      <c r="M415" s="53"/>
      <c r="N415" s="8"/>
    </row>
  </sheetData>
  <mergeCells count="30">
    <mergeCell ref="G398:H398"/>
    <mergeCell ref="G391:H391"/>
    <mergeCell ref="G392:H392"/>
    <mergeCell ref="B2:M4"/>
    <mergeCell ref="C30:D30"/>
    <mergeCell ref="E30:F30"/>
    <mergeCell ref="G30:H30"/>
    <mergeCell ref="I30:J30"/>
    <mergeCell ref="G393:H393"/>
    <mergeCell ref="G394:H394"/>
    <mergeCell ref="G395:H395"/>
    <mergeCell ref="G396:H396"/>
    <mergeCell ref="G397:H397"/>
    <mergeCell ref="G410:H410"/>
    <mergeCell ref="G399:H399"/>
    <mergeCell ref="G400:H400"/>
    <mergeCell ref="G401:H401"/>
    <mergeCell ref="G402:H402"/>
    <mergeCell ref="G403:H403"/>
    <mergeCell ref="G404:H404"/>
    <mergeCell ref="G405:H405"/>
    <mergeCell ref="G406:H406"/>
    <mergeCell ref="G407:H407"/>
    <mergeCell ref="G408:H408"/>
    <mergeCell ref="G409:H409"/>
    <mergeCell ref="G411:H411"/>
    <mergeCell ref="G412:H412"/>
    <mergeCell ref="G413:H413"/>
    <mergeCell ref="G414:H414"/>
    <mergeCell ref="G415:H415"/>
  </mergeCells>
  <pageMargins left="0.7" right="0.7" top="0.75" bottom="0.75" header="0.3" footer="0.3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14337" r:id="rId4" name="ComboBox1">
          <controlPr autoLine="0" linkedCell="J12" listFillRange="K12:K14" r:id="rId5">
            <anchor moveWithCells="1">
              <from>
                <xdr:col>8</xdr:col>
                <xdr:colOff>1000125</xdr:colOff>
                <xdr:row>11</xdr:row>
                <xdr:rowOff>0</xdr:rowOff>
              </from>
              <to>
                <xdr:col>10</xdr:col>
                <xdr:colOff>285750</xdr:colOff>
                <xdr:row>12</xdr:row>
                <xdr:rowOff>57150</xdr:rowOff>
              </to>
            </anchor>
          </controlPr>
        </control>
      </mc:Choice>
      <mc:Fallback>
        <control shapeId="14337" r:id="rId4" name="ComboBox1"/>
      </mc:Fallback>
    </mc:AlternateContent>
    <mc:AlternateContent xmlns:mc="http://schemas.openxmlformats.org/markup-compatibility/2006">
      <mc:Choice Requires="x14">
        <control shapeId="14338" r:id="rId6" name="ComboBox2">
          <controlPr autoLine="0" linkedCell="J14" listFillRange="K16:K20" r:id="rId7">
            <anchor moveWithCells="1">
              <from>
                <xdr:col>8</xdr:col>
                <xdr:colOff>1000125</xdr:colOff>
                <xdr:row>12</xdr:row>
                <xdr:rowOff>152400</xdr:rowOff>
              </from>
              <to>
                <xdr:col>10</xdr:col>
                <xdr:colOff>285750</xdr:colOff>
                <xdr:row>14</xdr:row>
                <xdr:rowOff>28575</xdr:rowOff>
              </to>
            </anchor>
          </controlPr>
        </control>
      </mc:Choice>
      <mc:Fallback>
        <control shapeId="14338" r:id="rId6" name="ComboBox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workbookViewId="0">
      <selection activeCell="C19" sqref="C19"/>
    </sheetView>
  </sheetViews>
  <sheetFormatPr baseColWidth="10" defaultRowHeight="15" x14ac:dyDescent="0.25"/>
  <sheetData>
    <row r="1" spans="1:5" x14ac:dyDescent="0.25">
      <c r="A1" s="56">
        <v>42370</v>
      </c>
      <c r="B1" s="56"/>
      <c r="C1">
        <f>2+3</f>
        <v>5</v>
      </c>
      <c r="D1">
        <v>2</v>
      </c>
      <c r="E1">
        <v>3</v>
      </c>
    </row>
    <row r="2" spans="1:5" x14ac:dyDescent="0.25">
      <c r="A2" s="56">
        <v>42401</v>
      </c>
      <c r="B2" s="56"/>
      <c r="C2">
        <f t="shared" ref="C2:C30" si="0">2+3</f>
        <v>5</v>
      </c>
    </row>
    <row r="3" spans="1:5" x14ac:dyDescent="0.25">
      <c r="A3" s="56">
        <v>42430</v>
      </c>
      <c r="B3" s="56"/>
      <c r="C3">
        <f t="shared" si="0"/>
        <v>5</v>
      </c>
    </row>
    <row r="4" spans="1:5" x14ac:dyDescent="0.25">
      <c r="A4" s="56">
        <v>42461</v>
      </c>
      <c r="B4" s="56"/>
      <c r="C4">
        <f t="shared" si="0"/>
        <v>5</v>
      </c>
    </row>
    <row r="5" spans="1:5" x14ac:dyDescent="0.25">
      <c r="A5" s="56">
        <v>42491</v>
      </c>
      <c r="B5" s="56"/>
      <c r="C5">
        <f t="shared" si="0"/>
        <v>5</v>
      </c>
    </row>
    <row r="6" spans="1:5" x14ac:dyDescent="0.25">
      <c r="A6" s="56">
        <v>42522</v>
      </c>
      <c r="B6" s="56"/>
      <c r="C6">
        <f t="shared" si="0"/>
        <v>5</v>
      </c>
    </row>
    <row r="7" spans="1:5" x14ac:dyDescent="0.25">
      <c r="A7" s="56">
        <v>42552</v>
      </c>
      <c r="B7" s="56"/>
      <c r="C7">
        <f t="shared" si="0"/>
        <v>5</v>
      </c>
    </row>
    <row r="8" spans="1:5" x14ac:dyDescent="0.25">
      <c r="A8" s="56">
        <v>42583</v>
      </c>
      <c r="B8" s="56"/>
      <c r="C8">
        <f t="shared" si="0"/>
        <v>5</v>
      </c>
    </row>
    <row r="9" spans="1:5" x14ac:dyDescent="0.25">
      <c r="A9" s="56">
        <v>42614</v>
      </c>
      <c r="B9" s="56"/>
      <c r="C9">
        <f t="shared" si="0"/>
        <v>5</v>
      </c>
    </row>
    <row r="10" spans="1:5" x14ac:dyDescent="0.25">
      <c r="A10" s="56">
        <v>42644</v>
      </c>
      <c r="B10" s="56"/>
      <c r="C10">
        <f t="shared" si="0"/>
        <v>5</v>
      </c>
    </row>
    <row r="11" spans="1:5" x14ac:dyDescent="0.25">
      <c r="A11" s="56">
        <v>42675</v>
      </c>
      <c r="B11" s="56"/>
      <c r="C11">
        <f t="shared" si="0"/>
        <v>5</v>
      </c>
    </row>
    <row r="12" spans="1:5" x14ac:dyDescent="0.25">
      <c r="A12" s="56">
        <v>42705</v>
      </c>
      <c r="B12" s="56"/>
      <c r="C12">
        <f t="shared" si="0"/>
        <v>5</v>
      </c>
    </row>
    <row r="13" spans="1:5" x14ac:dyDescent="0.25">
      <c r="A13" s="56">
        <v>42736</v>
      </c>
      <c r="B13" s="56"/>
      <c r="C13">
        <f t="shared" si="0"/>
        <v>5</v>
      </c>
    </row>
    <row r="14" spans="1:5" x14ac:dyDescent="0.25">
      <c r="A14" s="56">
        <v>42767</v>
      </c>
      <c r="B14" s="56"/>
      <c r="C14">
        <f t="shared" si="0"/>
        <v>5</v>
      </c>
    </row>
    <row r="15" spans="1:5" x14ac:dyDescent="0.25">
      <c r="A15" s="56">
        <v>42795</v>
      </c>
      <c r="B15" s="56"/>
      <c r="C15">
        <f t="shared" si="0"/>
        <v>5</v>
      </c>
    </row>
    <row r="16" spans="1:5" x14ac:dyDescent="0.25">
      <c r="A16" s="56">
        <v>42826</v>
      </c>
      <c r="B16" s="56"/>
      <c r="C16">
        <f t="shared" si="0"/>
        <v>5</v>
      </c>
    </row>
    <row r="17" spans="1:3" x14ac:dyDescent="0.25">
      <c r="A17" s="56">
        <v>42856</v>
      </c>
      <c r="B17" s="56"/>
      <c r="C17">
        <f t="shared" si="0"/>
        <v>5</v>
      </c>
    </row>
    <row r="18" spans="1:3" x14ac:dyDescent="0.25">
      <c r="A18" s="56">
        <v>42887</v>
      </c>
      <c r="B18" s="56"/>
      <c r="C18">
        <f t="shared" si="0"/>
        <v>5</v>
      </c>
    </row>
    <row r="19" spans="1:3" x14ac:dyDescent="0.25">
      <c r="A19" s="56">
        <v>42917</v>
      </c>
      <c r="B19" s="56"/>
      <c r="C19">
        <f t="shared" si="0"/>
        <v>5</v>
      </c>
    </row>
    <row r="20" spans="1:3" x14ac:dyDescent="0.25">
      <c r="A20" s="56">
        <v>42948</v>
      </c>
      <c r="B20" s="56"/>
      <c r="C20">
        <f t="shared" si="0"/>
        <v>5</v>
      </c>
    </row>
    <row r="21" spans="1:3" x14ac:dyDescent="0.25">
      <c r="A21" s="56">
        <v>42979</v>
      </c>
      <c r="B21" s="56"/>
      <c r="C21">
        <f t="shared" si="0"/>
        <v>5</v>
      </c>
    </row>
    <row r="22" spans="1:3" x14ac:dyDescent="0.25">
      <c r="A22" s="56">
        <v>43009</v>
      </c>
      <c r="B22" s="56"/>
      <c r="C22">
        <f t="shared" si="0"/>
        <v>5</v>
      </c>
    </row>
    <row r="23" spans="1:3" x14ac:dyDescent="0.25">
      <c r="A23" s="56">
        <v>43040</v>
      </c>
      <c r="B23" s="56"/>
      <c r="C23">
        <f t="shared" si="0"/>
        <v>5</v>
      </c>
    </row>
    <row r="24" spans="1:3" x14ac:dyDescent="0.25">
      <c r="A24" s="56">
        <v>43070</v>
      </c>
      <c r="B24" s="56"/>
      <c r="C24">
        <f t="shared" si="0"/>
        <v>5</v>
      </c>
    </row>
    <row r="25" spans="1:3" x14ac:dyDescent="0.25">
      <c r="A25" s="56">
        <v>43101</v>
      </c>
      <c r="B25" s="56"/>
      <c r="C25">
        <f t="shared" si="0"/>
        <v>5</v>
      </c>
    </row>
    <row r="26" spans="1:3" x14ac:dyDescent="0.25">
      <c r="A26" s="56">
        <v>43132</v>
      </c>
      <c r="B26" s="56"/>
      <c r="C26">
        <f t="shared" si="0"/>
        <v>5</v>
      </c>
    </row>
    <row r="27" spans="1:3" x14ac:dyDescent="0.25">
      <c r="A27" s="56">
        <v>43160</v>
      </c>
      <c r="B27" s="56"/>
      <c r="C27">
        <f t="shared" si="0"/>
        <v>5</v>
      </c>
    </row>
    <row r="28" spans="1:3" x14ac:dyDescent="0.25">
      <c r="A28" s="56">
        <v>43191</v>
      </c>
      <c r="B28" s="56"/>
      <c r="C28">
        <f t="shared" si="0"/>
        <v>5</v>
      </c>
    </row>
    <row r="29" spans="1:3" x14ac:dyDescent="0.25">
      <c r="A29" s="56">
        <v>43221</v>
      </c>
      <c r="B29" s="56"/>
      <c r="C29">
        <f t="shared" si="0"/>
        <v>5</v>
      </c>
    </row>
    <row r="30" spans="1:3" x14ac:dyDescent="0.25">
      <c r="A30" s="56">
        <v>43252</v>
      </c>
      <c r="B30" s="56"/>
      <c r="C30">
        <f t="shared" si="0"/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Mens. 1 achat</vt:lpstr>
      <vt:lpstr>Feuil2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JM</dc:creator>
  <cp:lastModifiedBy>JM</cp:lastModifiedBy>
  <dcterms:created xsi:type="dcterms:W3CDTF">2014-12-27T15:47:04Z</dcterms:created>
  <dcterms:modified xsi:type="dcterms:W3CDTF">2016-03-10T09:43:53Z</dcterms:modified>
</cp:coreProperties>
</file>