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ate1904="1"/>
  <bookViews>
    <workbookView xWindow="-2595" yWindow="180" windowWidth="16455" windowHeight="1200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L15" i="1" l="1"/>
  <c r="I3" i="1"/>
  <c r="K3" i="1" s="1"/>
  <c r="L35" i="1" l="1"/>
  <c r="N35" i="1"/>
  <c r="N34" i="1"/>
  <c r="M34" i="1"/>
  <c r="K34" i="1"/>
  <c r="L34" i="1"/>
  <c r="J33" i="1"/>
  <c r="I33" i="1"/>
  <c r="K33" i="1" s="1"/>
  <c r="J32" i="1"/>
  <c r="I32" i="1"/>
  <c r="K32" i="1" s="1"/>
  <c r="J31" i="1"/>
  <c r="I31" i="1"/>
  <c r="K31" i="1" s="1"/>
  <c r="L29" i="1"/>
  <c r="J28" i="1"/>
  <c r="I28" i="1"/>
  <c r="K28" i="1" s="1"/>
  <c r="J27" i="1"/>
  <c r="I27" i="1"/>
  <c r="K27" i="1" s="1"/>
  <c r="J26" i="1"/>
  <c r="I26" i="1"/>
  <c r="K26" i="1" s="1"/>
  <c r="J25" i="1"/>
  <c r="I25" i="1"/>
  <c r="K25" i="1" s="1"/>
  <c r="J24" i="1"/>
  <c r="I24" i="1"/>
  <c r="K24" i="1" s="1"/>
  <c r="L22" i="1"/>
  <c r="J21" i="1"/>
  <c r="I21" i="1"/>
  <c r="K21" i="1" s="1"/>
  <c r="J20" i="1"/>
  <c r="I20" i="1"/>
  <c r="K20" i="1" s="1"/>
  <c r="J19" i="1"/>
  <c r="I19" i="1"/>
  <c r="K19" i="1" s="1"/>
  <c r="J18" i="1"/>
  <c r="I18" i="1"/>
  <c r="K18" i="1" s="1"/>
  <c r="J17" i="1"/>
  <c r="I17" i="1"/>
  <c r="K17" i="1" s="1"/>
  <c r="J14" i="1"/>
  <c r="I14" i="1"/>
  <c r="J13" i="1"/>
  <c r="I13" i="1"/>
  <c r="J12" i="1"/>
  <c r="I12" i="1"/>
  <c r="J11" i="1"/>
  <c r="I11" i="1"/>
  <c r="J10" i="1"/>
  <c r="I10" i="1"/>
  <c r="L8" i="1"/>
  <c r="K11" i="1" l="1"/>
  <c r="K12" i="1"/>
  <c r="K13" i="1"/>
  <c r="K14" i="1"/>
  <c r="K10" i="1"/>
  <c r="N10" i="1" s="1"/>
  <c r="N31" i="1"/>
  <c r="M31" i="1"/>
  <c r="M32" i="1"/>
  <c r="N32" i="1"/>
  <c r="N33" i="1"/>
  <c r="M33" i="1"/>
  <c r="N24" i="1"/>
  <c r="K29" i="1"/>
  <c r="M24" i="1"/>
  <c r="M25" i="1"/>
  <c r="N25" i="1"/>
  <c r="N26" i="1"/>
  <c r="M26" i="1"/>
  <c r="M27" i="1"/>
  <c r="N27" i="1"/>
  <c r="N28" i="1"/>
  <c r="M28" i="1"/>
  <c r="N17" i="1"/>
  <c r="K22" i="1"/>
  <c r="M17" i="1"/>
  <c r="M18" i="1"/>
  <c r="N18" i="1"/>
  <c r="N19" i="1"/>
  <c r="M19" i="1"/>
  <c r="M20" i="1"/>
  <c r="N20" i="1"/>
  <c r="N21" i="1"/>
  <c r="M21" i="1"/>
  <c r="K15" i="1"/>
  <c r="M11" i="1"/>
  <c r="N11" i="1"/>
  <c r="N12" i="1"/>
  <c r="M12" i="1"/>
  <c r="M13" i="1"/>
  <c r="N13" i="1"/>
  <c r="N14" i="1"/>
  <c r="M14" i="1"/>
  <c r="M10" i="1" l="1"/>
  <c r="M29" i="1"/>
  <c r="N29" i="1"/>
  <c r="M22" i="1"/>
  <c r="N22" i="1"/>
  <c r="M15" i="1"/>
  <c r="N15" i="1"/>
  <c r="J3" i="1" l="1"/>
  <c r="I4" i="1"/>
  <c r="J4" i="1"/>
  <c r="I5" i="1"/>
  <c r="J5" i="1"/>
  <c r="I6" i="1"/>
  <c r="J6" i="1"/>
  <c r="I7" i="1"/>
  <c r="J7" i="1"/>
  <c r="K4" i="1" l="1"/>
  <c r="M3" i="1"/>
  <c r="N3" i="1"/>
  <c r="K7" i="1"/>
  <c r="N7" i="1" s="1"/>
  <c r="K6" i="1"/>
  <c r="M6" i="1" s="1"/>
  <c r="M4" i="1"/>
  <c r="N4" i="1"/>
  <c r="K5" i="1"/>
  <c r="M5" i="1" s="1"/>
  <c r="M7" i="1" l="1"/>
  <c r="M8" i="1"/>
  <c r="M35" i="1" s="1"/>
  <c r="N6" i="1"/>
  <c r="K8" i="1"/>
  <c r="K35" i="1" s="1"/>
  <c r="N5" i="1"/>
  <c r="N8" i="1" l="1"/>
</calcChain>
</file>

<file path=xl/sharedStrings.xml><?xml version="1.0" encoding="utf-8"?>
<sst xmlns="http://schemas.openxmlformats.org/spreadsheetml/2006/main" count="96" uniqueCount="19">
  <si>
    <t>matin</t>
  </si>
  <si>
    <t>après-midi</t>
  </si>
  <si>
    <t>durée travail</t>
  </si>
  <si>
    <t>H+</t>
  </si>
  <si>
    <t>H-</t>
  </si>
  <si>
    <t>dép</t>
  </si>
  <si>
    <t>&gt;</t>
  </si>
  <si>
    <t>lundi</t>
  </si>
  <si>
    <t>arrivée</t>
  </si>
  <si>
    <t>total mois</t>
  </si>
  <si>
    <t>mardi</t>
  </si>
  <si>
    <t>mercredi</t>
  </si>
  <si>
    <t>jeudi</t>
  </si>
  <si>
    <t>vendredi</t>
  </si>
  <si>
    <t>total semaine</t>
  </si>
  <si>
    <t>Horraire</t>
  </si>
  <si>
    <t>Configuré</t>
  </si>
  <si>
    <t>samedi</t>
  </si>
  <si>
    <t>dimanche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</si>
</sst>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_€_-;\-* #,##0.00\ _€_-;_-* &quot;-&quot;??\ _€_-;_-@_-"/>
    <numFmt numFmtId="165" formatCode="_-* #,##0.000000\ _€_-;\-* #,##0.000000\ _€_-;_-* &quot;-&quot;??\ _€_-;_-@_-"/>
    <numFmt numFmtId="166" formatCode="h:mm;@"/>
  </numFmts>
  <fonts count="6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8"/>
      <name val="Tahoma"/>
      <family val="2"/>
    </font>
    <font>
      <sz val="10"/>
      <color indexed="8"/>
      <name val="Tahoma"/>
      <family val="2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8" tint="0.79998168889431442"/>
        <bgColor indexed="65"/>
      </patternFill>
    </fill>
    <fill>
      <patternFill patternType="solid">
        <fgColor rgb="FFFFCC99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7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7" borderId="0" applyNumberFormat="0" applyBorder="0" applyAlignment="0" applyProtection="0"/>
    <xf numFmtId="0" fontId="4" fillId="4" borderId="0" applyNumberFormat="0" applyBorder="0" applyAlignment="0" applyProtection="0"/>
    <xf numFmtId="0" fontId="5" fillId="8" borderId="5" applyNumberFormat="0" applyAlignment="0" applyProtection="0"/>
    <xf numFmtId="164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horizontal="center" vertical="center"/>
    </xf>
    <xf numFmtId="0" fontId="4" fillId="2" borderId="1" xfId="1" applyBorder="1" applyAlignment="1">
      <alignment horizontal="center" vertical="center"/>
    </xf>
    <xf numFmtId="0" fontId="4" fillId="4" borderId="1" xfId="4" applyBorder="1" applyAlignment="1">
      <alignment horizontal="center" vertical="center"/>
    </xf>
    <xf numFmtId="0" fontId="5" fillId="8" borderId="5" xfId="5" applyAlignment="1">
      <alignment horizontal="left" vertical="center"/>
    </xf>
    <xf numFmtId="0" fontId="5" fillId="5" borderId="5" xfId="5" applyFill="1" applyAlignment="1">
      <alignment horizontal="center" vertical="center"/>
    </xf>
    <xf numFmtId="0" fontId="0" fillId="2" borderId="1" xfId="1" applyFont="1" applyBorder="1" applyAlignment="1">
      <alignment horizontal="center" vertical="center"/>
    </xf>
    <xf numFmtId="0" fontId="4" fillId="6" borderId="1" xfId="4" applyFill="1" applyBorder="1" applyAlignment="1">
      <alignment horizontal="center" vertical="center"/>
    </xf>
    <xf numFmtId="0" fontId="0" fillId="6" borderId="1" xfId="1" applyFont="1" applyFill="1" applyBorder="1" applyAlignment="1">
      <alignment horizontal="center" vertical="center"/>
    </xf>
    <xf numFmtId="0" fontId="5" fillId="5" borderId="5" xfId="5" applyFill="1" applyAlignment="1">
      <alignment horizontal="left" vertical="center"/>
    </xf>
    <xf numFmtId="0" fontId="5" fillId="0" borderId="0" xfId="5" applyFill="1" applyBorder="1" applyAlignment="1">
      <alignment horizontal="left" vertical="center"/>
    </xf>
    <xf numFmtId="0" fontId="5" fillId="0" borderId="0" xfId="5" applyFill="1" applyBorder="1" applyAlignment="1">
      <alignment horizontal="center" vertical="center"/>
    </xf>
    <xf numFmtId="20" fontId="4" fillId="0" borderId="0" xfId="1" applyNumberFormat="1" applyFill="1" applyBorder="1" applyAlignment="1" applyProtection="1">
      <alignment horizontal="center" vertical="center"/>
      <protection locked="0"/>
    </xf>
    <xf numFmtId="2" fontId="4" fillId="0" borderId="0" xfId="1" applyNumberFormat="1" applyFill="1" applyBorder="1" applyAlignment="1" applyProtection="1">
      <alignment horizontal="center" vertical="center"/>
      <protection hidden="1"/>
    </xf>
    <xf numFmtId="20" fontId="4" fillId="0" borderId="0" xfId="4" applyNumberFormat="1" applyFill="1" applyBorder="1" applyAlignment="1" applyProtection="1">
      <alignment horizontal="center" vertical="center"/>
      <protection locked="0"/>
    </xf>
    <xf numFmtId="2" fontId="4" fillId="0" borderId="0" xfId="4" applyNumberFormat="1" applyFill="1" applyBorder="1" applyAlignment="1" applyProtection="1">
      <alignment horizontal="center" vertical="center"/>
      <protection hidden="1"/>
    </xf>
    <xf numFmtId="20" fontId="4" fillId="0" borderId="0" xfId="1" applyNumberFormat="1" applyFill="1" applyBorder="1" applyAlignment="1" applyProtection="1">
      <alignment horizontal="center" vertical="center"/>
      <protection hidden="1"/>
    </xf>
    <xf numFmtId="20" fontId="4" fillId="0" borderId="0" xfId="4" applyNumberFormat="1" applyFill="1" applyBorder="1" applyAlignment="1" applyProtection="1">
      <alignment horizontal="center" vertical="center"/>
      <protection hidden="1"/>
    </xf>
    <xf numFmtId="20" fontId="3" fillId="0" borderId="0" xfId="0" applyNumberFormat="1" applyFont="1" applyFill="1" applyBorder="1" applyAlignment="1" applyProtection="1">
      <alignment horizontal="center" vertical="center"/>
      <protection hidden="1"/>
    </xf>
    <xf numFmtId="20" fontId="4" fillId="0" borderId="0" xfId="2" applyNumberFormat="1" applyFill="1" applyBorder="1" applyAlignment="1" applyProtection="1">
      <alignment horizontal="center" vertical="center"/>
      <protection hidden="1"/>
    </xf>
    <xf numFmtId="20" fontId="4" fillId="0" borderId="0" xfId="3" applyNumberFormat="1" applyFill="1" applyBorder="1" applyAlignment="1" applyProtection="1">
      <alignment horizontal="center" vertical="center"/>
      <protection hidden="1"/>
    </xf>
    <xf numFmtId="0" fontId="5" fillId="5" borderId="2" xfId="5" applyFill="1" applyBorder="1" applyAlignment="1">
      <alignment horizontal="left" vertical="center"/>
    </xf>
    <xf numFmtId="0" fontId="0" fillId="0" borderId="0" xfId="0" applyNumberFormat="1"/>
    <xf numFmtId="165" fontId="0" fillId="0" borderId="0" xfId="6" applyNumberFormat="1" applyFont="1"/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66" fontId="4" fillId="2" borderId="1" xfId="1" applyNumberFormat="1" applyBorder="1" applyAlignment="1" applyProtection="1">
      <alignment horizontal="center" vertical="center"/>
      <protection locked="0"/>
    </xf>
    <xf numFmtId="166" fontId="4" fillId="2" borderId="1" xfId="1" applyNumberFormat="1" applyBorder="1" applyAlignment="1" applyProtection="1">
      <alignment horizontal="center" vertical="center"/>
      <protection hidden="1"/>
    </xf>
    <xf numFmtId="166" fontId="4" fillId="4" borderId="1" xfId="4" applyNumberFormat="1" applyBorder="1" applyAlignment="1" applyProtection="1">
      <alignment horizontal="center" vertical="center"/>
      <protection hidden="1"/>
    </xf>
    <xf numFmtId="166" fontId="4" fillId="4" borderId="1" xfId="4" applyNumberFormat="1" applyBorder="1" applyAlignment="1" applyProtection="1">
      <alignment horizontal="center" vertical="center"/>
      <protection locked="0"/>
    </xf>
    <xf numFmtId="166" fontId="4" fillId="0" borderId="0" xfId="1" applyNumberFormat="1" applyFill="1" applyBorder="1" applyAlignment="1" applyProtection="1">
      <alignment horizontal="center" vertical="center"/>
      <protection locked="0"/>
    </xf>
    <xf numFmtId="166" fontId="4" fillId="0" borderId="0" xfId="1" applyNumberFormat="1" applyFill="1" applyBorder="1" applyAlignment="1" applyProtection="1">
      <alignment horizontal="center" vertical="center"/>
      <protection hidden="1"/>
    </xf>
    <xf numFmtId="166" fontId="4" fillId="0" borderId="0" xfId="4" applyNumberFormat="1" applyFill="1" applyBorder="1" applyAlignment="1" applyProtection="1">
      <alignment horizontal="center" vertical="center"/>
      <protection locked="0"/>
    </xf>
    <xf numFmtId="166" fontId="4" fillId="0" borderId="0" xfId="4" applyNumberFormat="1" applyFill="1" applyBorder="1" applyAlignment="1" applyProtection="1">
      <alignment horizontal="center" vertical="center"/>
      <protection hidden="1"/>
    </xf>
    <xf numFmtId="166" fontId="0" fillId="0" borderId="0" xfId="0" applyNumberFormat="1"/>
    <xf numFmtId="164" fontId="0" fillId="0" borderId="4" xfId="6" applyFont="1" applyBorder="1" applyAlignment="1">
      <alignment horizontal="center"/>
    </xf>
    <xf numFmtId="0" fontId="4" fillId="7" borderId="3" xfId="3" applyBorder="1" applyAlignment="1">
      <alignment horizontal="center" vertical="center"/>
    </xf>
    <xf numFmtId="0" fontId="4" fillId="7" borderId="4" xfId="3" applyBorder="1" applyAlignment="1">
      <alignment horizontal="center" vertical="center"/>
    </xf>
    <xf numFmtId="0" fontId="4" fillId="2" borderId="1" xfId="1" applyBorder="1" applyAlignment="1">
      <alignment horizontal="center" vertical="center"/>
    </xf>
    <xf numFmtId="0" fontId="4" fillId="4" borderId="1" xfId="4" applyBorder="1" applyAlignment="1">
      <alignment horizontal="center" vertical="center"/>
    </xf>
    <xf numFmtId="2" fontId="0" fillId="2" borderId="3" xfId="1" applyNumberFormat="1" applyFont="1" applyBorder="1" applyAlignment="1">
      <alignment horizontal="center" vertical="center"/>
    </xf>
    <xf numFmtId="2" fontId="4" fillId="2" borderId="4" xfId="1" applyNumberFormat="1" applyBorder="1" applyAlignment="1">
      <alignment horizontal="center" vertical="center"/>
    </xf>
    <xf numFmtId="2" fontId="0" fillId="4" borderId="3" xfId="4" applyNumberFormat="1" applyFont="1" applyBorder="1" applyAlignment="1">
      <alignment horizontal="center" vertical="center"/>
    </xf>
    <xf numFmtId="2" fontId="4" fillId="4" borderId="4" xfId="4" applyNumberForma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3" borderId="3" xfId="2" applyBorder="1" applyAlignment="1">
      <alignment horizontal="center" vertical="center"/>
    </xf>
    <xf numFmtId="0" fontId="4" fillId="3" borderId="4" xfId="2" applyBorder="1" applyAlignment="1">
      <alignment horizontal="center" vertical="center"/>
    </xf>
    <xf numFmtId="166" fontId="0" fillId="2" borderId="1" xfId="1" applyNumberFormat="1" applyFont="1" applyBorder="1" applyAlignment="1" applyProtection="1">
      <alignment horizontal="center" vertical="center"/>
      <protection locked="0"/>
    </xf>
  </cellXfs>
  <cellStyles count="7">
    <cellStyle name="20 % - Accent1" xfId="1" builtinId="30"/>
    <cellStyle name="20 % - Accent4" xfId="2" builtinId="42"/>
    <cellStyle name="20 % - Accent5" xfId="3" builtinId="46"/>
    <cellStyle name="40 % - Accent3" xfId="4" builtinId="39"/>
    <cellStyle name="Entrée" xfId="5" builtinId="20"/>
    <cellStyle name="Milliers" xfId="6" builtinId="3"/>
    <cellStyle name="Normal" xfId="0" builtinId="0"/>
  </cellStyles>
  <dxfs count="8">
    <dxf>
      <font>
        <b val="0"/>
        <i/>
        <color theme="1"/>
      </font>
      <fill>
        <patternFill>
          <bgColor theme="0" tint="-0.14996795556505021"/>
        </patternFill>
      </fill>
    </dxf>
    <dxf>
      <font>
        <b val="0"/>
        <i/>
        <color theme="1"/>
      </font>
      <fill>
        <patternFill>
          <bgColor rgb="FFFFFF00"/>
        </patternFill>
      </fill>
    </dxf>
    <dxf>
      <font>
        <b val="0"/>
        <i/>
        <color theme="1"/>
      </font>
      <fill>
        <patternFill>
          <bgColor theme="0" tint="-0.14996795556505021"/>
        </patternFill>
      </fill>
    </dxf>
    <dxf>
      <font>
        <b val="0"/>
        <i/>
        <color theme="1"/>
      </font>
      <fill>
        <patternFill>
          <bgColor rgb="FFFFFF00"/>
        </patternFill>
      </fill>
    </dxf>
    <dxf>
      <font>
        <b val="0"/>
        <i/>
        <color theme="1"/>
      </font>
      <fill>
        <patternFill>
          <bgColor theme="0" tint="-0.14996795556505021"/>
        </patternFill>
      </fill>
    </dxf>
    <dxf>
      <font>
        <b val="0"/>
        <i/>
        <color theme="1"/>
      </font>
      <fill>
        <patternFill>
          <bgColor rgb="FFFFFF00"/>
        </patternFill>
      </fill>
    </dxf>
    <dxf>
      <font>
        <b val="0"/>
        <i/>
        <color theme="1"/>
      </font>
      <fill>
        <patternFill>
          <bgColor theme="0" tint="-0.14996795556505021"/>
        </patternFill>
      </fill>
    </dxf>
    <dxf>
      <font>
        <b val="0"/>
        <i/>
        <color theme="1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tabSelected="1" workbookViewId="0">
      <selection activeCell="H15" sqref="H15"/>
    </sheetView>
  </sheetViews>
  <sheetFormatPr baseColWidth="10" defaultRowHeight="15" x14ac:dyDescent="0.25"/>
  <cols>
    <col min="4" max="4" width="3.5703125" customWidth="1"/>
    <col min="7" max="7" width="3.5703125" customWidth="1"/>
    <col min="12" max="12" width="11.42578125" hidden="1" customWidth="1"/>
  </cols>
  <sheetData>
    <row r="1" spans="1:16" x14ac:dyDescent="0.25">
      <c r="A1" s="1"/>
      <c r="B1" s="1"/>
      <c r="C1" s="38" t="s">
        <v>0</v>
      </c>
      <c r="D1" s="38"/>
      <c r="E1" s="38"/>
      <c r="F1" s="39" t="s">
        <v>1</v>
      </c>
      <c r="G1" s="39"/>
      <c r="H1" s="39"/>
      <c r="I1" s="40" t="s">
        <v>0</v>
      </c>
      <c r="J1" s="42" t="s">
        <v>1</v>
      </c>
      <c r="K1" s="44" t="s">
        <v>2</v>
      </c>
      <c r="L1" s="24" t="s">
        <v>15</v>
      </c>
      <c r="M1" s="45" t="s">
        <v>3</v>
      </c>
      <c r="N1" s="36" t="s">
        <v>4</v>
      </c>
    </row>
    <row r="2" spans="1:16" x14ac:dyDescent="0.25">
      <c r="A2" s="1"/>
      <c r="B2" s="1"/>
      <c r="C2" s="6" t="s">
        <v>8</v>
      </c>
      <c r="D2" s="2"/>
      <c r="E2" s="2" t="s">
        <v>5</v>
      </c>
      <c r="F2" s="8" t="s">
        <v>8</v>
      </c>
      <c r="G2" s="7"/>
      <c r="H2" s="3" t="s">
        <v>5</v>
      </c>
      <c r="I2" s="41"/>
      <c r="J2" s="43"/>
      <c r="K2" s="44"/>
      <c r="L2" s="25" t="s">
        <v>16</v>
      </c>
      <c r="M2" s="46"/>
      <c r="N2" s="37"/>
      <c r="P2" s="22"/>
    </row>
    <row r="3" spans="1:16" x14ac:dyDescent="0.25">
      <c r="A3" s="9" t="s">
        <v>7</v>
      </c>
      <c r="B3" s="5">
        <v>1</v>
      </c>
      <c r="C3" s="47">
        <v>0.375</v>
      </c>
      <c r="D3" s="27" t="s">
        <v>6</v>
      </c>
      <c r="E3" s="26">
        <v>0.45833333333333331</v>
      </c>
      <c r="F3" s="29">
        <v>0.52083333333333337</v>
      </c>
      <c r="G3" s="28" t="s">
        <v>6</v>
      </c>
      <c r="H3" s="29">
        <v>0.75</v>
      </c>
      <c r="I3" s="26">
        <f>E3-C3</f>
        <v>8.3333333333333315E-2</v>
      </c>
      <c r="J3" s="28">
        <f>H3-F3</f>
        <v>0.22916666666666663</v>
      </c>
      <c r="K3" s="26">
        <f>I3+J3</f>
        <v>0.31249999999999994</v>
      </c>
      <c r="L3" s="26">
        <v>0.35000000000000003</v>
      </c>
      <c r="M3" s="26">
        <f>IF(K3&gt;L3,K3-L3,0)</f>
        <v>0</v>
      </c>
      <c r="N3" s="26">
        <f>IF(K3&lt;L3,K3-L3,0)</f>
        <v>-3.7500000000000089E-2</v>
      </c>
      <c r="P3" s="23"/>
    </row>
    <row r="4" spans="1:16" x14ac:dyDescent="0.25">
      <c r="A4" s="4" t="s">
        <v>10</v>
      </c>
      <c r="B4" s="5">
        <v>2</v>
      </c>
      <c r="C4" s="47">
        <v>0.375</v>
      </c>
      <c r="D4" s="27" t="s">
        <v>6</v>
      </c>
      <c r="E4" s="26">
        <v>0.45833333333333331</v>
      </c>
      <c r="F4" s="29">
        <v>0.52083333333333337</v>
      </c>
      <c r="G4" s="28" t="s">
        <v>6</v>
      </c>
      <c r="H4" s="29">
        <v>0.79166666666666696</v>
      </c>
      <c r="I4" s="26">
        <f>E4-C4</f>
        <v>8.3333333333333315E-2</v>
      </c>
      <c r="J4" s="28">
        <f>H4-F4</f>
        <v>0.27083333333333359</v>
      </c>
      <c r="K4" s="26">
        <f>I4+J4</f>
        <v>0.35416666666666691</v>
      </c>
      <c r="L4" s="26">
        <v>0.35000000000000003</v>
      </c>
      <c r="M4" s="26">
        <f>IF(K4&gt;L4,K4-L4,0)</f>
        <v>4.1666666666668739E-3</v>
      </c>
      <c r="N4" s="26">
        <f t="shared" ref="N4:N7" si="0">IF(K4&lt;L4,K4-L4,0)</f>
        <v>0</v>
      </c>
    </row>
    <row r="5" spans="1:16" x14ac:dyDescent="0.25">
      <c r="A5" s="9" t="s">
        <v>11</v>
      </c>
      <c r="B5" s="5">
        <v>3</v>
      </c>
      <c r="C5" s="47">
        <v>0.375</v>
      </c>
      <c r="D5" s="27" t="s">
        <v>6</v>
      </c>
      <c r="E5" s="26">
        <v>0.45833333333333331</v>
      </c>
      <c r="F5" s="29">
        <v>0.52083333333333337</v>
      </c>
      <c r="G5" s="28" t="s">
        <v>6</v>
      </c>
      <c r="H5" s="29">
        <v>0.75</v>
      </c>
      <c r="I5" s="26">
        <f>E5-C5</f>
        <v>8.3333333333333315E-2</v>
      </c>
      <c r="J5" s="28">
        <f>H5-F5</f>
        <v>0.22916666666666663</v>
      </c>
      <c r="K5" s="26">
        <f>I5+J5</f>
        <v>0.31249999999999994</v>
      </c>
      <c r="L5" s="26">
        <v>0.35000000000000003</v>
      </c>
      <c r="M5" s="26">
        <f>IF(K5&gt;L5,K5-L5,0)</f>
        <v>0</v>
      </c>
      <c r="N5" s="26">
        <f t="shared" si="0"/>
        <v>-3.7500000000000089E-2</v>
      </c>
    </row>
    <row r="6" spans="1:16" x14ac:dyDescent="0.25">
      <c r="A6" s="4" t="s">
        <v>12</v>
      </c>
      <c r="B6" s="5">
        <v>4</v>
      </c>
      <c r="C6" s="47">
        <v>0.375</v>
      </c>
      <c r="D6" s="27" t="s">
        <v>6</v>
      </c>
      <c r="E6" s="26">
        <v>0.45833333333333331</v>
      </c>
      <c r="F6" s="29">
        <v>0.52083333333333337</v>
      </c>
      <c r="G6" s="28" t="s">
        <v>6</v>
      </c>
      <c r="H6" s="29">
        <v>0.79166666666666696</v>
      </c>
      <c r="I6" s="26">
        <f>E6-C6</f>
        <v>8.3333333333333315E-2</v>
      </c>
      <c r="J6" s="28">
        <f>H6-F6</f>
        <v>0.27083333333333359</v>
      </c>
      <c r="K6" s="26">
        <f>I6+J6</f>
        <v>0.35416666666666691</v>
      </c>
      <c r="L6" s="26">
        <v>0.35000000000000003</v>
      </c>
      <c r="M6" s="26">
        <f>IF(K6&gt;L6,K6-L6,0)</f>
        <v>4.1666666666668739E-3</v>
      </c>
      <c r="N6" s="26">
        <f t="shared" si="0"/>
        <v>0</v>
      </c>
    </row>
    <row r="7" spans="1:16" x14ac:dyDescent="0.25">
      <c r="A7" s="21" t="s">
        <v>13</v>
      </c>
      <c r="B7" s="5">
        <v>5</v>
      </c>
      <c r="C7" s="47">
        <v>0.375</v>
      </c>
      <c r="D7" s="27" t="s">
        <v>6</v>
      </c>
      <c r="E7" s="26">
        <v>0.45833333333333331</v>
      </c>
      <c r="F7" s="29">
        <v>0.52083333333333337</v>
      </c>
      <c r="G7" s="28" t="s">
        <v>6</v>
      </c>
      <c r="H7" s="29">
        <v>0.75</v>
      </c>
      <c r="I7" s="26">
        <f>E7-C7</f>
        <v>8.3333333333333315E-2</v>
      </c>
      <c r="J7" s="28">
        <f>H7-F7</f>
        <v>0.22916666666666663</v>
      </c>
      <c r="K7" s="26">
        <f>I7+J7</f>
        <v>0.31249999999999994</v>
      </c>
      <c r="L7" s="26">
        <v>0.35000000000000003</v>
      </c>
      <c r="M7" s="26">
        <f>IF(K7&gt;L7,K7-L7,0)</f>
        <v>0</v>
      </c>
      <c r="N7" s="26">
        <f t="shared" si="0"/>
        <v>-3.7500000000000089E-2</v>
      </c>
    </row>
    <row r="8" spans="1:16" x14ac:dyDescent="0.25">
      <c r="A8" s="21" t="s">
        <v>17</v>
      </c>
      <c r="B8" s="5">
        <v>6</v>
      </c>
      <c r="C8" s="30"/>
      <c r="D8" s="31"/>
      <c r="E8" s="30"/>
      <c r="F8" s="32"/>
      <c r="G8" s="33"/>
      <c r="H8" s="32"/>
      <c r="I8" s="34" t="s">
        <v>14</v>
      </c>
      <c r="J8" s="34"/>
      <c r="K8" s="35">
        <f>(SUM(K3:K7))*24</f>
        <v>39.500000000000007</v>
      </c>
      <c r="L8" s="35">
        <f>(SUM(L3:L7))*24</f>
        <v>42.000000000000007</v>
      </c>
      <c r="M8" s="35">
        <f>(SUM(M3:M7))*24</f>
        <v>0.20000000000000995</v>
      </c>
      <c r="N8" s="35">
        <f>(SUM(N3:N7))*24</f>
        <v>-2.7000000000000064</v>
      </c>
    </row>
    <row r="9" spans="1:16" ht="15" customHeight="1" x14ac:dyDescent="0.25">
      <c r="A9" s="21" t="s">
        <v>18</v>
      </c>
      <c r="B9" s="5">
        <v>7</v>
      </c>
      <c r="C9" s="12"/>
      <c r="D9" s="13"/>
      <c r="E9" s="12"/>
      <c r="F9" s="14"/>
      <c r="G9" s="15"/>
      <c r="H9" s="14"/>
      <c r="I9" s="16"/>
      <c r="J9" s="17"/>
      <c r="K9" s="18"/>
      <c r="L9" s="18"/>
      <c r="M9" s="19"/>
      <c r="N9" s="20"/>
    </row>
    <row r="10" spans="1:16" x14ac:dyDescent="0.25">
      <c r="A10" s="9" t="s">
        <v>7</v>
      </c>
      <c r="B10" s="5">
        <v>8</v>
      </c>
      <c r="C10" s="26">
        <v>0.29166666666666669</v>
      </c>
      <c r="D10" s="27" t="s">
        <v>6</v>
      </c>
      <c r="E10" s="26">
        <v>0.5</v>
      </c>
      <c r="F10" s="29">
        <v>0.54166666666666663</v>
      </c>
      <c r="G10" s="28" t="s">
        <v>6</v>
      </c>
      <c r="H10" s="29">
        <v>0.83611111111111114</v>
      </c>
      <c r="I10" s="26">
        <f>E10-C10</f>
        <v>0.20833333333333331</v>
      </c>
      <c r="J10" s="28">
        <f>H10-F10</f>
        <v>0.29444444444444451</v>
      </c>
      <c r="K10" s="26">
        <f>I10+J10</f>
        <v>0.50277777777777777</v>
      </c>
      <c r="L10" s="26">
        <v>0.35000000000000003</v>
      </c>
      <c r="M10" s="26">
        <f>IF(K10&gt;L10,K10-L10,0)</f>
        <v>0.15277777777777773</v>
      </c>
      <c r="N10" s="26">
        <f>IF(K10&lt;L10,K10-L10,0)</f>
        <v>0</v>
      </c>
    </row>
    <row r="11" spans="1:16" x14ac:dyDescent="0.25">
      <c r="A11" s="4" t="s">
        <v>10</v>
      </c>
      <c r="B11" s="5">
        <v>9</v>
      </c>
      <c r="C11" s="26">
        <v>0.29166666666666669</v>
      </c>
      <c r="D11" s="27" t="s">
        <v>6</v>
      </c>
      <c r="E11" s="26">
        <v>0.5</v>
      </c>
      <c r="F11" s="29">
        <v>0.54166666666666663</v>
      </c>
      <c r="G11" s="28" t="s">
        <v>6</v>
      </c>
      <c r="H11" s="29">
        <v>0.83611111111111114</v>
      </c>
      <c r="I11" s="26">
        <f>E11-C11</f>
        <v>0.20833333333333331</v>
      </c>
      <c r="J11" s="28">
        <f>H11-F11</f>
        <v>0.29444444444444451</v>
      </c>
      <c r="K11" s="26">
        <f>I11+J11</f>
        <v>0.50277777777777777</v>
      </c>
      <c r="L11" s="26">
        <v>0.35000000000000003</v>
      </c>
      <c r="M11" s="26">
        <f>IF(K11&gt;L11,K11-L11,0)</f>
        <v>0.15277777777777773</v>
      </c>
      <c r="N11" s="26">
        <f t="shared" ref="N11:N14" si="1">IF(K11&lt;L11,K11-L11,0)</f>
        <v>0</v>
      </c>
    </row>
    <row r="12" spans="1:16" x14ac:dyDescent="0.25">
      <c r="A12" s="9" t="s">
        <v>11</v>
      </c>
      <c r="B12" s="5">
        <v>10</v>
      </c>
      <c r="C12" s="26">
        <v>0.29166666666666669</v>
      </c>
      <c r="D12" s="27" t="s">
        <v>6</v>
      </c>
      <c r="E12" s="26">
        <v>0.5</v>
      </c>
      <c r="F12" s="29">
        <v>0.54166666666666663</v>
      </c>
      <c r="G12" s="28" t="s">
        <v>6</v>
      </c>
      <c r="H12" s="29">
        <v>0.83611111111111114</v>
      </c>
      <c r="I12" s="26">
        <f>E12-C12</f>
        <v>0.20833333333333331</v>
      </c>
      <c r="J12" s="28">
        <f>H12-F12</f>
        <v>0.29444444444444451</v>
      </c>
      <c r="K12" s="26">
        <f>I12+J12</f>
        <v>0.50277777777777777</v>
      </c>
      <c r="L12" s="26">
        <v>0.35000000000000003</v>
      </c>
      <c r="M12" s="26">
        <f>IF(K12&gt;L12,K12-L12,0)</f>
        <v>0.15277777777777773</v>
      </c>
      <c r="N12" s="26">
        <f t="shared" si="1"/>
        <v>0</v>
      </c>
    </row>
    <row r="13" spans="1:16" x14ac:dyDescent="0.25">
      <c r="A13" s="4" t="s">
        <v>12</v>
      </c>
      <c r="B13" s="5">
        <v>11</v>
      </c>
      <c r="C13" s="26">
        <v>0.29166666666666669</v>
      </c>
      <c r="D13" s="27" t="s">
        <v>6</v>
      </c>
      <c r="E13" s="26">
        <v>0.5</v>
      </c>
      <c r="F13" s="29">
        <v>0.54166666666666663</v>
      </c>
      <c r="G13" s="28" t="s">
        <v>6</v>
      </c>
      <c r="H13" s="29">
        <v>0.83611111111111114</v>
      </c>
      <c r="I13" s="26">
        <f>E13-C13</f>
        <v>0.20833333333333331</v>
      </c>
      <c r="J13" s="28">
        <f>H13-F13</f>
        <v>0.29444444444444451</v>
      </c>
      <c r="K13" s="26">
        <f>I13+J13</f>
        <v>0.50277777777777777</v>
      </c>
      <c r="L13" s="26">
        <v>0.35000000000000003</v>
      </c>
      <c r="M13" s="26">
        <f>IF(K13&gt;L13,K13-L13,0)</f>
        <v>0.15277777777777773</v>
      </c>
      <c r="N13" s="26">
        <f t="shared" si="1"/>
        <v>0</v>
      </c>
    </row>
    <row r="14" spans="1:16" x14ac:dyDescent="0.25">
      <c r="A14" s="21" t="s">
        <v>13</v>
      </c>
      <c r="B14" s="5">
        <v>12</v>
      </c>
      <c r="C14" s="26">
        <v>0.29166666666666669</v>
      </c>
      <c r="D14" s="27" t="s">
        <v>6</v>
      </c>
      <c r="E14" s="26">
        <v>0.5</v>
      </c>
      <c r="F14" s="29">
        <v>0.54166666666666663</v>
      </c>
      <c r="G14" s="28" t="s">
        <v>6</v>
      </c>
      <c r="H14" s="29">
        <v>0.83611111111111114</v>
      </c>
      <c r="I14" s="26">
        <f>E14-C14</f>
        <v>0.20833333333333331</v>
      </c>
      <c r="J14" s="28">
        <f>H14-F14</f>
        <v>0.29444444444444451</v>
      </c>
      <c r="K14" s="26">
        <f>I14+J14</f>
        <v>0.50277777777777777</v>
      </c>
      <c r="L14" s="26">
        <v>0.35000000000000003</v>
      </c>
      <c r="M14" s="26">
        <f>IF(K14&gt;L14,K14-L14,0)</f>
        <v>0.15277777777777773</v>
      </c>
      <c r="N14" s="26">
        <f t="shared" si="1"/>
        <v>0</v>
      </c>
    </row>
    <row r="15" spans="1:16" x14ac:dyDescent="0.25">
      <c r="A15" s="21" t="s">
        <v>17</v>
      </c>
      <c r="B15" s="5">
        <v>13</v>
      </c>
      <c r="C15" s="30"/>
      <c r="D15" s="31"/>
      <c r="E15" s="30"/>
      <c r="F15" s="32"/>
      <c r="G15" s="33"/>
      <c r="H15" s="32"/>
      <c r="I15" s="34" t="s">
        <v>14</v>
      </c>
      <c r="J15" s="34"/>
      <c r="K15" s="35">
        <f>(SUM(K10:K14))*24</f>
        <v>60.333333333333329</v>
      </c>
      <c r="L15" s="35">
        <f>(SUM(L10:L14))*24</f>
        <v>42.000000000000007</v>
      </c>
      <c r="M15" s="35">
        <f>(SUM(M10:M14))*24</f>
        <v>18.333333333333329</v>
      </c>
      <c r="N15" s="35">
        <f>(SUM(N10:N14))*24</f>
        <v>0</v>
      </c>
    </row>
    <row r="16" spans="1:16" x14ac:dyDescent="0.25">
      <c r="A16" s="21" t="s">
        <v>18</v>
      </c>
      <c r="B16" s="5">
        <v>14</v>
      </c>
      <c r="C16" s="12"/>
      <c r="D16" s="13"/>
      <c r="E16" s="12"/>
      <c r="F16" s="14"/>
      <c r="G16" s="15"/>
      <c r="H16" s="14"/>
      <c r="I16" s="16"/>
      <c r="J16" s="17"/>
      <c r="K16" s="18"/>
      <c r="L16" s="18"/>
      <c r="M16" s="19"/>
      <c r="N16" s="20"/>
    </row>
    <row r="17" spans="1:14" x14ac:dyDescent="0.25">
      <c r="A17" s="9" t="s">
        <v>7</v>
      </c>
      <c r="B17" s="5">
        <v>15</v>
      </c>
      <c r="C17" s="26"/>
      <c r="D17" s="27" t="s">
        <v>6</v>
      </c>
      <c r="E17" s="26"/>
      <c r="F17" s="29"/>
      <c r="G17" s="28" t="s">
        <v>6</v>
      </c>
      <c r="H17" s="29"/>
      <c r="I17" s="26">
        <f>E17-C17</f>
        <v>0</v>
      </c>
      <c r="J17" s="28">
        <f>H17-F17</f>
        <v>0</v>
      </c>
      <c r="K17" s="26">
        <f>I17+J17</f>
        <v>0</v>
      </c>
      <c r="L17" s="26">
        <v>0.35000000000000003</v>
      </c>
      <c r="M17" s="26">
        <f>IF(K17&gt;L17,K17-L17,0)</f>
        <v>0</v>
      </c>
      <c r="N17" s="26">
        <f>IF(K17&lt;L17,K17-L17,0)</f>
        <v>-0.35000000000000003</v>
      </c>
    </row>
    <row r="18" spans="1:14" x14ac:dyDescent="0.25">
      <c r="A18" s="4" t="s">
        <v>10</v>
      </c>
      <c r="B18" s="5">
        <v>16</v>
      </c>
      <c r="C18" s="26"/>
      <c r="D18" s="27" t="s">
        <v>6</v>
      </c>
      <c r="E18" s="26"/>
      <c r="F18" s="29"/>
      <c r="G18" s="28" t="s">
        <v>6</v>
      </c>
      <c r="H18" s="29"/>
      <c r="I18" s="26">
        <f>E18-C18</f>
        <v>0</v>
      </c>
      <c r="J18" s="28">
        <f>H18-F18</f>
        <v>0</v>
      </c>
      <c r="K18" s="26">
        <f>I18+J18</f>
        <v>0</v>
      </c>
      <c r="L18" s="26">
        <v>0.35000000000000003</v>
      </c>
      <c r="M18" s="26">
        <f>IF(K18&gt;L18,K18-L18,0)</f>
        <v>0</v>
      </c>
      <c r="N18" s="26">
        <f t="shared" ref="N18:N21" si="2">IF(K18&lt;L18,K18-L18,0)</f>
        <v>-0.35000000000000003</v>
      </c>
    </row>
    <row r="19" spans="1:14" x14ac:dyDescent="0.25">
      <c r="A19" s="9" t="s">
        <v>11</v>
      </c>
      <c r="B19" s="5">
        <v>17</v>
      </c>
      <c r="C19" s="26"/>
      <c r="D19" s="27" t="s">
        <v>6</v>
      </c>
      <c r="E19" s="26"/>
      <c r="F19" s="29"/>
      <c r="G19" s="28" t="s">
        <v>6</v>
      </c>
      <c r="H19" s="29"/>
      <c r="I19" s="26">
        <f>E19-C19</f>
        <v>0</v>
      </c>
      <c r="J19" s="28">
        <f>H19-F19</f>
        <v>0</v>
      </c>
      <c r="K19" s="26">
        <f>I19+J19</f>
        <v>0</v>
      </c>
      <c r="L19" s="26">
        <v>0.35000000000000003</v>
      </c>
      <c r="M19" s="26">
        <f>IF(K19&gt;L19,K19-L19,0)</f>
        <v>0</v>
      </c>
      <c r="N19" s="26">
        <f t="shared" si="2"/>
        <v>-0.35000000000000003</v>
      </c>
    </row>
    <row r="20" spans="1:14" x14ac:dyDescent="0.25">
      <c r="A20" s="4" t="s">
        <v>12</v>
      </c>
      <c r="B20" s="5">
        <v>18</v>
      </c>
      <c r="C20" s="26"/>
      <c r="D20" s="27" t="s">
        <v>6</v>
      </c>
      <c r="E20" s="26"/>
      <c r="F20" s="29"/>
      <c r="G20" s="28" t="s">
        <v>6</v>
      </c>
      <c r="H20" s="29"/>
      <c r="I20" s="26">
        <f>E20-C20</f>
        <v>0</v>
      </c>
      <c r="J20" s="28">
        <f>H20-F20</f>
        <v>0</v>
      </c>
      <c r="K20" s="26">
        <f>I20+J20</f>
        <v>0</v>
      </c>
      <c r="L20" s="26">
        <v>0.35000000000000003</v>
      </c>
      <c r="M20" s="26">
        <f>IF(K20&gt;L20,K20-L20,0)</f>
        <v>0</v>
      </c>
      <c r="N20" s="26">
        <f t="shared" si="2"/>
        <v>-0.35000000000000003</v>
      </c>
    </row>
    <row r="21" spans="1:14" x14ac:dyDescent="0.25">
      <c r="A21" s="21" t="s">
        <v>13</v>
      </c>
      <c r="B21" s="5">
        <v>19</v>
      </c>
      <c r="C21" s="26"/>
      <c r="D21" s="27" t="s">
        <v>6</v>
      </c>
      <c r="E21" s="26"/>
      <c r="F21" s="29"/>
      <c r="G21" s="28" t="s">
        <v>6</v>
      </c>
      <c r="H21" s="29"/>
      <c r="I21" s="26">
        <f>E21-C21</f>
        <v>0</v>
      </c>
      <c r="J21" s="28">
        <f>H21-F21</f>
        <v>0</v>
      </c>
      <c r="K21" s="26">
        <f>I21+J21</f>
        <v>0</v>
      </c>
      <c r="L21" s="26">
        <v>0.35000000000000003</v>
      </c>
      <c r="M21" s="26">
        <f>IF(K21&gt;L21,K21-L21,0)</f>
        <v>0</v>
      </c>
      <c r="N21" s="26">
        <f t="shared" si="2"/>
        <v>-0.35000000000000003</v>
      </c>
    </row>
    <row r="22" spans="1:14" x14ac:dyDescent="0.25">
      <c r="A22" s="21" t="s">
        <v>17</v>
      </c>
      <c r="B22" s="5">
        <v>20</v>
      </c>
      <c r="C22" s="30"/>
      <c r="D22" s="31"/>
      <c r="E22" s="30"/>
      <c r="F22" s="32"/>
      <c r="G22" s="33"/>
      <c r="H22" s="32"/>
      <c r="I22" s="34" t="s">
        <v>14</v>
      </c>
      <c r="J22" s="34"/>
      <c r="K22" s="35">
        <f>(SUM(K17:K21))*24</f>
        <v>0</v>
      </c>
      <c r="L22" s="35">
        <f>(SUM(L17:L21))*24</f>
        <v>42.000000000000007</v>
      </c>
      <c r="M22" s="35">
        <f>(SUM(M17:M21))*24</f>
        <v>0</v>
      </c>
      <c r="N22" s="35">
        <f>(SUM(N17:N21))*24</f>
        <v>-42.000000000000007</v>
      </c>
    </row>
    <row r="23" spans="1:14" x14ac:dyDescent="0.25">
      <c r="A23" s="21" t="s">
        <v>18</v>
      </c>
      <c r="B23" s="5">
        <v>21</v>
      </c>
      <c r="C23" s="12"/>
      <c r="D23" s="13"/>
      <c r="E23" s="12"/>
      <c r="F23" s="14"/>
      <c r="G23" s="15"/>
      <c r="H23" s="14"/>
      <c r="I23" s="16"/>
      <c r="J23" s="17"/>
      <c r="K23" s="18"/>
      <c r="L23" s="18"/>
      <c r="M23" s="19"/>
      <c r="N23" s="20"/>
    </row>
    <row r="24" spans="1:14" x14ac:dyDescent="0.25">
      <c r="A24" s="9" t="s">
        <v>7</v>
      </c>
      <c r="B24" s="5">
        <v>22</v>
      </c>
      <c r="C24" s="26"/>
      <c r="D24" s="27" t="s">
        <v>6</v>
      </c>
      <c r="E24" s="26"/>
      <c r="F24" s="29"/>
      <c r="G24" s="28" t="s">
        <v>6</v>
      </c>
      <c r="H24" s="29"/>
      <c r="I24" s="26">
        <f>E24-C24</f>
        <v>0</v>
      </c>
      <c r="J24" s="28">
        <f>H24-F24</f>
        <v>0</v>
      </c>
      <c r="K24" s="26">
        <f>I24+J24</f>
        <v>0</v>
      </c>
      <c r="L24" s="26">
        <v>0.35000000000000003</v>
      </c>
      <c r="M24" s="26">
        <f>IF(K24&gt;L24,K24-L24,0)</f>
        <v>0</v>
      </c>
      <c r="N24" s="26">
        <f>IF(K24&lt;L24,K24-L24,0)</f>
        <v>-0.35000000000000003</v>
      </c>
    </row>
    <row r="25" spans="1:14" x14ac:dyDescent="0.25">
      <c r="A25" s="4" t="s">
        <v>10</v>
      </c>
      <c r="B25" s="5">
        <v>23</v>
      </c>
      <c r="C25" s="26"/>
      <c r="D25" s="27" t="s">
        <v>6</v>
      </c>
      <c r="E25" s="26"/>
      <c r="F25" s="29"/>
      <c r="G25" s="28" t="s">
        <v>6</v>
      </c>
      <c r="H25" s="29"/>
      <c r="I25" s="26">
        <f>E25-C25</f>
        <v>0</v>
      </c>
      <c r="J25" s="28">
        <f>H25-F25</f>
        <v>0</v>
      </c>
      <c r="K25" s="26">
        <f>I25+J25</f>
        <v>0</v>
      </c>
      <c r="L25" s="26">
        <v>0.35000000000000003</v>
      </c>
      <c r="M25" s="26">
        <f>IF(K25&gt;L25,K25-L25,0)</f>
        <v>0</v>
      </c>
      <c r="N25" s="26">
        <f t="shared" ref="N25:N28" si="3">IF(K25&lt;L25,K25-L25,0)</f>
        <v>-0.35000000000000003</v>
      </c>
    </row>
    <row r="26" spans="1:14" x14ac:dyDescent="0.25">
      <c r="A26" s="9" t="s">
        <v>11</v>
      </c>
      <c r="B26" s="5">
        <v>24</v>
      </c>
      <c r="C26" s="26"/>
      <c r="D26" s="27" t="s">
        <v>6</v>
      </c>
      <c r="E26" s="26"/>
      <c r="F26" s="29"/>
      <c r="G26" s="28" t="s">
        <v>6</v>
      </c>
      <c r="H26" s="29"/>
      <c r="I26" s="26">
        <f>E26-C26</f>
        <v>0</v>
      </c>
      <c r="J26" s="28">
        <f>H26-F26</f>
        <v>0</v>
      </c>
      <c r="K26" s="26">
        <f>I26+J26</f>
        <v>0</v>
      </c>
      <c r="L26" s="26">
        <v>0.35000000000000003</v>
      </c>
      <c r="M26" s="26">
        <f>IF(K26&gt;L26,K26-L26,0)</f>
        <v>0</v>
      </c>
      <c r="N26" s="26">
        <f t="shared" si="3"/>
        <v>-0.35000000000000003</v>
      </c>
    </row>
    <row r="27" spans="1:14" x14ac:dyDescent="0.25">
      <c r="A27" s="4" t="s">
        <v>12</v>
      </c>
      <c r="B27" s="5">
        <v>25</v>
      </c>
      <c r="C27" s="26"/>
      <c r="D27" s="27" t="s">
        <v>6</v>
      </c>
      <c r="E27" s="26"/>
      <c r="F27" s="29"/>
      <c r="G27" s="28" t="s">
        <v>6</v>
      </c>
      <c r="H27" s="29"/>
      <c r="I27" s="26">
        <f>E27-C27</f>
        <v>0</v>
      </c>
      <c r="J27" s="28">
        <f>H27-F27</f>
        <v>0</v>
      </c>
      <c r="K27" s="26">
        <f>I27+J27</f>
        <v>0</v>
      </c>
      <c r="L27" s="26">
        <v>0.35000000000000003</v>
      </c>
      <c r="M27" s="26">
        <f>IF(K27&gt;L27,K27-L27,0)</f>
        <v>0</v>
      </c>
      <c r="N27" s="26">
        <f t="shared" si="3"/>
        <v>-0.35000000000000003</v>
      </c>
    </row>
    <row r="28" spans="1:14" x14ac:dyDescent="0.25">
      <c r="A28" s="21" t="s">
        <v>13</v>
      </c>
      <c r="B28" s="5">
        <v>26</v>
      </c>
      <c r="C28" s="26"/>
      <c r="D28" s="27" t="s">
        <v>6</v>
      </c>
      <c r="E28" s="26"/>
      <c r="F28" s="29"/>
      <c r="G28" s="28" t="s">
        <v>6</v>
      </c>
      <c r="H28" s="29"/>
      <c r="I28" s="26">
        <f>E28-C28</f>
        <v>0</v>
      </c>
      <c r="J28" s="28">
        <f>H28-F28</f>
        <v>0</v>
      </c>
      <c r="K28" s="26">
        <f>I28+J28</f>
        <v>0</v>
      </c>
      <c r="L28" s="26">
        <v>0.35000000000000003</v>
      </c>
      <c r="M28" s="26">
        <f>IF(K28&gt;L28,K28-L28,0)</f>
        <v>0</v>
      </c>
      <c r="N28" s="26">
        <f t="shared" si="3"/>
        <v>-0.35000000000000003</v>
      </c>
    </row>
    <row r="29" spans="1:14" x14ac:dyDescent="0.25">
      <c r="A29" s="21" t="s">
        <v>17</v>
      </c>
      <c r="B29" s="5">
        <v>27</v>
      </c>
      <c r="C29" s="30"/>
      <c r="D29" s="31"/>
      <c r="E29" s="30"/>
      <c r="F29" s="32"/>
      <c r="G29" s="33"/>
      <c r="H29" s="32"/>
      <c r="I29" s="34" t="s">
        <v>14</v>
      </c>
      <c r="J29" s="34"/>
      <c r="K29" s="35">
        <f>(SUM(K24:K28))*24</f>
        <v>0</v>
      </c>
      <c r="L29" s="35">
        <f>(SUM(L24:L28))*24</f>
        <v>42.000000000000007</v>
      </c>
      <c r="M29" s="35">
        <f>(SUM(M24:M28))*24</f>
        <v>0</v>
      </c>
      <c r="N29" s="35">
        <f>(SUM(N24:N28))*24</f>
        <v>-42.000000000000007</v>
      </c>
    </row>
    <row r="30" spans="1:14" x14ac:dyDescent="0.25">
      <c r="A30" s="21" t="s">
        <v>18</v>
      </c>
      <c r="B30" s="5">
        <v>28</v>
      </c>
      <c r="C30" s="12"/>
      <c r="D30" s="13"/>
      <c r="E30" s="12"/>
      <c r="F30" s="14"/>
      <c r="G30" s="15"/>
      <c r="H30" s="14"/>
      <c r="I30" s="16"/>
      <c r="J30" s="17"/>
      <c r="K30" s="18"/>
      <c r="L30" s="18"/>
      <c r="M30" s="19"/>
      <c r="N30" s="20"/>
    </row>
    <row r="31" spans="1:14" x14ac:dyDescent="0.25">
      <c r="A31" s="9" t="s">
        <v>11</v>
      </c>
      <c r="B31" s="5">
        <v>29</v>
      </c>
      <c r="C31" s="26"/>
      <c r="D31" s="27" t="s">
        <v>6</v>
      </c>
      <c r="E31" s="26"/>
      <c r="F31" s="29"/>
      <c r="G31" s="28" t="s">
        <v>6</v>
      </c>
      <c r="H31" s="29"/>
      <c r="I31" s="26">
        <f>E31-C31</f>
        <v>0</v>
      </c>
      <c r="J31" s="28">
        <f>H31-F31</f>
        <v>0</v>
      </c>
      <c r="K31" s="26">
        <f>I31+J31</f>
        <v>0</v>
      </c>
      <c r="L31" s="26">
        <v>0.35000000000000003</v>
      </c>
      <c r="M31" s="26">
        <f>IF(K31&gt;L31,K31-L31,0)</f>
        <v>0</v>
      </c>
      <c r="N31" s="26">
        <f t="shared" ref="N31:N33" si="4">IF(K31&lt;L31,K31-L31,0)</f>
        <v>-0.35000000000000003</v>
      </c>
    </row>
    <row r="32" spans="1:14" x14ac:dyDescent="0.25">
      <c r="A32" s="4" t="s">
        <v>12</v>
      </c>
      <c r="B32" s="5">
        <v>30</v>
      </c>
      <c r="C32" s="26"/>
      <c r="D32" s="27" t="s">
        <v>6</v>
      </c>
      <c r="E32" s="26"/>
      <c r="F32" s="29"/>
      <c r="G32" s="28" t="s">
        <v>6</v>
      </c>
      <c r="H32" s="29"/>
      <c r="I32" s="26">
        <f>E32-C32</f>
        <v>0</v>
      </c>
      <c r="J32" s="28">
        <f>H32-F32</f>
        <v>0</v>
      </c>
      <c r="K32" s="26">
        <f>I32+J32</f>
        <v>0</v>
      </c>
      <c r="L32" s="26">
        <v>0.35000000000000003</v>
      </c>
      <c r="M32" s="26">
        <f>IF(K32&gt;L32,K32-L32,0)</f>
        <v>0</v>
      </c>
      <c r="N32" s="26">
        <f t="shared" si="4"/>
        <v>-0.35000000000000003</v>
      </c>
    </row>
    <row r="33" spans="1:14" x14ac:dyDescent="0.25">
      <c r="A33" s="21" t="s">
        <v>13</v>
      </c>
      <c r="B33" s="5">
        <v>31</v>
      </c>
      <c r="C33" s="26"/>
      <c r="D33" s="27" t="s">
        <v>6</v>
      </c>
      <c r="E33" s="26"/>
      <c r="F33" s="29"/>
      <c r="G33" s="28" t="s">
        <v>6</v>
      </c>
      <c r="H33" s="29"/>
      <c r="I33" s="26">
        <f>E33-C33</f>
        <v>0</v>
      </c>
      <c r="J33" s="28">
        <f>H33-F33</f>
        <v>0</v>
      </c>
      <c r="K33" s="26">
        <f>I33+J33</f>
        <v>0</v>
      </c>
      <c r="L33" s="26">
        <v>0.35000000000000003</v>
      </c>
      <c r="M33" s="26">
        <f>IF(K33&gt;L33,K33-L33,0)</f>
        <v>0</v>
      </c>
      <c r="N33" s="26">
        <f t="shared" si="4"/>
        <v>-0.35000000000000003</v>
      </c>
    </row>
    <row r="34" spans="1:14" x14ac:dyDescent="0.25">
      <c r="C34" s="30"/>
      <c r="D34" s="31"/>
      <c r="E34" s="30"/>
      <c r="F34" s="32"/>
      <c r="G34" s="33"/>
      <c r="H34" s="32"/>
      <c r="I34" s="34" t="s">
        <v>14</v>
      </c>
      <c r="J34" s="34"/>
      <c r="K34" s="35">
        <f>(SUM(K31:K33))*24</f>
        <v>0</v>
      </c>
      <c r="L34" s="35">
        <f>(SUM(L31:L33))*24</f>
        <v>25.200000000000003</v>
      </c>
      <c r="M34" s="35">
        <f>(SUM(M31:M33))*24</f>
        <v>0</v>
      </c>
      <c r="N34" s="35">
        <f>(SUM(N31:N33))*24</f>
        <v>-25.200000000000003</v>
      </c>
    </row>
    <row r="35" spans="1:14" x14ac:dyDescent="0.25">
      <c r="J35" t="s">
        <v>9</v>
      </c>
      <c r="K35" s="35">
        <f>(SUM(K8+K15+K22+K29+K34))*24</f>
        <v>2396</v>
      </c>
      <c r="L35" s="35">
        <f>(SUM(L8,L15,L22,L29,L34))*24</f>
        <v>4636.8000000000011</v>
      </c>
      <c r="M35" s="35">
        <f>(SUM(M8))*24</f>
        <v>4.8000000000002387</v>
      </c>
      <c r="N35" s="35">
        <f>(SUM(N30:N34))*24</f>
        <v>-630.00000000000011</v>
      </c>
    </row>
    <row r="39" spans="1:14" x14ac:dyDescent="0.25">
      <c r="A39" s="10"/>
      <c r="B39" s="11"/>
    </row>
  </sheetData>
  <mergeCells count="7">
    <mergeCell ref="N1:N2"/>
    <mergeCell ref="C1:E1"/>
    <mergeCell ref="F1:H1"/>
    <mergeCell ref="I1:I2"/>
    <mergeCell ref="J1:J2"/>
    <mergeCell ref="K1:K2"/>
    <mergeCell ref="M1:M2"/>
  </mergeCells>
  <phoneticPr fontId="0" type="noConversion"/>
  <conditionalFormatting sqref="A3:A9 A31:A33 A39">
    <cfRule type="cellIs" dxfId="7" priority="13" operator="equal">
      <formula>"samedi"</formula>
    </cfRule>
    <cfRule type="cellIs" dxfId="6" priority="14" operator="equal">
      <formula>"dimanche"</formula>
    </cfRule>
  </conditionalFormatting>
  <conditionalFormatting sqref="A10:A16">
    <cfRule type="cellIs" dxfId="5" priority="11" operator="equal">
      <formula>"samedi"</formula>
    </cfRule>
    <cfRule type="cellIs" dxfId="4" priority="12" operator="equal">
      <formula>"dimanche"</formula>
    </cfRule>
  </conditionalFormatting>
  <conditionalFormatting sqref="A17:A23">
    <cfRule type="cellIs" dxfId="3" priority="9" operator="equal">
      <formula>"samedi"</formula>
    </cfRule>
    <cfRule type="cellIs" dxfId="2" priority="10" operator="equal">
      <formula>"dimanche"</formula>
    </cfRule>
  </conditionalFormatting>
  <conditionalFormatting sqref="A24:A30">
    <cfRule type="cellIs" dxfId="1" priority="5" operator="equal">
      <formula>"samedi"</formula>
    </cfRule>
    <cfRule type="cellIs" dxfId="0" priority="6" operator="equal">
      <formula>"dimanche"</formula>
    </cfRule>
  </conditionalFormatting>
  <pageMargins left="0.7" right="0.7" top="0.75" bottom="0.75" header="0.3" footer="0.3"/>
  <pageSetup paperSize="9" orientation="portrait" horizontalDpi="4294967294" verticalDpi="0" r:id="rId1"/>
  <ignoredErrors>
    <ignoredError sqref="I4:N7 I10:N14 J3 I16:N33 I15:K15 M15:N15 L3:N3" unlocked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Sobrero</dc:creator>
  <cp:lastModifiedBy>Sobrero</cp:lastModifiedBy>
  <dcterms:created xsi:type="dcterms:W3CDTF">2011-08-02T09:16:40Z</dcterms:created>
  <dcterms:modified xsi:type="dcterms:W3CDTF">2011-08-04T11:30:48Z</dcterms:modified>
</cp:coreProperties>
</file>