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3 - ASC BNPP\04 - ASC CHALLENGES\FINALES\Pétanque\Etude 2020\"/>
    </mc:Choice>
  </mc:AlternateContent>
  <xr:revisionPtr revIDLastSave="0" documentId="13_ncr:1_{15AA51C1-541F-479B-AE84-B7AAD987B6CE}" xr6:coauthVersionLast="45" xr6:coauthVersionMax="45" xr10:uidLastSave="{00000000-0000-0000-0000-000000000000}"/>
  <bookViews>
    <workbookView xWindow="-108" yWindow="-108" windowWidth="23256" windowHeight="12696" activeTab="1" xr2:uid="{00000000-000D-0000-FFFF-FFFF00000000}"/>
  </bookViews>
  <sheets>
    <sheet name="MATCHS" sheetId="2" r:id="rId1"/>
    <sheet name="CLASSEMENT" sheetId="4" r:id="rId2"/>
    <sheet name="NE PAS TOUCHER" sheetId="1" r:id="rId3"/>
    <sheet name="Liste" sheetId="8" state="hidden" r:id="rId4"/>
  </sheets>
  <definedNames>
    <definedName name="_xlnm._FilterDatabase" localSheetId="0" hidden="1">MATCHS!$N$2:$O$8</definedName>
    <definedName name="apert_bruno_apert">#REF!</definedName>
    <definedName name="STATUT">#REF!</definedName>
    <definedName name="Statut_">#REF!</definedName>
    <definedName name="_xlnm.Print_Area" localSheetId="1">CLASSEMENT!$A$1:$L$15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2" i="2" l="1"/>
  <c r="N3" i="2" l="1"/>
  <c r="N4" i="2"/>
  <c r="N5" i="2"/>
  <c r="N6" i="2"/>
  <c r="N7" i="2"/>
  <c r="N8" i="2"/>
  <c r="N2" i="2"/>
  <c r="C2" i="2"/>
  <c r="C3" i="2"/>
  <c r="C4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5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G42" i="2" l="1"/>
  <c r="G38" i="2"/>
  <c r="G34" i="2"/>
  <c r="G31" i="2"/>
  <c r="G30" i="2"/>
  <c r="G26" i="2"/>
  <c r="G22" i="2"/>
  <c r="G9" i="2"/>
  <c r="G4" i="2"/>
  <c r="G21" i="2"/>
  <c r="B9" i="4"/>
  <c r="B10" i="4"/>
  <c r="B11" i="4"/>
  <c r="B12" i="4"/>
  <c r="B13" i="4"/>
  <c r="B14" i="4"/>
  <c r="B8" i="4"/>
  <c r="K44" i="2"/>
  <c r="K45" i="2"/>
  <c r="K46" i="2"/>
  <c r="K47" i="2"/>
  <c r="K48" i="2"/>
  <c r="K49" i="2"/>
  <c r="K50" i="2"/>
  <c r="J44" i="2"/>
  <c r="J45" i="2"/>
  <c r="J46" i="2"/>
  <c r="J47" i="2"/>
  <c r="J48" i="2"/>
  <c r="J49" i="2"/>
  <c r="J50" i="2"/>
  <c r="I44" i="2"/>
  <c r="I45" i="2"/>
  <c r="I46" i="2"/>
  <c r="I47" i="2"/>
  <c r="I48" i="2"/>
  <c r="I49" i="2"/>
  <c r="I50" i="2"/>
  <c r="H44" i="2"/>
  <c r="H45" i="2"/>
  <c r="H46" i="2"/>
  <c r="H47" i="2"/>
  <c r="H48" i="2"/>
  <c r="H49" i="2"/>
  <c r="H50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3" i="2"/>
  <c r="K2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3" i="2"/>
  <c r="J2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" i="2"/>
  <c r="I5" i="2"/>
  <c r="I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3" i="2"/>
  <c r="H2" i="2"/>
  <c r="C9" i="4"/>
  <c r="C10" i="4"/>
  <c r="C11" i="4"/>
  <c r="C12" i="4"/>
  <c r="C13" i="4"/>
  <c r="C14" i="4"/>
  <c r="C8" i="4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3" i="2"/>
  <c r="F4" i="2"/>
  <c r="F2" i="2"/>
  <c r="G18" i="2" l="1"/>
  <c r="G14" i="2"/>
  <c r="G8" i="2"/>
  <c r="G16" i="2"/>
  <c r="G24" i="2"/>
  <c r="G32" i="2"/>
  <c r="G36" i="2"/>
  <c r="G40" i="2"/>
  <c r="G20" i="2"/>
  <c r="G28" i="2"/>
  <c r="G7" i="2"/>
  <c r="G11" i="2"/>
  <c r="G15" i="2"/>
  <c r="G19" i="2"/>
  <c r="G23" i="2"/>
  <c r="G27" i="2"/>
  <c r="G35" i="2"/>
  <c r="G39" i="2"/>
  <c r="G43" i="2"/>
  <c r="G12" i="2"/>
  <c r="G5" i="2"/>
  <c r="G13" i="2"/>
  <c r="G17" i="2"/>
  <c r="G25" i="2"/>
  <c r="G29" i="2"/>
  <c r="G33" i="2"/>
  <c r="G37" i="2"/>
  <c r="G41" i="2"/>
  <c r="G2" i="2"/>
  <c r="G3" i="2"/>
  <c r="G10" i="2"/>
  <c r="G6" i="2"/>
  <c r="Q3" i="2"/>
  <c r="E9" i="4" s="1"/>
  <c r="Q8" i="2"/>
  <c r="E14" i="4" s="1"/>
  <c r="P8" i="2"/>
  <c r="Q6" i="2"/>
  <c r="E12" i="4" s="1"/>
  <c r="Q5" i="2"/>
  <c r="E11" i="4" s="1"/>
  <c r="Q2" i="2"/>
  <c r="E8" i="4" s="1"/>
  <c r="P4" i="2"/>
  <c r="P7" i="2"/>
  <c r="Q4" i="2"/>
  <c r="P5" i="2"/>
  <c r="P2" i="2"/>
  <c r="Q7" i="2"/>
  <c r="P6" i="2"/>
  <c r="P3" i="2"/>
  <c r="O2" i="2" l="1"/>
  <c r="D8" i="4" s="1"/>
  <c r="O7" i="2"/>
  <c r="D13" i="4" s="1"/>
  <c r="O4" i="2"/>
  <c r="D10" i="4" s="1"/>
  <c r="O8" i="2"/>
  <c r="D14" i="4" s="1"/>
  <c r="O6" i="2"/>
  <c r="D12" i="4" s="1"/>
  <c r="J12" i="4" s="1"/>
  <c r="O3" i="2"/>
  <c r="D9" i="4" s="1"/>
  <c r="O5" i="2"/>
  <c r="D11" i="4" s="1"/>
  <c r="R8" i="2"/>
  <c r="F14" i="4" s="1"/>
  <c r="G14" i="4" s="1"/>
  <c r="R2" i="2"/>
  <c r="F8" i="4" s="1"/>
  <c r="G8" i="4" s="1"/>
  <c r="R6" i="2"/>
  <c r="F12" i="4" s="1"/>
  <c r="G12" i="4" s="1"/>
  <c r="R7" i="2"/>
  <c r="F13" i="4" s="1"/>
  <c r="E13" i="4"/>
  <c r="R5" i="2"/>
  <c r="F11" i="4" s="1"/>
  <c r="G11" i="4" s="1"/>
  <c r="R4" i="2"/>
  <c r="F10" i="4" s="1"/>
  <c r="E10" i="4"/>
  <c r="R3" i="2"/>
  <c r="F9" i="4" s="1"/>
  <c r="G9" i="4" s="1"/>
  <c r="J11" i="4" l="1"/>
  <c r="J9" i="4"/>
  <c r="J14" i="4"/>
  <c r="J8" i="4"/>
  <c r="G13" i="4"/>
  <c r="J13" i="4" s="1"/>
  <c r="G10" i="4"/>
  <c r="J10" i="4" s="1"/>
  <c r="K13" i="4" l="1"/>
  <c r="K8" i="4"/>
  <c r="K9" i="4"/>
  <c r="K12" i="4"/>
  <c r="K14" i="4"/>
  <c r="K10" i="4"/>
  <c r="K11" i="4"/>
  <c r="L14" i="4" l="1"/>
  <c r="L13" i="4"/>
  <c r="L12" i="4"/>
  <c r="L11" i="4"/>
  <c r="L10" i="4"/>
  <c r="L9" i="4"/>
  <c r="L8" i="4"/>
</calcChain>
</file>

<file path=xl/sharedStrings.xml><?xml version="1.0" encoding="utf-8"?>
<sst xmlns="http://schemas.openxmlformats.org/spreadsheetml/2006/main" count="191" uniqueCount="30">
  <si>
    <t>A</t>
  </si>
  <si>
    <t>B</t>
  </si>
  <si>
    <t>G</t>
  </si>
  <si>
    <t>C</t>
  </si>
  <si>
    <t>D</t>
  </si>
  <si>
    <t>F</t>
  </si>
  <si>
    <t>E</t>
  </si>
  <si>
    <t>Score</t>
  </si>
  <si>
    <t>Classement</t>
  </si>
  <si>
    <t>Point average</t>
  </si>
  <si>
    <t>NOMBRE D'ÉQUIPES</t>
  </si>
  <si>
    <t>Points marqués</t>
  </si>
  <si>
    <t>Equipes</t>
  </si>
  <si>
    <t>Parties gagnées</t>
  </si>
  <si>
    <t>Total des points par équipe</t>
  </si>
  <si>
    <t>Points encaissés</t>
  </si>
  <si>
    <t>Points          average</t>
  </si>
  <si>
    <t>R</t>
  </si>
  <si>
    <t>#</t>
  </si>
  <si>
    <t>er</t>
  </si>
  <si>
    <t>ème</t>
  </si>
  <si>
    <t>Résultats</t>
  </si>
  <si>
    <t>ASC</t>
  </si>
  <si>
    <t>Brest</t>
  </si>
  <si>
    <t>Quimper</t>
  </si>
  <si>
    <t>Nantes</t>
  </si>
  <si>
    <t>Lorient</t>
  </si>
  <si>
    <t>Rennes</t>
  </si>
  <si>
    <t>Dinan</t>
  </si>
  <si>
    <t xml:space="preserve">Saisir le nom des villes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</si>
</sst>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;;@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CC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i/>
      <sz val="11"/>
      <color theme="0" tint="-0.249977111117893"/>
      <name val="Calibri"/>
      <family val="2"/>
      <scheme val="minor"/>
    </font>
    <font>
      <b/>
      <i/>
      <sz val="12"/>
      <color theme="0" tint="-0.249977111117893"/>
      <name val="Calibri"/>
      <family val="2"/>
      <scheme val="minor"/>
    </font>
    <font>
      <b/>
      <i/>
      <sz val="1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B9FFB9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141">
    <xf numFmtId="0" fontId="0" fillId="0" borderId="0" xfId="0"/>
    <xf numFmtId="0" fontId="0" fillId="0" borderId="1" xfId="0" applyBorder="1" applyProtection="1">
      <protection hidden="1"/>
    </xf>
    <xf numFmtId="0" fontId="0" fillId="0" borderId="0" xfId="0" applyProtection="1">
      <protection hidden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/>
    </xf>
    <xf numFmtId="0" fontId="0" fillId="2" borderId="0" xfId="0" applyFill="1" applyBorder="1" applyAlignment="1" applyProtection="1">
      <alignment horizontal="center" vertical="center"/>
    </xf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Border="1" applyProtection="1"/>
    <xf numFmtId="0" fontId="1" fillId="4" borderId="16" xfId="0" applyFont="1" applyFill="1" applyBorder="1" applyAlignment="1" applyProtection="1">
      <alignment vertical="center"/>
    </xf>
    <xf numFmtId="0" fontId="1" fillId="4" borderId="0" xfId="0" applyFont="1" applyFill="1" applyBorder="1" applyAlignment="1" applyProtection="1">
      <alignment vertical="center"/>
    </xf>
    <xf numFmtId="0" fontId="1" fillId="4" borderId="0" xfId="0" applyFont="1" applyFill="1" applyBorder="1" applyAlignment="1" applyProtection="1">
      <alignment horizontal="center" vertical="center"/>
    </xf>
    <xf numFmtId="0" fontId="0" fillId="4" borderId="17" xfId="0" applyFill="1" applyBorder="1" applyProtection="1"/>
    <xf numFmtId="0" fontId="1" fillId="4" borderId="13" xfId="0" applyFont="1" applyFill="1" applyBorder="1" applyAlignment="1" applyProtection="1">
      <alignment vertical="center"/>
    </xf>
    <xf numFmtId="0" fontId="1" fillId="4" borderId="14" xfId="0" applyFont="1" applyFill="1" applyBorder="1" applyAlignment="1" applyProtection="1">
      <alignment vertical="center"/>
    </xf>
    <xf numFmtId="0" fontId="1" fillId="4" borderId="14" xfId="0" applyFont="1" applyFill="1" applyBorder="1" applyAlignment="1" applyProtection="1">
      <alignment horizontal="center" vertical="center"/>
    </xf>
    <xf numFmtId="0" fontId="0" fillId="4" borderId="15" xfId="0" applyFill="1" applyBorder="1" applyProtection="1"/>
    <xf numFmtId="0" fontId="1" fillId="0" borderId="0" xfId="0" applyFont="1" applyProtection="1"/>
    <xf numFmtId="0" fontId="0" fillId="0" borderId="0" xfId="0" applyAlignment="1" applyProtection="1">
      <alignment horizontal="left"/>
    </xf>
    <xf numFmtId="0" fontId="0" fillId="5" borderId="1" xfId="0" applyFill="1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</xf>
    <xf numFmtId="0" fontId="2" fillId="7" borderId="19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vertical="center"/>
    </xf>
    <xf numFmtId="0" fontId="8" fillId="6" borderId="1" xfId="0" applyFont="1" applyFill="1" applyBorder="1" applyAlignment="1" applyProtection="1">
      <alignment horizontal="left" vertical="center"/>
    </xf>
    <xf numFmtId="0" fontId="0" fillId="5" borderId="1" xfId="0" applyFill="1" applyBorder="1" applyAlignment="1" applyProtection="1">
      <alignment horizontal="center" vertical="center"/>
    </xf>
    <xf numFmtId="0" fontId="0" fillId="6" borderId="1" xfId="0" applyFill="1" applyBorder="1" applyAlignment="1" applyProtection="1">
      <alignment horizontal="center" vertical="center"/>
    </xf>
    <xf numFmtId="0" fontId="0" fillId="5" borderId="0" xfId="0" applyFill="1" applyBorder="1" applyAlignment="1" applyProtection="1">
      <alignment horizontal="center" vertical="center"/>
    </xf>
    <xf numFmtId="0" fontId="0" fillId="6" borderId="0" xfId="0" applyFill="1" applyBorder="1" applyAlignment="1" applyProtection="1">
      <alignment horizontal="center" vertical="center"/>
    </xf>
    <xf numFmtId="0" fontId="0" fillId="3" borderId="0" xfId="0" applyFill="1" applyBorder="1" applyAlignment="1" applyProtection="1">
      <alignment horizontal="center" vertical="center"/>
    </xf>
    <xf numFmtId="0" fontId="8" fillId="9" borderId="1" xfId="0" applyFont="1" applyFill="1" applyBorder="1" applyAlignment="1" applyProtection="1">
      <alignment horizontal="left" vertical="center"/>
    </xf>
    <xf numFmtId="0" fontId="7" fillId="9" borderId="9" xfId="0" applyFont="1" applyFill="1" applyBorder="1" applyAlignment="1" applyProtection="1">
      <alignment horizontal="center"/>
    </xf>
    <xf numFmtId="0" fontId="7" fillId="9" borderId="4" xfId="0" applyFont="1" applyFill="1" applyBorder="1" applyAlignment="1" applyProtection="1">
      <alignment horizontal="center"/>
    </xf>
    <xf numFmtId="164" fontId="1" fillId="10" borderId="1" xfId="0" applyNumberFormat="1" applyFont="1" applyFill="1" applyBorder="1" applyAlignment="1" applyProtection="1">
      <alignment horizontal="left"/>
    </xf>
    <xf numFmtId="0" fontId="0" fillId="0" borderId="0" xfId="0" applyAlignment="1">
      <alignment horizontal="center"/>
    </xf>
    <xf numFmtId="0" fontId="1" fillId="0" borderId="3" xfId="0" applyFont="1" applyBorder="1" applyAlignment="1" applyProtection="1">
      <alignment horizontal="center" vertical="center"/>
    </xf>
    <xf numFmtId="0" fontId="9" fillId="6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/>
    <xf numFmtId="0" fontId="0" fillId="0" borderId="0" xfId="0" applyBorder="1" applyAlignment="1" applyProtection="1">
      <alignment horizontal="center"/>
    </xf>
    <xf numFmtId="0" fontId="0" fillId="10" borderId="1" xfId="0" applyFont="1" applyFill="1" applyBorder="1" applyAlignment="1" applyProtection="1">
      <alignment horizontal="center"/>
    </xf>
    <xf numFmtId="0" fontId="10" fillId="0" borderId="0" xfId="0" applyFont="1" applyBorder="1" applyProtection="1"/>
    <xf numFmtId="0" fontId="10" fillId="0" borderId="0" xfId="0" applyFont="1" applyBorder="1" applyAlignment="1" applyProtection="1">
      <alignment horizontal="center"/>
    </xf>
    <xf numFmtId="0" fontId="7" fillId="9" borderId="6" xfId="0" applyFont="1" applyFill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 vertical="center"/>
    </xf>
    <xf numFmtId="0" fontId="1" fillId="10" borderId="4" xfId="0" applyFont="1" applyFill="1" applyBorder="1" applyAlignment="1" applyProtection="1">
      <alignment horizontal="center" vertical="center"/>
    </xf>
    <xf numFmtId="0" fontId="0" fillId="10" borderId="5" xfId="0" applyFont="1" applyFill="1" applyBorder="1" applyAlignment="1" applyProtection="1">
      <alignment horizontal="center"/>
    </xf>
    <xf numFmtId="0" fontId="1" fillId="10" borderId="6" xfId="0" applyFont="1" applyFill="1" applyBorder="1" applyAlignment="1" applyProtection="1">
      <alignment horizontal="center" vertical="center"/>
    </xf>
    <xf numFmtId="164" fontId="1" fillId="10" borderId="7" xfId="0" applyNumberFormat="1" applyFont="1" applyFill="1" applyBorder="1" applyAlignment="1" applyProtection="1">
      <alignment horizontal="left"/>
    </xf>
    <xf numFmtId="0" fontId="0" fillId="10" borderId="7" xfId="0" applyFont="1" applyFill="1" applyBorder="1" applyAlignment="1" applyProtection="1">
      <alignment horizontal="center"/>
    </xf>
    <xf numFmtId="0" fontId="0" fillId="10" borderId="8" xfId="0" applyFont="1" applyFill="1" applyBorder="1" applyAlignment="1" applyProtection="1">
      <alignment horizontal="center"/>
    </xf>
    <xf numFmtId="0" fontId="1" fillId="10" borderId="9" xfId="0" applyFont="1" applyFill="1" applyBorder="1" applyAlignment="1" applyProtection="1">
      <alignment horizontal="center" vertical="center"/>
    </xf>
    <xf numFmtId="164" fontId="1" fillId="10" borderId="22" xfId="0" applyNumberFormat="1" applyFont="1" applyFill="1" applyBorder="1" applyAlignment="1" applyProtection="1">
      <alignment horizontal="left"/>
    </xf>
    <xf numFmtId="0" fontId="0" fillId="10" borderId="22" xfId="0" applyFont="1" applyFill="1" applyBorder="1" applyAlignment="1" applyProtection="1">
      <alignment horizontal="center"/>
    </xf>
    <xf numFmtId="0" fontId="0" fillId="10" borderId="23" xfId="0" applyFont="1" applyFill="1" applyBorder="1" applyAlignment="1" applyProtection="1">
      <alignment horizontal="center"/>
    </xf>
    <xf numFmtId="0" fontId="1" fillId="10" borderId="19" xfId="0" applyFont="1" applyFill="1" applyBorder="1" applyAlignment="1" applyProtection="1">
      <alignment horizontal="center" vertical="center" wrapText="1"/>
    </xf>
    <xf numFmtId="0" fontId="1" fillId="10" borderId="24" xfId="0" applyFont="1" applyFill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vertical="center" wrapText="1"/>
    </xf>
    <xf numFmtId="0" fontId="12" fillId="0" borderId="0" xfId="0" applyFont="1" applyFill="1" applyAlignment="1" applyProtection="1">
      <alignment horizontal="center"/>
    </xf>
    <xf numFmtId="0" fontId="7" fillId="4" borderId="1" xfId="0" applyFont="1" applyFill="1" applyBorder="1" applyProtection="1">
      <protection hidden="1"/>
    </xf>
    <xf numFmtId="0" fontId="1" fillId="4" borderId="1" xfId="0" applyFont="1" applyFill="1" applyBorder="1" applyProtection="1">
      <protection hidden="1"/>
    </xf>
    <xf numFmtId="0" fontId="1" fillId="13" borderId="1" xfId="0" applyFont="1" applyFill="1" applyBorder="1" applyProtection="1">
      <protection hidden="1"/>
    </xf>
    <xf numFmtId="0" fontId="1" fillId="9" borderId="1" xfId="0" applyFont="1" applyFill="1" applyBorder="1" applyProtection="1">
      <protection hidden="1"/>
    </xf>
    <xf numFmtId="0" fontId="1" fillId="12" borderId="1" xfId="0" applyFont="1" applyFill="1" applyBorder="1" applyProtection="1">
      <protection hidden="1"/>
    </xf>
    <xf numFmtId="0" fontId="1" fillId="14" borderId="1" xfId="0" applyFont="1" applyFill="1" applyBorder="1" applyProtection="1">
      <protection hidden="1"/>
    </xf>
    <xf numFmtId="0" fontId="1" fillId="15" borderId="1" xfId="0" applyFont="1" applyFill="1" applyBorder="1" applyProtection="1">
      <protection hidden="1"/>
    </xf>
    <xf numFmtId="0" fontId="1" fillId="11" borderId="1" xfId="0" applyFont="1" applyFill="1" applyBorder="1" applyProtection="1">
      <protection hidden="1"/>
    </xf>
    <xf numFmtId="0" fontId="13" fillId="9" borderId="1" xfId="0" applyFont="1" applyFill="1" applyBorder="1" applyProtection="1">
      <protection hidden="1"/>
    </xf>
    <xf numFmtId="0" fontId="13" fillId="4" borderId="1" xfId="0" applyFont="1" applyFill="1" applyBorder="1" applyProtection="1">
      <protection hidden="1"/>
    </xf>
    <xf numFmtId="0" fontId="13" fillId="13" borderId="1" xfId="0" applyFont="1" applyFill="1" applyBorder="1" applyProtection="1">
      <protection hidden="1"/>
    </xf>
    <xf numFmtId="0" fontId="13" fillId="12" borderId="1" xfId="0" applyFont="1" applyFill="1" applyBorder="1" applyProtection="1">
      <protection hidden="1"/>
    </xf>
    <xf numFmtId="0" fontId="13" fillId="14" borderId="1" xfId="0" applyFont="1" applyFill="1" applyBorder="1" applyProtection="1">
      <protection hidden="1"/>
    </xf>
    <xf numFmtId="0" fontId="13" fillId="15" borderId="1" xfId="0" applyFont="1" applyFill="1" applyBorder="1" applyProtection="1">
      <protection hidden="1"/>
    </xf>
    <xf numFmtId="0" fontId="13" fillId="11" borderId="1" xfId="0" applyFont="1" applyFill="1" applyBorder="1" applyProtection="1">
      <protection hidden="1"/>
    </xf>
    <xf numFmtId="0" fontId="2" fillId="0" borderId="0" xfId="0" applyFont="1" applyAlignment="1" applyProtection="1">
      <alignment horizontal="right"/>
    </xf>
    <xf numFmtId="0" fontId="2" fillId="0" borderId="25" xfId="0" applyFont="1" applyBorder="1" applyAlignment="1" applyProtection="1">
      <alignment horizontal="left" vertical="center"/>
    </xf>
    <xf numFmtId="0" fontId="2" fillId="0" borderId="26" xfId="0" applyFont="1" applyBorder="1" applyAlignment="1" applyProtection="1">
      <alignment horizontal="center" vertical="center"/>
    </xf>
    <xf numFmtId="164" fontId="2" fillId="0" borderId="27" xfId="0" applyNumberFormat="1" applyFont="1" applyBorder="1" applyAlignment="1" applyProtection="1">
      <alignment horizontal="left" vertical="center" indent="1"/>
    </xf>
    <xf numFmtId="0" fontId="2" fillId="0" borderId="27" xfId="0" applyFont="1" applyBorder="1" applyAlignment="1" applyProtection="1">
      <alignment horizontal="center" vertical="center"/>
    </xf>
    <xf numFmtId="0" fontId="3" fillId="0" borderId="27" xfId="0" applyFont="1" applyBorder="1" applyAlignment="1" applyProtection="1">
      <alignment horizontal="center" vertical="center"/>
    </xf>
    <xf numFmtId="0" fontId="11" fillId="0" borderId="27" xfId="0" applyFont="1" applyBorder="1" applyAlignment="1" applyProtection="1">
      <alignment horizontal="center" vertical="center"/>
    </xf>
    <xf numFmtId="0" fontId="2" fillId="0" borderId="28" xfId="0" applyFont="1" applyBorder="1" applyAlignment="1" applyProtection="1">
      <alignment horizontal="center" vertical="center"/>
    </xf>
    <xf numFmtId="164" fontId="2" fillId="0" borderId="29" xfId="0" applyNumberFormat="1" applyFont="1" applyBorder="1" applyAlignment="1" applyProtection="1">
      <alignment horizontal="left" vertical="center" indent="1"/>
    </xf>
    <xf numFmtId="0" fontId="2" fillId="0" borderId="29" xfId="0" applyFont="1" applyBorder="1" applyAlignment="1" applyProtection="1">
      <alignment horizontal="center" vertical="center"/>
    </xf>
    <xf numFmtId="0" fontId="3" fillId="0" borderId="29" xfId="0" applyFont="1" applyBorder="1" applyAlignment="1" applyProtection="1">
      <alignment horizontal="center" vertical="center"/>
    </xf>
    <xf numFmtId="0" fontId="2" fillId="0" borderId="30" xfId="0" applyFont="1" applyBorder="1" applyAlignment="1" applyProtection="1">
      <alignment horizontal="center" vertical="center"/>
    </xf>
    <xf numFmtId="164" fontId="2" fillId="0" borderId="31" xfId="0" applyNumberFormat="1" applyFont="1" applyBorder="1" applyAlignment="1" applyProtection="1">
      <alignment horizontal="left" vertical="center" indent="1"/>
    </xf>
    <xf numFmtId="0" fontId="2" fillId="0" borderId="31" xfId="0" applyFont="1" applyBorder="1" applyAlignment="1" applyProtection="1">
      <alignment horizontal="center" vertical="center"/>
    </xf>
    <xf numFmtId="0" fontId="3" fillId="0" borderId="31" xfId="0" applyFont="1" applyBorder="1" applyAlignment="1" applyProtection="1">
      <alignment horizontal="center" vertical="center"/>
    </xf>
    <xf numFmtId="0" fontId="6" fillId="8" borderId="24" xfId="0" applyFont="1" applyFill="1" applyBorder="1" applyAlignment="1" applyProtection="1">
      <alignment horizontal="center" vertical="center" wrapText="1"/>
    </xf>
    <xf numFmtId="0" fontId="2" fillId="0" borderId="34" xfId="0" applyFont="1" applyBorder="1" applyAlignment="1" applyProtection="1">
      <alignment horizontal="right" vertical="center"/>
    </xf>
    <xf numFmtId="0" fontId="2" fillId="0" borderId="35" xfId="0" applyFont="1" applyBorder="1" applyAlignment="1" applyProtection="1">
      <alignment horizontal="right" vertical="center"/>
    </xf>
    <xf numFmtId="0" fontId="2" fillId="0" borderId="36" xfId="0" applyFont="1" applyBorder="1" applyAlignment="1" applyProtection="1">
      <alignment horizontal="right" vertical="center"/>
    </xf>
    <xf numFmtId="0" fontId="2" fillId="0" borderId="37" xfId="0" applyFont="1" applyBorder="1" applyAlignment="1" applyProtection="1">
      <alignment horizontal="left" vertical="center"/>
    </xf>
    <xf numFmtId="0" fontId="2" fillId="0" borderId="38" xfId="0" applyFont="1" applyBorder="1" applyAlignment="1" applyProtection="1">
      <alignment horizontal="left" vertical="center"/>
    </xf>
    <xf numFmtId="0" fontId="14" fillId="8" borderId="19" xfId="0" applyFont="1" applyFill="1" applyBorder="1" applyAlignment="1" applyProtection="1">
      <alignment horizontal="center" vertical="center" wrapText="1"/>
    </xf>
    <xf numFmtId="0" fontId="14" fillId="8" borderId="11" xfId="0" applyFont="1" applyFill="1" applyBorder="1" applyAlignment="1" applyProtection="1">
      <alignment horizontal="center" vertical="center" wrapText="1"/>
    </xf>
    <xf numFmtId="0" fontId="15" fillId="0" borderId="0" xfId="0" applyFont="1" applyBorder="1" applyAlignment="1" applyProtection="1">
      <alignment horizontal="center" vertical="center"/>
    </xf>
    <xf numFmtId="0" fontId="15" fillId="0" borderId="31" xfId="0" applyFont="1" applyBorder="1" applyAlignment="1">
      <alignment horizontal="center" vertical="center"/>
    </xf>
    <xf numFmtId="164" fontId="2" fillId="0" borderId="40" xfId="0" applyNumberFormat="1" applyFont="1" applyBorder="1" applyAlignment="1">
      <alignment horizontal="left" vertical="center" indent="1"/>
    </xf>
    <xf numFmtId="0" fontId="3" fillId="0" borderId="39" xfId="0" applyFont="1" applyBorder="1" applyAlignment="1" applyProtection="1">
      <alignment horizontal="center" vertical="center"/>
    </xf>
    <xf numFmtId="0" fontId="15" fillId="0" borderId="39" xfId="0" applyFont="1" applyBorder="1" applyAlignment="1">
      <alignment horizontal="center" vertical="center"/>
    </xf>
    <xf numFmtId="164" fontId="2" fillId="0" borderId="41" xfId="0" applyNumberFormat="1" applyFont="1" applyBorder="1" applyAlignment="1">
      <alignment horizontal="left" vertical="center" indent="1"/>
    </xf>
    <xf numFmtId="0" fontId="15" fillId="0" borderId="0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left" vertical="center" indent="1"/>
    </xf>
    <xf numFmtId="0" fontId="1" fillId="5" borderId="1" xfId="0" applyFont="1" applyFill="1" applyBorder="1" applyAlignment="1" applyProtection="1">
      <alignment horizontal="center" vertical="center"/>
    </xf>
    <xf numFmtId="0" fontId="1" fillId="6" borderId="1" xfId="0" applyFont="1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0" fontId="2" fillId="9" borderId="10" xfId="0" applyFont="1" applyFill="1" applyBorder="1" applyAlignment="1" applyProtection="1">
      <alignment horizontal="center" vertical="center"/>
    </xf>
    <xf numFmtId="0" fontId="2" fillId="9" borderId="11" xfId="0" applyFont="1" applyFill="1" applyBorder="1" applyAlignment="1" applyProtection="1">
      <alignment horizontal="center" vertical="center"/>
    </xf>
    <xf numFmtId="0" fontId="2" fillId="9" borderId="12" xfId="0" applyFont="1" applyFill="1" applyBorder="1" applyAlignment="1" applyProtection="1">
      <alignment horizontal="center" vertical="center"/>
    </xf>
    <xf numFmtId="0" fontId="1" fillId="10" borderId="10" xfId="0" applyFont="1" applyFill="1" applyBorder="1" applyAlignment="1" applyProtection="1">
      <alignment horizontal="center" vertical="center" wrapText="1"/>
    </xf>
    <xf numFmtId="0" fontId="1" fillId="10" borderId="11" xfId="0" applyFont="1" applyFill="1" applyBorder="1" applyAlignment="1" applyProtection="1">
      <alignment horizontal="center" vertical="center" wrapText="1"/>
    </xf>
    <xf numFmtId="0" fontId="7" fillId="9" borderId="1" xfId="0" applyFont="1" applyFill="1" applyBorder="1" applyAlignment="1" applyProtection="1">
      <alignment horizontal="left" vertical="center" indent="1"/>
      <protection locked="0"/>
    </xf>
    <xf numFmtId="0" fontId="7" fillId="9" borderId="5" xfId="0" applyFont="1" applyFill="1" applyBorder="1" applyAlignment="1" applyProtection="1">
      <alignment horizontal="left" vertical="center" indent="1"/>
      <protection locked="0"/>
    </xf>
    <xf numFmtId="0" fontId="7" fillId="9" borderId="7" xfId="0" applyFont="1" applyFill="1" applyBorder="1" applyAlignment="1" applyProtection="1">
      <alignment horizontal="left" indent="1"/>
      <protection locked="0"/>
    </xf>
    <xf numFmtId="0" fontId="7" fillId="9" borderId="8" xfId="0" applyFont="1" applyFill="1" applyBorder="1" applyAlignment="1" applyProtection="1">
      <alignment horizontal="left" indent="1"/>
      <protection locked="0"/>
    </xf>
    <xf numFmtId="0" fontId="7" fillId="9" borderId="18" xfId="0" applyFont="1" applyFill="1" applyBorder="1" applyAlignment="1" applyProtection="1">
      <alignment horizontal="left" vertical="center" indent="1"/>
      <protection locked="0"/>
    </xf>
    <xf numFmtId="0" fontId="7" fillId="9" borderId="20" xfId="0" applyFont="1" applyFill="1" applyBorder="1" applyAlignment="1" applyProtection="1">
      <alignment horizontal="left" vertical="center" indent="1"/>
      <protection locked="0"/>
    </xf>
    <xf numFmtId="0" fontId="7" fillId="9" borderId="21" xfId="0" applyFont="1" applyFill="1" applyBorder="1" applyAlignment="1" applyProtection="1">
      <alignment horizontal="left" vertical="center" indent="1"/>
      <protection locked="0"/>
    </xf>
    <xf numFmtId="0" fontId="7" fillId="9" borderId="1" xfId="0" applyFont="1" applyFill="1" applyBorder="1" applyAlignment="1" applyProtection="1">
      <alignment horizontal="left" indent="1"/>
      <protection locked="0"/>
    </xf>
    <xf numFmtId="0" fontId="7" fillId="9" borderId="5" xfId="0" applyFont="1" applyFill="1" applyBorder="1" applyAlignment="1" applyProtection="1">
      <alignment horizontal="left" indent="1"/>
      <protection locked="0"/>
    </xf>
    <xf numFmtId="0" fontId="1" fillId="4" borderId="10" xfId="0" applyFont="1" applyFill="1" applyBorder="1" applyAlignment="1" applyProtection="1">
      <alignment horizontal="center" vertical="center"/>
    </xf>
    <xf numFmtId="0" fontId="1" fillId="4" borderId="11" xfId="0" applyFont="1" applyFill="1" applyBorder="1" applyAlignment="1" applyProtection="1">
      <alignment horizontal="center" vertical="center"/>
    </xf>
    <xf numFmtId="0" fontId="1" fillId="4" borderId="12" xfId="0" applyFont="1" applyFill="1" applyBorder="1" applyAlignment="1" applyProtection="1">
      <alignment horizontal="center" vertical="center"/>
    </xf>
    <xf numFmtId="0" fontId="1" fillId="9" borderId="1" xfId="0" applyFont="1" applyFill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left" vertical="center" wrapText="1"/>
    </xf>
    <xf numFmtId="0" fontId="5" fillId="0" borderId="0" xfId="0" applyFont="1" applyAlignment="1" applyProtection="1">
      <alignment horizontal="left"/>
    </xf>
    <xf numFmtId="0" fontId="5" fillId="0" borderId="0" xfId="0" applyFont="1" applyAlignment="1" applyProtection="1">
      <alignment horizontal="right"/>
    </xf>
    <xf numFmtId="0" fontId="2" fillId="0" borderId="0" xfId="0" applyFont="1" applyAlignment="1" applyProtection="1">
      <alignment horizontal="right"/>
    </xf>
    <xf numFmtId="0" fontId="2" fillId="0" borderId="0" xfId="0" applyFont="1" applyAlignment="1" applyProtection="1">
      <alignment horizontal="left"/>
    </xf>
    <xf numFmtId="0" fontId="6" fillId="7" borderId="10" xfId="0" applyFont="1" applyFill="1" applyBorder="1" applyAlignment="1" applyProtection="1">
      <alignment horizontal="center" vertical="center" wrapText="1"/>
    </xf>
    <xf numFmtId="0" fontId="6" fillId="7" borderId="32" xfId="0" applyFont="1" applyFill="1" applyBorder="1" applyAlignment="1" applyProtection="1">
      <alignment horizontal="center" vertical="center" wrapText="1"/>
    </xf>
    <xf numFmtId="0" fontId="16" fillId="8" borderId="33" xfId="0" applyFont="1" applyFill="1" applyBorder="1" applyAlignment="1" applyProtection="1">
      <alignment horizontal="right" vertical="center" wrapText="1"/>
    </xf>
    <xf numFmtId="0" fontId="16" fillId="8" borderId="32" xfId="0" applyFont="1" applyFill="1" applyBorder="1" applyAlignment="1" applyProtection="1">
      <alignment horizontal="right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colors>
    <mruColors>
      <color rgb="FF0000FF"/>
      <color rgb="FFFF99FF"/>
      <color rgb="FFDAEEF3"/>
      <color rgb="FFFFFF99"/>
      <color rgb="FFFFCC99"/>
      <color rgb="FF0000CC"/>
      <color rgb="FF00FFCC"/>
      <color rgb="FFFFC000"/>
      <color rgb="FFFF0000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106680</xdr:colOff>
      <xdr:row>10</xdr:row>
      <xdr:rowOff>30797</xdr:rowOff>
    </xdr:from>
    <xdr:to>
      <xdr:col>13</xdr:col>
      <xdr:colOff>734460</xdr:colOff>
      <xdr:row>12</xdr:row>
      <xdr:rowOff>126047</xdr:rowOff>
    </xdr:to>
    <xdr:sp macro="[0]!trois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47851D8C-F31B-4DD9-90B1-EF7A7A6A7E27}"/>
            </a:ext>
          </a:extLst>
        </xdr:cNvPr>
        <xdr:cNvSpPr/>
      </xdr:nvSpPr>
      <xdr:spPr>
        <a:xfrm>
          <a:off x="4320540" y="2111057"/>
          <a:ext cx="864000" cy="461010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002060"/>
              </a:solidFill>
            </a:rPr>
            <a:t>3</a:t>
          </a:r>
        </a:p>
      </xdr:txBody>
    </xdr:sp>
    <xdr:clientData/>
  </xdr:twoCellAnchor>
  <xdr:twoCellAnchor>
    <xdr:from>
      <xdr:col>13</xdr:col>
      <xdr:colOff>817883</xdr:colOff>
      <xdr:row>10</xdr:row>
      <xdr:rowOff>37148</xdr:rowOff>
    </xdr:from>
    <xdr:to>
      <xdr:col>13</xdr:col>
      <xdr:colOff>1681883</xdr:colOff>
      <xdr:row>12</xdr:row>
      <xdr:rowOff>132398</xdr:rowOff>
    </xdr:to>
    <xdr:sp macro="[0]!quatre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AF44B938-7A8D-4203-AA27-1297418CF347}"/>
            </a:ext>
          </a:extLst>
        </xdr:cNvPr>
        <xdr:cNvSpPr/>
      </xdr:nvSpPr>
      <xdr:spPr>
        <a:xfrm>
          <a:off x="5267963" y="2117408"/>
          <a:ext cx="864000" cy="461010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002060"/>
              </a:solidFill>
            </a:rPr>
            <a:t>4</a:t>
          </a:r>
        </a:p>
      </xdr:txBody>
    </xdr:sp>
    <xdr:clientData/>
  </xdr:twoCellAnchor>
  <xdr:twoCellAnchor>
    <xdr:from>
      <xdr:col>13</xdr:col>
      <xdr:colOff>1771652</xdr:colOff>
      <xdr:row>10</xdr:row>
      <xdr:rowOff>42861</xdr:rowOff>
    </xdr:from>
    <xdr:to>
      <xdr:col>14</xdr:col>
      <xdr:colOff>517292</xdr:colOff>
      <xdr:row>12</xdr:row>
      <xdr:rowOff>138111</xdr:rowOff>
    </xdr:to>
    <xdr:sp macro="[0]!cinq" textlink="">
      <xdr:nvSpPr>
        <xdr:cNvPr id="18" name="Rectangle : coins arrondis 17">
          <a:extLst>
            <a:ext uri="{FF2B5EF4-FFF2-40B4-BE49-F238E27FC236}">
              <a16:creationId xmlns:a16="http://schemas.microsoft.com/office/drawing/2014/main" id="{8C518E25-43CA-47D2-8DB6-C9EBB8F0F663}"/>
            </a:ext>
          </a:extLst>
        </xdr:cNvPr>
        <xdr:cNvSpPr/>
      </xdr:nvSpPr>
      <xdr:spPr>
        <a:xfrm>
          <a:off x="6221732" y="2123121"/>
          <a:ext cx="864000" cy="461010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002060"/>
              </a:solidFill>
            </a:rPr>
            <a:t>5</a:t>
          </a:r>
        </a:p>
      </xdr:txBody>
    </xdr:sp>
    <xdr:clientData/>
  </xdr:twoCellAnchor>
  <xdr:twoCellAnchor>
    <xdr:from>
      <xdr:col>15</xdr:col>
      <xdr:colOff>62548</xdr:colOff>
      <xdr:row>10</xdr:row>
      <xdr:rowOff>39369</xdr:rowOff>
    </xdr:from>
    <xdr:to>
      <xdr:col>16</xdr:col>
      <xdr:colOff>263608</xdr:colOff>
      <xdr:row>12</xdr:row>
      <xdr:rowOff>134619</xdr:rowOff>
    </xdr:to>
    <xdr:sp macro="[0]!six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F6A86378-407E-44AB-99EF-A2B1352B4E35}"/>
            </a:ext>
          </a:extLst>
        </xdr:cNvPr>
        <xdr:cNvSpPr/>
      </xdr:nvSpPr>
      <xdr:spPr>
        <a:xfrm>
          <a:off x="7202488" y="2119629"/>
          <a:ext cx="864000" cy="461010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002060"/>
              </a:solidFill>
            </a:rPr>
            <a:t>6</a:t>
          </a:r>
        </a:p>
      </xdr:txBody>
    </xdr:sp>
    <xdr:clientData/>
  </xdr:twoCellAnchor>
  <xdr:twoCellAnchor>
    <xdr:from>
      <xdr:col>16</xdr:col>
      <xdr:colOff>369568</xdr:colOff>
      <xdr:row>10</xdr:row>
      <xdr:rowOff>31432</xdr:rowOff>
    </xdr:from>
    <xdr:to>
      <xdr:col>17</xdr:col>
      <xdr:colOff>570628</xdr:colOff>
      <xdr:row>12</xdr:row>
      <xdr:rowOff>126682</xdr:rowOff>
    </xdr:to>
    <xdr:sp macro="[0]!sept" textlink="">
      <xdr:nvSpPr>
        <xdr:cNvPr id="20" name="Rectangle : coins arrondis 19">
          <a:extLst>
            <a:ext uri="{FF2B5EF4-FFF2-40B4-BE49-F238E27FC236}">
              <a16:creationId xmlns:a16="http://schemas.microsoft.com/office/drawing/2014/main" id="{294F9A55-FCE8-4A72-BB0C-CADFE9D1A9DA}"/>
            </a:ext>
          </a:extLst>
        </xdr:cNvPr>
        <xdr:cNvSpPr/>
      </xdr:nvSpPr>
      <xdr:spPr>
        <a:xfrm>
          <a:off x="8172448" y="2111692"/>
          <a:ext cx="864000" cy="461010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002060"/>
              </a:solidFill>
            </a:rPr>
            <a:t>7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182880</xdr:colOff>
      <xdr:row>1</xdr:row>
      <xdr:rowOff>31362</xdr:rowOff>
    </xdr:from>
    <xdr:to>
      <xdr:col>9</xdr:col>
      <xdr:colOff>457200</xdr:colOff>
      <xdr:row>3</xdr:row>
      <xdr:rowOff>83819</xdr:rowOff>
    </xdr:to>
    <xdr:pic macro="[0]!Retour">
      <xdr:nvPicPr>
        <xdr:cNvPr id="5" name="Image 4">
          <a:extLst>
            <a:ext uri="{FF2B5EF4-FFF2-40B4-BE49-F238E27FC236}">
              <a16:creationId xmlns:a16="http://schemas.microsoft.com/office/drawing/2014/main" id="{EE2A581E-9680-4B2C-AE05-07A4A4BD9B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1760" y="214242"/>
          <a:ext cx="1059180" cy="4182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00B0F0"/>
  </sheetPr>
  <dimension ref="A1:Y51"/>
  <sheetViews>
    <sheetView showGridLines="0" zoomScaleNormal="100" workbookViewId="0">
      <selection activeCell="D23" sqref="D23"/>
    </sheetView>
  </sheetViews>
  <sheetFormatPr baseColWidth="10" defaultColWidth="11.44140625" defaultRowHeight="14.4" x14ac:dyDescent="0.3"/>
  <cols>
    <col min="1" max="1" width="7.5546875" style="24" customWidth="1"/>
    <col min="2" max="2" width="2.44140625" style="13" customWidth="1"/>
    <col min="3" max="3" width="29.5546875" style="25" customWidth="1"/>
    <col min="4" max="4" width="9.6640625" style="9" customWidth="1"/>
    <col min="5" max="6" width="11.44140625" style="9" hidden="1" customWidth="1"/>
    <col min="7" max="7" width="9.6640625" style="9" customWidth="1"/>
    <col min="8" max="11" width="11.44140625" style="9" hidden="1" customWidth="1"/>
    <col min="12" max="12" width="2.5546875" style="9" customWidth="1"/>
    <col min="13" max="13" width="3.44140625" style="9" customWidth="1"/>
    <col min="14" max="14" width="30.88671875" style="9" customWidth="1"/>
    <col min="15" max="15" width="8.33203125" style="13" customWidth="1"/>
    <col min="16" max="16" width="9.6640625" style="13" customWidth="1"/>
    <col min="17" max="17" width="9.6640625" style="9" customWidth="1"/>
    <col min="18" max="18" width="9.5546875" style="9" customWidth="1"/>
    <col min="19" max="16384" width="11.44140625" style="9"/>
  </cols>
  <sheetData>
    <row r="1" spans="1:25" s="7" customFormat="1" ht="32.25" customHeight="1" thickBot="1" x14ac:dyDescent="0.35">
      <c r="A1" s="3"/>
      <c r="B1" s="113" t="s">
        <v>12</v>
      </c>
      <c r="C1" s="113"/>
      <c r="D1" s="4" t="s">
        <v>7</v>
      </c>
      <c r="E1" s="42"/>
      <c r="F1" s="5"/>
      <c r="G1" s="6" t="s">
        <v>13</v>
      </c>
      <c r="H1" s="5"/>
      <c r="I1" s="5"/>
      <c r="J1" s="5"/>
      <c r="K1" s="5"/>
      <c r="L1" s="50"/>
      <c r="M1" s="117" t="s">
        <v>14</v>
      </c>
      <c r="N1" s="118"/>
      <c r="O1" s="61" t="s">
        <v>13</v>
      </c>
      <c r="P1" s="61" t="s">
        <v>9</v>
      </c>
      <c r="Q1" s="61" t="s">
        <v>11</v>
      </c>
      <c r="R1" s="62" t="s">
        <v>15</v>
      </c>
      <c r="U1" s="64"/>
    </row>
    <row r="2" spans="1:25" x14ac:dyDescent="0.3">
      <c r="A2" s="111">
        <v>1</v>
      </c>
      <c r="B2" s="66" t="s">
        <v>0</v>
      </c>
      <c r="C2" s="37" t="str">
        <f>IF(B2="","",VLOOKUP(B2,$M$17:$Q$24,2,FALSE))</f>
        <v>Brest</v>
      </c>
      <c r="D2" s="26">
        <v>13</v>
      </c>
      <c r="E2" s="34">
        <f>IF(D2&gt;D3,1,0)</f>
        <v>1</v>
      </c>
      <c r="F2" s="34" t="str">
        <f t="shared" ref="F2:F33" si="0">B2</f>
        <v>A</v>
      </c>
      <c r="G2" s="32">
        <f t="shared" ref="G2:G33" si="1">SUM(E2:E2)</f>
        <v>1</v>
      </c>
      <c r="H2" s="8" t="str">
        <f>B2</f>
        <v>A</v>
      </c>
      <c r="I2" s="8">
        <f>(D2-D3)</f>
        <v>11</v>
      </c>
      <c r="J2" s="8" t="str">
        <f>B2</f>
        <v>A</v>
      </c>
      <c r="K2" s="8">
        <f>D2</f>
        <v>13</v>
      </c>
      <c r="M2" s="57" t="s">
        <v>0</v>
      </c>
      <c r="N2" s="58" t="str">
        <f>N17</f>
        <v>Brest</v>
      </c>
      <c r="O2" s="59">
        <f>SUMIFS(G2:G50,F2:F50,"A")</f>
        <v>2</v>
      </c>
      <c r="P2" s="59">
        <f>SUMIFS(I2:I50,H2:H50,"A")</f>
        <v>-8</v>
      </c>
      <c r="Q2" s="59">
        <f>SUMIFS(K2:K50,J2:J50,"A")</f>
        <v>43</v>
      </c>
      <c r="R2" s="60">
        <f>(Q2-P2)</f>
        <v>51</v>
      </c>
      <c r="T2" s="10"/>
      <c r="U2" s="10"/>
      <c r="V2" s="10"/>
      <c r="W2" s="10"/>
    </row>
    <row r="3" spans="1:25" x14ac:dyDescent="0.3">
      <c r="A3" s="111"/>
      <c r="B3" s="66" t="s">
        <v>1</v>
      </c>
      <c r="C3" s="37" t="str">
        <f>IF(B3="","",VLOOKUP(B3,$M$17:$Q$24,2,FALSE))</f>
        <v>Lorient</v>
      </c>
      <c r="D3" s="26">
        <v>2</v>
      </c>
      <c r="E3" s="34">
        <f>IF(D3&gt;D2,1,0)</f>
        <v>0</v>
      </c>
      <c r="F3" s="34" t="str">
        <f t="shared" si="0"/>
        <v>B</v>
      </c>
      <c r="G3" s="32">
        <f t="shared" si="1"/>
        <v>0</v>
      </c>
      <c r="H3" s="8" t="str">
        <f>B3</f>
        <v>B</v>
      </c>
      <c r="I3" s="8">
        <f>(D3-D2)</f>
        <v>-11</v>
      </c>
      <c r="J3" s="8" t="str">
        <f>B3</f>
        <v>B</v>
      </c>
      <c r="K3" s="8">
        <f>D3</f>
        <v>2</v>
      </c>
      <c r="M3" s="51" t="s">
        <v>1</v>
      </c>
      <c r="N3" s="40" t="str">
        <f t="shared" ref="N3:N8" si="2">N18</f>
        <v>Lorient</v>
      </c>
      <c r="O3" s="46">
        <f>SUMIFS(G2:G50,F2:F50,"B")</f>
        <v>4</v>
      </c>
      <c r="P3" s="46">
        <f>SUMIFS(I2:I50,H2:H50,"B")</f>
        <v>11</v>
      </c>
      <c r="Q3" s="46">
        <f>SUMIFS(K2:K50,J2:J50,"B")</f>
        <v>54</v>
      </c>
      <c r="R3" s="52">
        <f t="shared" ref="R3:R8" si="3">(Q3-P3)</f>
        <v>43</v>
      </c>
      <c r="T3" s="10"/>
      <c r="U3" s="10"/>
      <c r="V3" s="10"/>
      <c r="W3" s="10"/>
    </row>
    <row r="4" spans="1:25" x14ac:dyDescent="0.3">
      <c r="A4" s="112">
        <v>2</v>
      </c>
      <c r="B4" s="74" t="s">
        <v>3</v>
      </c>
      <c r="C4" s="31" t="str">
        <f>IF(B4="","",VLOOKUP(B4,$M$17:$Q$24,2,FALSE))</f>
        <v>Quimper</v>
      </c>
      <c r="D4" s="43">
        <v>3</v>
      </c>
      <c r="E4" s="35">
        <f>IF(D4&gt;D5,1,0)</f>
        <v>0</v>
      </c>
      <c r="F4" s="35" t="str">
        <f t="shared" si="0"/>
        <v>C</v>
      </c>
      <c r="G4" s="33">
        <f t="shared" si="1"/>
        <v>0</v>
      </c>
      <c r="H4" s="8" t="str">
        <f t="shared" ref="H4:H50" si="4">B4</f>
        <v>C</v>
      </c>
      <c r="I4" s="8">
        <f>(D4-D5)</f>
        <v>-10</v>
      </c>
      <c r="J4" s="8" t="str">
        <f t="shared" ref="J4:J50" si="5">B4</f>
        <v>C</v>
      </c>
      <c r="K4" s="8">
        <f t="shared" ref="K4:K50" si="6">D4</f>
        <v>3</v>
      </c>
      <c r="M4" s="51" t="s">
        <v>3</v>
      </c>
      <c r="N4" s="40" t="str">
        <f t="shared" si="2"/>
        <v>Quimper</v>
      </c>
      <c r="O4" s="46">
        <f>SUMIFS(G2:G50,F2:F50,"C")</f>
        <v>0</v>
      </c>
      <c r="P4" s="46">
        <f>SUMIFS(I2:I50,H2:H50,"C")</f>
        <v>-39</v>
      </c>
      <c r="Q4" s="46">
        <f>SUMIFS(K2:K50,J2:J50,"C")</f>
        <v>26</v>
      </c>
      <c r="R4" s="52">
        <f t="shared" si="3"/>
        <v>65</v>
      </c>
      <c r="T4" s="10"/>
      <c r="U4" s="10"/>
      <c r="V4" s="10"/>
      <c r="W4" s="10"/>
    </row>
    <row r="5" spans="1:25" x14ac:dyDescent="0.3">
      <c r="A5" s="112"/>
      <c r="B5" s="74" t="s">
        <v>4</v>
      </c>
      <c r="C5" s="31" t="str">
        <f>IF(B5="","",VLOOKUP(B5,$M$17:$Q$24,2,FALSE))</f>
        <v>Nantes</v>
      </c>
      <c r="D5" s="27">
        <v>13</v>
      </c>
      <c r="E5" s="35">
        <f>IF(D5&gt;D4,1,0)</f>
        <v>1</v>
      </c>
      <c r="F5" s="35" t="str">
        <f t="shared" si="0"/>
        <v>D</v>
      </c>
      <c r="G5" s="33">
        <f t="shared" si="1"/>
        <v>1</v>
      </c>
      <c r="H5" s="8" t="str">
        <f t="shared" si="4"/>
        <v>D</v>
      </c>
      <c r="I5" s="8">
        <f>(D5-D4)</f>
        <v>10</v>
      </c>
      <c r="J5" s="8" t="str">
        <f t="shared" si="5"/>
        <v>D</v>
      </c>
      <c r="K5" s="8">
        <f t="shared" si="6"/>
        <v>13</v>
      </c>
      <c r="M5" s="51" t="s">
        <v>4</v>
      </c>
      <c r="N5" s="40" t="str">
        <f t="shared" si="2"/>
        <v>Nantes</v>
      </c>
      <c r="O5" s="46">
        <f>SUMIFS(G2:G50,F2:F50,"D")</f>
        <v>3</v>
      </c>
      <c r="P5" s="46">
        <f>SUMIFS(I2:I50,H2:H50,"D")</f>
        <v>18</v>
      </c>
      <c r="Q5" s="46">
        <f>SUMIFS(K2:K50,J2:J50,"D")</f>
        <v>55</v>
      </c>
      <c r="R5" s="52">
        <f t="shared" si="3"/>
        <v>37</v>
      </c>
      <c r="T5" s="10"/>
      <c r="U5" s="10"/>
      <c r="V5" s="10"/>
      <c r="W5" s="10"/>
    </row>
    <row r="6" spans="1:25" x14ac:dyDescent="0.3">
      <c r="A6" s="111">
        <v>3</v>
      </c>
      <c r="B6" s="66" t="s">
        <v>6</v>
      </c>
      <c r="C6" s="37" t="str">
        <f t="shared" ref="C6:C43" si="7">IF(B6="","",VLOOKUP(B6,$M$17:$Q$24,2,FALSE))</f>
        <v>Rennes</v>
      </c>
      <c r="D6" s="26">
        <v>13</v>
      </c>
      <c r="E6" s="36">
        <f>IF(D6&gt;D7,1,0)</f>
        <v>1</v>
      </c>
      <c r="F6" s="34" t="str">
        <f t="shared" si="0"/>
        <v>E</v>
      </c>
      <c r="G6" s="32">
        <f t="shared" si="1"/>
        <v>1</v>
      </c>
      <c r="H6" s="8" t="str">
        <f t="shared" si="4"/>
        <v>E</v>
      </c>
      <c r="I6" s="8">
        <f t="shared" ref="I6" si="8">(D6-D7)</f>
        <v>7</v>
      </c>
      <c r="J6" s="8" t="str">
        <f t="shared" si="5"/>
        <v>E</v>
      </c>
      <c r="K6" s="8">
        <f t="shared" si="6"/>
        <v>13</v>
      </c>
      <c r="M6" s="51" t="s">
        <v>6</v>
      </c>
      <c r="N6" s="40" t="str">
        <f t="shared" si="2"/>
        <v>Rennes</v>
      </c>
      <c r="O6" s="46">
        <f>SUMIFS(G2:G50,F2:F50,"E")</f>
        <v>3</v>
      </c>
      <c r="P6" s="46">
        <f>SUMIFS(I2:I50,H2:H50,"E")</f>
        <v>14</v>
      </c>
      <c r="Q6" s="46">
        <f>SUMIFS(K2:K50,J2:J50,"E")</f>
        <v>54</v>
      </c>
      <c r="R6" s="52">
        <f t="shared" si="3"/>
        <v>40</v>
      </c>
      <c r="T6" s="10"/>
      <c r="U6" s="10"/>
      <c r="V6" s="10"/>
      <c r="W6" s="10"/>
    </row>
    <row r="7" spans="1:25" x14ac:dyDescent="0.3">
      <c r="A7" s="111"/>
      <c r="B7" s="66" t="s">
        <v>5</v>
      </c>
      <c r="C7" s="37" t="str">
        <f t="shared" si="7"/>
        <v>Dinan</v>
      </c>
      <c r="D7" s="26">
        <v>6</v>
      </c>
      <c r="E7" s="36">
        <f>IF(D7&gt;D6,1,0)</f>
        <v>0</v>
      </c>
      <c r="F7" s="34" t="str">
        <f t="shared" si="0"/>
        <v>F</v>
      </c>
      <c r="G7" s="32">
        <f t="shared" si="1"/>
        <v>0</v>
      </c>
      <c r="H7" s="8" t="str">
        <f t="shared" si="4"/>
        <v>F</v>
      </c>
      <c r="I7" s="8">
        <f t="shared" ref="I7" si="9">(D7-D6)</f>
        <v>-7</v>
      </c>
      <c r="J7" s="8" t="str">
        <f t="shared" si="5"/>
        <v>F</v>
      </c>
      <c r="K7" s="8">
        <f t="shared" si="6"/>
        <v>6</v>
      </c>
      <c r="M7" s="51" t="s">
        <v>5</v>
      </c>
      <c r="N7" s="40" t="str">
        <f t="shared" si="2"/>
        <v>Dinan</v>
      </c>
      <c r="O7" s="46">
        <f>SUMIFS(G2:G50,F2:F50,"F")</f>
        <v>3</v>
      </c>
      <c r="P7" s="46">
        <f>SUMIFS(I2:I50,H2:H50,"F")</f>
        <v>4</v>
      </c>
      <c r="Q7" s="46">
        <f>SUMIFS(K2:K50,J2:J50,"F")</f>
        <v>51</v>
      </c>
      <c r="R7" s="52">
        <f t="shared" si="3"/>
        <v>47</v>
      </c>
      <c r="T7" s="10"/>
      <c r="U7" s="10"/>
      <c r="V7" s="10"/>
      <c r="W7" s="10"/>
    </row>
    <row r="8" spans="1:25" ht="15" thickBot="1" x14ac:dyDescent="0.35">
      <c r="A8" s="112">
        <v>4</v>
      </c>
      <c r="B8" s="73" t="s">
        <v>0</v>
      </c>
      <c r="C8" s="31" t="str">
        <f t="shared" si="7"/>
        <v>Brest</v>
      </c>
      <c r="D8" s="27">
        <v>13</v>
      </c>
      <c r="E8" s="35">
        <f>IF(D8&gt;D9,1,0)</f>
        <v>1</v>
      </c>
      <c r="F8" s="35" t="str">
        <f t="shared" si="0"/>
        <v>A</v>
      </c>
      <c r="G8" s="33">
        <f t="shared" si="1"/>
        <v>1</v>
      </c>
      <c r="H8" s="8" t="str">
        <f t="shared" si="4"/>
        <v>A</v>
      </c>
      <c r="I8" s="8">
        <f t="shared" ref="I8" si="10">(D8-D9)</f>
        <v>3</v>
      </c>
      <c r="J8" s="8" t="str">
        <f t="shared" si="5"/>
        <v>A</v>
      </c>
      <c r="K8" s="8">
        <f t="shared" si="6"/>
        <v>13</v>
      </c>
      <c r="M8" s="53" t="s">
        <v>2</v>
      </c>
      <c r="N8" s="54">
        <f t="shared" si="2"/>
        <v>0</v>
      </c>
      <c r="O8" s="55">
        <f>SUMIFS(G2:G50,F2:F50,"G")</f>
        <v>0</v>
      </c>
      <c r="P8" s="55">
        <f>SUMIFS(I2:I50,H2:H50,"G")</f>
        <v>0</v>
      </c>
      <c r="Q8" s="55">
        <f>SUMIFS(K2:K50,J2:J50,"G")</f>
        <v>0</v>
      </c>
      <c r="R8" s="56">
        <f t="shared" si="3"/>
        <v>0</v>
      </c>
      <c r="T8" s="10"/>
      <c r="U8" s="10"/>
      <c r="V8" s="10"/>
      <c r="W8" s="10"/>
    </row>
    <row r="9" spans="1:25" ht="16.5" customHeight="1" thickBot="1" x14ac:dyDescent="0.35">
      <c r="A9" s="112"/>
      <c r="B9" s="73" t="s">
        <v>3</v>
      </c>
      <c r="C9" s="31" t="str">
        <f t="shared" si="7"/>
        <v>Quimper</v>
      </c>
      <c r="D9" s="27">
        <v>10</v>
      </c>
      <c r="E9" s="35">
        <f>IF(D9&gt;D8,1,0)</f>
        <v>0</v>
      </c>
      <c r="F9" s="35" t="str">
        <f t="shared" si="0"/>
        <v>C</v>
      </c>
      <c r="G9" s="33">
        <f t="shared" si="1"/>
        <v>0</v>
      </c>
      <c r="H9" s="8" t="str">
        <f t="shared" si="4"/>
        <v>C</v>
      </c>
      <c r="I9" s="8">
        <f t="shared" ref="I9" si="11">(D9-D8)</f>
        <v>-3</v>
      </c>
      <c r="J9" s="8" t="str">
        <f t="shared" si="5"/>
        <v>C</v>
      </c>
      <c r="K9" s="8">
        <f t="shared" si="6"/>
        <v>10</v>
      </c>
      <c r="M9"/>
      <c r="N9"/>
      <c r="O9"/>
      <c r="P9"/>
      <c r="Q9"/>
      <c r="R9"/>
      <c r="T9" s="11"/>
      <c r="U9" s="11"/>
      <c r="V9" s="11"/>
      <c r="W9" s="11"/>
      <c r="X9" s="12"/>
      <c r="Y9" s="12"/>
    </row>
    <row r="10" spans="1:25" ht="15" thickBot="1" x14ac:dyDescent="0.35">
      <c r="A10" s="111">
        <v>5</v>
      </c>
      <c r="B10" s="68" t="s">
        <v>1</v>
      </c>
      <c r="C10" s="37" t="str">
        <f t="shared" si="7"/>
        <v>Lorient</v>
      </c>
      <c r="D10" s="26">
        <v>13</v>
      </c>
      <c r="E10" s="36">
        <f>IF(D10&gt;D11,1,0)</f>
        <v>1</v>
      </c>
      <c r="F10" s="34" t="str">
        <f t="shared" si="0"/>
        <v>B</v>
      </c>
      <c r="G10" s="32">
        <f t="shared" si="1"/>
        <v>1</v>
      </c>
      <c r="H10" s="8" t="str">
        <f t="shared" si="4"/>
        <v>B</v>
      </c>
      <c r="I10" s="8">
        <f t="shared" ref="I10" si="12">(D10-D11)</f>
        <v>1</v>
      </c>
      <c r="J10" s="8" t="str">
        <f t="shared" si="5"/>
        <v>B</v>
      </c>
      <c r="K10" s="8">
        <f t="shared" si="6"/>
        <v>13</v>
      </c>
      <c r="M10" s="128" t="s">
        <v>10</v>
      </c>
      <c r="N10" s="129"/>
      <c r="O10" s="129"/>
      <c r="P10" s="129"/>
      <c r="Q10" s="129"/>
      <c r="R10" s="130"/>
      <c r="T10" s="14"/>
      <c r="U10" s="14"/>
      <c r="V10" s="14"/>
      <c r="W10" s="14"/>
      <c r="X10" s="15"/>
      <c r="Y10" s="15"/>
    </row>
    <row r="11" spans="1:25" x14ac:dyDescent="0.3">
      <c r="A11" s="111"/>
      <c r="B11" s="68" t="s">
        <v>6</v>
      </c>
      <c r="C11" s="37" t="str">
        <f t="shared" si="7"/>
        <v>Rennes</v>
      </c>
      <c r="D11" s="26">
        <v>12</v>
      </c>
      <c r="E11" s="36">
        <f>IF(D11&gt;D10,1,0)</f>
        <v>0</v>
      </c>
      <c r="F11" s="34" t="str">
        <f t="shared" si="0"/>
        <v>E</v>
      </c>
      <c r="G11" s="32">
        <f t="shared" si="1"/>
        <v>0</v>
      </c>
      <c r="H11" s="8" t="str">
        <f t="shared" si="4"/>
        <v>E</v>
      </c>
      <c r="I11" s="8">
        <f t="shared" ref="I11" si="13">(D11-D10)</f>
        <v>-1</v>
      </c>
      <c r="J11" s="8" t="str">
        <f t="shared" si="5"/>
        <v>E</v>
      </c>
      <c r="K11" s="8">
        <f t="shared" si="6"/>
        <v>12</v>
      </c>
      <c r="M11" s="16"/>
      <c r="N11" s="17"/>
      <c r="O11" s="18"/>
      <c r="P11" s="18"/>
      <c r="Q11" s="17"/>
      <c r="R11" s="19"/>
      <c r="T11" s="14"/>
      <c r="U11" s="14"/>
      <c r="V11" s="14"/>
      <c r="W11" s="14"/>
      <c r="X11" s="15"/>
      <c r="Y11" s="15"/>
    </row>
    <row r="12" spans="1:25" x14ac:dyDescent="0.3">
      <c r="A12" s="112">
        <v>6</v>
      </c>
      <c r="B12" s="73" t="s">
        <v>4</v>
      </c>
      <c r="C12" s="31" t="str">
        <f t="shared" si="7"/>
        <v>Nantes</v>
      </c>
      <c r="D12" s="43">
        <v>11</v>
      </c>
      <c r="E12" s="35">
        <f>IF(D12&gt;D13,1,0)</f>
        <v>0</v>
      </c>
      <c r="F12" s="35" t="str">
        <f t="shared" si="0"/>
        <v>D</v>
      </c>
      <c r="G12" s="33">
        <f t="shared" si="1"/>
        <v>0</v>
      </c>
      <c r="H12" s="8" t="str">
        <f t="shared" si="4"/>
        <v>D</v>
      </c>
      <c r="I12" s="8">
        <f t="shared" ref="I12" si="14">(D12-D13)</f>
        <v>-2</v>
      </c>
      <c r="J12" s="8" t="str">
        <f t="shared" si="5"/>
        <v>D</v>
      </c>
      <c r="K12" s="8">
        <f t="shared" si="6"/>
        <v>11</v>
      </c>
      <c r="M12" s="16"/>
      <c r="N12" s="17"/>
      <c r="O12" s="18"/>
      <c r="P12" s="18"/>
      <c r="Q12" s="17"/>
      <c r="R12" s="19"/>
      <c r="T12" s="14"/>
      <c r="U12" s="14"/>
      <c r="V12" s="14"/>
      <c r="W12" s="14"/>
      <c r="X12" s="15"/>
      <c r="Y12" s="15"/>
    </row>
    <row r="13" spans="1:25" ht="15" thickBot="1" x14ac:dyDescent="0.35">
      <c r="A13" s="112"/>
      <c r="B13" s="73" t="s">
        <v>5</v>
      </c>
      <c r="C13" s="31" t="str">
        <f t="shared" si="7"/>
        <v>Dinan</v>
      </c>
      <c r="D13" s="27">
        <v>13</v>
      </c>
      <c r="E13" s="35">
        <f>IF(D13&gt;D12,1,0)</f>
        <v>1</v>
      </c>
      <c r="F13" s="35" t="str">
        <f t="shared" si="0"/>
        <v>F</v>
      </c>
      <c r="G13" s="33">
        <f t="shared" si="1"/>
        <v>1</v>
      </c>
      <c r="H13" s="8" t="str">
        <f t="shared" si="4"/>
        <v>F</v>
      </c>
      <c r="I13" s="8">
        <f t="shared" ref="I13" si="15">(D13-D12)</f>
        <v>2</v>
      </c>
      <c r="J13" s="8" t="str">
        <f t="shared" si="5"/>
        <v>F</v>
      </c>
      <c r="K13" s="8">
        <f t="shared" si="6"/>
        <v>13</v>
      </c>
      <c r="M13" s="20"/>
      <c r="N13" s="21"/>
      <c r="O13" s="22"/>
      <c r="P13" s="22"/>
      <c r="Q13" s="21"/>
      <c r="R13" s="23"/>
      <c r="T13" s="14"/>
      <c r="U13" s="14"/>
      <c r="V13" s="14"/>
      <c r="W13" s="14"/>
      <c r="X13" s="15"/>
      <c r="Y13" s="15"/>
    </row>
    <row r="14" spans="1:25" x14ac:dyDescent="0.3">
      <c r="A14" s="111">
        <v>7</v>
      </c>
      <c r="B14" s="67" t="s">
        <v>0</v>
      </c>
      <c r="C14" s="37" t="str">
        <f t="shared" si="7"/>
        <v>Brest</v>
      </c>
      <c r="D14" s="26">
        <v>5</v>
      </c>
      <c r="E14" s="36">
        <f>IF(D14&gt;D15,1,0)</f>
        <v>0</v>
      </c>
      <c r="F14" s="34" t="str">
        <f t="shared" si="0"/>
        <v>A</v>
      </c>
      <c r="G14" s="32">
        <f t="shared" si="1"/>
        <v>0</v>
      </c>
      <c r="H14" s="8" t="str">
        <f t="shared" si="4"/>
        <v>A</v>
      </c>
      <c r="I14" s="8">
        <f t="shared" ref="I14" si="16">(D14-D15)</f>
        <v>-8</v>
      </c>
      <c r="J14" s="8" t="str">
        <f t="shared" si="5"/>
        <v>A</v>
      </c>
      <c r="K14" s="8">
        <f t="shared" si="6"/>
        <v>5</v>
      </c>
      <c r="M14"/>
      <c r="N14"/>
      <c r="O14"/>
      <c r="P14"/>
      <c r="Q14"/>
      <c r="R14"/>
      <c r="T14" s="14"/>
      <c r="U14" s="14"/>
      <c r="V14" s="14"/>
      <c r="W14" s="14"/>
      <c r="X14" s="15"/>
      <c r="Y14" s="15"/>
    </row>
    <row r="15" spans="1:25" ht="15" thickBot="1" x14ac:dyDescent="0.35">
      <c r="A15" s="111"/>
      <c r="B15" s="67" t="s">
        <v>4</v>
      </c>
      <c r="C15" s="37" t="str">
        <f t="shared" si="7"/>
        <v>Nantes</v>
      </c>
      <c r="D15" s="26">
        <v>13</v>
      </c>
      <c r="E15" s="36">
        <f>IF(D15&gt;D14,1,0)</f>
        <v>1</v>
      </c>
      <c r="F15" s="34" t="str">
        <f t="shared" si="0"/>
        <v>D</v>
      </c>
      <c r="G15" s="32">
        <f t="shared" si="1"/>
        <v>1</v>
      </c>
      <c r="H15" s="8" t="str">
        <f t="shared" si="4"/>
        <v>D</v>
      </c>
      <c r="I15" s="8">
        <f t="shared" ref="I15" si="17">(D15-D14)</f>
        <v>8</v>
      </c>
      <c r="J15" s="8" t="str">
        <f t="shared" si="5"/>
        <v>D</v>
      </c>
      <c r="K15" s="8">
        <f t="shared" si="6"/>
        <v>13</v>
      </c>
      <c r="O15" s="9"/>
      <c r="T15" s="14"/>
      <c r="U15" s="14"/>
      <c r="V15" s="14"/>
      <c r="W15" s="14"/>
      <c r="X15" s="15"/>
      <c r="Y15" s="15"/>
    </row>
    <row r="16" spans="1:25" ht="16.2" thickBot="1" x14ac:dyDescent="0.35">
      <c r="A16" s="112">
        <v>8</v>
      </c>
      <c r="B16" s="75" t="s">
        <v>1</v>
      </c>
      <c r="C16" s="31" t="str">
        <f t="shared" si="7"/>
        <v>Lorient</v>
      </c>
      <c r="D16" s="27">
        <v>13</v>
      </c>
      <c r="E16" s="35">
        <f>IF(D16&gt;D17,1,0)</f>
        <v>1</v>
      </c>
      <c r="F16" s="35" t="str">
        <f t="shared" si="0"/>
        <v>B</v>
      </c>
      <c r="G16" s="33">
        <f t="shared" si="1"/>
        <v>1</v>
      </c>
      <c r="H16" s="8" t="str">
        <f t="shared" si="4"/>
        <v>B</v>
      </c>
      <c r="I16" s="8">
        <f t="shared" ref="I16" si="18">(D16-D17)</f>
        <v>7</v>
      </c>
      <c r="J16" s="8" t="str">
        <f t="shared" si="5"/>
        <v>B</v>
      </c>
      <c r="K16" s="8">
        <f t="shared" si="6"/>
        <v>13</v>
      </c>
      <c r="M16" s="114" t="s">
        <v>29</v>
      </c>
      <c r="N16" s="115"/>
      <c r="O16" s="115"/>
      <c r="P16" s="115"/>
      <c r="Q16" s="115"/>
      <c r="R16" s="116"/>
      <c r="T16" s="14"/>
      <c r="U16" s="14"/>
      <c r="V16" s="14"/>
      <c r="W16" s="14"/>
      <c r="X16" s="15"/>
      <c r="Y16" s="15"/>
    </row>
    <row r="17" spans="1:23" x14ac:dyDescent="0.3">
      <c r="A17" s="112"/>
      <c r="B17" s="75" t="s">
        <v>5</v>
      </c>
      <c r="C17" s="31" t="str">
        <f t="shared" si="7"/>
        <v>Dinan</v>
      </c>
      <c r="D17" s="27">
        <v>6</v>
      </c>
      <c r="E17" s="35">
        <f>IF(D17&gt;D16,1,0)</f>
        <v>0</v>
      </c>
      <c r="F17" s="35" t="str">
        <f t="shared" si="0"/>
        <v>F</v>
      </c>
      <c r="G17" s="33">
        <f t="shared" si="1"/>
        <v>0</v>
      </c>
      <c r="H17" s="8" t="str">
        <f t="shared" si="4"/>
        <v>F</v>
      </c>
      <c r="I17" s="8">
        <f t="shared" ref="I17" si="19">(D17-D16)</f>
        <v>-7</v>
      </c>
      <c r="J17" s="8" t="str">
        <f t="shared" si="5"/>
        <v>F</v>
      </c>
      <c r="K17" s="8">
        <f t="shared" si="6"/>
        <v>6</v>
      </c>
      <c r="M17" s="38" t="s">
        <v>0</v>
      </c>
      <c r="N17" s="123" t="s">
        <v>23</v>
      </c>
      <c r="O17" s="124"/>
      <c r="P17" s="124"/>
      <c r="Q17" s="124"/>
      <c r="R17" s="125"/>
      <c r="T17" s="10"/>
      <c r="U17" s="10"/>
      <c r="V17" s="10"/>
      <c r="W17" s="10"/>
    </row>
    <row r="18" spans="1:23" x14ac:dyDescent="0.3">
      <c r="A18" s="111">
        <v>9</v>
      </c>
      <c r="B18" s="67" t="s">
        <v>3</v>
      </c>
      <c r="C18" s="37" t="str">
        <f t="shared" si="7"/>
        <v>Quimper</v>
      </c>
      <c r="D18" s="26">
        <v>5</v>
      </c>
      <c r="E18" s="36">
        <f>IF(D18&gt;D19,1,0)</f>
        <v>0</v>
      </c>
      <c r="F18" s="34" t="str">
        <f t="shared" si="0"/>
        <v>C</v>
      </c>
      <c r="G18" s="32">
        <f t="shared" si="1"/>
        <v>0</v>
      </c>
      <c r="H18" s="8" t="str">
        <f t="shared" si="4"/>
        <v>C</v>
      </c>
      <c r="I18" s="8">
        <f t="shared" ref="I18" si="20">(D18-D19)</f>
        <v>-8</v>
      </c>
      <c r="J18" s="8" t="str">
        <f t="shared" si="5"/>
        <v>C</v>
      </c>
      <c r="K18" s="8">
        <f t="shared" si="6"/>
        <v>5</v>
      </c>
      <c r="M18" s="39" t="s">
        <v>1</v>
      </c>
      <c r="N18" s="126" t="s">
        <v>26</v>
      </c>
      <c r="O18" s="126"/>
      <c r="P18" s="126"/>
      <c r="Q18" s="126"/>
      <c r="R18" s="127"/>
      <c r="T18" s="10"/>
      <c r="U18" s="10"/>
      <c r="V18" s="10"/>
      <c r="W18" s="10"/>
    </row>
    <row r="19" spans="1:23" x14ac:dyDescent="0.3">
      <c r="A19" s="111"/>
      <c r="B19" s="67" t="s">
        <v>6</v>
      </c>
      <c r="C19" s="37" t="str">
        <f t="shared" si="7"/>
        <v>Rennes</v>
      </c>
      <c r="D19" s="26">
        <v>13</v>
      </c>
      <c r="E19" s="36">
        <f>IF(D19&gt;D18,1,0)</f>
        <v>1</v>
      </c>
      <c r="F19" s="34" t="str">
        <f t="shared" si="0"/>
        <v>E</v>
      </c>
      <c r="G19" s="32">
        <f t="shared" si="1"/>
        <v>1</v>
      </c>
      <c r="H19" s="8" t="str">
        <f t="shared" si="4"/>
        <v>E</v>
      </c>
      <c r="I19" s="8">
        <f t="shared" ref="I19" si="21">(D19-D18)</f>
        <v>8</v>
      </c>
      <c r="J19" s="8" t="str">
        <f t="shared" si="5"/>
        <v>E</v>
      </c>
      <c r="K19" s="8">
        <f t="shared" si="6"/>
        <v>13</v>
      </c>
      <c r="M19" s="39" t="s">
        <v>3</v>
      </c>
      <c r="N19" s="119" t="s">
        <v>24</v>
      </c>
      <c r="O19" s="119"/>
      <c r="P19" s="119"/>
      <c r="Q19" s="119"/>
      <c r="R19" s="120"/>
      <c r="T19" s="10"/>
      <c r="U19" s="10"/>
      <c r="V19" s="10"/>
      <c r="W19" s="10"/>
    </row>
    <row r="20" spans="1:23" x14ac:dyDescent="0.3">
      <c r="A20" s="112">
        <v>10</v>
      </c>
      <c r="B20" s="76" t="s">
        <v>0</v>
      </c>
      <c r="C20" s="31" t="str">
        <f t="shared" si="7"/>
        <v>Brest</v>
      </c>
      <c r="D20" s="43">
        <v>3</v>
      </c>
      <c r="E20" s="35">
        <f>IF(D20&gt;D21,1,0)</f>
        <v>0</v>
      </c>
      <c r="F20" s="35" t="str">
        <f t="shared" si="0"/>
        <v>A</v>
      </c>
      <c r="G20" s="33">
        <f t="shared" si="1"/>
        <v>0</v>
      </c>
      <c r="H20" s="8" t="str">
        <f t="shared" si="4"/>
        <v>A</v>
      </c>
      <c r="I20" s="8">
        <f t="shared" ref="I20" si="22">(D20-D21)</f>
        <v>-10</v>
      </c>
      <c r="J20" s="8" t="str">
        <f t="shared" si="5"/>
        <v>A</v>
      </c>
      <c r="K20" s="8">
        <f t="shared" si="6"/>
        <v>3</v>
      </c>
      <c r="M20" s="39" t="s">
        <v>4</v>
      </c>
      <c r="N20" s="119" t="s">
        <v>25</v>
      </c>
      <c r="O20" s="119"/>
      <c r="P20" s="119"/>
      <c r="Q20" s="119"/>
      <c r="R20" s="120"/>
      <c r="T20" s="10"/>
      <c r="U20" s="10"/>
      <c r="V20" s="10"/>
      <c r="W20" s="10"/>
    </row>
    <row r="21" spans="1:23" x14ac:dyDescent="0.3">
      <c r="A21" s="112"/>
      <c r="B21" s="76" t="s">
        <v>6</v>
      </c>
      <c r="C21" s="31" t="str">
        <f t="shared" si="7"/>
        <v>Rennes</v>
      </c>
      <c r="D21" s="27">
        <v>13</v>
      </c>
      <c r="E21" s="35">
        <f>IF(D21&gt;D20,1,0)</f>
        <v>1</v>
      </c>
      <c r="F21" s="35" t="str">
        <f t="shared" si="0"/>
        <v>E</v>
      </c>
      <c r="G21" s="33">
        <f t="shared" si="1"/>
        <v>1</v>
      </c>
      <c r="H21" s="8" t="str">
        <f t="shared" si="4"/>
        <v>E</v>
      </c>
      <c r="I21" s="8">
        <f t="shared" ref="I21" si="23">(D21-D20)</f>
        <v>10</v>
      </c>
      <c r="J21" s="8" t="str">
        <f t="shared" si="5"/>
        <v>E</v>
      </c>
      <c r="K21" s="8">
        <f t="shared" si="6"/>
        <v>13</v>
      </c>
      <c r="M21" s="39" t="s">
        <v>6</v>
      </c>
      <c r="N21" s="119" t="s">
        <v>27</v>
      </c>
      <c r="O21" s="119"/>
      <c r="P21" s="119"/>
      <c r="Q21" s="119"/>
      <c r="R21" s="120"/>
      <c r="T21" s="10"/>
      <c r="U21" s="10"/>
      <c r="V21" s="10"/>
      <c r="W21" s="10"/>
    </row>
    <row r="22" spans="1:23" x14ac:dyDescent="0.3">
      <c r="A22" s="111">
        <v>11</v>
      </c>
      <c r="B22" s="69" t="s">
        <v>1</v>
      </c>
      <c r="C22" s="37" t="str">
        <f t="shared" si="7"/>
        <v>Lorient</v>
      </c>
      <c r="D22" s="26">
        <v>13</v>
      </c>
      <c r="E22" s="36">
        <f>IF(D22&gt;D23,1,0)</f>
        <v>1</v>
      </c>
      <c r="F22" s="34" t="str">
        <f t="shared" si="0"/>
        <v>B</v>
      </c>
      <c r="G22" s="32">
        <f t="shared" si="1"/>
        <v>1</v>
      </c>
      <c r="H22" s="8" t="str">
        <f t="shared" si="4"/>
        <v>B</v>
      </c>
      <c r="I22" s="8">
        <f t="shared" ref="I22" si="24">(D22-D23)</f>
        <v>8</v>
      </c>
      <c r="J22" s="8" t="str">
        <f t="shared" si="5"/>
        <v>B</v>
      </c>
      <c r="K22" s="8">
        <f t="shared" si="6"/>
        <v>13</v>
      </c>
      <c r="M22" s="39" t="s">
        <v>5</v>
      </c>
      <c r="N22" s="119" t="s">
        <v>28</v>
      </c>
      <c r="O22" s="119"/>
      <c r="P22" s="119"/>
      <c r="Q22" s="119"/>
      <c r="R22" s="120"/>
      <c r="T22" s="10"/>
      <c r="U22" s="10"/>
      <c r="V22" s="10"/>
      <c r="W22" s="10"/>
    </row>
    <row r="23" spans="1:23" ht="15" thickBot="1" x14ac:dyDescent="0.35">
      <c r="A23" s="111"/>
      <c r="B23" s="69" t="s">
        <v>4</v>
      </c>
      <c r="C23" s="37" t="str">
        <f t="shared" si="7"/>
        <v>Nantes</v>
      </c>
      <c r="D23" s="26">
        <v>5</v>
      </c>
      <c r="E23" s="36">
        <f>IF(D23&gt;D22,1,0)</f>
        <v>0</v>
      </c>
      <c r="F23" s="34" t="str">
        <f t="shared" si="0"/>
        <v>D</v>
      </c>
      <c r="G23" s="32">
        <f t="shared" si="1"/>
        <v>0</v>
      </c>
      <c r="H23" s="8" t="str">
        <f t="shared" si="4"/>
        <v>D</v>
      </c>
      <c r="I23" s="8">
        <f t="shared" ref="I23" si="25">(D23-D22)</f>
        <v>-8</v>
      </c>
      <c r="J23" s="8" t="str">
        <f t="shared" si="5"/>
        <v>D</v>
      </c>
      <c r="K23" s="8">
        <f t="shared" si="6"/>
        <v>5</v>
      </c>
      <c r="M23" s="49" t="s">
        <v>2</v>
      </c>
      <c r="N23" s="121"/>
      <c r="O23" s="121"/>
      <c r="P23" s="121"/>
      <c r="Q23" s="121"/>
      <c r="R23" s="122"/>
      <c r="T23" s="10"/>
      <c r="U23" s="10"/>
      <c r="V23" s="10"/>
      <c r="W23" s="10"/>
    </row>
    <row r="24" spans="1:23" x14ac:dyDescent="0.3">
      <c r="A24" s="112">
        <v>12</v>
      </c>
      <c r="B24" s="76" t="s">
        <v>3</v>
      </c>
      <c r="C24" s="31" t="str">
        <f t="shared" si="7"/>
        <v>Quimper</v>
      </c>
      <c r="D24" s="27">
        <v>1</v>
      </c>
      <c r="E24" s="35">
        <f>IF(D24&gt;D25,1,0)</f>
        <v>0</v>
      </c>
      <c r="F24" s="35" t="str">
        <f t="shared" si="0"/>
        <v>C</v>
      </c>
      <c r="G24" s="33">
        <f t="shared" si="1"/>
        <v>0</v>
      </c>
      <c r="H24" s="8" t="str">
        <f t="shared" si="4"/>
        <v>C</v>
      </c>
      <c r="I24" s="8">
        <f t="shared" ref="I24" si="26">(D24-D25)</f>
        <v>-12</v>
      </c>
      <c r="J24" s="8" t="str">
        <f t="shared" si="5"/>
        <v>C</v>
      </c>
      <c r="K24" s="8">
        <f t="shared" si="6"/>
        <v>1</v>
      </c>
      <c r="M24"/>
      <c r="N24"/>
      <c r="O24"/>
      <c r="P24"/>
      <c r="Q24"/>
      <c r="R24"/>
      <c r="T24" s="10"/>
      <c r="U24" s="10"/>
      <c r="V24" s="10"/>
      <c r="W24" s="10"/>
    </row>
    <row r="25" spans="1:23" x14ac:dyDescent="0.3">
      <c r="A25" s="112"/>
      <c r="B25" s="76" t="s">
        <v>5</v>
      </c>
      <c r="C25" s="31" t="str">
        <f t="shared" si="7"/>
        <v>Dinan</v>
      </c>
      <c r="D25" s="27">
        <v>13</v>
      </c>
      <c r="E25" s="35">
        <f>IF(D25&gt;D24,1,0)</f>
        <v>1</v>
      </c>
      <c r="F25" s="35" t="str">
        <f t="shared" si="0"/>
        <v>F</v>
      </c>
      <c r="G25" s="33">
        <f t="shared" si="1"/>
        <v>1</v>
      </c>
      <c r="H25" s="8" t="str">
        <f t="shared" si="4"/>
        <v>F</v>
      </c>
      <c r="I25" s="8">
        <f t="shared" ref="I25" si="27">(D25-D24)</f>
        <v>12</v>
      </c>
      <c r="J25" s="8" t="str">
        <f t="shared" si="5"/>
        <v>F</v>
      </c>
      <c r="K25" s="8">
        <f t="shared" si="6"/>
        <v>13</v>
      </c>
      <c r="M25"/>
      <c r="N25"/>
      <c r="O25"/>
      <c r="P25" s="41"/>
      <c r="Q25"/>
      <c r="R25"/>
      <c r="T25" s="10"/>
      <c r="U25" s="10"/>
      <c r="V25" s="10"/>
      <c r="W25" s="10"/>
    </row>
    <row r="26" spans="1:23" x14ac:dyDescent="0.3">
      <c r="A26" s="111">
        <v>13</v>
      </c>
      <c r="B26" s="70" t="s">
        <v>0</v>
      </c>
      <c r="C26" s="37" t="str">
        <f t="shared" si="7"/>
        <v>Brest</v>
      </c>
      <c r="D26" s="26">
        <v>9</v>
      </c>
      <c r="E26" s="36">
        <f>IF(D26&gt;D27,1,0)</f>
        <v>0</v>
      </c>
      <c r="F26" s="34" t="str">
        <f t="shared" si="0"/>
        <v>A</v>
      </c>
      <c r="G26" s="32">
        <f t="shared" si="1"/>
        <v>0</v>
      </c>
      <c r="H26" s="8" t="str">
        <f t="shared" si="4"/>
        <v>A</v>
      </c>
      <c r="I26" s="8">
        <f t="shared" ref="I26" si="28">(D26-D27)</f>
        <v>-4</v>
      </c>
      <c r="J26" s="8" t="str">
        <f t="shared" si="5"/>
        <v>A</v>
      </c>
      <c r="K26" s="8">
        <f t="shared" si="6"/>
        <v>9</v>
      </c>
      <c r="M26"/>
      <c r="N26"/>
      <c r="O26"/>
      <c r="P26"/>
      <c r="Q26"/>
      <c r="R26"/>
      <c r="T26" s="10"/>
      <c r="U26" s="10"/>
      <c r="V26" s="10"/>
      <c r="W26" s="10"/>
    </row>
    <row r="27" spans="1:23" x14ac:dyDescent="0.3">
      <c r="A27" s="111"/>
      <c r="B27" s="70" t="s">
        <v>5</v>
      </c>
      <c r="C27" s="37" t="str">
        <f t="shared" si="7"/>
        <v>Dinan</v>
      </c>
      <c r="D27" s="26">
        <v>13</v>
      </c>
      <c r="E27" s="36">
        <f>IF(D27&gt;D26,1,0)</f>
        <v>1</v>
      </c>
      <c r="F27" s="34" t="str">
        <f t="shared" si="0"/>
        <v>F</v>
      </c>
      <c r="G27" s="32">
        <f t="shared" si="1"/>
        <v>1</v>
      </c>
      <c r="H27" s="8" t="str">
        <f t="shared" si="4"/>
        <v>F</v>
      </c>
      <c r="I27" s="8">
        <f t="shared" ref="I27" si="29">(D27-D26)</f>
        <v>4</v>
      </c>
      <c r="J27" s="8" t="str">
        <f t="shared" si="5"/>
        <v>F</v>
      </c>
      <c r="K27" s="8">
        <f t="shared" si="6"/>
        <v>13</v>
      </c>
      <c r="M27"/>
      <c r="N27"/>
      <c r="O27"/>
      <c r="P27"/>
      <c r="Q27"/>
      <c r="R27"/>
    </row>
    <row r="28" spans="1:23" x14ac:dyDescent="0.3">
      <c r="A28" s="112">
        <v>14</v>
      </c>
      <c r="B28" s="77" t="s">
        <v>1</v>
      </c>
      <c r="C28" s="31" t="str">
        <f t="shared" si="7"/>
        <v>Lorient</v>
      </c>
      <c r="D28" s="43">
        <v>13</v>
      </c>
      <c r="E28" s="35">
        <f>IF(D28&gt;D29,1,0)</f>
        <v>1</v>
      </c>
      <c r="F28" s="35" t="str">
        <f t="shared" si="0"/>
        <v>B</v>
      </c>
      <c r="G28" s="33">
        <f t="shared" si="1"/>
        <v>1</v>
      </c>
      <c r="H28" s="8" t="str">
        <f t="shared" si="4"/>
        <v>B</v>
      </c>
      <c r="I28" s="8">
        <f t="shared" ref="I28" si="30">(D28-D29)</f>
        <v>6</v>
      </c>
      <c r="J28" s="8" t="str">
        <f t="shared" si="5"/>
        <v>B</v>
      </c>
      <c r="K28" s="8">
        <f t="shared" si="6"/>
        <v>13</v>
      </c>
      <c r="M28"/>
      <c r="N28"/>
      <c r="O28"/>
      <c r="P28"/>
      <c r="Q28"/>
      <c r="R28"/>
    </row>
    <row r="29" spans="1:23" x14ac:dyDescent="0.3">
      <c r="A29" s="112"/>
      <c r="B29" s="77" t="s">
        <v>3</v>
      </c>
      <c r="C29" s="31" t="str">
        <f t="shared" si="7"/>
        <v>Quimper</v>
      </c>
      <c r="D29" s="27">
        <v>7</v>
      </c>
      <c r="E29" s="35">
        <f>IF(D29&gt;D28,1,0)</f>
        <v>0</v>
      </c>
      <c r="F29" s="35" t="str">
        <f t="shared" si="0"/>
        <v>C</v>
      </c>
      <c r="G29" s="33">
        <f t="shared" si="1"/>
        <v>0</v>
      </c>
      <c r="H29" s="8" t="str">
        <f t="shared" si="4"/>
        <v>C</v>
      </c>
      <c r="I29" s="8">
        <f t="shared" ref="I29" si="31">(D29-D28)</f>
        <v>-6</v>
      </c>
      <c r="J29" s="8" t="str">
        <f t="shared" si="5"/>
        <v>C</v>
      </c>
      <c r="K29" s="8">
        <f t="shared" si="6"/>
        <v>7</v>
      </c>
      <c r="M29"/>
      <c r="N29"/>
      <c r="O29"/>
      <c r="P29"/>
      <c r="Q29"/>
      <c r="R29"/>
    </row>
    <row r="30" spans="1:23" x14ac:dyDescent="0.3">
      <c r="A30" s="111">
        <v>15</v>
      </c>
      <c r="B30" s="70" t="s">
        <v>4</v>
      </c>
      <c r="C30" s="37" t="str">
        <f t="shared" si="7"/>
        <v>Nantes</v>
      </c>
      <c r="D30" s="26">
        <v>13</v>
      </c>
      <c r="E30" s="36">
        <f>IF(D30&gt;D31,1,0)</f>
        <v>1</v>
      </c>
      <c r="F30" s="34" t="str">
        <f t="shared" si="0"/>
        <v>D</v>
      </c>
      <c r="G30" s="32">
        <f t="shared" si="1"/>
        <v>1</v>
      </c>
      <c r="H30" s="8" t="str">
        <f t="shared" si="4"/>
        <v>D</v>
      </c>
      <c r="I30" s="8">
        <f t="shared" ref="I30" si="32">(D30-D31)</f>
        <v>10</v>
      </c>
      <c r="J30" s="8" t="str">
        <f t="shared" si="5"/>
        <v>D</v>
      </c>
      <c r="K30" s="8">
        <f t="shared" si="6"/>
        <v>13</v>
      </c>
      <c r="M30"/>
      <c r="N30"/>
      <c r="O30"/>
      <c r="P30"/>
      <c r="Q30"/>
      <c r="R30"/>
    </row>
    <row r="31" spans="1:23" ht="14.4" customHeight="1" x14ac:dyDescent="0.3">
      <c r="A31" s="111"/>
      <c r="B31" s="70" t="s">
        <v>6</v>
      </c>
      <c r="C31" s="37" t="str">
        <f t="shared" si="7"/>
        <v>Rennes</v>
      </c>
      <c r="D31" s="26">
        <v>3</v>
      </c>
      <c r="E31" s="36">
        <f>IF(D31&gt;D30,1,0)</f>
        <v>0</v>
      </c>
      <c r="F31" s="34" t="str">
        <f t="shared" si="0"/>
        <v>E</v>
      </c>
      <c r="G31" s="32">
        <f t="shared" si="1"/>
        <v>0</v>
      </c>
      <c r="H31" s="8" t="str">
        <f t="shared" si="4"/>
        <v>E</v>
      </c>
      <c r="I31" s="8">
        <f t="shared" ref="I31" si="33">(D31-D30)</f>
        <v>-10</v>
      </c>
      <c r="J31" s="8" t="str">
        <f t="shared" si="5"/>
        <v>E</v>
      </c>
      <c r="K31" s="8">
        <f t="shared" si="6"/>
        <v>3</v>
      </c>
      <c r="M31"/>
      <c r="N31"/>
      <c r="O31"/>
      <c r="P31" s="41"/>
      <c r="Q31"/>
      <c r="R31"/>
    </row>
    <row r="32" spans="1:23" x14ac:dyDescent="0.3">
      <c r="A32" s="112">
        <v>16</v>
      </c>
      <c r="B32" s="78"/>
      <c r="C32" s="31" t="str">
        <f t="shared" si="7"/>
        <v/>
      </c>
      <c r="D32" s="27"/>
      <c r="E32" s="35">
        <f>IF(D32&gt;D33,1,0)</f>
        <v>0</v>
      </c>
      <c r="F32" s="35">
        <f t="shared" si="0"/>
        <v>0</v>
      </c>
      <c r="G32" s="33">
        <f t="shared" si="1"/>
        <v>0</v>
      </c>
      <c r="H32" s="8">
        <f t="shared" si="4"/>
        <v>0</v>
      </c>
      <c r="I32" s="8">
        <f t="shared" ref="I32" si="34">(D32-D33)</f>
        <v>0</v>
      </c>
      <c r="J32" s="8">
        <f t="shared" si="5"/>
        <v>0</v>
      </c>
      <c r="K32" s="8">
        <f t="shared" si="6"/>
        <v>0</v>
      </c>
      <c r="M32"/>
      <c r="N32"/>
      <c r="O32"/>
      <c r="P32"/>
      <c r="Q32"/>
      <c r="R32"/>
    </row>
    <row r="33" spans="1:18" ht="14.4" customHeight="1" x14ac:dyDescent="0.3">
      <c r="A33" s="112"/>
      <c r="B33" s="78"/>
      <c r="C33" s="31" t="str">
        <f t="shared" si="7"/>
        <v/>
      </c>
      <c r="D33" s="27"/>
      <c r="E33" s="35">
        <f>IF(D33&gt;D32,1,0)</f>
        <v>0</v>
      </c>
      <c r="F33" s="35">
        <f t="shared" si="0"/>
        <v>0</v>
      </c>
      <c r="G33" s="33">
        <f t="shared" si="1"/>
        <v>0</v>
      </c>
      <c r="H33" s="8">
        <f t="shared" si="4"/>
        <v>0</v>
      </c>
      <c r="I33" s="8">
        <f t="shared" ref="I33" si="35">(D33-D32)</f>
        <v>0</v>
      </c>
      <c r="J33" s="8">
        <f t="shared" si="5"/>
        <v>0</v>
      </c>
      <c r="K33" s="8">
        <f t="shared" si="6"/>
        <v>0</v>
      </c>
      <c r="M33"/>
      <c r="N33"/>
      <c r="O33"/>
      <c r="P33"/>
      <c r="Q33"/>
      <c r="R33"/>
    </row>
    <row r="34" spans="1:18" x14ac:dyDescent="0.3">
      <c r="A34" s="111">
        <v>17</v>
      </c>
      <c r="B34" s="71"/>
      <c r="C34" s="37" t="str">
        <f t="shared" si="7"/>
        <v/>
      </c>
      <c r="D34" s="26"/>
      <c r="E34" s="36">
        <f>IF(D34&gt;D35,1,0)</f>
        <v>0</v>
      </c>
      <c r="F34" s="34">
        <f t="shared" ref="F34:F43" si="36">B34</f>
        <v>0</v>
      </c>
      <c r="G34" s="32">
        <f t="shared" ref="G34:G43" si="37">SUM(E34:E34)</f>
        <v>0</v>
      </c>
      <c r="H34" s="8">
        <f t="shared" si="4"/>
        <v>0</v>
      </c>
      <c r="I34" s="8">
        <f t="shared" ref="I34" si="38">(D34-D35)</f>
        <v>0</v>
      </c>
      <c r="J34" s="8">
        <f t="shared" si="5"/>
        <v>0</v>
      </c>
      <c r="K34" s="8">
        <f t="shared" si="6"/>
        <v>0</v>
      </c>
      <c r="M34"/>
      <c r="N34"/>
      <c r="O34"/>
      <c r="P34"/>
      <c r="Q34"/>
      <c r="R34"/>
    </row>
    <row r="35" spans="1:18" x14ac:dyDescent="0.3">
      <c r="A35" s="111"/>
      <c r="B35" s="71"/>
      <c r="C35" s="37" t="str">
        <f t="shared" si="7"/>
        <v/>
      </c>
      <c r="D35" s="26"/>
      <c r="E35" s="36">
        <f>IF(D35&gt;D34,1,0)</f>
        <v>0</v>
      </c>
      <c r="F35" s="34">
        <f t="shared" si="36"/>
        <v>0</v>
      </c>
      <c r="G35" s="32">
        <f t="shared" si="37"/>
        <v>0</v>
      </c>
      <c r="H35" s="8">
        <f t="shared" si="4"/>
        <v>0</v>
      </c>
      <c r="I35" s="8">
        <f t="shared" ref="I35" si="39">(D35-D34)</f>
        <v>0</v>
      </c>
      <c r="J35" s="8">
        <f t="shared" si="5"/>
        <v>0</v>
      </c>
      <c r="K35" s="8">
        <f t="shared" si="6"/>
        <v>0</v>
      </c>
      <c r="M35"/>
      <c r="N35"/>
      <c r="O35"/>
      <c r="P35"/>
      <c r="Q35"/>
      <c r="R35"/>
    </row>
    <row r="36" spans="1:18" x14ac:dyDescent="0.3">
      <c r="A36" s="112">
        <v>18</v>
      </c>
      <c r="B36" s="78"/>
      <c r="C36" s="31" t="str">
        <f t="shared" si="7"/>
        <v/>
      </c>
      <c r="D36" s="43"/>
      <c r="E36" s="35">
        <f>IF(D36&gt;D37,1,0)</f>
        <v>0</v>
      </c>
      <c r="F36" s="35">
        <f t="shared" si="36"/>
        <v>0</v>
      </c>
      <c r="G36" s="33">
        <f t="shared" si="37"/>
        <v>0</v>
      </c>
      <c r="H36" s="8">
        <f t="shared" si="4"/>
        <v>0</v>
      </c>
      <c r="I36" s="8">
        <f t="shared" ref="I36" si="40">(D36-D37)</f>
        <v>0</v>
      </c>
      <c r="J36" s="8">
        <f t="shared" si="5"/>
        <v>0</v>
      </c>
      <c r="K36" s="8">
        <f t="shared" si="6"/>
        <v>0</v>
      </c>
      <c r="M36"/>
      <c r="N36"/>
      <c r="O36"/>
      <c r="P36"/>
      <c r="Q36"/>
      <c r="R36"/>
    </row>
    <row r="37" spans="1:18" x14ac:dyDescent="0.3">
      <c r="A37" s="112"/>
      <c r="B37" s="78"/>
      <c r="C37" s="31" t="str">
        <f t="shared" si="7"/>
        <v/>
      </c>
      <c r="D37" s="27"/>
      <c r="E37" s="35">
        <f>IF(D37&gt;D36,1,0)</f>
        <v>0</v>
      </c>
      <c r="F37" s="35">
        <f t="shared" si="36"/>
        <v>0</v>
      </c>
      <c r="G37" s="33">
        <f t="shared" si="37"/>
        <v>0</v>
      </c>
      <c r="H37" s="8">
        <f t="shared" si="4"/>
        <v>0</v>
      </c>
      <c r="I37" s="8">
        <f t="shared" ref="I37" si="41">(D37-D36)</f>
        <v>0</v>
      </c>
      <c r="J37" s="8">
        <f t="shared" si="5"/>
        <v>0</v>
      </c>
      <c r="K37" s="8">
        <f t="shared" si="6"/>
        <v>0</v>
      </c>
      <c r="M37"/>
      <c r="N37"/>
      <c r="O37"/>
      <c r="P37"/>
      <c r="Q37"/>
      <c r="R37"/>
    </row>
    <row r="38" spans="1:18" ht="14.4" customHeight="1" x14ac:dyDescent="0.3">
      <c r="A38" s="111">
        <v>19</v>
      </c>
      <c r="B38" s="72"/>
      <c r="C38" s="37" t="str">
        <f t="shared" si="7"/>
        <v/>
      </c>
      <c r="D38" s="26"/>
      <c r="E38" s="36">
        <f>IF(D38&gt;D39,1,0)</f>
        <v>0</v>
      </c>
      <c r="F38" s="34">
        <f t="shared" si="36"/>
        <v>0</v>
      </c>
      <c r="G38" s="32">
        <f t="shared" si="37"/>
        <v>0</v>
      </c>
      <c r="H38" s="8">
        <f t="shared" si="4"/>
        <v>0</v>
      </c>
      <c r="I38" s="8">
        <f t="shared" ref="I38" si="42">(D38-D39)</f>
        <v>0</v>
      </c>
      <c r="J38" s="8">
        <f t="shared" si="5"/>
        <v>0</v>
      </c>
      <c r="K38" s="8">
        <f t="shared" si="6"/>
        <v>0</v>
      </c>
      <c r="M38"/>
      <c r="N38"/>
      <c r="O38"/>
      <c r="P38"/>
      <c r="Q38"/>
      <c r="R38"/>
    </row>
    <row r="39" spans="1:18" ht="14.4" customHeight="1" x14ac:dyDescent="0.3">
      <c r="A39" s="111"/>
      <c r="B39" s="72"/>
      <c r="C39" s="37" t="str">
        <f t="shared" si="7"/>
        <v/>
      </c>
      <c r="D39" s="26"/>
      <c r="E39" s="36">
        <f>IF(D39&gt;D38,1,0)</f>
        <v>0</v>
      </c>
      <c r="F39" s="34">
        <f t="shared" si="36"/>
        <v>0</v>
      </c>
      <c r="G39" s="32">
        <f t="shared" si="37"/>
        <v>0</v>
      </c>
      <c r="H39" s="8">
        <f t="shared" si="4"/>
        <v>0</v>
      </c>
      <c r="I39" s="8">
        <f t="shared" ref="I39" si="43">(D39-D38)</f>
        <v>0</v>
      </c>
      <c r="J39" s="8">
        <f t="shared" si="5"/>
        <v>0</v>
      </c>
      <c r="K39" s="8">
        <f t="shared" si="6"/>
        <v>0</v>
      </c>
      <c r="M39"/>
      <c r="N39"/>
      <c r="O39"/>
      <c r="P39"/>
      <c r="Q39"/>
      <c r="R39"/>
    </row>
    <row r="40" spans="1:18" x14ac:dyDescent="0.3">
      <c r="A40" s="112">
        <v>20</v>
      </c>
      <c r="B40" s="79"/>
      <c r="C40" s="31" t="str">
        <f t="shared" si="7"/>
        <v/>
      </c>
      <c r="D40" s="27"/>
      <c r="E40" s="35">
        <f>IF(D40&gt;D41,1,0)</f>
        <v>0</v>
      </c>
      <c r="F40" s="35">
        <f t="shared" si="36"/>
        <v>0</v>
      </c>
      <c r="G40" s="33">
        <f t="shared" si="37"/>
        <v>0</v>
      </c>
      <c r="H40" s="8">
        <f t="shared" si="4"/>
        <v>0</v>
      </c>
      <c r="I40" s="8">
        <f t="shared" ref="I40" si="44">(D40-D41)</f>
        <v>0</v>
      </c>
      <c r="J40" s="8">
        <f t="shared" si="5"/>
        <v>0</v>
      </c>
      <c r="K40" s="8">
        <f t="shared" si="6"/>
        <v>0</v>
      </c>
      <c r="M40"/>
      <c r="N40"/>
      <c r="O40"/>
      <c r="P40"/>
      <c r="Q40"/>
      <c r="R40"/>
    </row>
    <row r="41" spans="1:18" ht="15" customHeight="1" x14ac:dyDescent="0.3">
      <c r="A41" s="112"/>
      <c r="B41" s="79"/>
      <c r="C41" s="31" t="str">
        <f t="shared" si="7"/>
        <v/>
      </c>
      <c r="D41" s="27"/>
      <c r="E41" s="35">
        <f>IF(D41&gt;D40,1,0)</f>
        <v>0</v>
      </c>
      <c r="F41" s="35">
        <f t="shared" si="36"/>
        <v>0</v>
      </c>
      <c r="G41" s="33">
        <f t="shared" si="37"/>
        <v>0</v>
      </c>
      <c r="H41" s="8">
        <f t="shared" si="4"/>
        <v>0</v>
      </c>
      <c r="I41" s="8">
        <f t="shared" ref="I41" si="45">(D41-D40)</f>
        <v>0</v>
      </c>
      <c r="J41" s="8">
        <f t="shared" si="5"/>
        <v>0</v>
      </c>
      <c r="K41" s="8">
        <f t="shared" si="6"/>
        <v>0</v>
      </c>
      <c r="M41" s="132"/>
      <c r="N41" s="132"/>
      <c r="O41" s="132"/>
      <c r="P41" s="132"/>
      <c r="Q41" s="132"/>
      <c r="R41" s="132"/>
    </row>
    <row r="42" spans="1:18" x14ac:dyDescent="0.3">
      <c r="A42" s="131">
        <v>21</v>
      </c>
      <c r="B42" s="72"/>
      <c r="C42" s="37" t="str">
        <f t="shared" si="7"/>
        <v/>
      </c>
      <c r="D42" s="26"/>
      <c r="E42" s="36">
        <f>IF(D42&gt;D43,1,0)</f>
        <v>0</v>
      </c>
      <c r="F42" s="34">
        <f t="shared" si="36"/>
        <v>0</v>
      </c>
      <c r="G42" s="32">
        <f t="shared" si="37"/>
        <v>0</v>
      </c>
      <c r="H42" s="8">
        <f t="shared" si="4"/>
        <v>0</v>
      </c>
      <c r="I42" s="8">
        <f t="shared" ref="I42" si="46">(D42-D43)</f>
        <v>0</v>
      </c>
      <c r="J42" s="8">
        <f t="shared" si="5"/>
        <v>0</v>
      </c>
      <c r="K42" s="8">
        <f t="shared" si="6"/>
        <v>0</v>
      </c>
      <c r="M42" s="47"/>
      <c r="N42" s="63"/>
      <c r="O42" s="63"/>
      <c r="P42" s="63"/>
      <c r="Q42" s="63"/>
      <c r="R42" s="63"/>
    </row>
    <row r="43" spans="1:18" x14ac:dyDescent="0.3">
      <c r="A43" s="131"/>
      <c r="B43" s="72"/>
      <c r="C43" s="37" t="str">
        <f t="shared" si="7"/>
        <v/>
      </c>
      <c r="D43" s="26"/>
      <c r="E43" s="36">
        <f>IF(D43&gt;D42,1,0)</f>
        <v>0</v>
      </c>
      <c r="F43" s="34">
        <f t="shared" si="36"/>
        <v>0</v>
      </c>
      <c r="G43" s="32">
        <f t="shared" si="37"/>
        <v>0</v>
      </c>
      <c r="H43" s="8">
        <f t="shared" si="4"/>
        <v>0</v>
      </c>
      <c r="I43" s="8">
        <f t="shared" ref="I43" si="47">(D43-D42)</f>
        <v>0</v>
      </c>
      <c r="J43" s="8">
        <f t="shared" si="5"/>
        <v>0</v>
      </c>
      <c r="K43" s="8">
        <f t="shared" si="6"/>
        <v>0</v>
      </c>
      <c r="M43" s="47"/>
      <c r="N43" s="47"/>
      <c r="O43" s="48"/>
      <c r="P43" s="48"/>
      <c r="Q43" s="47"/>
      <c r="R43" s="47"/>
    </row>
    <row r="44" spans="1:18" x14ac:dyDescent="0.3">
      <c r="A44"/>
      <c r="B44" s="2"/>
      <c r="C44"/>
      <c r="D44"/>
      <c r="E44"/>
      <c r="F44"/>
      <c r="G44"/>
      <c r="H44" s="8">
        <f t="shared" si="4"/>
        <v>0</v>
      </c>
      <c r="I44" s="8" t="e">
        <f>(D44-#REF!)</f>
        <v>#REF!</v>
      </c>
      <c r="J44" s="8">
        <f t="shared" si="5"/>
        <v>0</v>
      </c>
      <c r="K44" s="8">
        <f t="shared" si="6"/>
        <v>0</v>
      </c>
    </row>
    <row r="45" spans="1:18" x14ac:dyDescent="0.3">
      <c r="A45"/>
      <c r="B45" s="2"/>
      <c r="C45"/>
      <c r="D45"/>
      <c r="E45"/>
      <c r="F45"/>
      <c r="G45"/>
      <c r="H45" s="8">
        <f t="shared" si="4"/>
        <v>0</v>
      </c>
      <c r="I45" s="8">
        <f t="shared" ref="I45:I49" si="48">(D45-D46)</f>
        <v>0</v>
      </c>
      <c r="J45" s="8">
        <f t="shared" si="5"/>
        <v>0</v>
      </c>
      <c r="K45" s="8">
        <f t="shared" si="6"/>
        <v>0</v>
      </c>
    </row>
    <row r="46" spans="1:18" x14ac:dyDescent="0.3">
      <c r="A46"/>
      <c r="B46" s="2"/>
      <c r="C46"/>
      <c r="D46"/>
      <c r="E46"/>
      <c r="F46"/>
      <c r="G46"/>
      <c r="H46" s="8">
        <f t="shared" si="4"/>
        <v>0</v>
      </c>
      <c r="I46" s="8">
        <f t="shared" ref="I46:I50" si="49">(D46-D45)</f>
        <v>0</v>
      </c>
      <c r="J46" s="8">
        <f t="shared" si="5"/>
        <v>0</v>
      </c>
      <c r="K46" s="8">
        <f t="shared" si="6"/>
        <v>0</v>
      </c>
    </row>
    <row r="47" spans="1:18" x14ac:dyDescent="0.3">
      <c r="A47"/>
      <c r="B47" s="2"/>
      <c r="C47"/>
      <c r="D47"/>
      <c r="E47"/>
      <c r="F47"/>
      <c r="G47"/>
      <c r="H47" s="8">
        <f t="shared" si="4"/>
        <v>0</v>
      </c>
      <c r="I47" s="8">
        <f t="shared" ref="I47" si="50">(D47-D48)</f>
        <v>0</v>
      </c>
      <c r="J47" s="8">
        <f t="shared" si="5"/>
        <v>0</v>
      </c>
      <c r="K47" s="8">
        <f t="shared" si="6"/>
        <v>0</v>
      </c>
    </row>
    <row r="48" spans="1:18" x14ac:dyDescent="0.3">
      <c r="A48"/>
      <c r="B48" s="2"/>
      <c r="C48"/>
      <c r="D48"/>
      <c r="E48"/>
      <c r="F48"/>
      <c r="G48"/>
      <c r="H48" s="8">
        <f t="shared" si="4"/>
        <v>0</v>
      </c>
      <c r="I48" s="8">
        <f t="shared" ref="I48" si="51">(D48-D47)</f>
        <v>0</v>
      </c>
      <c r="J48" s="8">
        <f t="shared" si="5"/>
        <v>0</v>
      </c>
      <c r="K48" s="8">
        <f t="shared" si="6"/>
        <v>0</v>
      </c>
    </row>
    <row r="49" spans="1:11" x14ac:dyDescent="0.3">
      <c r="A49"/>
      <c r="B49" s="2"/>
      <c r="C49"/>
      <c r="D49"/>
      <c r="E49"/>
      <c r="F49"/>
      <c r="G49"/>
      <c r="H49" s="8">
        <f t="shared" si="4"/>
        <v>0</v>
      </c>
      <c r="I49" s="8">
        <f t="shared" si="48"/>
        <v>0</v>
      </c>
      <c r="J49" s="8">
        <f t="shared" si="5"/>
        <v>0</v>
      </c>
      <c r="K49" s="8">
        <f t="shared" si="6"/>
        <v>0</v>
      </c>
    </row>
    <row r="50" spans="1:11" x14ac:dyDescent="0.3">
      <c r="A50"/>
      <c r="B50" s="2"/>
      <c r="C50"/>
      <c r="D50"/>
      <c r="E50"/>
      <c r="F50"/>
      <c r="G50"/>
      <c r="H50" s="8">
        <f t="shared" si="4"/>
        <v>0</v>
      </c>
      <c r="I50" s="8">
        <f t="shared" si="49"/>
        <v>0</v>
      </c>
      <c r="J50" s="8">
        <f t="shared" si="5"/>
        <v>0</v>
      </c>
      <c r="K50" s="8">
        <f t="shared" si="6"/>
        <v>0</v>
      </c>
    </row>
    <row r="51" spans="1:11" x14ac:dyDescent="0.3">
      <c r="A51"/>
      <c r="B51"/>
      <c r="C51"/>
      <c r="D51"/>
      <c r="E51"/>
      <c r="F51"/>
      <c r="G51"/>
    </row>
  </sheetData>
  <sheetProtection sheet="1" selectLockedCells="1"/>
  <mergeCells count="33">
    <mergeCell ref="A34:A35"/>
    <mergeCell ref="A28:A29"/>
    <mergeCell ref="A30:A31"/>
    <mergeCell ref="A32:A33"/>
    <mergeCell ref="A42:A43"/>
    <mergeCell ref="A36:A37"/>
    <mergeCell ref="M41:R41"/>
    <mergeCell ref="A38:A39"/>
    <mergeCell ref="A40:A41"/>
    <mergeCell ref="N23:R23"/>
    <mergeCell ref="N17:R17"/>
    <mergeCell ref="N18:R18"/>
    <mergeCell ref="N19:R19"/>
    <mergeCell ref="M10:R10"/>
    <mergeCell ref="M16:R16"/>
    <mergeCell ref="M1:N1"/>
    <mergeCell ref="N20:R20"/>
    <mergeCell ref="N21:R21"/>
    <mergeCell ref="N22:R22"/>
    <mergeCell ref="B1:C1"/>
    <mergeCell ref="A2:A3"/>
    <mergeCell ref="A4:A5"/>
    <mergeCell ref="A6:A7"/>
    <mergeCell ref="A8:A9"/>
    <mergeCell ref="A10:A11"/>
    <mergeCell ref="A24:A25"/>
    <mergeCell ref="A26:A27"/>
    <mergeCell ref="A12:A13"/>
    <mergeCell ref="A14:A15"/>
    <mergeCell ref="A16:A17"/>
    <mergeCell ref="A18:A19"/>
    <mergeCell ref="A20:A21"/>
    <mergeCell ref="A22:A23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="Score maxi &quot; 13 &quot;, revoir la saisie !" xr:uid="{00000000-0002-0000-0100-000000000000}">
          <x14:formula1>
            <xm:f>'NE PAS TOUCHER'!$A$1:$A$14</xm:f>
          </x14:formula1>
          <xm:sqref>D2:D43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rgb="FF00FF00"/>
  </sheetPr>
  <dimension ref="A1:Y15"/>
  <sheetViews>
    <sheetView showGridLines="0" tabSelected="1" zoomScaleNormal="100" workbookViewId="0">
      <selection activeCell="J14" sqref="J14"/>
    </sheetView>
  </sheetViews>
  <sheetFormatPr baseColWidth="10" defaultColWidth="11.44140625" defaultRowHeight="14.4" x14ac:dyDescent="0.3"/>
  <cols>
    <col min="1" max="1" width="3.6640625" style="9" customWidth="1"/>
    <col min="2" max="2" width="9.5546875" style="13" customWidth="1"/>
    <col min="3" max="3" width="35.21875" style="9" customWidth="1"/>
    <col min="4" max="6" width="10.77734375" style="13" customWidth="1"/>
    <col min="7" max="7" width="10.77734375" style="9" customWidth="1"/>
    <col min="8" max="8" width="3.77734375" style="9" customWidth="1"/>
    <col min="9" max="9" width="6.88671875" style="9" customWidth="1"/>
    <col min="10" max="10" width="11.33203125" style="9" customWidth="1"/>
    <col min="11" max="11" width="6.88671875" style="9" customWidth="1"/>
    <col min="12" max="12" width="35.21875" style="9" customWidth="1"/>
    <col min="13" max="25" width="11.44140625" style="9" customWidth="1"/>
    <col min="26" max="16384" width="11.44140625" style="9"/>
  </cols>
  <sheetData>
    <row r="1" spans="1:25" ht="20.100000000000001" customHeight="1" x14ac:dyDescent="0.4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25" ht="12" customHeight="1" x14ac:dyDescent="0.3"/>
    <row r="3" spans="1:25" ht="21" customHeight="1" x14ac:dyDescent="0.45">
      <c r="C3" s="134"/>
      <c r="D3" s="134"/>
      <c r="E3" s="134"/>
      <c r="F3" s="133"/>
      <c r="G3" s="133"/>
      <c r="H3" s="133"/>
      <c r="I3" s="133"/>
      <c r="J3" s="133"/>
      <c r="K3" s="133"/>
      <c r="L3" s="133"/>
    </row>
    <row r="4" spans="1:25" ht="20.100000000000001" customHeight="1" x14ac:dyDescent="0.3"/>
    <row r="5" spans="1:25" ht="17.25" customHeight="1" x14ac:dyDescent="0.3">
      <c r="B5" s="135"/>
      <c r="C5" s="135"/>
      <c r="D5" s="136"/>
      <c r="E5" s="136"/>
      <c r="F5" s="136"/>
      <c r="G5" s="136"/>
      <c r="I5" s="80"/>
      <c r="L5" s="28"/>
    </row>
    <row r="6" spans="1:25" ht="10.5" customHeight="1" thickBot="1" x14ac:dyDescent="0.35"/>
    <row r="7" spans="1:25" ht="35.25" customHeight="1" thickBot="1" x14ac:dyDescent="0.35">
      <c r="B7" s="137" t="s">
        <v>21</v>
      </c>
      <c r="C7" s="138"/>
      <c r="D7" s="29" t="s">
        <v>13</v>
      </c>
      <c r="E7" s="29" t="s">
        <v>11</v>
      </c>
      <c r="F7" s="29" t="s">
        <v>15</v>
      </c>
      <c r="G7" s="29" t="s">
        <v>16</v>
      </c>
      <c r="H7" s="139" t="s">
        <v>8</v>
      </c>
      <c r="I7" s="140"/>
      <c r="J7" s="101" t="s">
        <v>7</v>
      </c>
      <c r="K7" s="102" t="s">
        <v>18</v>
      </c>
      <c r="L7" s="95" t="s">
        <v>22</v>
      </c>
    </row>
    <row r="8" spans="1:25" s="30" customFormat="1" ht="23.1" customHeight="1" x14ac:dyDescent="0.3">
      <c r="B8" s="91" t="str">
        <f>MATCHS!M2</f>
        <v>A</v>
      </c>
      <c r="C8" s="92" t="str">
        <f>MATCHS!N2</f>
        <v>Brest</v>
      </c>
      <c r="D8" s="93">
        <f>MATCHS!O2</f>
        <v>2</v>
      </c>
      <c r="E8" s="94">
        <f>MATCHS!Q2</f>
        <v>43</v>
      </c>
      <c r="F8" s="94">
        <f>MATCHS!R2</f>
        <v>51</v>
      </c>
      <c r="G8" s="94">
        <f>E8-F8</f>
        <v>-8</v>
      </c>
      <c r="H8" s="96">
        <v>1</v>
      </c>
      <c r="I8" s="81" t="s">
        <v>19</v>
      </c>
      <c r="J8" s="104">
        <f>IF(C8="",-1000000,D8*10000+G8*100+E8+F8/100+ROW()/10000)</f>
        <v>19243.5108</v>
      </c>
      <c r="K8" s="104">
        <f t="shared" ref="K8:K14" si="0">RANK(J8,$J$8:$J$14,0)</f>
        <v>5</v>
      </c>
      <c r="L8" s="105" t="str">
        <f t="shared" ref="L8:L14" si="1">INDEX($C$8:$C$14,MATCH(ROW(A1),$K$8:$K$14,0))</f>
        <v>Lorient</v>
      </c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</row>
    <row r="9" spans="1:25" s="30" customFormat="1" ht="23.1" customHeight="1" x14ac:dyDescent="0.3">
      <c r="B9" s="82" t="str">
        <f>MATCHS!M3</f>
        <v>B</v>
      </c>
      <c r="C9" s="83" t="str">
        <f>MATCHS!N3</f>
        <v>Lorient</v>
      </c>
      <c r="D9" s="84">
        <f>MATCHS!O3</f>
        <v>4</v>
      </c>
      <c r="E9" s="85">
        <f>MATCHS!Q3</f>
        <v>54</v>
      </c>
      <c r="F9" s="85">
        <f>MATCHS!R3</f>
        <v>43</v>
      </c>
      <c r="G9" s="94">
        <f t="shared" ref="G9:G14" si="2">E9-F9</f>
        <v>11</v>
      </c>
      <c r="H9" s="97">
        <v>2</v>
      </c>
      <c r="I9" s="99" t="s">
        <v>20</v>
      </c>
      <c r="J9" s="104">
        <f>IF(C9="",-1000000,D9*10000+G9*100+E9+F9/100+ROW()/10000)</f>
        <v>41154.430899999999</v>
      </c>
      <c r="K9" s="104">
        <f t="shared" si="0"/>
        <v>1</v>
      </c>
      <c r="L9" s="105" t="str">
        <f t="shared" si="1"/>
        <v>Nantes</v>
      </c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spans="1:25" s="30" customFormat="1" ht="23.1" customHeight="1" x14ac:dyDescent="0.3">
      <c r="B10" s="82" t="str">
        <f>MATCHS!M4</f>
        <v>C</v>
      </c>
      <c r="C10" s="83" t="str">
        <f>MATCHS!N4</f>
        <v>Quimper</v>
      </c>
      <c r="D10" s="86">
        <f>MATCHS!O4</f>
        <v>0</v>
      </c>
      <c r="E10" s="85">
        <f>MATCHS!Q4</f>
        <v>26</v>
      </c>
      <c r="F10" s="85">
        <f>MATCHS!R4</f>
        <v>65</v>
      </c>
      <c r="G10" s="94">
        <f t="shared" si="2"/>
        <v>-39</v>
      </c>
      <c r="H10" s="97">
        <v>3</v>
      </c>
      <c r="I10" s="99" t="s">
        <v>20</v>
      </c>
      <c r="J10" s="104">
        <f t="shared" ref="J10:J14" si="3">IF(C10="",-1000000,D10*10000+G10*100+E10+F10/100+ROW()/10000)</f>
        <v>-3873.3489999999997</v>
      </c>
      <c r="K10" s="104">
        <f t="shared" si="0"/>
        <v>7</v>
      </c>
      <c r="L10" s="105" t="str">
        <f t="shared" si="1"/>
        <v>Rennes</v>
      </c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</row>
    <row r="11" spans="1:25" s="30" customFormat="1" ht="23.1" customHeight="1" x14ac:dyDescent="0.3">
      <c r="B11" s="82" t="str">
        <f>MATCHS!M5</f>
        <v>D</v>
      </c>
      <c r="C11" s="83" t="str">
        <f>MATCHS!N5</f>
        <v>Nantes</v>
      </c>
      <c r="D11" s="84">
        <f>MATCHS!O5</f>
        <v>3</v>
      </c>
      <c r="E11" s="85">
        <f>MATCHS!Q5</f>
        <v>55</v>
      </c>
      <c r="F11" s="85">
        <f>MATCHS!R5</f>
        <v>37</v>
      </c>
      <c r="G11" s="94">
        <f t="shared" si="2"/>
        <v>18</v>
      </c>
      <c r="H11" s="97">
        <v>4</v>
      </c>
      <c r="I11" s="99" t="s">
        <v>20</v>
      </c>
      <c r="J11" s="104">
        <f t="shared" si="3"/>
        <v>31855.3711</v>
      </c>
      <c r="K11" s="104">
        <f t="shared" si="0"/>
        <v>2</v>
      </c>
      <c r="L11" s="105" t="str">
        <f t="shared" si="1"/>
        <v>Dinan</v>
      </c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</row>
    <row r="12" spans="1:25" s="30" customFormat="1" ht="23.1" customHeight="1" x14ac:dyDescent="0.3">
      <c r="B12" s="82" t="str">
        <f>MATCHS!M6</f>
        <v>E</v>
      </c>
      <c r="C12" s="83" t="str">
        <f>MATCHS!N6</f>
        <v>Rennes</v>
      </c>
      <c r="D12" s="84">
        <f>MATCHS!O6</f>
        <v>3</v>
      </c>
      <c r="E12" s="85">
        <f>MATCHS!Q6</f>
        <v>54</v>
      </c>
      <c r="F12" s="85">
        <f>MATCHS!R6</f>
        <v>40</v>
      </c>
      <c r="G12" s="94">
        <f t="shared" si="2"/>
        <v>14</v>
      </c>
      <c r="H12" s="97">
        <v>5</v>
      </c>
      <c r="I12" s="99" t="s">
        <v>20</v>
      </c>
      <c r="J12" s="104">
        <f t="shared" si="3"/>
        <v>31454.4012</v>
      </c>
      <c r="K12" s="104">
        <f t="shared" si="0"/>
        <v>3</v>
      </c>
      <c r="L12" s="105" t="str">
        <f t="shared" si="1"/>
        <v>Brest</v>
      </c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</row>
    <row r="13" spans="1:25" s="30" customFormat="1" ht="23.1" customHeight="1" x14ac:dyDescent="0.3">
      <c r="B13" s="82" t="str">
        <f>MATCHS!M7</f>
        <v>F</v>
      </c>
      <c r="C13" s="83" t="str">
        <f>MATCHS!N7</f>
        <v>Dinan</v>
      </c>
      <c r="D13" s="84">
        <f>MATCHS!O7</f>
        <v>3</v>
      </c>
      <c r="E13" s="85">
        <f>MATCHS!Q7</f>
        <v>51</v>
      </c>
      <c r="F13" s="85">
        <f>MATCHS!R7</f>
        <v>47</v>
      </c>
      <c r="G13" s="94">
        <f t="shared" si="2"/>
        <v>4</v>
      </c>
      <c r="H13" s="97">
        <v>6</v>
      </c>
      <c r="I13" s="99" t="s">
        <v>20</v>
      </c>
      <c r="J13" s="104">
        <f t="shared" si="3"/>
        <v>30451.471300000001</v>
      </c>
      <c r="K13" s="104">
        <f t="shared" si="0"/>
        <v>4</v>
      </c>
      <c r="L13" s="105">
        <f t="shared" si="1"/>
        <v>0</v>
      </c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</row>
    <row r="14" spans="1:25" s="30" customFormat="1" ht="23.1" customHeight="1" thickBot="1" x14ac:dyDescent="0.35">
      <c r="B14" s="87" t="str">
        <f>MATCHS!M8</f>
        <v>G</v>
      </c>
      <c r="C14" s="88">
        <f>MATCHS!N8</f>
        <v>0</v>
      </c>
      <c r="D14" s="89">
        <f>MATCHS!O8</f>
        <v>0</v>
      </c>
      <c r="E14" s="90">
        <f>MATCHS!Q8</f>
        <v>0</v>
      </c>
      <c r="F14" s="90">
        <f>MATCHS!R8</f>
        <v>0</v>
      </c>
      <c r="G14" s="106">
        <f t="shared" si="2"/>
        <v>0</v>
      </c>
      <c r="H14" s="98">
        <v>7</v>
      </c>
      <c r="I14" s="100" t="s">
        <v>20</v>
      </c>
      <c r="J14" s="107">
        <f t="shared" si="3"/>
        <v>1.4E-3</v>
      </c>
      <c r="K14" s="107">
        <f t="shared" si="0"/>
        <v>6</v>
      </c>
      <c r="L14" s="108" t="str">
        <f t="shared" si="1"/>
        <v>Quimper</v>
      </c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</row>
    <row r="15" spans="1:25" ht="9" customHeight="1" x14ac:dyDescent="0.3">
      <c r="A15" s="15"/>
      <c r="B15" s="45"/>
      <c r="C15" s="15"/>
      <c r="D15" s="45"/>
      <c r="E15" s="45"/>
      <c r="F15" s="45"/>
      <c r="G15" s="15"/>
      <c r="H15" s="103"/>
      <c r="I15" s="15"/>
      <c r="J15" s="109"/>
      <c r="K15" s="109"/>
      <c r="L15" s="110"/>
      <c r="M15" s="15"/>
    </row>
  </sheetData>
  <sheetProtection selectLockedCells="1"/>
  <sortState ref="N8:R14">
    <sortCondition descending="1" ref="O8:O14"/>
    <sortCondition descending="1" ref="R8:R14"/>
    <sortCondition descending="1" ref="P8:P14"/>
    <sortCondition ref="Q8:Q14"/>
  </sortState>
  <mergeCells count="6">
    <mergeCell ref="F3:L3"/>
    <mergeCell ref="C3:E3"/>
    <mergeCell ref="B5:C5"/>
    <mergeCell ref="D5:G5"/>
    <mergeCell ref="B7:C7"/>
    <mergeCell ref="H7:I7"/>
  </mergeCells>
  <pageMargins left="0.49" right="0.25" top="0.43" bottom="0.31" header="0.3" footer="0.3"/>
  <pageSetup paperSize="9" orientation="landscape" horizont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">
    <tabColor rgb="FFFF0000"/>
  </sheetPr>
  <dimension ref="A1:H58"/>
  <sheetViews>
    <sheetView showGridLines="0" topLeftCell="B1" workbookViewId="0">
      <selection activeCell="G3" sqref="G3:G32"/>
    </sheetView>
  </sheetViews>
  <sheetFormatPr baseColWidth="10" defaultColWidth="11.44140625" defaultRowHeight="14.4" x14ac:dyDescent="0.3"/>
  <cols>
    <col min="1" max="2" width="11.44140625" style="2"/>
    <col min="3" max="8" width="11.44140625" style="2" customWidth="1"/>
    <col min="9" max="16384" width="11.44140625" style="2"/>
  </cols>
  <sheetData>
    <row r="1" spans="1:8" x14ac:dyDescent="0.3">
      <c r="A1" s="1">
        <v>0</v>
      </c>
      <c r="B1" s="1"/>
      <c r="C1" s="1"/>
      <c r="D1" s="1"/>
      <c r="E1" s="1"/>
      <c r="F1" s="1"/>
      <c r="G1" s="1"/>
      <c r="H1" s="1"/>
    </row>
    <row r="2" spans="1:8" x14ac:dyDescent="0.3">
      <c r="A2" s="1">
        <v>1</v>
      </c>
      <c r="B2" s="1"/>
      <c r="C2" s="1">
        <v>2</v>
      </c>
      <c r="D2" s="1">
        <v>3</v>
      </c>
      <c r="E2" s="1">
        <v>4</v>
      </c>
      <c r="F2" s="1">
        <v>5</v>
      </c>
      <c r="G2" s="1">
        <v>6</v>
      </c>
      <c r="H2" s="1">
        <v>7</v>
      </c>
    </row>
    <row r="3" spans="1:8" x14ac:dyDescent="0.3">
      <c r="A3" s="1">
        <v>2</v>
      </c>
      <c r="B3" s="1"/>
      <c r="C3" s="66" t="s">
        <v>0</v>
      </c>
      <c r="D3" s="66" t="s">
        <v>0</v>
      </c>
      <c r="E3" s="66" t="s">
        <v>0</v>
      </c>
      <c r="F3" s="66" t="s">
        <v>0</v>
      </c>
      <c r="G3" s="66" t="s">
        <v>0</v>
      </c>
      <c r="H3" s="65" t="s">
        <v>0</v>
      </c>
    </row>
    <row r="4" spans="1:8" x14ac:dyDescent="0.3">
      <c r="A4" s="1">
        <v>3</v>
      </c>
      <c r="B4" s="1"/>
      <c r="C4" s="66" t="s">
        <v>1</v>
      </c>
      <c r="D4" s="66" t="s">
        <v>1</v>
      </c>
      <c r="E4" s="66" t="s">
        <v>1</v>
      </c>
      <c r="F4" s="66" t="s">
        <v>1</v>
      </c>
      <c r="G4" s="66" t="s">
        <v>1</v>
      </c>
      <c r="H4" s="65" t="s">
        <v>2</v>
      </c>
    </row>
    <row r="5" spans="1:8" x14ac:dyDescent="0.3">
      <c r="A5" s="1">
        <v>4</v>
      </c>
      <c r="B5" s="1"/>
      <c r="C5" s="1"/>
      <c r="D5" s="73" t="s">
        <v>1</v>
      </c>
      <c r="E5" s="74" t="s">
        <v>3</v>
      </c>
      <c r="F5" s="74" t="s">
        <v>3</v>
      </c>
      <c r="G5" s="74" t="s">
        <v>3</v>
      </c>
      <c r="H5" s="74" t="s">
        <v>1</v>
      </c>
    </row>
    <row r="6" spans="1:8" x14ac:dyDescent="0.3">
      <c r="A6" s="1">
        <v>5</v>
      </c>
      <c r="B6" s="1"/>
      <c r="C6" s="1"/>
      <c r="D6" s="73" t="s">
        <v>3</v>
      </c>
      <c r="E6" s="74" t="s">
        <v>4</v>
      </c>
      <c r="F6" s="74" t="s">
        <v>4</v>
      </c>
      <c r="G6" s="74" t="s">
        <v>4</v>
      </c>
      <c r="H6" s="74" t="s">
        <v>5</v>
      </c>
    </row>
    <row r="7" spans="1:8" x14ac:dyDescent="0.3">
      <c r="A7" s="1">
        <v>6</v>
      </c>
      <c r="B7" s="1"/>
      <c r="C7" s="1"/>
      <c r="D7" s="67" t="s">
        <v>0</v>
      </c>
      <c r="E7" s="68" t="s">
        <v>0</v>
      </c>
      <c r="F7" s="68" t="s">
        <v>0</v>
      </c>
      <c r="G7" s="66" t="s">
        <v>6</v>
      </c>
      <c r="H7" s="65" t="s">
        <v>3</v>
      </c>
    </row>
    <row r="8" spans="1:8" x14ac:dyDescent="0.3">
      <c r="A8" s="1">
        <v>7</v>
      </c>
      <c r="B8" s="1"/>
      <c r="C8" s="1"/>
      <c r="D8" s="67" t="s">
        <v>3</v>
      </c>
      <c r="E8" s="68" t="s">
        <v>3</v>
      </c>
      <c r="F8" s="68" t="s">
        <v>3</v>
      </c>
      <c r="G8" s="66" t="s">
        <v>5</v>
      </c>
      <c r="H8" s="65" t="s">
        <v>6</v>
      </c>
    </row>
    <row r="9" spans="1:8" x14ac:dyDescent="0.3">
      <c r="A9" s="1">
        <v>8</v>
      </c>
      <c r="B9" s="1"/>
      <c r="C9" s="1"/>
      <c r="D9" s="1"/>
      <c r="E9" s="73" t="s">
        <v>1</v>
      </c>
      <c r="F9" s="73" t="s">
        <v>1</v>
      </c>
      <c r="G9" s="73" t="s">
        <v>0</v>
      </c>
      <c r="H9" s="73" t="s">
        <v>2</v>
      </c>
    </row>
    <row r="10" spans="1:8" x14ac:dyDescent="0.3">
      <c r="A10" s="1">
        <v>9</v>
      </c>
      <c r="B10" s="1"/>
      <c r="C10" s="1"/>
      <c r="D10" s="1"/>
      <c r="E10" s="73" t="s">
        <v>4</v>
      </c>
      <c r="F10" s="73" t="s">
        <v>6</v>
      </c>
      <c r="G10" s="73" t="s">
        <v>3</v>
      </c>
      <c r="H10" s="73" t="s">
        <v>5</v>
      </c>
    </row>
    <row r="11" spans="1:8" x14ac:dyDescent="0.3">
      <c r="A11" s="1">
        <v>10</v>
      </c>
      <c r="B11" s="1"/>
      <c r="C11" s="1"/>
      <c r="D11" s="1"/>
      <c r="E11" s="67" t="s">
        <v>0</v>
      </c>
      <c r="F11" s="67" t="s">
        <v>0</v>
      </c>
      <c r="G11" s="68" t="s">
        <v>1</v>
      </c>
      <c r="H11" s="68" t="s">
        <v>0</v>
      </c>
    </row>
    <row r="12" spans="1:8" x14ac:dyDescent="0.3">
      <c r="A12" s="1">
        <v>11</v>
      </c>
      <c r="B12" s="1"/>
      <c r="C12" s="1"/>
      <c r="D12" s="1"/>
      <c r="E12" s="67" t="s">
        <v>4</v>
      </c>
      <c r="F12" s="67" t="s">
        <v>4</v>
      </c>
      <c r="G12" s="68" t="s">
        <v>6</v>
      </c>
      <c r="H12" s="68" t="s">
        <v>6</v>
      </c>
    </row>
    <row r="13" spans="1:8" x14ac:dyDescent="0.3">
      <c r="A13" s="1">
        <v>12</v>
      </c>
      <c r="B13" s="1"/>
      <c r="C13" s="1"/>
      <c r="D13" s="1"/>
      <c r="E13" s="75" t="s">
        <v>1</v>
      </c>
      <c r="F13" s="75" t="s">
        <v>3</v>
      </c>
      <c r="G13" s="73" t="s">
        <v>4</v>
      </c>
      <c r="H13" s="73" t="s">
        <v>1</v>
      </c>
    </row>
    <row r="14" spans="1:8" x14ac:dyDescent="0.3">
      <c r="A14" s="1">
        <v>13</v>
      </c>
      <c r="B14" s="1"/>
      <c r="C14" s="1"/>
      <c r="D14" s="1"/>
      <c r="E14" s="75" t="s">
        <v>3</v>
      </c>
      <c r="F14" s="75" t="s">
        <v>6</v>
      </c>
      <c r="G14" s="73" t="s">
        <v>5</v>
      </c>
      <c r="H14" s="73" t="s">
        <v>4</v>
      </c>
    </row>
    <row r="15" spans="1:8" x14ac:dyDescent="0.3">
      <c r="A15" s="1"/>
      <c r="B15" s="1"/>
      <c r="C15" s="1"/>
      <c r="D15" s="1"/>
      <c r="E15" s="1"/>
      <c r="F15" s="69" t="s">
        <v>0</v>
      </c>
      <c r="G15" s="67" t="s">
        <v>0</v>
      </c>
      <c r="H15" s="67" t="s">
        <v>5</v>
      </c>
    </row>
    <row r="16" spans="1:8" x14ac:dyDescent="0.3">
      <c r="A16" s="1"/>
      <c r="B16" s="1"/>
      <c r="C16" s="1"/>
      <c r="D16" s="1"/>
      <c r="E16" s="1"/>
      <c r="F16" s="69" t="s">
        <v>6</v>
      </c>
      <c r="G16" s="67" t="s">
        <v>4</v>
      </c>
      <c r="H16" s="67" t="s">
        <v>6</v>
      </c>
    </row>
    <row r="17" spans="1:8" x14ac:dyDescent="0.3">
      <c r="A17" s="1"/>
      <c r="B17" s="1"/>
      <c r="C17" s="1"/>
      <c r="D17" s="1"/>
      <c r="E17" s="1"/>
      <c r="F17" s="76" t="s">
        <v>1</v>
      </c>
      <c r="G17" s="75" t="s">
        <v>1</v>
      </c>
      <c r="H17" s="75" t="s">
        <v>2</v>
      </c>
    </row>
    <row r="18" spans="1:8" x14ac:dyDescent="0.3">
      <c r="A18" s="1"/>
      <c r="B18" s="1"/>
      <c r="C18" s="1"/>
      <c r="D18" s="1"/>
      <c r="E18" s="1"/>
      <c r="F18" s="76" t="s">
        <v>4</v>
      </c>
      <c r="G18" s="75" t="s">
        <v>5</v>
      </c>
      <c r="H18" s="75" t="s">
        <v>4</v>
      </c>
    </row>
    <row r="19" spans="1:8" x14ac:dyDescent="0.3">
      <c r="A19" s="1"/>
      <c r="B19" s="1"/>
      <c r="C19" s="1"/>
      <c r="D19" s="1"/>
      <c r="E19" s="1"/>
      <c r="F19" s="70" t="s">
        <v>1</v>
      </c>
      <c r="G19" s="67" t="s">
        <v>3</v>
      </c>
      <c r="H19" s="67" t="s">
        <v>0</v>
      </c>
    </row>
    <row r="20" spans="1:8" x14ac:dyDescent="0.3">
      <c r="A20" s="1"/>
      <c r="B20" s="1"/>
      <c r="C20" s="1"/>
      <c r="D20" s="1"/>
      <c r="E20" s="1"/>
      <c r="F20" s="70" t="s">
        <v>3</v>
      </c>
      <c r="G20" s="67" t="s">
        <v>6</v>
      </c>
      <c r="H20" s="67" t="s">
        <v>3</v>
      </c>
    </row>
    <row r="21" spans="1:8" x14ac:dyDescent="0.3">
      <c r="A21" s="1"/>
      <c r="B21" s="1"/>
      <c r="C21" s="1"/>
      <c r="D21" s="1"/>
      <c r="E21" s="1"/>
      <c r="F21" s="77" t="s">
        <v>4</v>
      </c>
      <c r="G21" s="76" t="s">
        <v>0</v>
      </c>
      <c r="H21" s="76" t="s">
        <v>6</v>
      </c>
    </row>
    <row r="22" spans="1:8" x14ac:dyDescent="0.3">
      <c r="A22" s="1"/>
      <c r="B22" s="1"/>
      <c r="C22" s="1"/>
      <c r="D22" s="1"/>
      <c r="E22" s="1"/>
      <c r="F22" s="77" t="s">
        <v>6</v>
      </c>
      <c r="G22" s="76" t="s">
        <v>6</v>
      </c>
      <c r="H22" s="76" t="s">
        <v>4</v>
      </c>
    </row>
    <row r="23" spans="1:8" x14ac:dyDescent="0.3">
      <c r="A23" s="1"/>
      <c r="B23" s="1"/>
      <c r="C23" s="1"/>
      <c r="D23" s="1"/>
      <c r="E23" s="1"/>
      <c r="F23" s="1"/>
      <c r="G23" s="69" t="s">
        <v>1</v>
      </c>
      <c r="H23" s="69" t="s">
        <v>5</v>
      </c>
    </row>
    <row r="24" spans="1:8" x14ac:dyDescent="0.3">
      <c r="A24" s="1"/>
      <c r="B24" s="1"/>
      <c r="C24" s="1"/>
      <c r="D24" s="1"/>
      <c r="E24" s="1"/>
      <c r="F24" s="1"/>
      <c r="G24" s="69" t="s">
        <v>4</v>
      </c>
      <c r="H24" s="69" t="s">
        <v>3</v>
      </c>
    </row>
    <row r="25" spans="1:8" x14ac:dyDescent="0.3">
      <c r="A25" s="1"/>
      <c r="B25" s="1"/>
      <c r="C25" s="1"/>
      <c r="D25" s="1"/>
      <c r="E25" s="1"/>
      <c r="F25" s="1"/>
      <c r="G25" s="76" t="s">
        <v>3</v>
      </c>
      <c r="H25" s="76" t="s">
        <v>2</v>
      </c>
    </row>
    <row r="26" spans="1:8" x14ac:dyDescent="0.3">
      <c r="A26" s="1"/>
      <c r="B26" s="1"/>
      <c r="C26" s="1"/>
      <c r="D26" s="1"/>
      <c r="E26" s="1"/>
      <c r="F26" s="1"/>
      <c r="G26" s="76" t="s">
        <v>5</v>
      </c>
      <c r="H26" s="76" t="s">
        <v>1</v>
      </c>
    </row>
    <row r="27" spans="1:8" x14ac:dyDescent="0.3">
      <c r="A27" s="1"/>
      <c r="B27" s="1"/>
      <c r="C27" s="1"/>
      <c r="D27" s="1"/>
      <c r="E27" s="1"/>
      <c r="F27" s="1"/>
      <c r="G27" s="70" t="s">
        <v>0</v>
      </c>
      <c r="H27" s="70" t="s">
        <v>4</v>
      </c>
    </row>
    <row r="28" spans="1:8" x14ac:dyDescent="0.3">
      <c r="A28" s="1"/>
      <c r="B28" s="1"/>
      <c r="C28" s="1"/>
      <c r="D28" s="1"/>
      <c r="E28" s="1"/>
      <c r="F28" s="1"/>
      <c r="G28" s="70" t="s">
        <v>5</v>
      </c>
      <c r="H28" s="70" t="s">
        <v>3</v>
      </c>
    </row>
    <row r="29" spans="1:8" x14ac:dyDescent="0.3">
      <c r="A29" s="1"/>
      <c r="B29" s="1"/>
      <c r="C29" s="1"/>
      <c r="D29" s="1"/>
      <c r="E29" s="1"/>
      <c r="F29" s="1"/>
      <c r="G29" s="77" t="s">
        <v>1</v>
      </c>
      <c r="H29" s="77" t="s">
        <v>6</v>
      </c>
    </row>
    <row r="30" spans="1:8" x14ac:dyDescent="0.3">
      <c r="A30" s="1"/>
      <c r="B30" s="1"/>
      <c r="C30" s="1"/>
      <c r="D30" s="1"/>
      <c r="E30" s="1"/>
      <c r="F30" s="1"/>
      <c r="G30" s="77" t="s">
        <v>3</v>
      </c>
      <c r="H30" s="77" t="s">
        <v>1</v>
      </c>
    </row>
    <row r="31" spans="1:8" x14ac:dyDescent="0.3">
      <c r="A31" s="1"/>
      <c r="B31" s="1"/>
      <c r="C31" s="1"/>
      <c r="D31" s="1"/>
      <c r="E31" s="1"/>
      <c r="F31" s="1"/>
      <c r="G31" s="70" t="s">
        <v>4</v>
      </c>
      <c r="H31" s="70" t="s">
        <v>5</v>
      </c>
    </row>
    <row r="32" spans="1:8" x14ac:dyDescent="0.3">
      <c r="A32" s="1"/>
      <c r="B32" s="1"/>
      <c r="C32" s="1"/>
      <c r="D32" s="1"/>
      <c r="E32" s="1"/>
      <c r="F32" s="1"/>
      <c r="G32" s="70" t="s">
        <v>6</v>
      </c>
      <c r="H32" s="70" t="s">
        <v>0</v>
      </c>
    </row>
    <row r="33" spans="1:8" x14ac:dyDescent="0.3">
      <c r="A33" s="1"/>
      <c r="B33" s="1"/>
      <c r="C33" s="1"/>
      <c r="D33" s="1"/>
      <c r="E33" s="1"/>
      <c r="F33" s="1"/>
      <c r="G33" s="1"/>
      <c r="H33" s="78" t="s">
        <v>3</v>
      </c>
    </row>
    <row r="34" spans="1:8" x14ac:dyDescent="0.3">
      <c r="A34" s="1"/>
      <c r="B34" s="1"/>
      <c r="C34" s="1"/>
      <c r="D34" s="1"/>
      <c r="E34" s="1"/>
      <c r="F34" s="1"/>
      <c r="G34" s="1"/>
      <c r="H34" s="78" t="s">
        <v>1</v>
      </c>
    </row>
    <row r="35" spans="1:8" x14ac:dyDescent="0.3">
      <c r="A35" s="1"/>
      <c r="B35" s="1"/>
      <c r="C35" s="1"/>
      <c r="D35" s="1"/>
      <c r="E35" s="1"/>
      <c r="F35" s="1"/>
      <c r="G35" s="1"/>
      <c r="H35" s="71" t="s">
        <v>4</v>
      </c>
    </row>
    <row r="36" spans="1:8" x14ac:dyDescent="0.3">
      <c r="A36" s="1"/>
      <c r="B36" s="1"/>
      <c r="C36" s="1"/>
      <c r="D36" s="1"/>
      <c r="E36" s="1"/>
      <c r="F36" s="1"/>
      <c r="G36" s="1"/>
      <c r="H36" s="71" t="s">
        <v>0</v>
      </c>
    </row>
    <row r="37" spans="1:8" x14ac:dyDescent="0.3">
      <c r="A37" s="1"/>
      <c r="B37" s="1"/>
      <c r="C37" s="1"/>
      <c r="D37" s="1"/>
      <c r="E37" s="1"/>
      <c r="F37" s="1"/>
      <c r="G37" s="1"/>
      <c r="H37" s="78" t="s">
        <v>6</v>
      </c>
    </row>
    <row r="38" spans="1:8" x14ac:dyDescent="0.3">
      <c r="A38" s="1"/>
      <c r="B38" s="1"/>
      <c r="C38" s="1"/>
      <c r="D38" s="1"/>
      <c r="E38" s="1"/>
      <c r="F38" s="1"/>
      <c r="G38" s="1"/>
      <c r="H38" s="78" t="s">
        <v>2</v>
      </c>
    </row>
    <row r="39" spans="1:8" x14ac:dyDescent="0.3">
      <c r="A39" s="1"/>
      <c r="B39" s="1"/>
      <c r="C39" s="1"/>
      <c r="D39" s="1"/>
      <c r="E39" s="1"/>
      <c r="F39" s="1"/>
      <c r="G39" s="1"/>
      <c r="H39" s="72" t="s">
        <v>1</v>
      </c>
    </row>
    <row r="40" spans="1:8" x14ac:dyDescent="0.3">
      <c r="A40" s="1"/>
      <c r="B40" s="1"/>
      <c r="C40" s="1"/>
      <c r="D40" s="1"/>
      <c r="E40" s="1"/>
      <c r="F40" s="1"/>
      <c r="G40" s="1"/>
      <c r="H40" s="72" t="s">
        <v>0</v>
      </c>
    </row>
    <row r="41" spans="1:8" x14ac:dyDescent="0.3">
      <c r="A41" s="1"/>
      <c r="B41" s="1"/>
      <c r="C41" s="1"/>
      <c r="D41" s="1"/>
      <c r="E41" s="1"/>
      <c r="F41" s="1"/>
      <c r="G41" s="1"/>
      <c r="H41" s="79" t="s">
        <v>3</v>
      </c>
    </row>
    <row r="42" spans="1:8" x14ac:dyDescent="0.3">
      <c r="A42" s="1"/>
      <c r="B42" s="1"/>
      <c r="C42" s="1"/>
      <c r="D42" s="1"/>
      <c r="E42" s="1"/>
      <c r="F42" s="1"/>
      <c r="G42" s="1"/>
      <c r="H42" s="79" t="s">
        <v>2</v>
      </c>
    </row>
    <row r="43" spans="1:8" x14ac:dyDescent="0.3">
      <c r="A43" s="1"/>
      <c r="B43" s="1"/>
      <c r="C43" s="1"/>
      <c r="D43" s="1"/>
      <c r="E43" s="1"/>
      <c r="F43" s="1"/>
      <c r="G43" s="1"/>
      <c r="H43" s="72" t="s">
        <v>4</v>
      </c>
    </row>
    <row r="44" spans="1:8" x14ac:dyDescent="0.3">
      <c r="A44" s="1"/>
      <c r="B44" s="1"/>
      <c r="C44" s="1"/>
      <c r="D44" s="1"/>
      <c r="E44" s="1"/>
      <c r="F44" s="1"/>
      <c r="G44" s="1"/>
      <c r="H44" s="72" t="s">
        <v>5</v>
      </c>
    </row>
    <row r="45" spans="1:8" x14ac:dyDescent="0.3">
      <c r="A45" s="1"/>
      <c r="B45" s="1"/>
      <c r="C45" s="1"/>
      <c r="D45" s="1"/>
      <c r="E45" s="1"/>
      <c r="F45" s="1"/>
      <c r="G45" s="1"/>
      <c r="H45" s="1"/>
    </row>
    <row r="46" spans="1:8" x14ac:dyDescent="0.3">
      <c r="A46" s="1"/>
      <c r="B46" s="1"/>
      <c r="C46" s="1"/>
      <c r="D46" s="1"/>
      <c r="E46" s="1"/>
      <c r="F46" s="1"/>
      <c r="G46" s="1"/>
      <c r="H46" s="1"/>
    </row>
    <row r="47" spans="1:8" x14ac:dyDescent="0.3">
      <c r="A47" s="1"/>
      <c r="B47" s="1"/>
      <c r="C47" s="1"/>
      <c r="D47" s="1"/>
      <c r="E47" s="1"/>
      <c r="F47" s="1"/>
      <c r="G47" s="1"/>
      <c r="H47" s="1"/>
    </row>
    <row r="48" spans="1:8" x14ac:dyDescent="0.3">
      <c r="A48" s="1"/>
      <c r="B48" s="1"/>
      <c r="C48" s="1"/>
      <c r="D48" s="1"/>
      <c r="E48" s="1"/>
      <c r="F48" s="1"/>
      <c r="G48" s="1"/>
      <c r="H48" s="1"/>
    </row>
    <row r="49" spans="1:8" x14ac:dyDescent="0.3">
      <c r="A49" s="1"/>
      <c r="B49" s="1"/>
      <c r="C49" s="1"/>
      <c r="D49" s="1"/>
      <c r="E49" s="1"/>
      <c r="F49" s="1"/>
      <c r="G49" s="1"/>
      <c r="H49" s="1"/>
    </row>
    <row r="50" spans="1:8" x14ac:dyDescent="0.3">
      <c r="A50" s="1"/>
      <c r="B50" s="1"/>
      <c r="C50" s="1"/>
      <c r="D50" s="1"/>
      <c r="E50" s="1"/>
      <c r="F50" s="1"/>
      <c r="G50" s="1"/>
      <c r="H50" s="1"/>
    </row>
    <row r="51" spans="1:8" x14ac:dyDescent="0.3">
      <c r="A51" s="1"/>
      <c r="B51" s="1"/>
      <c r="C51" s="1"/>
      <c r="D51" s="1"/>
      <c r="E51" s="1"/>
      <c r="F51" s="1"/>
      <c r="G51" s="1"/>
      <c r="H51" s="1"/>
    </row>
    <row r="52" spans="1:8" x14ac:dyDescent="0.3">
      <c r="A52" s="1"/>
      <c r="B52" s="1"/>
      <c r="C52" s="1"/>
      <c r="D52" s="1"/>
      <c r="E52" s="1"/>
      <c r="F52" s="1"/>
      <c r="G52" s="1"/>
      <c r="H52" s="1"/>
    </row>
    <row r="53" spans="1:8" x14ac:dyDescent="0.3">
      <c r="A53" s="1"/>
      <c r="B53" s="1"/>
      <c r="C53" s="1"/>
      <c r="D53" s="1"/>
      <c r="E53" s="1"/>
      <c r="F53" s="1"/>
      <c r="G53" s="1"/>
      <c r="H53" s="1"/>
    </row>
    <row r="54" spans="1:8" x14ac:dyDescent="0.3">
      <c r="A54" s="1"/>
      <c r="B54" s="1"/>
      <c r="C54" s="1"/>
      <c r="D54" s="1"/>
      <c r="E54" s="1"/>
      <c r="F54" s="1"/>
      <c r="G54" s="1"/>
      <c r="H54" s="1"/>
    </row>
    <row r="55" spans="1:8" x14ac:dyDescent="0.3">
      <c r="A55" s="1"/>
      <c r="B55" s="1"/>
      <c r="C55" s="1"/>
      <c r="D55" s="1"/>
      <c r="E55" s="1"/>
      <c r="F55" s="1"/>
      <c r="G55" s="1"/>
      <c r="H55" s="1"/>
    </row>
    <row r="56" spans="1:8" x14ac:dyDescent="0.3">
      <c r="A56" s="1"/>
      <c r="B56" s="1"/>
      <c r="C56" s="1"/>
      <c r="D56" s="1"/>
      <c r="E56" s="1"/>
      <c r="F56" s="1"/>
      <c r="G56" s="1"/>
      <c r="H56" s="1"/>
    </row>
    <row r="57" spans="1:8" x14ac:dyDescent="0.3">
      <c r="A57" s="1"/>
      <c r="B57" s="1"/>
      <c r="C57" s="1"/>
      <c r="D57" s="1"/>
      <c r="E57" s="1"/>
      <c r="F57" s="1"/>
      <c r="G57" s="1"/>
      <c r="H57" s="1"/>
    </row>
    <row r="58" spans="1:8" x14ac:dyDescent="0.3">
      <c r="A58" s="1"/>
      <c r="B58" s="1"/>
      <c r="C58" s="1"/>
      <c r="D58" s="1"/>
      <c r="E58" s="1"/>
      <c r="F58" s="1"/>
      <c r="G58" s="1"/>
      <c r="H58" s="1"/>
    </row>
  </sheetData>
  <sheetProtection algorithmName="SHA-512" hashValue="LS+qdzLMx/94hz3rryF5Y/nXfBpdSF2o07a4ArJTSUStBG3u5RrVUsAZ5jlifI8NgtKxF+5r3P6ssIi7OuYBhA==" saltValue="TnQjpo7cd74VHk9KGtW/Nw==" spinCount="100000" sheet="1" objects="1" selectLockedCells="1" pivotTables="0" selectUnlockedCells="1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E9942-07C5-4B3A-9B3C-EA1D3C07A9B5}">
  <sheetPr codeName="Feuil7"/>
  <dimension ref="A1:A3"/>
  <sheetViews>
    <sheetView workbookViewId="0">
      <selection activeCell="A13" sqref="A13"/>
    </sheetView>
  </sheetViews>
  <sheetFormatPr baseColWidth="10" defaultRowHeight="14.4" x14ac:dyDescent="0.3"/>
  <sheetData>
    <row r="1" spans="1:1" x14ac:dyDescent="0.3">
      <c r="A1" t="s">
        <v>3</v>
      </c>
    </row>
    <row r="2" spans="1:1" x14ac:dyDescent="0.3">
      <c r="A2" t="s">
        <v>17</v>
      </c>
    </row>
    <row r="3" spans="1:1" x14ac:dyDescent="0.3">
      <c r="A3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MATCHS</vt:lpstr>
      <vt:lpstr>CLASSEMENT</vt:lpstr>
      <vt:lpstr>NE PAS TOUCHER</vt:lpstr>
      <vt:lpstr>Liste</vt:lpstr>
      <vt:lpstr>CLASSEMENT!Zone_d_impression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SCOTTI Antoine</dc:creator>
  <cp:lastModifiedBy>Bruno APERT</cp:lastModifiedBy>
  <cp:lastPrinted>2019-10-16T16:49:34Z</cp:lastPrinted>
  <dcterms:created xsi:type="dcterms:W3CDTF">2014-08-23T13:23:54Z</dcterms:created>
  <dcterms:modified xsi:type="dcterms:W3CDTF">2019-10-17T11:28:13Z</dcterms:modified>
</cp:coreProperties>
</file>