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625" codeName="{EAAD5824-E589-9196-6FC8-2F1B51211585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03 - ASC BNPP\ASC Lyonnaise St Jean de Monts\"/>
    </mc:Choice>
  </mc:AlternateContent>
  <bookViews>
    <workbookView xWindow="0" yWindow="0" windowWidth="20490" windowHeight="7650" tabRatio="688" activeTab="4"/>
  </bookViews>
  <sheets>
    <sheet name="EQUIPES" sheetId="8" r:id="rId1"/>
    <sheet name="TIRAGE" sheetId="15" r:id="rId2"/>
    <sheet name="TERRAINS" sheetId="13" r:id="rId3"/>
    <sheet name="PARTIES" sheetId="16" r:id="rId4"/>
    <sheet name="CLASSEMENT" sheetId="17" r:id="rId5"/>
  </sheets>
  <externalReferences>
    <externalReference r:id="rId6"/>
  </externalReferences>
  <definedNames>
    <definedName name="_xlnm._FilterDatabase" localSheetId="0" hidden="1">EQUIPES!$B$9:$C$33</definedName>
    <definedName name="_xlnm._FilterDatabase" localSheetId="1" hidden="1">TIRAGE!$B$1:$B$20</definedName>
    <definedName name="Equipes" localSheetId="4">[1]EQUIPES!$B$10:$C$33</definedName>
    <definedName name="Equipes" localSheetId="3">[1]EQUIPES!$B$10:$C$33</definedName>
    <definedName name="Equipes">EQUIPES!$B$10:$C$33</definedName>
    <definedName name="er">#REF!</definedName>
    <definedName name="Partie" localSheetId="3">PARTIES!$C$12:$Y$35</definedName>
    <definedName name="Partie">#REF!</definedName>
    <definedName name="Partie_2" localSheetId="4">#REF!</definedName>
    <definedName name="Partie_2" localSheetId="3">#REF!</definedName>
    <definedName name="Partie_2">#REF!</definedName>
    <definedName name="Partie_3" localSheetId="4">#REF!</definedName>
    <definedName name="Partie_3" localSheetId="3">#REF!</definedName>
    <definedName name="Partie_3">#REF!</definedName>
    <definedName name="Partie_4" localSheetId="4">#REF!</definedName>
    <definedName name="Partie_4" localSheetId="3">#REF!</definedName>
    <definedName name="Partie_4">#REF!</definedName>
    <definedName name="Partie_5" localSheetId="4">#REF!</definedName>
    <definedName name="Partie_5" localSheetId="3">#REF!</definedName>
    <definedName name="Partie_5">#REF!</definedName>
    <definedName name="Partie_6" localSheetId="4">#REF!</definedName>
    <definedName name="Partie_6" localSheetId="3">#REF!</definedName>
    <definedName name="Partie_6">#REF!</definedName>
    <definedName name="Partie_7" localSheetId="4">#REF!</definedName>
    <definedName name="Partie_7" localSheetId="3">#REF!</definedName>
    <definedName name="Partie_7">#REF!</definedName>
    <definedName name="Parties" localSheetId="3">PARTIES!$B$12:$Y$35</definedName>
    <definedName name="Parties">#REF!</definedName>
    <definedName name="puo">#REF!</definedName>
    <definedName name="Total" localSheetId="4">#REF!</definedName>
    <definedName name="Total" localSheetId="3">#REF!</definedName>
    <definedName name="Total">#REF!</definedName>
    <definedName name="_xlnm.Print_Area" localSheetId="3">PARTIES!$B$1:$U$35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33" i="16" l="1"/>
  <c r="W34" i="16"/>
  <c r="W35" i="16"/>
  <c r="V33" i="16"/>
  <c r="V34" i="16"/>
  <c r="V35" i="16"/>
  <c r="W12" i="16" l="1"/>
  <c r="V12" i="16"/>
  <c r="D11" i="17" s="1"/>
  <c r="B13" i="16" l="1"/>
  <c r="C13" i="16"/>
  <c r="C12" i="17" s="1"/>
  <c r="B14" i="16"/>
  <c r="C14" i="16"/>
  <c r="C13" i="17" s="1"/>
  <c r="B15" i="16"/>
  <c r="C15" i="16"/>
  <c r="C14" i="17" s="1"/>
  <c r="B16" i="16"/>
  <c r="C16" i="16"/>
  <c r="C15" i="17" s="1"/>
  <c r="B17" i="16"/>
  <c r="C17" i="16"/>
  <c r="C16" i="17" s="1"/>
  <c r="B18" i="16"/>
  <c r="C18" i="16"/>
  <c r="C17" i="17" s="1"/>
  <c r="B19" i="16"/>
  <c r="C19" i="16"/>
  <c r="C18" i="17" s="1"/>
  <c r="B20" i="16"/>
  <c r="C20" i="16"/>
  <c r="C19" i="17" s="1"/>
  <c r="B21" i="16"/>
  <c r="C21" i="16"/>
  <c r="C20" i="17" s="1"/>
  <c r="B22" i="16"/>
  <c r="C22" i="16"/>
  <c r="C21" i="17" s="1"/>
  <c r="B23" i="16"/>
  <c r="C23" i="16"/>
  <c r="C22" i="17" s="1"/>
  <c r="B24" i="16"/>
  <c r="C24" i="16"/>
  <c r="C23" i="17" s="1"/>
  <c r="B25" i="16"/>
  <c r="C25" i="16"/>
  <c r="C24" i="17" s="1"/>
  <c r="B26" i="16"/>
  <c r="C26" i="16"/>
  <c r="C25" i="17" s="1"/>
  <c r="B27" i="16"/>
  <c r="C27" i="16"/>
  <c r="C26" i="17" s="1"/>
  <c r="B28" i="16"/>
  <c r="C28" i="16"/>
  <c r="C27" i="17" s="1"/>
  <c r="B29" i="16"/>
  <c r="C29" i="16"/>
  <c r="C28" i="17" s="1"/>
  <c r="B30" i="16"/>
  <c r="C30" i="16"/>
  <c r="C29" i="17" s="1"/>
  <c r="B31" i="16"/>
  <c r="C31" i="16"/>
  <c r="C30" i="17" s="1"/>
  <c r="B32" i="16"/>
  <c r="C32" i="16"/>
  <c r="C31" i="17" s="1"/>
  <c r="B33" i="16"/>
  <c r="C33" i="16"/>
  <c r="C32" i="17" s="1"/>
  <c r="B34" i="16"/>
  <c r="C34" i="16"/>
  <c r="B35" i="16"/>
  <c r="C35" i="16"/>
  <c r="C12" i="16"/>
  <c r="C11" i="17" s="1"/>
  <c r="B12" i="16"/>
  <c r="E11" i="17" l="1"/>
  <c r="G11" i="17" l="1"/>
  <c r="E34" i="17"/>
  <c r="D34" i="17"/>
  <c r="U35" i="16"/>
  <c r="R35" i="16"/>
  <c r="O35" i="16"/>
  <c r="L35" i="16"/>
  <c r="I35" i="16"/>
  <c r="F35" i="16"/>
  <c r="E33" i="17"/>
  <c r="D33" i="17"/>
  <c r="U34" i="16"/>
  <c r="R34" i="16"/>
  <c r="O34" i="16"/>
  <c r="L34" i="16"/>
  <c r="I34" i="16"/>
  <c r="F34" i="16"/>
  <c r="E32" i="17"/>
  <c r="D32" i="17"/>
  <c r="U33" i="16"/>
  <c r="R33" i="16"/>
  <c r="O33" i="16"/>
  <c r="L33" i="16"/>
  <c r="I33" i="16"/>
  <c r="F33" i="16"/>
  <c r="W32" i="16"/>
  <c r="E31" i="17" s="1"/>
  <c r="V32" i="16"/>
  <c r="D31" i="17" s="1"/>
  <c r="U32" i="16"/>
  <c r="R32" i="16"/>
  <c r="O32" i="16"/>
  <c r="L32" i="16"/>
  <c r="I32" i="16"/>
  <c r="F32" i="16"/>
  <c r="W31" i="16"/>
  <c r="E30" i="17" s="1"/>
  <c r="V31" i="16"/>
  <c r="D30" i="17" s="1"/>
  <c r="U31" i="16"/>
  <c r="R31" i="16"/>
  <c r="O31" i="16"/>
  <c r="L31" i="16"/>
  <c r="I31" i="16"/>
  <c r="F31" i="16"/>
  <c r="W30" i="16"/>
  <c r="E29" i="17" s="1"/>
  <c r="V30" i="16"/>
  <c r="D29" i="17" s="1"/>
  <c r="U30" i="16"/>
  <c r="R30" i="16"/>
  <c r="O30" i="16"/>
  <c r="L30" i="16"/>
  <c r="I30" i="16"/>
  <c r="F30" i="16"/>
  <c r="W29" i="16"/>
  <c r="E28" i="17" s="1"/>
  <c r="V29" i="16"/>
  <c r="D28" i="17" s="1"/>
  <c r="U29" i="16"/>
  <c r="R29" i="16"/>
  <c r="O29" i="16"/>
  <c r="L29" i="16"/>
  <c r="I29" i="16"/>
  <c r="F29" i="16"/>
  <c r="W28" i="16"/>
  <c r="E27" i="17" s="1"/>
  <c r="V28" i="16"/>
  <c r="D27" i="17" s="1"/>
  <c r="U28" i="16"/>
  <c r="R28" i="16"/>
  <c r="O28" i="16"/>
  <c r="L28" i="16"/>
  <c r="I28" i="16"/>
  <c r="F28" i="16"/>
  <c r="W27" i="16"/>
  <c r="E26" i="17" s="1"/>
  <c r="V27" i="16"/>
  <c r="D26" i="17" s="1"/>
  <c r="U27" i="16"/>
  <c r="R27" i="16"/>
  <c r="O27" i="16"/>
  <c r="L27" i="16"/>
  <c r="I27" i="16"/>
  <c r="F27" i="16"/>
  <c r="W26" i="16"/>
  <c r="E25" i="17" s="1"/>
  <c r="V26" i="16"/>
  <c r="D25" i="17" s="1"/>
  <c r="U26" i="16"/>
  <c r="R26" i="16"/>
  <c r="O26" i="16"/>
  <c r="L26" i="16"/>
  <c r="I26" i="16"/>
  <c r="F26" i="16"/>
  <c r="W25" i="16"/>
  <c r="E24" i="17" s="1"/>
  <c r="V25" i="16"/>
  <c r="D24" i="17" s="1"/>
  <c r="U25" i="16"/>
  <c r="R25" i="16"/>
  <c r="O25" i="16"/>
  <c r="L25" i="16"/>
  <c r="I25" i="16"/>
  <c r="F25" i="16"/>
  <c r="W24" i="16"/>
  <c r="E23" i="17" s="1"/>
  <c r="V24" i="16"/>
  <c r="D23" i="17" s="1"/>
  <c r="U24" i="16"/>
  <c r="R24" i="16"/>
  <c r="O24" i="16"/>
  <c r="L24" i="16"/>
  <c r="I24" i="16"/>
  <c r="F24" i="16"/>
  <c r="W23" i="16"/>
  <c r="E22" i="17" s="1"/>
  <c r="V23" i="16"/>
  <c r="D22" i="17" s="1"/>
  <c r="U23" i="16"/>
  <c r="R23" i="16"/>
  <c r="O23" i="16"/>
  <c r="L23" i="16"/>
  <c r="I23" i="16"/>
  <c r="F23" i="16"/>
  <c r="W22" i="16"/>
  <c r="E21" i="17" s="1"/>
  <c r="V22" i="16"/>
  <c r="D21" i="17" s="1"/>
  <c r="U22" i="16"/>
  <c r="R22" i="16"/>
  <c r="O22" i="16"/>
  <c r="L22" i="16"/>
  <c r="I22" i="16"/>
  <c r="F22" i="16"/>
  <c r="W21" i="16"/>
  <c r="E20" i="17" s="1"/>
  <c r="V21" i="16"/>
  <c r="D20" i="17" s="1"/>
  <c r="U21" i="16"/>
  <c r="R21" i="16"/>
  <c r="O21" i="16"/>
  <c r="L21" i="16"/>
  <c r="I21" i="16"/>
  <c r="F21" i="16"/>
  <c r="W20" i="16"/>
  <c r="E19" i="17" s="1"/>
  <c r="V20" i="16"/>
  <c r="D19" i="17" s="1"/>
  <c r="U20" i="16"/>
  <c r="R20" i="16"/>
  <c r="O20" i="16"/>
  <c r="L20" i="16"/>
  <c r="I20" i="16"/>
  <c r="F20" i="16"/>
  <c r="W19" i="16"/>
  <c r="E18" i="17" s="1"/>
  <c r="V19" i="16"/>
  <c r="D18" i="17" s="1"/>
  <c r="U19" i="16"/>
  <c r="R19" i="16"/>
  <c r="O19" i="16"/>
  <c r="L19" i="16"/>
  <c r="I19" i="16"/>
  <c r="F19" i="16"/>
  <c r="W18" i="16"/>
  <c r="E17" i="17" s="1"/>
  <c r="V18" i="16"/>
  <c r="D17" i="17" s="1"/>
  <c r="U18" i="16"/>
  <c r="R18" i="16"/>
  <c r="O18" i="16"/>
  <c r="L18" i="16"/>
  <c r="I18" i="16"/>
  <c r="F18" i="16"/>
  <c r="W17" i="16"/>
  <c r="E16" i="17" s="1"/>
  <c r="V17" i="16"/>
  <c r="D16" i="17" s="1"/>
  <c r="U17" i="16"/>
  <c r="R17" i="16"/>
  <c r="O17" i="16"/>
  <c r="L17" i="16"/>
  <c r="I17" i="16"/>
  <c r="F17" i="16"/>
  <c r="W16" i="16"/>
  <c r="E15" i="17" s="1"/>
  <c r="V16" i="16"/>
  <c r="D15" i="17" s="1"/>
  <c r="U16" i="16"/>
  <c r="R16" i="16"/>
  <c r="O16" i="16"/>
  <c r="L16" i="16"/>
  <c r="I16" i="16"/>
  <c r="F16" i="16"/>
  <c r="W15" i="16"/>
  <c r="E14" i="17" s="1"/>
  <c r="V15" i="16"/>
  <c r="D14" i="17" s="1"/>
  <c r="U15" i="16"/>
  <c r="R15" i="16"/>
  <c r="O15" i="16"/>
  <c r="L15" i="16"/>
  <c r="I15" i="16"/>
  <c r="F15" i="16"/>
  <c r="W14" i="16"/>
  <c r="E13" i="17" s="1"/>
  <c r="V14" i="16"/>
  <c r="D13" i="17" s="1"/>
  <c r="U14" i="16"/>
  <c r="R14" i="16"/>
  <c r="O14" i="16"/>
  <c r="L14" i="16"/>
  <c r="I14" i="16"/>
  <c r="F14" i="16"/>
  <c r="W13" i="16"/>
  <c r="E12" i="17" s="1"/>
  <c r="V13" i="16"/>
  <c r="D12" i="17" s="1"/>
  <c r="U13" i="16"/>
  <c r="R13" i="16"/>
  <c r="O13" i="16"/>
  <c r="L13" i="16"/>
  <c r="I13" i="16"/>
  <c r="F13" i="16"/>
  <c r="Y12" i="16"/>
  <c r="U12" i="16"/>
  <c r="R12" i="16"/>
  <c r="O12" i="16"/>
  <c r="L12" i="16"/>
  <c r="I12" i="16"/>
  <c r="F12" i="16"/>
  <c r="X21" i="16" l="1"/>
  <c r="F20" i="17" s="1"/>
  <c r="X22" i="16"/>
  <c r="F21" i="17" s="1"/>
  <c r="X13" i="16"/>
  <c r="F12" i="17" s="1"/>
  <c r="H11" i="17"/>
  <c r="Y30" i="16"/>
  <c r="X31" i="16"/>
  <c r="F30" i="17" s="1"/>
  <c r="X32" i="16"/>
  <c r="F31" i="17" s="1"/>
  <c r="X34" i="16"/>
  <c r="F33" i="17" s="1"/>
  <c r="Y34" i="16"/>
  <c r="G13" i="17"/>
  <c r="G29" i="17"/>
  <c r="G12" i="17"/>
  <c r="G14" i="17"/>
  <c r="G17" i="17"/>
  <c r="G18" i="17"/>
  <c r="G19" i="17"/>
  <c r="G28" i="17"/>
  <c r="X35" i="16"/>
  <c r="F34" i="17" s="1"/>
  <c r="G34" i="17"/>
  <c r="Y35" i="16"/>
  <c r="G32" i="17"/>
  <c r="G33" i="17"/>
  <c r="X28" i="16"/>
  <c r="F27" i="17" s="1"/>
  <c r="X30" i="16"/>
  <c r="F29" i="17" s="1"/>
  <c r="Y28" i="16"/>
  <c r="X29" i="16"/>
  <c r="F28" i="17" s="1"/>
  <c r="Y32" i="16"/>
  <c r="X33" i="16"/>
  <c r="F32" i="17" s="1"/>
  <c r="G27" i="17"/>
  <c r="G30" i="17"/>
  <c r="G31" i="17"/>
  <c r="Y29" i="16"/>
  <c r="Y31" i="16"/>
  <c r="Y33" i="16"/>
  <c r="G22" i="17"/>
  <c r="G23" i="17"/>
  <c r="G26" i="17"/>
  <c r="Y22" i="16"/>
  <c r="X23" i="16"/>
  <c r="F22" i="17" s="1"/>
  <c r="X24" i="16"/>
  <c r="F23" i="17" s="1"/>
  <c r="G24" i="17"/>
  <c r="G25" i="17"/>
  <c r="Y24" i="16"/>
  <c r="X25" i="16"/>
  <c r="F24" i="17" s="1"/>
  <c r="X26" i="16"/>
  <c r="F25" i="17" s="1"/>
  <c r="G20" i="17"/>
  <c r="G21" i="17"/>
  <c r="Y26" i="16"/>
  <c r="X27" i="16"/>
  <c r="F26" i="17" s="1"/>
  <c r="Y25" i="16"/>
  <c r="Y27" i="16"/>
  <c r="Y21" i="16"/>
  <c r="Y23" i="16"/>
  <c r="Y15" i="16"/>
  <c r="X16" i="16"/>
  <c r="F15" i="17" s="1"/>
  <c r="X19" i="16"/>
  <c r="F18" i="17" s="1"/>
  <c r="X20" i="16"/>
  <c r="F19" i="17" s="1"/>
  <c r="X17" i="16"/>
  <c r="F16" i="17" s="1"/>
  <c r="X18" i="16"/>
  <c r="F17" i="17" s="1"/>
  <c r="Y19" i="16"/>
  <c r="Y17" i="16"/>
  <c r="Y13" i="16"/>
  <c r="X14" i="16"/>
  <c r="F13" i="17" s="1"/>
  <c r="X15" i="16"/>
  <c r="F14" i="17" s="1"/>
  <c r="G15" i="17"/>
  <c r="G16" i="17"/>
  <c r="Y16" i="16"/>
  <c r="Y20" i="16"/>
  <c r="Y14" i="16"/>
  <c r="Y18" i="16"/>
  <c r="X12" i="16"/>
  <c r="F11" i="17" s="1"/>
  <c r="D20" i="13"/>
  <c r="E20" i="13" s="1"/>
  <c r="D19" i="13"/>
  <c r="E19" i="13" s="1"/>
  <c r="D18" i="13"/>
  <c r="E18" i="13" s="1"/>
  <c r="D17" i="13"/>
  <c r="E17" i="13" s="1"/>
  <c r="D16" i="13"/>
  <c r="E16" i="13" s="1"/>
  <c r="D15" i="13"/>
  <c r="E15" i="13" s="1"/>
  <c r="D14" i="13"/>
  <c r="E14" i="13" s="1"/>
  <c r="D13" i="13"/>
  <c r="E13" i="13" s="1"/>
  <c r="D12" i="13"/>
  <c r="E12" i="13" s="1"/>
  <c r="D11" i="13"/>
  <c r="E11" i="13" s="1"/>
  <c r="D10" i="13"/>
  <c r="E10" i="13" s="1"/>
  <c r="D9" i="13"/>
  <c r="E9" i="13" s="1"/>
  <c r="B20" i="13"/>
  <c r="C20" i="13" s="1"/>
  <c r="B19" i="13"/>
  <c r="C19" i="13" s="1"/>
  <c r="B18" i="13"/>
  <c r="C18" i="13" s="1"/>
  <c r="B17" i="13"/>
  <c r="C17" i="13" s="1"/>
  <c r="B16" i="13"/>
  <c r="C16" i="13" s="1"/>
  <c r="B15" i="13"/>
  <c r="C15" i="13" s="1"/>
  <c r="B14" i="13"/>
  <c r="C14" i="13" s="1"/>
  <c r="B13" i="13"/>
  <c r="C13" i="13" s="1"/>
  <c r="B12" i="13"/>
  <c r="C12" i="13" s="1"/>
  <c r="B11" i="13"/>
  <c r="C11" i="13" s="1"/>
  <c r="B10" i="13"/>
  <c r="C10" i="13" s="1"/>
  <c r="B9" i="13"/>
  <c r="C9" i="13" s="1"/>
  <c r="H12" i="17" l="1"/>
  <c r="H13" i="17"/>
  <c r="H15" i="17"/>
  <c r="H24" i="17"/>
  <c r="H26" i="17"/>
  <c r="H27" i="17"/>
  <c r="H32" i="17"/>
  <c r="H30" i="17"/>
  <c r="H19" i="17"/>
  <c r="H23" i="17"/>
  <c r="T16" i="17" s="1"/>
  <c r="H28" i="17"/>
  <c r="H18" i="17"/>
  <c r="T15" i="17" s="1"/>
  <c r="H14" i="17"/>
  <c r="H29" i="17"/>
  <c r="H16" i="17"/>
  <c r="H25" i="17"/>
  <c r="H33" i="17"/>
  <c r="H17" i="17"/>
  <c r="H21" i="17"/>
  <c r="H22" i="17"/>
  <c r="H31" i="17"/>
  <c r="T21" i="17" s="1"/>
  <c r="H34" i="17"/>
  <c r="H20" i="17"/>
  <c r="T24" i="17" l="1"/>
  <c r="T33" i="17"/>
  <c r="T22" i="17"/>
  <c r="T13" i="17"/>
  <c r="T31" i="17"/>
  <c r="T27" i="17"/>
  <c r="T11" i="17"/>
  <c r="T32" i="17"/>
  <c r="T25" i="17"/>
  <c r="T18" i="17"/>
  <c r="T30" i="17"/>
  <c r="T14" i="17"/>
  <c r="T29" i="17"/>
  <c r="T34" i="17"/>
  <c r="T28" i="17"/>
  <c r="T23" i="17"/>
  <c r="T26" i="17"/>
  <c r="T17" i="17"/>
  <c r="T19" i="17"/>
  <c r="T12" i="17"/>
  <c r="T20" i="17"/>
</calcChain>
</file>

<file path=xl/sharedStrings.xml><?xml version="1.0" encoding="utf-8"?>
<sst xmlns="http://schemas.openxmlformats.org/spreadsheetml/2006/main" count="143" uniqueCount="64">
  <si>
    <t>N° Equipe</t>
  </si>
  <si>
    <t>LYON 1</t>
  </si>
  <si>
    <t>LYON 2</t>
  </si>
  <si>
    <t>DUNKERQUE</t>
  </si>
  <si>
    <t>BORDEAUX</t>
  </si>
  <si>
    <t>ROUEN 1</t>
  </si>
  <si>
    <t>LYON 3</t>
  </si>
  <si>
    <t>AIX VAL DURANCE</t>
  </si>
  <si>
    <t>TOURS 2</t>
  </si>
  <si>
    <t>RIVES DE SEINE</t>
  </si>
  <si>
    <t>TOULON 1</t>
  </si>
  <si>
    <t>ASC</t>
  </si>
  <si>
    <t>8h15 - 9h45</t>
  </si>
  <si>
    <t>Terrain N°</t>
  </si>
  <si>
    <t>Nom</t>
  </si>
  <si>
    <t>N° des équipes</t>
  </si>
  <si>
    <t>Terrain n°1</t>
  </si>
  <si>
    <t>Terrain n°2</t>
  </si>
  <si>
    <t>Terrain n°3</t>
  </si>
  <si>
    <t>Terrain n°4</t>
  </si>
  <si>
    <t>Terrain n°5</t>
  </si>
  <si>
    <t>Terrain n°6</t>
  </si>
  <si>
    <t>Terrain n°7</t>
  </si>
  <si>
    <t>Terrain n°8</t>
  </si>
  <si>
    <t>Terrain n°9</t>
  </si>
  <si>
    <t>Terrain n°10</t>
  </si>
  <si>
    <t>Nb Alea</t>
  </si>
  <si>
    <t>1ère PARTIE</t>
  </si>
  <si>
    <t>CONCOURS PRINCIPAL</t>
  </si>
  <si>
    <t>ASC BNP Paribas Nantes</t>
  </si>
  <si>
    <t>PARTIE 1</t>
  </si>
  <si>
    <t>PARTIE 2</t>
  </si>
  <si>
    <t>PARTIE 3</t>
  </si>
  <si>
    <t>PARTIE 4</t>
  </si>
  <si>
    <t>PARTIE 5</t>
  </si>
  <si>
    <t>PARTIE 6</t>
  </si>
  <si>
    <t>RECAPITULATIF</t>
  </si>
  <si>
    <t>Boules lyonnaises</t>
  </si>
  <si>
    <t>Noms des ASC</t>
  </si>
  <si>
    <t>G</t>
  </si>
  <si>
    <t>P</t>
  </si>
  <si>
    <t>G/P</t>
  </si>
  <si>
    <t>TOTAL POINTS</t>
  </si>
  <si>
    <t>PARTIES GAGNEES</t>
  </si>
  <si>
    <t>DIFFERENCE</t>
  </si>
  <si>
    <t>Pour</t>
  </si>
  <si>
    <t>Contre</t>
  </si>
  <si>
    <t>Colonne masquée</t>
  </si>
  <si>
    <t>TOTAL DES PARTIES</t>
  </si>
  <si>
    <t xml:space="preserve">CLASSEMENT FINAL </t>
  </si>
  <si>
    <t>Gagnés</t>
  </si>
  <si>
    <t>Différence</t>
  </si>
  <si>
    <t>PLACE</t>
  </si>
  <si>
    <t>N° Eq</t>
  </si>
  <si>
    <t>LE MANS</t>
  </si>
  <si>
    <t>VALENCE VAL</t>
  </si>
  <si>
    <t xml:space="preserve">DIJON </t>
  </si>
  <si>
    <t xml:space="preserve">MONTPELLIER </t>
  </si>
  <si>
    <t>ORLEANS</t>
  </si>
  <si>
    <t>DINAN</t>
  </si>
  <si>
    <t>ROISSY 2</t>
  </si>
  <si>
    <t>ROISSY 1</t>
  </si>
  <si>
    <t xml:space="preserve">AUXERRE </t>
  </si>
  <si>
    <t>ANGERS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</si>
</sst>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 @"/>
  </numFmts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</font>
    <font>
      <b/>
      <sz val="16"/>
      <color theme="1"/>
      <name val="Calibri"/>
      <family val="2"/>
    </font>
    <font>
      <b/>
      <sz val="16"/>
      <name val="Calibri"/>
      <family val="2"/>
    </font>
    <font>
      <b/>
      <sz val="14"/>
      <name val="Arial"/>
      <family val="2"/>
      <charset val="204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</font>
    <font>
      <b/>
      <sz val="18"/>
      <name val="Calibri"/>
      <family val="2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0"/>
      <color theme="0"/>
      <name val="Calibri"/>
      <family val="2"/>
    </font>
    <font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6"/>
      <color rgb="FF0000CC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rgb="FF30549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DDEBF7"/>
        <bgColor indexed="64"/>
      </patternFill>
    </fill>
  </fills>
  <borders count="104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medium">
        <color rgb="FF305496"/>
      </left>
      <right style="medium">
        <color rgb="FF305496"/>
      </right>
      <top style="medium">
        <color rgb="FF305496"/>
      </top>
      <bottom style="thin">
        <color rgb="FF305496"/>
      </bottom>
      <diagonal/>
    </border>
    <border>
      <left style="medium">
        <color rgb="FF305496"/>
      </left>
      <right style="medium">
        <color rgb="FF305496"/>
      </right>
      <top style="thin">
        <color rgb="FF305496"/>
      </top>
      <bottom style="thin">
        <color rgb="FF305496"/>
      </bottom>
      <diagonal/>
    </border>
    <border>
      <left style="medium">
        <color rgb="FF305496"/>
      </left>
      <right style="medium">
        <color rgb="FF305496"/>
      </right>
      <top style="thin">
        <color rgb="FF305496"/>
      </top>
      <bottom style="medium">
        <color rgb="FF305496"/>
      </bottom>
      <diagonal/>
    </border>
    <border>
      <left/>
      <right style="thin">
        <color rgb="FF305496"/>
      </right>
      <top style="thin">
        <color rgb="FF305496"/>
      </top>
      <bottom style="thin">
        <color rgb="FF305496"/>
      </bottom>
      <diagonal/>
    </border>
    <border>
      <left style="thick">
        <color rgb="FF305496"/>
      </left>
      <right style="thick">
        <color rgb="FF305496"/>
      </right>
      <top style="thin">
        <color rgb="FF305496"/>
      </top>
      <bottom style="thin">
        <color rgb="FF305496"/>
      </bottom>
      <diagonal/>
    </border>
    <border>
      <left style="thick">
        <color rgb="FF305496"/>
      </left>
      <right style="thick">
        <color rgb="FF305496"/>
      </right>
      <top style="thin">
        <color rgb="FF305496"/>
      </top>
      <bottom style="thick">
        <color rgb="FF305496"/>
      </bottom>
      <diagonal/>
    </border>
    <border>
      <left style="thin">
        <color rgb="FF305496"/>
      </left>
      <right style="thick">
        <color rgb="FF305496"/>
      </right>
      <top style="thin">
        <color rgb="FF305496"/>
      </top>
      <bottom style="thin">
        <color rgb="FF305496"/>
      </bottom>
      <diagonal/>
    </border>
    <border>
      <left/>
      <right style="thin">
        <color rgb="FF305496"/>
      </right>
      <top style="thin">
        <color rgb="FF305496"/>
      </top>
      <bottom style="thick">
        <color rgb="FF305496"/>
      </bottom>
      <diagonal/>
    </border>
    <border>
      <left style="thin">
        <color rgb="FF305496"/>
      </left>
      <right style="thick">
        <color rgb="FF305496"/>
      </right>
      <top style="thin">
        <color rgb="FF305496"/>
      </top>
      <bottom style="thick">
        <color rgb="FF305496"/>
      </bottom>
      <diagonal/>
    </border>
    <border>
      <left style="thick">
        <color rgb="FF305496"/>
      </left>
      <right style="thick">
        <color rgb="FF305496"/>
      </right>
      <top/>
      <bottom style="thin">
        <color rgb="FF305496"/>
      </bottom>
      <diagonal/>
    </border>
    <border>
      <left/>
      <right style="thin">
        <color rgb="FF305496"/>
      </right>
      <top/>
      <bottom style="thin">
        <color rgb="FF305496"/>
      </bottom>
      <diagonal/>
    </border>
    <border>
      <left style="thin">
        <color rgb="FF305496"/>
      </left>
      <right style="thick">
        <color rgb="FF305496"/>
      </right>
      <top/>
      <bottom style="thin">
        <color rgb="FF305496"/>
      </bottom>
      <diagonal/>
    </border>
    <border>
      <left style="thick">
        <color rgb="FF305496"/>
      </left>
      <right/>
      <top style="thick">
        <color rgb="FF305496"/>
      </top>
      <bottom style="thick">
        <color rgb="FF305496"/>
      </bottom>
      <diagonal/>
    </border>
    <border>
      <left style="thick">
        <color theme="0"/>
      </left>
      <right style="thick">
        <color theme="0"/>
      </right>
      <top style="thick">
        <color rgb="FF305496"/>
      </top>
      <bottom style="thick">
        <color rgb="FF305496"/>
      </bottom>
      <diagonal/>
    </border>
    <border>
      <left/>
      <right style="thick">
        <color rgb="FF305496"/>
      </right>
      <top style="thick">
        <color rgb="FF305496"/>
      </top>
      <bottom style="thick">
        <color rgb="FF305496"/>
      </bottom>
      <diagonal/>
    </border>
    <border>
      <left style="thin">
        <color rgb="FF305496"/>
      </left>
      <right/>
      <top/>
      <bottom style="thin">
        <color rgb="FF305496"/>
      </bottom>
      <diagonal/>
    </border>
    <border>
      <left style="thin">
        <color rgb="FF305496"/>
      </left>
      <right/>
      <top style="thin">
        <color rgb="FF305496"/>
      </top>
      <bottom style="thin">
        <color rgb="FF305496"/>
      </bottom>
      <diagonal/>
    </border>
    <border>
      <left style="thin">
        <color rgb="FF305496"/>
      </left>
      <right/>
      <top style="thin">
        <color rgb="FF305496"/>
      </top>
      <bottom style="thick">
        <color rgb="FF305496"/>
      </bottom>
      <diagonal/>
    </border>
    <border>
      <left style="thick">
        <color rgb="FF305496"/>
      </left>
      <right style="thin">
        <color rgb="FF305496"/>
      </right>
      <top style="thick">
        <color rgb="FF305496"/>
      </top>
      <bottom style="thin">
        <color rgb="FF305496"/>
      </bottom>
      <diagonal/>
    </border>
    <border>
      <left style="thick">
        <color rgb="FF305496"/>
      </left>
      <right style="thin">
        <color rgb="FF305496"/>
      </right>
      <top style="thin">
        <color rgb="FF305496"/>
      </top>
      <bottom style="thin">
        <color rgb="FF305496"/>
      </bottom>
      <diagonal/>
    </border>
    <border>
      <left style="thick">
        <color rgb="FF305496"/>
      </left>
      <right style="thin">
        <color rgb="FF305496"/>
      </right>
      <top style="thin">
        <color rgb="FF305496"/>
      </top>
      <bottom style="thick">
        <color rgb="FF305496"/>
      </bottom>
      <diagonal/>
    </border>
    <border>
      <left style="medium">
        <color rgb="FF305496"/>
      </left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 style="medium">
        <color rgb="FF305496"/>
      </left>
      <right style="medium">
        <color rgb="FF305496"/>
      </right>
      <top style="thin">
        <color rgb="FF305496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hair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hair">
        <color auto="1"/>
      </left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0" fillId="0" borderId="0" xfId="0" applyProtection="1">
      <protection hidden="1"/>
    </xf>
    <xf numFmtId="164" fontId="4" fillId="0" borderId="6" xfId="0" applyNumberFormat="1" applyFont="1" applyFill="1" applyBorder="1" applyAlignment="1" applyProtection="1">
      <alignment horizontal="left" vertical="center" wrapText="1"/>
      <protection locked="0"/>
    </xf>
    <xf numFmtId="164" fontId="4" fillId="0" borderId="2" xfId="0" applyNumberFormat="1" applyFont="1" applyFill="1" applyBorder="1" applyAlignment="1" applyProtection="1">
      <alignment horizontal="left" vertical="center" wrapText="1"/>
      <protection locked="0"/>
    </xf>
    <xf numFmtId="164" fontId="4" fillId="0" borderId="4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12" xfId="0" applyFont="1" applyBorder="1"/>
    <xf numFmtId="0" fontId="9" fillId="0" borderId="12" xfId="0" applyFont="1" applyBorder="1" applyAlignment="1">
      <alignment horizontal="center"/>
    </xf>
    <xf numFmtId="0" fontId="9" fillId="0" borderId="13" xfId="0" applyFont="1" applyBorder="1"/>
    <xf numFmtId="0" fontId="9" fillId="0" borderId="13" xfId="0" applyFont="1" applyBorder="1" applyAlignment="1">
      <alignment horizontal="center"/>
    </xf>
    <xf numFmtId="0" fontId="9" fillId="0" borderId="14" xfId="0" applyFont="1" applyBorder="1"/>
    <xf numFmtId="0" fontId="9" fillId="0" borderId="14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0" fillId="0" borderId="0" xfId="0" applyAlignment="1" applyProtection="1">
      <alignment horizontal="center"/>
      <protection hidden="1"/>
    </xf>
    <xf numFmtId="0" fontId="2" fillId="2" borderId="24" xfId="0" applyFont="1" applyFill="1" applyBorder="1" applyAlignment="1" applyProtection="1">
      <alignment horizontal="center" vertical="center"/>
      <protection hidden="1"/>
    </xf>
    <xf numFmtId="0" fontId="2" fillId="2" borderId="25" xfId="0" applyFont="1" applyFill="1" applyBorder="1" applyAlignment="1" applyProtection="1">
      <alignment horizontal="center" vertical="center"/>
      <protection hidden="1"/>
    </xf>
    <xf numFmtId="0" fontId="2" fillId="2" borderId="26" xfId="0" applyFont="1" applyFill="1" applyBorder="1" applyAlignment="1" applyProtection="1">
      <alignment horizontal="center" vertical="center"/>
      <protection hidden="1"/>
    </xf>
    <xf numFmtId="0" fontId="11" fillId="2" borderId="1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Alignment="1" applyProtection="1">
      <alignment vertical="center"/>
      <protection hidden="1"/>
    </xf>
    <xf numFmtId="0" fontId="0" fillId="0" borderId="0" xfId="0" applyFont="1" applyProtection="1">
      <protection hidden="1"/>
    </xf>
    <xf numFmtId="0" fontId="1" fillId="0" borderId="0" xfId="0" applyFont="1" applyAlignment="1" applyProtection="1">
      <alignment vertical="center"/>
      <protection hidden="1"/>
    </xf>
    <xf numFmtId="0" fontId="7" fillId="2" borderId="7" xfId="0" applyFont="1" applyFill="1" applyBorder="1" applyAlignment="1" applyProtection="1">
      <alignment horizontal="center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5" fillId="2" borderId="0" xfId="0" applyFont="1" applyFill="1" applyBorder="1" applyAlignment="1" applyProtection="1">
      <alignment vertical="center"/>
      <protection locked="0"/>
    </xf>
    <xf numFmtId="0" fontId="14" fillId="0" borderId="35" xfId="0" applyFont="1" applyBorder="1" applyAlignment="1" applyProtection="1">
      <alignment horizontal="center" vertical="center"/>
    </xf>
    <xf numFmtId="14" fontId="14" fillId="0" borderId="40" xfId="0" applyNumberFormat="1" applyFont="1" applyBorder="1" applyAlignment="1" applyProtection="1">
      <alignment horizontal="center" vertical="center"/>
    </xf>
    <xf numFmtId="0" fontId="14" fillId="0" borderId="46" xfId="0" applyFont="1" applyBorder="1" applyAlignment="1" applyProtection="1">
      <alignment horizontal="center" vertical="center"/>
    </xf>
    <xf numFmtId="0" fontId="14" fillId="0" borderId="47" xfId="0" applyFont="1" applyBorder="1" applyAlignment="1" applyProtection="1">
      <alignment horizontal="center" vertical="center"/>
    </xf>
    <xf numFmtId="0" fontId="14" fillId="0" borderId="49" xfId="0" applyFont="1" applyBorder="1" applyAlignment="1" applyProtection="1">
      <alignment horizontal="center" vertical="center"/>
    </xf>
    <xf numFmtId="0" fontId="16" fillId="0" borderId="50" xfId="0" applyFont="1" applyBorder="1" applyAlignment="1" applyProtection="1">
      <alignment horizontal="center" vertical="center"/>
    </xf>
    <xf numFmtId="0" fontId="14" fillId="0" borderId="51" xfId="0" applyFont="1" applyBorder="1" applyAlignment="1" applyProtection="1">
      <alignment horizontal="center" vertical="center"/>
    </xf>
    <xf numFmtId="0" fontId="16" fillId="0" borderId="57" xfId="0" applyFont="1" applyBorder="1" applyAlignment="1" applyProtection="1">
      <alignment horizontal="center" vertical="center"/>
    </xf>
    <xf numFmtId="0" fontId="17" fillId="0" borderId="58" xfId="0" applyFont="1" applyBorder="1" applyAlignment="1" applyProtection="1">
      <alignment horizontal="center" vertical="center"/>
    </xf>
    <xf numFmtId="0" fontId="16" fillId="0" borderId="59" xfId="0" applyFont="1" applyBorder="1" applyAlignment="1" applyProtection="1">
      <alignment horizontal="center" vertical="center"/>
    </xf>
    <xf numFmtId="0" fontId="17" fillId="0" borderId="60" xfId="0" applyFont="1" applyBorder="1" applyAlignment="1" applyProtection="1">
      <alignment horizontal="center" vertical="center"/>
    </xf>
    <xf numFmtId="0" fontId="16" fillId="0" borderId="61" xfId="0" applyFont="1" applyBorder="1" applyAlignment="1" applyProtection="1">
      <alignment horizontal="center" vertical="center"/>
    </xf>
    <xf numFmtId="0" fontId="17" fillId="0" borderId="59" xfId="0" applyFont="1" applyBorder="1" applyAlignment="1" applyProtection="1">
      <alignment horizontal="center" vertical="center"/>
    </xf>
    <xf numFmtId="0" fontId="16" fillId="0" borderId="62" xfId="0" applyFont="1" applyBorder="1" applyAlignment="1" applyProtection="1">
      <alignment horizontal="center" vertical="center"/>
    </xf>
    <xf numFmtId="0" fontId="17" fillId="0" borderId="63" xfId="0" applyFont="1" applyBorder="1" applyAlignment="1" applyProtection="1">
      <alignment horizontal="center" vertical="center"/>
    </xf>
    <xf numFmtId="0" fontId="12" fillId="0" borderId="0" xfId="0" applyFont="1" applyAlignment="1" applyProtection="1">
      <alignment vertical="center"/>
    </xf>
    <xf numFmtId="0" fontId="14" fillId="0" borderId="66" xfId="0" applyFont="1" applyBorder="1" applyAlignment="1" applyProtection="1">
      <alignment vertical="center"/>
    </xf>
    <xf numFmtId="3" fontId="16" fillId="0" borderId="67" xfId="0" applyNumberFormat="1" applyFont="1" applyBorder="1" applyAlignment="1" applyProtection="1">
      <alignment horizontal="center" vertical="center"/>
      <protection locked="0"/>
    </xf>
    <xf numFmtId="3" fontId="17" fillId="0" borderId="68" xfId="0" applyNumberFormat="1" applyFont="1" applyBorder="1" applyAlignment="1" applyProtection="1">
      <alignment horizontal="center" vertical="center"/>
      <protection locked="0"/>
    </xf>
    <xf numFmtId="3" fontId="12" fillId="0" borderId="69" xfId="0" applyNumberFormat="1" applyFont="1" applyBorder="1" applyAlignment="1" applyProtection="1">
      <alignment horizontal="center" vertical="center"/>
    </xf>
    <xf numFmtId="3" fontId="16" fillId="0" borderId="70" xfId="0" applyNumberFormat="1" applyFont="1" applyBorder="1" applyAlignment="1" applyProtection="1">
      <alignment horizontal="center" vertical="center"/>
    </xf>
    <xf numFmtId="3" fontId="17" fillId="0" borderId="71" xfId="0" applyNumberFormat="1" applyFont="1" applyBorder="1" applyAlignment="1" applyProtection="1">
      <alignment horizontal="center" vertical="center"/>
    </xf>
    <xf numFmtId="3" fontId="18" fillId="0" borderId="72" xfId="0" applyNumberFormat="1" applyFont="1" applyBorder="1" applyAlignment="1" applyProtection="1">
      <alignment horizontal="center" vertical="center"/>
    </xf>
    <xf numFmtId="3" fontId="19" fillId="0" borderId="6" xfId="0" applyNumberFormat="1" applyFont="1" applyBorder="1" applyAlignment="1" applyProtection="1">
      <alignment horizontal="center" vertical="center"/>
    </xf>
    <xf numFmtId="3" fontId="16" fillId="3" borderId="73" xfId="0" applyNumberFormat="1" applyFont="1" applyFill="1" applyBorder="1" applyAlignment="1" applyProtection="1">
      <alignment horizontal="center" vertical="center"/>
      <protection locked="0"/>
    </xf>
    <xf numFmtId="3" fontId="17" fillId="3" borderId="74" xfId="0" applyNumberFormat="1" applyFont="1" applyFill="1" applyBorder="1" applyAlignment="1" applyProtection="1">
      <alignment horizontal="center" vertical="center"/>
      <protection locked="0"/>
    </xf>
    <xf numFmtId="3" fontId="12" fillId="3" borderId="75" xfId="0" applyNumberFormat="1" applyFont="1" applyFill="1" applyBorder="1" applyAlignment="1" applyProtection="1">
      <alignment horizontal="center" vertical="center"/>
    </xf>
    <xf numFmtId="3" fontId="16" fillId="3" borderId="70" xfId="0" applyNumberFormat="1" applyFont="1" applyFill="1" applyBorder="1" applyAlignment="1" applyProtection="1">
      <alignment horizontal="center" vertical="center"/>
    </xf>
    <xf numFmtId="3" fontId="17" fillId="3" borderId="71" xfId="0" applyNumberFormat="1" applyFont="1" applyFill="1" applyBorder="1" applyAlignment="1" applyProtection="1">
      <alignment horizontal="center" vertical="center"/>
    </xf>
    <xf numFmtId="3" fontId="18" fillId="3" borderId="72" xfId="0" applyNumberFormat="1" applyFont="1" applyFill="1" applyBorder="1" applyAlignment="1" applyProtection="1">
      <alignment horizontal="center" vertical="center"/>
    </xf>
    <xf numFmtId="3" fontId="19" fillId="3" borderId="2" xfId="0" applyNumberFormat="1" applyFont="1" applyFill="1" applyBorder="1" applyAlignment="1" applyProtection="1">
      <alignment horizontal="center" vertical="center"/>
    </xf>
    <xf numFmtId="3" fontId="16" fillId="0" borderId="73" xfId="0" applyNumberFormat="1" applyFont="1" applyBorder="1" applyAlignment="1" applyProtection="1">
      <alignment horizontal="center" vertical="center"/>
      <protection locked="0"/>
    </xf>
    <xf numFmtId="3" fontId="17" fillId="0" borderId="74" xfId="0" applyNumberFormat="1" applyFont="1" applyBorder="1" applyAlignment="1" applyProtection="1">
      <alignment horizontal="center" vertical="center"/>
      <protection locked="0"/>
    </xf>
    <xf numFmtId="3" fontId="12" fillId="0" borderId="75" xfId="0" applyNumberFormat="1" applyFont="1" applyBorder="1" applyAlignment="1" applyProtection="1">
      <alignment horizontal="center" vertical="center"/>
    </xf>
    <xf numFmtId="3" fontId="19" fillId="0" borderId="2" xfId="0" applyNumberFormat="1" applyFont="1" applyBorder="1" applyAlignment="1" applyProtection="1">
      <alignment horizontal="center" vertical="center"/>
    </xf>
    <xf numFmtId="3" fontId="16" fillId="3" borderId="76" xfId="0" applyNumberFormat="1" applyFont="1" applyFill="1" applyBorder="1" applyAlignment="1" applyProtection="1">
      <alignment horizontal="center" vertical="center"/>
      <protection locked="0"/>
    </xf>
    <xf numFmtId="3" fontId="17" fillId="3" borderId="77" xfId="0" applyNumberFormat="1" applyFont="1" applyFill="1" applyBorder="1" applyAlignment="1" applyProtection="1">
      <alignment horizontal="center" vertical="center"/>
      <protection locked="0"/>
    </xf>
    <xf numFmtId="3" fontId="12" fillId="3" borderId="78" xfId="0" applyNumberFormat="1" applyFont="1" applyFill="1" applyBorder="1" applyAlignment="1" applyProtection="1">
      <alignment horizontal="center" vertical="center"/>
    </xf>
    <xf numFmtId="3" fontId="19" fillId="3" borderId="4" xfId="0" applyNumberFormat="1" applyFont="1" applyFill="1" applyBorder="1" applyAlignment="1" applyProtection="1">
      <alignment horizontal="center" vertical="center"/>
    </xf>
    <xf numFmtId="0" fontId="20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2" fillId="0" borderId="0" xfId="0" applyFont="1" applyAlignment="1" applyProtection="1">
      <alignment vertical="center"/>
      <protection hidden="1"/>
    </xf>
    <xf numFmtId="0" fontId="22" fillId="4" borderId="0" xfId="0" applyFont="1" applyFill="1" applyAlignment="1" applyProtection="1">
      <alignment horizontal="center" vertical="center" wrapText="1"/>
      <protection hidden="1"/>
    </xf>
    <xf numFmtId="0" fontId="22" fillId="0" borderId="0" xfId="0" applyFont="1" applyFill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horizontal="center" vertical="center"/>
      <protection hidden="1"/>
    </xf>
    <xf numFmtId="0" fontId="12" fillId="0" borderId="0" xfId="0" applyFont="1" applyBorder="1" applyAlignment="1" applyProtection="1">
      <alignment vertical="center"/>
      <protection hidden="1"/>
    </xf>
    <xf numFmtId="0" fontId="29" fillId="0" borderId="0" xfId="0" applyFont="1" applyAlignment="1" applyProtection="1">
      <alignment vertical="center"/>
      <protection hidden="1"/>
    </xf>
    <xf numFmtId="0" fontId="29" fillId="0" borderId="0" xfId="0" applyFont="1" applyFill="1" applyAlignment="1" applyProtection="1">
      <alignment horizontal="left" vertical="center"/>
      <protection hidden="1"/>
    </xf>
    <xf numFmtId="0" fontId="29" fillId="0" borderId="0" xfId="0" applyFont="1" applyProtection="1">
      <protection hidden="1"/>
    </xf>
    <xf numFmtId="0" fontId="8" fillId="0" borderId="0" xfId="0" applyFont="1" applyFill="1" applyBorder="1" applyAlignment="1" applyProtection="1">
      <alignment vertical="center" wrapText="1"/>
      <protection locked="0"/>
    </xf>
    <xf numFmtId="0" fontId="34" fillId="0" borderId="21" xfId="0" applyFont="1" applyBorder="1" applyAlignment="1" applyProtection="1">
      <alignment horizontal="center" vertical="center"/>
      <protection hidden="1"/>
    </xf>
    <xf numFmtId="0" fontId="34" fillId="3" borderId="16" xfId="0" applyFont="1" applyFill="1" applyBorder="1" applyAlignment="1" applyProtection="1">
      <alignment horizontal="center" vertical="center"/>
      <protection hidden="1"/>
    </xf>
    <xf numFmtId="0" fontId="34" fillId="0" borderId="16" xfId="0" applyFont="1" applyBorder="1" applyAlignment="1" applyProtection="1">
      <alignment horizontal="center" vertical="center"/>
      <protection hidden="1"/>
    </xf>
    <xf numFmtId="0" fontId="34" fillId="3" borderId="17" xfId="0" applyFont="1" applyFill="1" applyBorder="1" applyAlignment="1" applyProtection="1">
      <alignment horizontal="center" vertical="center"/>
      <protection hidden="1"/>
    </xf>
    <xf numFmtId="0" fontId="6" fillId="0" borderId="22" xfId="0" applyFont="1" applyBorder="1" applyAlignment="1" applyProtection="1">
      <alignment horizontal="center" vertical="center"/>
      <protection hidden="1"/>
    </xf>
    <xf numFmtId="0" fontId="6" fillId="0" borderId="27" xfId="0" applyFont="1" applyBorder="1" applyAlignment="1" applyProtection="1">
      <alignment vertical="center"/>
      <protection hidden="1"/>
    </xf>
    <xf numFmtId="0" fontId="6" fillId="0" borderId="30" xfId="0" applyFont="1" applyBorder="1" applyAlignment="1" applyProtection="1">
      <alignment horizontal="center" vertical="center"/>
      <protection hidden="1"/>
    </xf>
    <xf numFmtId="0" fontId="6" fillId="0" borderId="23" xfId="0" applyFont="1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6" fillId="3" borderId="15" xfId="0" applyFont="1" applyFill="1" applyBorder="1" applyAlignment="1" applyProtection="1">
      <alignment horizontal="center" vertical="center"/>
      <protection hidden="1"/>
    </xf>
    <xf numFmtId="0" fontId="6" fillId="3" borderId="28" xfId="0" applyFont="1" applyFill="1" applyBorder="1" applyAlignment="1" applyProtection="1">
      <alignment vertical="center"/>
      <protection hidden="1"/>
    </xf>
    <xf numFmtId="0" fontId="6" fillId="3" borderId="31" xfId="0" applyFont="1" applyFill="1" applyBorder="1" applyAlignment="1" applyProtection="1">
      <alignment horizontal="center" vertical="center"/>
      <protection hidden="1"/>
    </xf>
    <xf numFmtId="0" fontId="6" fillId="3" borderId="18" xfId="0" applyFont="1" applyFill="1" applyBorder="1" applyAlignment="1" applyProtection="1">
      <alignment vertical="center"/>
      <protection hidden="1"/>
    </xf>
    <xf numFmtId="0" fontId="6" fillId="0" borderId="15" xfId="0" applyFont="1" applyBorder="1" applyAlignment="1" applyProtection="1">
      <alignment horizontal="center" vertical="center"/>
      <protection hidden="1"/>
    </xf>
    <xf numFmtId="0" fontId="6" fillId="0" borderId="28" xfId="0" applyFont="1" applyBorder="1" applyAlignment="1" applyProtection="1">
      <alignment vertical="center"/>
      <protection hidden="1"/>
    </xf>
    <xf numFmtId="0" fontId="6" fillId="0" borderId="31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vertical="center"/>
      <protection hidden="1"/>
    </xf>
    <xf numFmtId="0" fontId="6" fillId="3" borderId="19" xfId="0" applyFont="1" applyFill="1" applyBorder="1" applyAlignment="1" applyProtection="1">
      <alignment horizontal="center" vertical="center"/>
      <protection hidden="1"/>
    </xf>
    <xf numFmtId="0" fontId="6" fillId="3" borderId="29" xfId="0" applyFont="1" applyFill="1" applyBorder="1" applyAlignment="1" applyProtection="1">
      <alignment vertical="center"/>
      <protection hidden="1"/>
    </xf>
    <xf numFmtId="0" fontId="6" fillId="3" borderId="32" xfId="0" applyFont="1" applyFill="1" applyBorder="1" applyAlignment="1" applyProtection="1">
      <alignment horizontal="center" vertical="center"/>
      <protection hidden="1"/>
    </xf>
    <xf numFmtId="0" fontId="6" fillId="3" borderId="20" xfId="0" applyFont="1" applyFill="1" applyBorder="1" applyAlignment="1" applyProtection="1">
      <alignment vertical="center"/>
      <protection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3" fontId="29" fillId="0" borderId="0" xfId="0" applyNumberFormat="1" applyFont="1" applyFill="1" applyAlignment="1" applyProtection="1">
      <alignment horizontal="left" vertical="center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0" fontId="30" fillId="0" borderId="82" xfId="0" applyFont="1" applyBorder="1" applyAlignment="1" applyProtection="1">
      <alignment horizontal="center" vertical="center"/>
      <protection hidden="1"/>
    </xf>
    <xf numFmtId="0" fontId="30" fillId="0" borderId="96" xfId="0" applyFont="1" applyFill="1" applyBorder="1" applyAlignment="1" applyProtection="1">
      <alignment vertical="center"/>
      <protection hidden="1"/>
    </xf>
    <xf numFmtId="3" fontId="31" fillId="0" borderId="97" xfId="0" applyNumberFormat="1" applyFont="1" applyBorder="1" applyAlignment="1">
      <alignment horizontal="center"/>
    </xf>
    <xf numFmtId="3" fontId="10" fillId="0" borderId="97" xfId="0" applyNumberFormat="1" applyFont="1" applyBorder="1" applyAlignment="1">
      <alignment horizontal="center"/>
    </xf>
    <xf numFmtId="3" fontId="32" fillId="0" borderId="97" xfId="0" applyNumberFormat="1" applyFont="1" applyBorder="1" applyAlignment="1">
      <alignment horizontal="center"/>
    </xf>
    <xf numFmtId="3" fontId="33" fillId="0" borderId="98" xfId="0" applyNumberFormat="1" applyFont="1" applyFill="1" applyBorder="1" applyAlignment="1" applyProtection="1">
      <alignment horizontal="center" vertical="center"/>
      <protection hidden="1"/>
    </xf>
    <xf numFmtId="0" fontId="30" fillId="0" borderId="1" xfId="0" applyFont="1" applyFill="1" applyBorder="1" applyAlignment="1" applyProtection="1">
      <alignment vertical="center"/>
      <protection hidden="1"/>
    </xf>
    <xf numFmtId="3" fontId="31" fillId="0" borderId="90" xfId="0" applyNumberFormat="1" applyFont="1" applyBorder="1" applyAlignment="1">
      <alignment horizontal="center"/>
    </xf>
    <xf numFmtId="3" fontId="10" fillId="0" borderId="90" xfId="0" applyNumberFormat="1" applyFont="1" applyBorder="1" applyAlignment="1">
      <alignment horizontal="center"/>
    </xf>
    <xf numFmtId="3" fontId="32" fillId="0" borderId="90" xfId="0" applyNumberFormat="1" applyFont="1" applyBorder="1" applyAlignment="1">
      <alignment horizontal="center"/>
    </xf>
    <xf numFmtId="3" fontId="33" fillId="0" borderId="2" xfId="0" applyNumberFormat="1" applyFont="1" applyFill="1" applyBorder="1" applyAlignment="1" applyProtection="1">
      <alignment horizontal="center" vertical="center"/>
      <protection hidden="1"/>
    </xf>
    <xf numFmtId="0" fontId="30" fillId="0" borderId="99" xfId="0" applyFont="1" applyFill="1" applyBorder="1" applyAlignment="1" applyProtection="1">
      <alignment horizontal="center" vertical="center"/>
      <protection hidden="1"/>
    </xf>
    <xf numFmtId="3" fontId="31" fillId="0" borderId="90" xfId="0" applyNumberFormat="1" applyFont="1" applyFill="1" applyBorder="1" applyAlignment="1">
      <alignment horizontal="center"/>
    </xf>
    <xf numFmtId="3" fontId="10" fillId="0" borderId="90" xfId="0" applyNumberFormat="1" applyFont="1" applyFill="1" applyBorder="1" applyAlignment="1">
      <alignment horizontal="center"/>
    </xf>
    <xf numFmtId="3" fontId="32" fillId="0" borderId="90" xfId="0" applyNumberFormat="1" applyFont="1" applyFill="1" applyBorder="1" applyAlignment="1">
      <alignment horizontal="center"/>
    </xf>
    <xf numFmtId="0" fontId="30" fillId="0" borderId="93" xfId="0" applyFont="1" applyFill="1" applyBorder="1" applyAlignment="1" applyProtection="1">
      <alignment horizontal="center" vertical="center"/>
      <protection hidden="1"/>
    </xf>
    <xf numFmtId="3" fontId="10" fillId="0" borderId="94" xfId="0" applyNumberFormat="1" applyFont="1" applyFill="1" applyBorder="1" applyAlignment="1">
      <alignment horizontal="center"/>
    </xf>
    <xf numFmtId="3" fontId="32" fillId="0" borderId="94" xfId="0" applyNumberFormat="1" applyFont="1" applyFill="1" applyBorder="1" applyAlignment="1">
      <alignment horizontal="center"/>
    </xf>
    <xf numFmtId="3" fontId="33" fillId="0" borderId="89" xfId="0" applyNumberFormat="1" applyFont="1" applyFill="1" applyBorder="1" applyAlignment="1" applyProtection="1">
      <alignment horizontal="center" vertical="center"/>
      <protection hidden="1"/>
    </xf>
    <xf numFmtId="3" fontId="31" fillId="0" borderId="97" xfId="0" applyNumberFormat="1" applyFont="1" applyFill="1" applyBorder="1" applyAlignment="1">
      <alignment horizontal="center"/>
    </xf>
    <xf numFmtId="3" fontId="10" fillId="0" borderId="97" xfId="0" applyNumberFormat="1" applyFont="1" applyFill="1" applyBorder="1" applyAlignment="1">
      <alignment horizontal="center"/>
    </xf>
    <xf numFmtId="3" fontId="32" fillId="0" borderId="97" xfId="0" applyNumberFormat="1" applyFont="1" applyFill="1" applyBorder="1" applyAlignment="1">
      <alignment horizontal="center"/>
    </xf>
    <xf numFmtId="3" fontId="30" fillId="0" borderId="92" xfId="0" applyNumberFormat="1" applyFont="1" applyFill="1" applyBorder="1" applyAlignment="1" applyProtection="1">
      <alignment horizontal="center" vertical="center"/>
      <protection hidden="1"/>
    </xf>
    <xf numFmtId="3" fontId="30" fillId="0" borderId="91" xfId="0" applyNumberFormat="1" applyFont="1" applyFill="1" applyBorder="1" applyAlignment="1" applyProtection="1">
      <alignment horizontal="center" vertical="center"/>
      <protection hidden="1"/>
    </xf>
    <xf numFmtId="3" fontId="30" fillId="0" borderId="95" xfId="0" applyNumberFormat="1" applyFont="1" applyFill="1" applyBorder="1" applyAlignment="1" applyProtection="1">
      <alignment horizontal="center" vertical="center"/>
      <protection hidden="1"/>
    </xf>
    <xf numFmtId="0" fontId="30" fillId="0" borderId="3" xfId="0" applyFont="1" applyFill="1" applyBorder="1" applyAlignment="1" applyProtection="1">
      <alignment vertical="center"/>
      <protection hidden="1"/>
    </xf>
    <xf numFmtId="3" fontId="31" fillId="0" borderId="88" xfId="0" applyNumberFormat="1" applyFont="1" applyFill="1" applyBorder="1" applyAlignment="1">
      <alignment horizontal="center"/>
    </xf>
    <xf numFmtId="0" fontId="22" fillId="4" borderId="0" xfId="0" applyFont="1" applyFill="1" applyAlignment="1" applyProtection="1">
      <alignment vertical="center" wrapText="1"/>
      <protection hidden="1"/>
    </xf>
    <xf numFmtId="3" fontId="16" fillId="6" borderId="73" xfId="0" applyNumberFormat="1" applyFont="1" applyFill="1" applyBorder="1" applyAlignment="1" applyProtection="1">
      <alignment horizontal="center" vertical="center"/>
      <protection locked="0"/>
    </xf>
    <xf numFmtId="3" fontId="17" fillId="6" borderId="74" xfId="0" applyNumberFormat="1" applyFont="1" applyFill="1" applyBorder="1" applyAlignment="1" applyProtection="1">
      <alignment horizontal="center" vertical="center"/>
      <protection locked="0"/>
    </xf>
    <xf numFmtId="3" fontId="12" fillId="6" borderId="75" xfId="0" applyNumberFormat="1" applyFont="1" applyFill="1" applyBorder="1" applyAlignment="1" applyProtection="1">
      <alignment horizontal="center" vertical="center"/>
    </xf>
    <xf numFmtId="3" fontId="16" fillId="6" borderId="70" xfId="0" applyNumberFormat="1" applyFont="1" applyFill="1" applyBorder="1" applyAlignment="1" applyProtection="1">
      <alignment horizontal="center" vertical="center"/>
    </xf>
    <xf numFmtId="3" fontId="17" fillId="6" borderId="71" xfId="0" applyNumberFormat="1" applyFont="1" applyFill="1" applyBorder="1" applyAlignment="1" applyProtection="1">
      <alignment horizontal="center" vertical="center"/>
    </xf>
    <xf numFmtId="3" fontId="18" fillId="6" borderId="72" xfId="0" applyNumberFormat="1" applyFont="1" applyFill="1" applyBorder="1" applyAlignment="1" applyProtection="1">
      <alignment horizontal="center" vertical="center"/>
    </xf>
    <xf numFmtId="3" fontId="16" fillId="6" borderId="76" xfId="0" applyNumberFormat="1" applyFont="1" applyFill="1" applyBorder="1" applyAlignment="1" applyProtection="1">
      <alignment horizontal="center" vertical="center"/>
      <protection locked="0"/>
    </xf>
    <xf numFmtId="3" fontId="17" fillId="6" borderId="77" xfId="0" applyNumberFormat="1" applyFont="1" applyFill="1" applyBorder="1" applyAlignment="1" applyProtection="1">
      <alignment horizontal="center" vertical="center"/>
      <protection locked="0"/>
    </xf>
    <xf numFmtId="3" fontId="12" fillId="6" borderId="78" xfId="0" applyNumberFormat="1" applyFont="1" applyFill="1" applyBorder="1" applyAlignment="1" applyProtection="1">
      <alignment horizontal="center" vertical="center"/>
    </xf>
    <xf numFmtId="3" fontId="16" fillId="6" borderId="102" xfId="0" applyNumberFormat="1" applyFont="1" applyFill="1" applyBorder="1" applyAlignment="1" applyProtection="1">
      <alignment horizontal="center" vertical="center"/>
    </xf>
    <xf numFmtId="3" fontId="17" fillId="6" borderId="103" xfId="0" applyNumberFormat="1" applyFont="1" applyFill="1" applyBorder="1" applyAlignment="1" applyProtection="1">
      <alignment horizontal="center" vertical="center"/>
    </xf>
    <xf numFmtId="3" fontId="18" fillId="6" borderId="79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11" fillId="2" borderId="9" xfId="0" applyFont="1" applyFill="1" applyBorder="1" applyAlignment="1" applyProtection="1">
      <alignment horizontal="center" vertical="center"/>
      <protection hidden="1"/>
    </xf>
    <xf numFmtId="0" fontId="11" fillId="2" borderId="0" xfId="0" applyFont="1" applyFill="1" applyBorder="1" applyAlignment="1" applyProtection="1">
      <alignment horizontal="center" vertical="center"/>
      <protection hidden="1"/>
    </xf>
    <xf numFmtId="0" fontId="11" fillId="2" borderId="11" xfId="0" applyFont="1" applyFill="1" applyBorder="1" applyAlignment="1" applyProtection="1">
      <alignment horizontal="center" vertical="center"/>
      <protection hidden="1"/>
    </xf>
    <xf numFmtId="0" fontId="13" fillId="0" borderId="0" xfId="0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Border="1" applyAlignment="1" applyProtection="1">
      <alignment horizontal="center" vertical="center"/>
      <protection locked="0"/>
    </xf>
    <xf numFmtId="0" fontId="14" fillId="0" borderId="36" xfId="0" applyFont="1" applyBorder="1" applyAlignment="1" applyProtection="1">
      <alignment horizontal="center" vertical="center"/>
    </xf>
    <xf numFmtId="0" fontId="14" fillId="0" borderId="37" xfId="0" applyFont="1" applyBorder="1" applyAlignment="1" applyProtection="1">
      <alignment horizontal="center" vertical="center"/>
    </xf>
    <xf numFmtId="0" fontId="14" fillId="0" borderId="38" xfId="0" applyFont="1" applyBorder="1" applyAlignment="1" applyProtection="1">
      <alignment horizontal="center" vertical="center"/>
    </xf>
    <xf numFmtId="0" fontId="14" fillId="0" borderId="41" xfId="0" applyFont="1" applyBorder="1" applyAlignment="1" applyProtection="1">
      <alignment horizontal="center" vertical="center"/>
    </xf>
    <xf numFmtId="0" fontId="14" fillId="0" borderId="42" xfId="0" applyFont="1" applyBorder="1" applyAlignment="1" applyProtection="1">
      <alignment horizontal="center" vertical="center"/>
    </xf>
    <xf numFmtId="0" fontId="14" fillId="0" borderId="43" xfId="0" applyFont="1" applyBorder="1" applyAlignment="1" applyProtection="1">
      <alignment horizontal="center" vertical="center"/>
    </xf>
    <xf numFmtId="0" fontId="14" fillId="0" borderId="55" xfId="0" applyFont="1" applyBorder="1" applyAlignment="1" applyProtection="1">
      <alignment horizontal="center" vertical="center"/>
    </xf>
    <xf numFmtId="0" fontId="14" fillId="0" borderId="65" xfId="0" applyFont="1" applyBorder="1" applyAlignment="1" applyProtection="1">
      <alignment horizontal="center" vertical="center"/>
    </xf>
    <xf numFmtId="0" fontId="14" fillId="0" borderId="39" xfId="0" applyFont="1" applyBorder="1" applyAlignment="1" applyProtection="1">
      <alignment horizontal="center" vertical="center"/>
    </xf>
    <xf numFmtId="0" fontId="14" fillId="0" borderId="44" xfId="0" applyFont="1" applyBorder="1" applyAlignment="1" applyProtection="1">
      <alignment horizontal="center" vertical="center"/>
    </xf>
    <xf numFmtId="0" fontId="14" fillId="0" borderId="45" xfId="0" applyFont="1" applyBorder="1" applyAlignment="1" applyProtection="1">
      <alignment horizontal="center" vertical="center"/>
    </xf>
    <xf numFmtId="0" fontId="14" fillId="0" borderId="56" xfId="0" applyFont="1" applyBorder="1" applyAlignment="1" applyProtection="1">
      <alignment horizontal="center" vertical="center"/>
    </xf>
    <xf numFmtId="0" fontId="14" fillId="0" borderId="48" xfId="0" applyFont="1" applyBorder="1" applyAlignment="1" applyProtection="1">
      <alignment horizontal="center" vertical="center"/>
    </xf>
    <xf numFmtId="0" fontId="14" fillId="0" borderId="52" xfId="0" applyFont="1" applyBorder="1" applyAlignment="1" applyProtection="1">
      <alignment horizontal="center" vertical="center"/>
    </xf>
    <xf numFmtId="0" fontId="14" fillId="0" borderId="53" xfId="0" applyFont="1" applyBorder="1" applyAlignment="1" applyProtection="1">
      <alignment horizontal="center" vertical="center"/>
    </xf>
    <xf numFmtId="0" fontId="14" fillId="0" borderId="54" xfId="0" applyFont="1" applyBorder="1" applyAlignment="1" applyProtection="1">
      <alignment horizontal="center" vertical="center" wrapText="1"/>
    </xf>
    <xf numFmtId="0" fontId="14" fillId="0" borderId="64" xfId="0" applyFont="1" applyBorder="1" applyAlignment="1" applyProtection="1">
      <alignment horizontal="center" vertical="center" wrapText="1"/>
    </xf>
    <xf numFmtId="0" fontId="28" fillId="0" borderId="55" xfId="0" applyFont="1" applyBorder="1" applyAlignment="1" applyProtection="1">
      <alignment horizontal="center" vertical="center"/>
      <protection hidden="1"/>
    </xf>
    <xf numFmtId="0" fontId="28" fillId="0" borderId="4" xfId="0" applyFont="1" applyBorder="1" applyAlignment="1" applyProtection="1">
      <alignment horizontal="center" vertical="center"/>
      <protection hidden="1"/>
    </xf>
    <xf numFmtId="0" fontId="23" fillId="2" borderId="35" xfId="0" applyFont="1" applyFill="1" applyBorder="1" applyAlignment="1" applyProtection="1">
      <alignment horizontal="center" vertical="center"/>
      <protection hidden="1"/>
    </xf>
    <xf numFmtId="0" fontId="23" fillId="2" borderId="37" xfId="0" applyFont="1" applyFill="1" applyBorder="1" applyAlignment="1" applyProtection="1">
      <alignment horizontal="center" vertical="center"/>
      <protection hidden="1"/>
    </xf>
    <xf numFmtId="0" fontId="23" fillId="2" borderId="39" xfId="0" applyFont="1" applyFill="1" applyBorder="1" applyAlignment="1" applyProtection="1">
      <alignment horizontal="center" vertical="center"/>
      <protection hidden="1"/>
    </xf>
    <xf numFmtId="0" fontId="23" fillId="2" borderId="82" xfId="0" applyFont="1" applyFill="1" applyBorder="1" applyAlignment="1" applyProtection="1">
      <alignment horizontal="center" vertical="center"/>
      <protection hidden="1"/>
    </xf>
    <xf numFmtId="0" fontId="23" fillId="2" borderId="0" xfId="0" applyFont="1" applyFill="1" applyBorder="1" applyAlignment="1" applyProtection="1">
      <alignment horizontal="center" vertical="center"/>
      <protection hidden="1"/>
    </xf>
    <xf numFmtId="0" fontId="23" fillId="2" borderId="83" xfId="0" applyFont="1" applyFill="1" applyBorder="1" applyAlignment="1" applyProtection="1">
      <alignment horizontal="center" vertical="center"/>
      <protection hidden="1"/>
    </xf>
    <xf numFmtId="0" fontId="1" fillId="0" borderId="92" xfId="0" applyFont="1" applyBorder="1" applyAlignment="1" applyProtection="1">
      <alignment horizontal="center" vertical="center"/>
      <protection hidden="1"/>
    </xf>
    <xf numFmtId="0" fontId="1" fillId="0" borderId="91" xfId="0" applyFont="1" applyBorder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24" fillId="0" borderId="100" xfId="0" applyFont="1" applyBorder="1" applyAlignment="1" applyProtection="1">
      <alignment horizontal="center" vertical="center"/>
      <protection hidden="1"/>
    </xf>
    <xf numFmtId="0" fontId="24" fillId="0" borderId="101" xfId="0" applyFont="1" applyBorder="1" applyAlignment="1" applyProtection="1">
      <alignment horizontal="center" vertical="center"/>
      <protection hidden="1"/>
    </xf>
    <xf numFmtId="0" fontId="24" fillId="0" borderId="54" xfId="0" applyFont="1" applyBorder="1" applyAlignment="1" applyProtection="1">
      <alignment horizontal="center" vertical="center"/>
      <protection hidden="1"/>
    </xf>
    <xf numFmtId="0" fontId="24" fillId="0" borderId="79" xfId="0" applyFont="1" applyBorder="1" applyAlignment="1" applyProtection="1">
      <alignment horizontal="center" vertical="center"/>
      <protection hidden="1"/>
    </xf>
    <xf numFmtId="0" fontId="25" fillId="0" borderId="81" xfId="0" applyFont="1" applyBorder="1" applyAlignment="1" applyProtection="1">
      <alignment horizontal="center" vertical="center"/>
      <protection hidden="1"/>
    </xf>
    <xf numFmtId="0" fontId="25" fillId="0" borderId="88" xfId="0" applyFont="1" applyBorder="1" applyAlignment="1" applyProtection="1">
      <alignment horizontal="center" vertical="center"/>
      <protection hidden="1"/>
    </xf>
    <xf numFmtId="0" fontId="23" fillId="5" borderId="80" xfId="0" applyFont="1" applyFill="1" applyBorder="1" applyAlignment="1" applyProtection="1">
      <alignment horizontal="center" vertical="center"/>
      <protection hidden="1"/>
    </xf>
    <xf numFmtId="0" fontId="23" fillId="5" borderId="81" xfId="0" applyFont="1" applyFill="1" applyBorder="1" applyAlignment="1" applyProtection="1">
      <alignment horizontal="center" vertical="center"/>
      <protection hidden="1"/>
    </xf>
    <xf numFmtId="0" fontId="23" fillId="5" borderId="55" xfId="0" applyFont="1" applyFill="1" applyBorder="1" applyAlignment="1" applyProtection="1">
      <alignment horizontal="center" vertical="center"/>
      <protection hidden="1"/>
    </xf>
    <xf numFmtId="0" fontId="23" fillId="5" borderId="84" xfId="0" applyFont="1" applyFill="1" applyBorder="1" applyAlignment="1" applyProtection="1">
      <alignment horizontal="center" vertical="center"/>
      <protection hidden="1"/>
    </xf>
    <xf numFmtId="0" fontId="23" fillId="5" borderId="85" xfId="0" applyFont="1" applyFill="1" applyBorder="1" applyAlignment="1" applyProtection="1">
      <alignment horizontal="center" vertical="center"/>
      <protection hidden="1"/>
    </xf>
    <xf numFmtId="0" fontId="23" fillId="5" borderId="86" xfId="0" applyFont="1" applyFill="1" applyBorder="1" applyAlignment="1" applyProtection="1">
      <alignment horizontal="center" vertical="center"/>
      <protection hidden="1"/>
    </xf>
    <xf numFmtId="0" fontId="26" fillId="0" borderId="81" xfId="0" applyFont="1" applyBorder="1" applyAlignment="1" applyProtection="1">
      <alignment horizontal="center" vertical="center"/>
      <protection hidden="1"/>
    </xf>
    <xf numFmtId="0" fontId="26" fillId="0" borderId="88" xfId="0" applyFont="1" applyBorder="1" applyAlignment="1" applyProtection="1">
      <alignment horizontal="center" vertical="center"/>
      <protection hidden="1"/>
    </xf>
    <xf numFmtId="0" fontId="27" fillId="0" borderId="81" xfId="0" applyFont="1" applyBorder="1" applyAlignment="1" applyProtection="1">
      <alignment horizontal="center" vertical="center"/>
      <protection hidden="1"/>
    </xf>
    <xf numFmtId="0" fontId="27" fillId="0" borderId="88" xfId="0" applyFont="1" applyBorder="1" applyAlignment="1" applyProtection="1">
      <alignment horizontal="center" vertical="center"/>
      <protection hidden="1"/>
    </xf>
    <xf numFmtId="0" fontId="24" fillId="0" borderId="80" xfId="0" applyFont="1" applyBorder="1" applyAlignment="1" applyProtection="1">
      <alignment horizontal="center" vertical="center"/>
      <protection hidden="1"/>
    </xf>
    <xf numFmtId="0" fontId="24" fillId="0" borderId="3" xfId="0" applyFont="1" applyBorder="1" applyAlignment="1" applyProtection="1">
      <alignment horizontal="center" vertical="center"/>
      <protection hidden="1"/>
    </xf>
    <xf numFmtId="0" fontId="28" fillId="0" borderId="87" xfId="0" applyFont="1" applyBorder="1" applyAlignment="1" applyProtection="1">
      <alignment horizontal="center" vertical="center"/>
      <protection hidden="1"/>
    </xf>
    <xf numFmtId="0" fontId="28" fillId="0" borderId="89" xfId="0" applyFont="1" applyBorder="1" applyAlignment="1" applyProtection="1">
      <alignment horizontal="center" vertical="center"/>
      <protection hidden="1"/>
    </xf>
    <xf numFmtId="0" fontId="29" fillId="0" borderId="0" xfId="0" applyFont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  <color rgb="FF00FF00"/>
      <color rgb="FF7030A0"/>
      <color rgb="FF00B050"/>
      <color rgb="FF0000FF"/>
      <color rgb="FF0000CC"/>
      <color rgb="FFFFFF00"/>
      <color rgb="FF305496"/>
      <color rgb="FFFF9933"/>
      <color rgb="FF99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0</xdr:row>
      <xdr:rowOff>247649</xdr:rowOff>
    </xdr:from>
    <xdr:to>
      <xdr:col>4</xdr:col>
      <xdr:colOff>371475</xdr:colOff>
      <xdr:row>3</xdr:row>
      <xdr:rowOff>200024</xdr:rowOff>
    </xdr:to>
    <xdr:sp macro="[0]!Tirag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428875" y="247649"/>
          <a:ext cx="1619250" cy="723900"/>
        </a:xfrm>
        <a:prstGeom prst="roundRect">
          <a:avLst/>
        </a:prstGeom>
        <a:solidFill>
          <a:srgbClr val="FFFF00"/>
        </a:solidFill>
        <a:ln w="28575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  <a:latin typeface="Arial Black" panose="020B0A04020102020204" pitchFamily="34" charset="0"/>
            </a:rPr>
            <a:t>TIRAGE AU SORT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0</xdr:colOff>
      <xdr:row>2</xdr:row>
      <xdr:rowOff>114300</xdr:rowOff>
    </xdr:from>
    <xdr:to>
      <xdr:col>24</xdr:col>
      <xdr:colOff>962025</xdr:colOff>
      <xdr:row>4</xdr:row>
      <xdr:rowOff>161924</xdr:rowOff>
    </xdr:to>
    <xdr:sp macro="[0]!tri_classem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3249275" y="590550"/>
          <a:ext cx="1428750" cy="523874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Pour lancer le tri </a:t>
          </a:r>
        </a:p>
      </xdr:txBody>
    </xdr:sp>
    <xdr:clientData fPrintsWithSheet="0"/>
  </xdr:twoCellAnchor>
  <xdr:twoCellAnchor editAs="absolute">
    <xdr:from>
      <xdr:col>24</xdr:col>
      <xdr:colOff>1152524</xdr:colOff>
      <xdr:row>3</xdr:row>
      <xdr:rowOff>66675</xdr:rowOff>
    </xdr:from>
    <xdr:to>
      <xdr:col>24</xdr:col>
      <xdr:colOff>2038349</xdr:colOff>
      <xdr:row>4</xdr:row>
      <xdr:rowOff>152399</xdr:rowOff>
    </xdr:to>
    <xdr:sp macro="[0]!Classer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14868524" y="781050"/>
          <a:ext cx="8858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Classer</a:t>
          </a:r>
        </a:p>
      </xdr:txBody>
    </xdr:sp>
    <xdr:clientData fPrintsWithSheet="0"/>
  </xdr:twoCellAnchor>
  <xdr:twoCellAnchor editAs="oneCell">
    <xdr:from>
      <xdr:col>31</xdr:col>
      <xdr:colOff>647700</xdr:colOff>
      <xdr:row>4</xdr:row>
      <xdr:rowOff>219075</xdr:rowOff>
    </xdr:from>
    <xdr:to>
      <xdr:col>39</xdr:col>
      <xdr:colOff>285033</xdr:colOff>
      <xdr:row>14</xdr:row>
      <xdr:rowOff>199752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95081F7-4152-423B-A80D-47FBA73D2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783550" y="1171575"/>
          <a:ext cx="5733333" cy="218095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SC%20BL%202018%20test%20test%20test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ES"/>
      <sheetName val="TIRAGE"/>
      <sheetName val="TERRAINS"/>
      <sheetName val="PARTIES"/>
      <sheetName val="CLASSEMENT"/>
      <sheetName val="DEMI et FINNALE"/>
    </sheetNames>
    <sheetDataSet>
      <sheetData sheetId="0">
        <row r="5">
          <cell r="B5" t="str">
            <v>" CONCOURS PRINCIPAL "</v>
          </cell>
        </row>
        <row r="10">
          <cell r="B10">
            <v>1</v>
          </cell>
          <cell r="C10" t="str">
            <v>LYON 1</v>
          </cell>
        </row>
        <row r="11">
          <cell r="B11">
            <v>2</v>
          </cell>
          <cell r="C11" t="str">
            <v>VALENCE VALLE DU RHÔNE</v>
          </cell>
        </row>
        <row r="12">
          <cell r="B12">
            <v>3</v>
          </cell>
          <cell r="C12" t="str">
            <v>DIJON FRANCHE COMTE 1</v>
          </cell>
        </row>
        <row r="13">
          <cell r="B13">
            <v>4</v>
          </cell>
          <cell r="C13" t="str">
            <v>ORLEANS-SARAN 2</v>
          </cell>
        </row>
        <row r="14">
          <cell r="B14">
            <v>5</v>
          </cell>
          <cell r="C14" t="str">
            <v>MONTPELLIER ROUSSILLON</v>
          </cell>
        </row>
        <row r="15">
          <cell r="B15">
            <v>6</v>
          </cell>
          <cell r="C15" t="str">
            <v>ORLEANS-SARAN 1</v>
          </cell>
        </row>
        <row r="16">
          <cell r="B16">
            <v>7</v>
          </cell>
          <cell r="C16" t="str">
            <v>ROISSY EN FRANCE 2</v>
          </cell>
        </row>
        <row r="17">
          <cell r="B17">
            <v>8</v>
          </cell>
          <cell r="C17" t="str">
            <v>LYON 2</v>
          </cell>
        </row>
        <row r="18">
          <cell r="B18">
            <v>9</v>
          </cell>
          <cell r="C18" t="str">
            <v>DUNKERQUE</v>
          </cell>
        </row>
        <row r="19">
          <cell r="B19">
            <v>10</v>
          </cell>
          <cell r="C19" t="str">
            <v>BORDEAUX</v>
          </cell>
        </row>
        <row r="20">
          <cell r="B20">
            <v>11</v>
          </cell>
          <cell r="C20" t="str">
            <v>ROUEN 1</v>
          </cell>
        </row>
        <row r="21">
          <cell r="B21">
            <v>12</v>
          </cell>
          <cell r="C21" t="str">
            <v>DINAN-RENNES 3</v>
          </cell>
        </row>
        <row r="22">
          <cell r="B22">
            <v>13</v>
          </cell>
          <cell r="C22" t="str">
            <v>LYON 3</v>
          </cell>
        </row>
        <row r="23">
          <cell r="B23">
            <v>14</v>
          </cell>
          <cell r="C23" t="str">
            <v>AIX VAL DURANCE</v>
          </cell>
        </row>
        <row r="24">
          <cell r="B24">
            <v>15</v>
          </cell>
          <cell r="C24" t="str">
            <v>TOURS 2</v>
          </cell>
        </row>
        <row r="25">
          <cell r="B25">
            <v>16</v>
          </cell>
          <cell r="C25" t="str">
            <v>ROISSY EN FRANCE 1</v>
          </cell>
        </row>
        <row r="26">
          <cell r="B26">
            <v>17</v>
          </cell>
          <cell r="C26" t="str">
            <v>RIVES DE SEINE</v>
          </cell>
        </row>
        <row r="27">
          <cell r="B27">
            <v>18</v>
          </cell>
          <cell r="C27" t="str">
            <v>TOULON 1</v>
          </cell>
        </row>
        <row r="28">
          <cell r="B28">
            <v>19</v>
          </cell>
          <cell r="C28" t="str">
            <v>AUXERRE NIVERNAIS</v>
          </cell>
        </row>
        <row r="29">
          <cell r="B29">
            <v>20</v>
          </cell>
          <cell r="C29" t="str">
            <v>ANGERS-LE MANS 2</v>
          </cell>
        </row>
        <row r="30">
          <cell r="B30">
            <v>21</v>
          </cell>
          <cell r="C30" t="str">
            <v>ANGERS-LE MANS 1</v>
          </cell>
        </row>
        <row r="31">
          <cell r="B31">
            <v>22</v>
          </cell>
          <cell r="C31" t="str">
            <v>CERGY</v>
          </cell>
        </row>
        <row r="32">
          <cell r="B32">
            <v>23</v>
          </cell>
          <cell r="C32" t="str">
            <v>ORLEANS-SARAN 3</v>
          </cell>
        </row>
        <row r="33">
          <cell r="B33">
            <v>24</v>
          </cell>
          <cell r="C33" t="str">
            <v>OISE SUD PICARDIE</v>
          </cell>
        </row>
      </sheetData>
      <sheetData sheetId="1"/>
      <sheetData sheetId="2">
        <row r="2">
          <cell r="A2" t="str">
            <v>ASC BNP PARIBAS NANTES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</sheetPr>
  <dimension ref="B1:IX33"/>
  <sheetViews>
    <sheetView showGridLines="0" topLeftCell="A25" zoomScaleNormal="100" workbookViewId="0">
      <selection activeCell="C31" sqref="C31"/>
    </sheetView>
  </sheetViews>
  <sheetFormatPr baseColWidth="10" defaultColWidth="11.42578125" defaultRowHeight="15" x14ac:dyDescent="0.25"/>
  <cols>
    <col min="1" max="1" width="13.85546875" style="27" customWidth="1"/>
    <col min="2" max="2" width="19.42578125" style="28" customWidth="1"/>
    <col min="3" max="3" width="45.7109375" style="28" customWidth="1"/>
    <col min="4" max="257" width="11.42578125" style="26"/>
    <col min="258" max="16384" width="11.42578125" style="27"/>
  </cols>
  <sheetData>
    <row r="1" spans="2:258" ht="18" customHeight="1" x14ac:dyDescent="0.25">
      <c r="B1" s="158"/>
      <c r="C1" s="158"/>
      <c r="D1" s="92"/>
      <c r="E1" s="25"/>
      <c r="F1" s="25"/>
      <c r="G1" s="25"/>
      <c r="H1" s="25"/>
      <c r="I1" s="25"/>
      <c r="J1" s="25"/>
      <c r="IX1" s="26"/>
    </row>
    <row r="2" spans="2:258" ht="18" customHeight="1" x14ac:dyDescent="0.25">
      <c r="B2" s="157"/>
      <c r="C2" s="157"/>
      <c r="D2" s="35"/>
      <c r="E2" s="25"/>
      <c r="F2" s="25"/>
      <c r="G2" s="25"/>
      <c r="H2" s="25"/>
      <c r="I2" s="25"/>
      <c r="J2" s="25"/>
      <c r="IX2" s="26"/>
    </row>
    <row r="3" spans="2:258" ht="18" customHeight="1" x14ac:dyDescent="0.25">
      <c r="B3" s="158"/>
      <c r="C3" s="158"/>
      <c r="D3" s="34"/>
      <c r="IX3" s="26"/>
    </row>
    <row r="4" spans="2:258" ht="20.100000000000001" customHeight="1" x14ac:dyDescent="0.25">
      <c r="B4" s="27"/>
      <c r="C4" s="34"/>
      <c r="D4" s="34"/>
      <c r="IX4" s="26"/>
    </row>
    <row r="5" spans="2:258" ht="20.100000000000001" customHeight="1" x14ac:dyDescent="0.25">
      <c r="B5" s="158"/>
      <c r="C5" s="158"/>
      <c r="D5" s="34"/>
      <c r="IX5" s="26"/>
    </row>
    <row r="7" spans="2:258" ht="14.25" customHeight="1" thickBot="1" x14ac:dyDescent="0.3"/>
    <row r="8" spans="2:258" ht="15.75" hidden="1" thickBot="1" x14ac:dyDescent="0.3"/>
    <row r="9" spans="2:258" ht="31.5" customHeight="1" thickBot="1" x14ac:dyDescent="0.3">
      <c r="B9" s="29" t="s">
        <v>0</v>
      </c>
      <c r="C9" s="30" t="s">
        <v>11</v>
      </c>
    </row>
    <row r="10" spans="2:258" ht="21" customHeight="1" x14ac:dyDescent="0.25">
      <c r="B10" s="31">
        <v>1</v>
      </c>
      <c r="C10" s="2" t="s">
        <v>1</v>
      </c>
    </row>
    <row r="11" spans="2:258" ht="21" customHeight="1" x14ac:dyDescent="0.25">
      <c r="B11" s="32">
        <v>2</v>
      </c>
      <c r="C11" s="3" t="s">
        <v>55</v>
      </c>
    </row>
    <row r="12" spans="2:258" ht="21" x14ac:dyDescent="0.25">
      <c r="B12" s="32">
        <v>3</v>
      </c>
      <c r="C12" s="3" t="s">
        <v>56</v>
      </c>
    </row>
    <row r="13" spans="2:258" ht="21" x14ac:dyDescent="0.25">
      <c r="B13" s="32">
        <v>4</v>
      </c>
      <c r="C13" s="3" t="s">
        <v>54</v>
      </c>
    </row>
    <row r="14" spans="2:258" ht="21" x14ac:dyDescent="0.25">
      <c r="B14" s="32">
        <v>5</v>
      </c>
      <c r="C14" s="3" t="s">
        <v>57</v>
      </c>
    </row>
    <row r="15" spans="2:258" ht="21" x14ac:dyDescent="0.25">
      <c r="B15" s="32">
        <v>6</v>
      </c>
      <c r="C15" s="3" t="s">
        <v>58</v>
      </c>
    </row>
    <row r="16" spans="2:258" ht="21" x14ac:dyDescent="0.25">
      <c r="B16" s="32">
        <v>7</v>
      </c>
      <c r="C16" s="3" t="s">
        <v>60</v>
      </c>
    </row>
    <row r="17" spans="2:3" ht="21" x14ac:dyDescent="0.25">
      <c r="B17" s="32">
        <v>8</v>
      </c>
      <c r="C17" s="3" t="s">
        <v>2</v>
      </c>
    </row>
    <row r="18" spans="2:3" ht="21" x14ac:dyDescent="0.25">
      <c r="B18" s="32">
        <v>9</v>
      </c>
      <c r="C18" s="3" t="s">
        <v>3</v>
      </c>
    </row>
    <row r="19" spans="2:3" ht="21" x14ac:dyDescent="0.25">
      <c r="B19" s="32">
        <v>10</v>
      </c>
      <c r="C19" s="3" t="s">
        <v>4</v>
      </c>
    </row>
    <row r="20" spans="2:3" ht="21" x14ac:dyDescent="0.25">
      <c r="B20" s="32">
        <v>11</v>
      </c>
      <c r="C20" s="3" t="s">
        <v>5</v>
      </c>
    </row>
    <row r="21" spans="2:3" ht="21" x14ac:dyDescent="0.25">
      <c r="B21" s="32">
        <v>12</v>
      </c>
      <c r="C21" s="3" t="s">
        <v>59</v>
      </c>
    </row>
    <row r="22" spans="2:3" ht="21" x14ac:dyDescent="0.25">
      <c r="B22" s="32">
        <v>13</v>
      </c>
      <c r="C22" s="3" t="s">
        <v>6</v>
      </c>
    </row>
    <row r="23" spans="2:3" ht="21" x14ac:dyDescent="0.25">
      <c r="B23" s="32">
        <v>14</v>
      </c>
      <c r="C23" s="3" t="s">
        <v>7</v>
      </c>
    </row>
    <row r="24" spans="2:3" ht="21" x14ac:dyDescent="0.25">
      <c r="B24" s="32">
        <v>15</v>
      </c>
      <c r="C24" s="3" t="s">
        <v>8</v>
      </c>
    </row>
    <row r="25" spans="2:3" ht="21" x14ac:dyDescent="0.25">
      <c r="B25" s="32">
        <v>16</v>
      </c>
      <c r="C25" s="3" t="s">
        <v>61</v>
      </c>
    </row>
    <row r="26" spans="2:3" ht="21" x14ac:dyDescent="0.25">
      <c r="B26" s="32">
        <v>17</v>
      </c>
      <c r="C26" s="3" t="s">
        <v>9</v>
      </c>
    </row>
    <row r="27" spans="2:3" ht="21" x14ac:dyDescent="0.25">
      <c r="B27" s="32">
        <v>18</v>
      </c>
      <c r="C27" s="3" t="s">
        <v>10</v>
      </c>
    </row>
    <row r="28" spans="2:3" ht="21" x14ac:dyDescent="0.25">
      <c r="B28" s="32">
        <v>19</v>
      </c>
      <c r="C28" s="3" t="s">
        <v>62</v>
      </c>
    </row>
    <row r="29" spans="2:3" ht="21" x14ac:dyDescent="0.25">
      <c r="B29" s="32">
        <v>20</v>
      </c>
      <c r="C29" s="3" t="s">
        <v>63</v>
      </c>
    </row>
    <row r="30" spans="2:3" ht="21" x14ac:dyDescent="0.25">
      <c r="B30" s="32"/>
      <c r="C30" s="3"/>
    </row>
    <row r="31" spans="2:3" ht="21" x14ac:dyDescent="0.25">
      <c r="B31" s="32"/>
      <c r="C31" s="3"/>
    </row>
    <row r="32" spans="2:3" ht="21" x14ac:dyDescent="0.25">
      <c r="B32" s="32"/>
      <c r="C32" s="3"/>
    </row>
    <row r="33" spans="2:3" ht="21.75" thickBot="1" x14ac:dyDescent="0.3">
      <c r="B33" s="33"/>
      <c r="C33" s="4"/>
    </row>
  </sheetData>
  <sheetProtection selectLockedCells="1"/>
  <sortState ref="B10:C33">
    <sortCondition ref="B10"/>
  </sortState>
  <mergeCells count="4">
    <mergeCell ref="B2:C2"/>
    <mergeCell ref="B1:C1"/>
    <mergeCell ref="B3:C3"/>
    <mergeCell ref="B5:C5"/>
  </mergeCells>
  <pageMargins left="0.59055118110236227" right="0.70866141732283472" top="0.74803149606299213" bottom="0.74803149606299213" header="0.31496062992125984" footer="0.31496062992125984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93366"/>
  </sheetPr>
  <dimension ref="A1:H32"/>
  <sheetViews>
    <sheetView showGridLines="0" workbookViewId="0">
      <selection activeCell="B19" sqref="B19"/>
    </sheetView>
  </sheetViews>
  <sheetFormatPr baseColWidth="10" defaultRowHeight="15" x14ac:dyDescent="0.25"/>
  <cols>
    <col min="1" max="1" width="19" style="7" customWidth="1"/>
    <col min="2" max="2" width="13.28515625" style="5" customWidth="1"/>
    <col min="6" max="6" width="16.42578125" customWidth="1"/>
    <col min="7" max="7" width="11.5703125" style="6" customWidth="1"/>
    <col min="8" max="8" width="11.42578125" style="6"/>
  </cols>
  <sheetData>
    <row r="1" spans="1:8" ht="23.25" customHeight="1" x14ac:dyDescent="0.3">
      <c r="A1" s="19" t="s">
        <v>15</v>
      </c>
      <c r="B1" s="8" t="s">
        <v>26</v>
      </c>
      <c r="F1" s="13" t="s">
        <v>16</v>
      </c>
      <c r="G1" s="14">
        <v>4</v>
      </c>
      <c r="H1" s="14">
        <v>19</v>
      </c>
    </row>
    <row r="2" spans="1:8" ht="18.75" x14ac:dyDescent="0.3">
      <c r="A2" s="11">
        <v>1</v>
      </c>
      <c r="B2" s="10">
        <v>16</v>
      </c>
      <c r="F2" s="15" t="s">
        <v>17</v>
      </c>
      <c r="G2" s="16">
        <v>5</v>
      </c>
      <c r="H2" s="16">
        <v>18</v>
      </c>
    </row>
    <row r="3" spans="1:8" ht="18.75" x14ac:dyDescent="0.3">
      <c r="A3" s="12">
        <v>2</v>
      </c>
      <c r="B3" s="9">
        <v>10</v>
      </c>
      <c r="F3" s="15" t="s">
        <v>18</v>
      </c>
      <c r="G3" s="16">
        <v>13</v>
      </c>
      <c r="H3" s="16">
        <v>12</v>
      </c>
    </row>
    <row r="4" spans="1:8" ht="18.75" x14ac:dyDescent="0.3">
      <c r="A4" s="12">
        <v>3</v>
      </c>
      <c r="B4" s="9">
        <v>19</v>
      </c>
      <c r="F4" s="15" t="s">
        <v>19</v>
      </c>
      <c r="G4" s="16">
        <v>9</v>
      </c>
      <c r="H4" s="16">
        <v>8</v>
      </c>
    </row>
    <row r="5" spans="1:8" ht="18.75" x14ac:dyDescent="0.3">
      <c r="A5" s="12">
        <v>4</v>
      </c>
      <c r="B5" s="9">
        <v>1</v>
      </c>
      <c r="F5" s="15" t="s">
        <v>20</v>
      </c>
      <c r="G5" s="16">
        <v>7</v>
      </c>
      <c r="H5" s="16">
        <v>2</v>
      </c>
    </row>
    <row r="6" spans="1:8" ht="18.75" x14ac:dyDescent="0.3">
      <c r="A6" s="12">
        <v>5</v>
      </c>
      <c r="B6" s="9">
        <v>3</v>
      </c>
      <c r="F6" s="15" t="s">
        <v>21</v>
      </c>
      <c r="G6" s="16">
        <v>17</v>
      </c>
      <c r="H6" s="16">
        <v>20</v>
      </c>
    </row>
    <row r="7" spans="1:8" ht="18.75" x14ac:dyDescent="0.3">
      <c r="A7" s="12">
        <v>6</v>
      </c>
      <c r="B7" s="9">
        <v>18</v>
      </c>
      <c r="F7" s="15" t="s">
        <v>22</v>
      </c>
      <c r="G7" s="16">
        <v>10</v>
      </c>
      <c r="H7" s="16">
        <v>15</v>
      </c>
    </row>
    <row r="8" spans="1:8" ht="18.75" x14ac:dyDescent="0.3">
      <c r="A8" s="12">
        <v>7</v>
      </c>
      <c r="B8" s="9">
        <v>9</v>
      </c>
      <c r="F8" s="15" t="s">
        <v>23</v>
      </c>
      <c r="G8" s="16">
        <v>16</v>
      </c>
      <c r="H8" s="16">
        <v>1</v>
      </c>
    </row>
    <row r="9" spans="1:8" ht="18.75" x14ac:dyDescent="0.3">
      <c r="A9" s="12">
        <v>8</v>
      </c>
      <c r="B9" s="9">
        <v>8</v>
      </c>
      <c r="F9" s="15" t="s">
        <v>24</v>
      </c>
      <c r="G9" s="16">
        <v>14</v>
      </c>
      <c r="H9" s="16">
        <v>6</v>
      </c>
    </row>
    <row r="10" spans="1:8" ht="18.75" x14ac:dyDescent="0.3">
      <c r="A10" s="12">
        <v>9</v>
      </c>
      <c r="B10" s="9">
        <v>7</v>
      </c>
      <c r="F10" s="15" t="s">
        <v>25</v>
      </c>
      <c r="G10" s="16">
        <v>3</v>
      </c>
      <c r="H10" s="16">
        <v>11</v>
      </c>
    </row>
    <row r="11" spans="1:8" ht="18.75" x14ac:dyDescent="0.3">
      <c r="A11" s="12">
        <v>10</v>
      </c>
      <c r="B11" s="9">
        <v>13</v>
      </c>
      <c r="F11" s="15"/>
      <c r="G11" s="16"/>
      <c r="H11" s="16"/>
    </row>
    <row r="12" spans="1:8" ht="19.5" thickBot="1" x14ac:dyDescent="0.35">
      <c r="A12" s="12">
        <v>11</v>
      </c>
      <c r="B12" s="9">
        <v>20</v>
      </c>
      <c r="F12" s="17"/>
      <c r="G12" s="18"/>
      <c r="H12" s="18"/>
    </row>
    <row r="13" spans="1:8" ht="18.75" x14ac:dyDescent="0.25">
      <c r="A13" s="12">
        <v>12</v>
      </c>
      <c r="B13" s="9">
        <v>6</v>
      </c>
      <c r="G13"/>
      <c r="H13"/>
    </row>
    <row r="14" spans="1:8" ht="18.75" x14ac:dyDescent="0.25">
      <c r="A14" s="12">
        <v>13</v>
      </c>
      <c r="B14" s="9">
        <v>5</v>
      </c>
      <c r="G14"/>
      <c r="H14"/>
    </row>
    <row r="15" spans="1:8" ht="18.75" x14ac:dyDescent="0.25">
      <c r="A15" s="12">
        <v>14</v>
      </c>
      <c r="B15" s="9">
        <v>17</v>
      </c>
      <c r="G15"/>
      <c r="H15"/>
    </row>
    <row r="16" spans="1:8" ht="18.75" x14ac:dyDescent="0.25">
      <c r="A16" s="12">
        <v>15</v>
      </c>
      <c r="B16" s="9">
        <v>14</v>
      </c>
    </row>
    <row r="17" spans="1:2" ht="18.75" x14ac:dyDescent="0.25">
      <c r="A17" s="12">
        <v>16</v>
      </c>
      <c r="B17" s="9">
        <v>15</v>
      </c>
    </row>
    <row r="18" spans="1:2" ht="18.75" x14ac:dyDescent="0.25">
      <c r="A18" s="12">
        <v>17</v>
      </c>
      <c r="B18" s="9">
        <v>11</v>
      </c>
    </row>
    <row r="19" spans="1:2" ht="18.75" x14ac:dyDescent="0.25">
      <c r="A19" s="12">
        <v>18</v>
      </c>
      <c r="B19" s="9">
        <v>4</v>
      </c>
    </row>
    <row r="20" spans="1:2" ht="18.75" x14ac:dyDescent="0.25">
      <c r="A20" s="12">
        <v>19</v>
      </c>
      <c r="B20" s="9">
        <v>2</v>
      </c>
    </row>
    <row r="21" spans="1:2" ht="18.75" x14ac:dyDescent="0.25">
      <c r="A21" s="12">
        <v>20</v>
      </c>
      <c r="B21" s="9">
        <v>12</v>
      </c>
    </row>
    <row r="22" spans="1:2" ht="18.75" x14ac:dyDescent="0.25">
      <c r="A22" s="12"/>
      <c r="B22" s="9"/>
    </row>
    <row r="23" spans="1:2" ht="18.75" x14ac:dyDescent="0.25">
      <c r="A23" s="12"/>
      <c r="B23" s="9"/>
    </row>
    <row r="24" spans="1:2" ht="18.75" x14ac:dyDescent="0.25">
      <c r="A24" s="12"/>
      <c r="B24" s="9"/>
    </row>
    <row r="25" spans="1:2" ht="18.75" x14ac:dyDescent="0.25">
      <c r="A25" s="12"/>
      <c r="B25" s="9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</sheetData>
  <sortState ref="A2:B25">
    <sortCondition ref="A5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9933"/>
    <pageSetUpPr fitToPage="1"/>
  </sheetPr>
  <dimension ref="A1:E33"/>
  <sheetViews>
    <sheetView showGridLines="0" topLeftCell="A11" workbookViewId="0">
      <selection activeCell="E21" sqref="E21"/>
    </sheetView>
  </sheetViews>
  <sheetFormatPr baseColWidth="10" defaultRowHeight="21.95" customHeight="1" x14ac:dyDescent="0.25"/>
  <cols>
    <col min="1" max="1" width="15" style="1" customWidth="1"/>
    <col min="2" max="2" width="14.7109375" style="20" customWidth="1"/>
    <col min="3" max="3" width="40.7109375" style="1" customWidth="1"/>
    <col min="4" max="4" width="14.7109375" style="20" customWidth="1"/>
    <col min="5" max="5" width="40.7109375" style="1" customWidth="1"/>
    <col min="6" max="16384" width="11.42578125" style="1"/>
  </cols>
  <sheetData>
    <row r="1" spans="1:5" s="101" customFormat="1" ht="21.95" customHeight="1" x14ac:dyDescent="0.25">
      <c r="A1" s="157"/>
      <c r="B1" s="157"/>
      <c r="C1" s="157"/>
      <c r="D1" s="157"/>
      <c r="E1" s="157"/>
    </row>
    <row r="2" spans="1:5" s="101" customFormat="1" ht="21.95" customHeight="1" x14ac:dyDescent="0.25">
      <c r="A2" s="157"/>
      <c r="B2" s="157"/>
      <c r="C2" s="157"/>
      <c r="D2" s="157"/>
      <c r="E2" s="157"/>
    </row>
    <row r="3" spans="1:5" s="101" customFormat="1" ht="21.95" customHeight="1" x14ac:dyDescent="0.25">
      <c r="A3" s="157"/>
      <c r="B3" s="157"/>
      <c r="C3" s="157"/>
      <c r="D3" s="157"/>
      <c r="E3" s="157"/>
    </row>
    <row r="4" spans="1:5" s="101" customFormat="1" ht="21.95" customHeight="1" x14ac:dyDescent="0.25">
      <c r="A4" s="157"/>
      <c r="B4" s="157"/>
      <c r="C4" s="157"/>
      <c r="D4" s="157"/>
      <c r="E4" s="157"/>
    </row>
    <row r="6" spans="1:5" ht="21.95" customHeight="1" x14ac:dyDescent="0.25">
      <c r="A6" s="159" t="s">
        <v>27</v>
      </c>
      <c r="B6" s="160"/>
      <c r="C6" s="160"/>
      <c r="D6" s="161"/>
      <c r="E6" s="24" t="s">
        <v>12</v>
      </c>
    </row>
    <row r="7" spans="1:5" ht="21.95" customHeight="1" thickBot="1" x14ac:dyDescent="0.3"/>
    <row r="8" spans="1:5" s="101" customFormat="1" ht="21.95" customHeight="1" thickTop="1" thickBot="1" x14ac:dyDescent="0.3">
      <c r="A8" s="21" t="s">
        <v>13</v>
      </c>
      <c r="B8" s="22" t="s">
        <v>0</v>
      </c>
      <c r="C8" s="22" t="s">
        <v>14</v>
      </c>
      <c r="D8" s="22" t="s">
        <v>0</v>
      </c>
      <c r="E8" s="23" t="s">
        <v>14</v>
      </c>
    </row>
    <row r="9" spans="1:5" s="101" customFormat="1" ht="26.1" customHeight="1" thickTop="1" x14ac:dyDescent="0.25">
      <c r="A9" s="93">
        <v>1</v>
      </c>
      <c r="B9" s="97">
        <f>TIRAGE!G1</f>
        <v>4</v>
      </c>
      <c r="C9" s="98" t="str">
        <f t="shared" ref="C9:C20" si="0">IFERROR(VLOOKUP(B9,Equipes,2),"")</f>
        <v>LE MANS</v>
      </c>
      <c r="D9" s="99">
        <f>TIRAGE!H1</f>
        <v>19</v>
      </c>
      <c r="E9" s="100" t="str">
        <f t="shared" ref="E9:E20" si="1">IFERROR(VLOOKUP(D9,Equipes,2),"")</f>
        <v xml:space="preserve">AUXERRE </v>
      </c>
    </row>
    <row r="10" spans="1:5" s="101" customFormat="1" ht="26.1" customHeight="1" x14ac:dyDescent="0.25">
      <c r="A10" s="94">
        <v>2</v>
      </c>
      <c r="B10" s="102">
        <f>TIRAGE!G2</f>
        <v>5</v>
      </c>
      <c r="C10" s="103" t="str">
        <f t="shared" si="0"/>
        <v xml:space="preserve">MONTPELLIER </v>
      </c>
      <c r="D10" s="104">
        <f>TIRAGE!H2</f>
        <v>18</v>
      </c>
      <c r="E10" s="105" t="str">
        <f t="shared" si="1"/>
        <v>TOULON 1</v>
      </c>
    </row>
    <row r="11" spans="1:5" s="101" customFormat="1" ht="26.1" customHeight="1" x14ac:dyDescent="0.25">
      <c r="A11" s="95">
        <v>3</v>
      </c>
      <c r="B11" s="106">
        <f>TIRAGE!G3</f>
        <v>13</v>
      </c>
      <c r="C11" s="107" t="str">
        <f t="shared" si="0"/>
        <v>LYON 3</v>
      </c>
      <c r="D11" s="108">
        <f>TIRAGE!H3</f>
        <v>12</v>
      </c>
      <c r="E11" s="109" t="str">
        <f t="shared" si="1"/>
        <v>DINAN</v>
      </c>
    </row>
    <row r="12" spans="1:5" s="101" customFormat="1" ht="26.1" customHeight="1" x14ac:dyDescent="0.25">
      <c r="A12" s="94">
        <v>4</v>
      </c>
      <c r="B12" s="102">
        <f>TIRAGE!G4</f>
        <v>9</v>
      </c>
      <c r="C12" s="103" t="str">
        <f t="shared" si="0"/>
        <v>DUNKERQUE</v>
      </c>
      <c r="D12" s="104">
        <f>TIRAGE!H4</f>
        <v>8</v>
      </c>
      <c r="E12" s="105" t="str">
        <f t="shared" si="1"/>
        <v>LYON 2</v>
      </c>
    </row>
    <row r="13" spans="1:5" s="101" customFormat="1" ht="26.1" customHeight="1" x14ac:dyDescent="0.25">
      <c r="A13" s="95">
        <v>5</v>
      </c>
      <c r="B13" s="106">
        <f>TIRAGE!G5</f>
        <v>7</v>
      </c>
      <c r="C13" s="107" t="str">
        <f t="shared" si="0"/>
        <v>ROISSY 2</v>
      </c>
      <c r="D13" s="108">
        <f>TIRAGE!H5</f>
        <v>2</v>
      </c>
      <c r="E13" s="109" t="str">
        <f t="shared" si="1"/>
        <v>VALENCE VAL</v>
      </c>
    </row>
    <row r="14" spans="1:5" s="101" customFormat="1" ht="26.1" customHeight="1" x14ac:dyDescent="0.25">
      <c r="A14" s="94">
        <v>6</v>
      </c>
      <c r="B14" s="102">
        <f>TIRAGE!G6</f>
        <v>17</v>
      </c>
      <c r="C14" s="103" t="str">
        <f t="shared" si="0"/>
        <v>RIVES DE SEINE</v>
      </c>
      <c r="D14" s="104">
        <f>TIRAGE!H6</f>
        <v>20</v>
      </c>
      <c r="E14" s="105" t="str">
        <f t="shared" si="1"/>
        <v>ANGERS</v>
      </c>
    </row>
    <row r="15" spans="1:5" s="101" customFormat="1" ht="26.1" customHeight="1" x14ac:dyDescent="0.25">
      <c r="A15" s="95">
        <v>7</v>
      </c>
      <c r="B15" s="106">
        <f>TIRAGE!G7</f>
        <v>10</v>
      </c>
      <c r="C15" s="107" t="str">
        <f t="shared" si="0"/>
        <v>BORDEAUX</v>
      </c>
      <c r="D15" s="108">
        <f>TIRAGE!H7</f>
        <v>15</v>
      </c>
      <c r="E15" s="109" t="str">
        <f t="shared" si="1"/>
        <v>TOURS 2</v>
      </c>
    </row>
    <row r="16" spans="1:5" s="101" customFormat="1" ht="26.1" customHeight="1" x14ac:dyDescent="0.25">
      <c r="A16" s="94">
        <v>8</v>
      </c>
      <c r="B16" s="102">
        <f>TIRAGE!G8</f>
        <v>16</v>
      </c>
      <c r="C16" s="103" t="str">
        <f t="shared" si="0"/>
        <v>ROISSY 1</v>
      </c>
      <c r="D16" s="104">
        <f>TIRAGE!H8</f>
        <v>1</v>
      </c>
      <c r="E16" s="105" t="str">
        <f t="shared" si="1"/>
        <v>LYON 1</v>
      </c>
    </row>
    <row r="17" spans="1:5" s="101" customFormat="1" ht="26.1" customHeight="1" x14ac:dyDescent="0.25">
      <c r="A17" s="95">
        <v>9</v>
      </c>
      <c r="B17" s="106">
        <f>TIRAGE!G9</f>
        <v>14</v>
      </c>
      <c r="C17" s="107" t="str">
        <f t="shared" si="0"/>
        <v>AIX VAL DURANCE</v>
      </c>
      <c r="D17" s="108">
        <f>TIRAGE!H9</f>
        <v>6</v>
      </c>
      <c r="E17" s="109" t="str">
        <f t="shared" si="1"/>
        <v>ORLEANS</v>
      </c>
    </row>
    <row r="18" spans="1:5" s="101" customFormat="1" ht="26.1" customHeight="1" x14ac:dyDescent="0.25">
      <c r="A18" s="94">
        <v>10</v>
      </c>
      <c r="B18" s="102">
        <f>TIRAGE!G10</f>
        <v>3</v>
      </c>
      <c r="C18" s="103" t="str">
        <f t="shared" si="0"/>
        <v xml:space="preserve">DIJON </v>
      </c>
      <c r="D18" s="104">
        <f>TIRAGE!H10</f>
        <v>11</v>
      </c>
      <c r="E18" s="105" t="str">
        <f t="shared" si="1"/>
        <v>ROUEN 1</v>
      </c>
    </row>
    <row r="19" spans="1:5" s="101" customFormat="1" ht="26.1" customHeight="1" x14ac:dyDescent="0.25">
      <c r="A19" s="95">
        <v>11</v>
      </c>
      <c r="B19" s="106">
        <f>TIRAGE!G11</f>
        <v>0</v>
      </c>
      <c r="C19" s="107" t="str">
        <f t="shared" si="0"/>
        <v/>
      </c>
      <c r="D19" s="108">
        <f>TIRAGE!H11</f>
        <v>0</v>
      </c>
      <c r="E19" s="109" t="str">
        <f t="shared" si="1"/>
        <v/>
      </c>
    </row>
    <row r="20" spans="1:5" s="101" customFormat="1" ht="26.1" customHeight="1" thickBot="1" x14ac:dyDescent="0.3">
      <c r="A20" s="96">
        <v>12</v>
      </c>
      <c r="B20" s="110">
        <f>TIRAGE!G12</f>
        <v>0</v>
      </c>
      <c r="C20" s="111" t="str">
        <f t="shared" si="0"/>
        <v/>
      </c>
      <c r="D20" s="112">
        <f>TIRAGE!H12</f>
        <v>0</v>
      </c>
      <c r="E20" s="113" t="str">
        <f t="shared" si="1"/>
        <v/>
      </c>
    </row>
    <row r="21" spans="1:5" ht="21.95" customHeight="1" thickTop="1" x14ac:dyDescent="0.25">
      <c r="B21" s="1"/>
      <c r="D21" s="1"/>
    </row>
    <row r="22" spans="1:5" ht="21.95" customHeight="1" x14ac:dyDescent="0.25">
      <c r="B22" s="1"/>
      <c r="D22" s="1"/>
    </row>
    <row r="23" spans="1:5" ht="21.95" customHeight="1" x14ac:dyDescent="0.25">
      <c r="B23" s="1"/>
      <c r="D23" s="1"/>
    </row>
    <row r="24" spans="1:5" ht="21.95" customHeight="1" x14ac:dyDescent="0.25">
      <c r="B24" s="1"/>
      <c r="D24" s="1"/>
    </row>
    <row r="25" spans="1:5" ht="21.95" customHeight="1" x14ac:dyDescent="0.25">
      <c r="B25" s="1"/>
      <c r="D25" s="1"/>
    </row>
    <row r="26" spans="1:5" ht="21.95" customHeight="1" x14ac:dyDescent="0.25">
      <c r="B26" s="1"/>
      <c r="D26" s="1"/>
    </row>
    <row r="27" spans="1:5" ht="21.95" customHeight="1" x14ac:dyDescent="0.25">
      <c r="B27" s="1"/>
      <c r="D27" s="1"/>
    </row>
    <row r="28" spans="1:5" ht="21.95" customHeight="1" x14ac:dyDescent="0.25">
      <c r="B28" s="1"/>
      <c r="D28" s="1"/>
    </row>
    <row r="29" spans="1:5" ht="21.95" customHeight="1" x14ac:dyDescent="0.25">
      <c r="B29" s="1"/>
      <c r="D29" s="1"/>
    </row>
    <row r="30" spans="1:5" ht="21.95" customHeight="1" x14ac:dyDescent="0.25">
      <c r="B30" s="1"/>
      <c r="D30" s="1"/>
    </row>
    <row r="31" spans="1:5" ht="21.95" customHeight="1" x14ac:dyDescent="0.25">
      <c r="B31" s="1"/>
      <c r="D31" s="1"/>
    </row>
    <row r="32" spans="1:5" ht="21.95" customHeight="1" x14ac:dyDescent="0.25">
      <c r="B32" s="1"/>
      <c r="D32" s="1"/>
    </row>
    <row r="33" spans="2:4" ht="21.95" customHeight="1" x14ac:dyDescent="0.25">
      <c r="B33" s="1"/>
      <c r="D33" s="1"/>
    </row>
  </sheetData>
  <sheetProtection selectLockedCells="1"/>
  <mergeCells count="5">
    <mergeCell ref="A6:D6"/>
    <mergeCell ref="A1:E1"/>
    <mergeCell ref="A2:E2"/>
    <mergeCell ref="A3:E3"/>
    <mergeCell ref="A4:E4"/>
  </mergeCells>
  <printOptions horizontalCentered="1"/>
  <pageMargins left="0.23622047244094491" right="0.23622047244094491" top="0.5" bottom="0.74803149606299213" header="0.31496062992125984" footer="0.31496062992125984"/>
  <pageSetup paperSize="9" fitToHeight="0" orientation="landscape" horizontalDpi="3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FF00"/>
  </sheetPr>
  <dimension ref="A1:IN35"/>
  <sheetViews>
    <sheetView showGridLines="0" topLeftCell="A15" workbookViewId="0">
      <pane xSplit="3" topLeftCell="D1" activePane="topRight" state="frozen"/>
      <selection activeCell="A3" sqref="A3:E3"/>
      <selection pane="topRight" activeCell="Y26" sqref="Y26"/>
    </sheetView>
  </sheetViews>
  <sheetFormatPr baseColWidth="10" defaultColWidth="11.42578125" defaultRowHeight="15" x14ac:dyDescent="0.25"/>
  <cols>
    <col min="1" max="1" width="2.7109375" style="36" hidden="1" customWidth="1"/>
    <col min="2" max="2" width="3.7109375" style="36" customWidth="1"/>
    <col min="3" max="3" width="23.42578125" style="36" customWidth="1"/>
    <col min="4" max="5" width="6.7109375" style="36" customWidth="1"/>
    <col min="6" max="6" width="4.7109375" style="36" customWidth="1"/>
    <col min="7" max="8" width="6.7109375" style="36" customWidth="1"/>
    <col min="9" max="9" width="4.7109375" style="36" customWidth="1"/>
    <col min="10" max="11" width="6.7109375" style="36" customWidth="1"/>
    <col min="12" max="12" width="4.7109375" style="36" customWidth="1"/>
    <col min="13" max="14" width="6.7109375" style="36" customWidth="1"/>
    <col min="15" max="15" width="4.7109375" style="36" customWidth="1"/>
    <col min="16" max="17" width="6.7109375" style="38" customWidth="1"/>
    <col min="18" max="18" width="4.7109375" style="38" customWidth="1"/>
    <col min="19" max="20" width="6.7109375" style="38" customWidth="1"/>
    <col min="21" max="21" width="4.7109375" style="38" customWidth="1"/>
    <col min="22" max="23" width="6.7109375" style="37" customWidth="1"/>
    <col min="24" max="25" width="11.42578125" style="38"/>
    <col min="26" max="34" width="11.42578125" style="36"/>
    <col min="35" max="248" width="11.42578125" style="79"/>
    <col min="249" max="16384" width="11.42578125" style="80"/>
  </cols>
  <sheetData>
    <row r="1" spans="2:25" ht="18" customHeight="1" x14ac:dyDescent="0.25"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</row>
    <row r="2" spans="2:25" ht="18" customHeight="1" x14ac:dyDescent="0.25"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</row>
    <row r="6" spans="2:25" ht="21" customHeight="1" x14ac:dyDescent="0.25">
      <c r="C6" s="163" t="s">
        <v>28</v>
      </c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39"/>
      <c r="W6" s="39"/>
      <c r="X6" s="39"/>
      <c r="Y6" s="39"/>
    </row>
    <row r="7" spans="2:25" ht="15.75" thickBot="1" x14ac:dyDescent="0.3"/>
    <row r="8" spans="2:25" x14ac:dyDescent="0.25">
      <c r="C8" s="40" t="s">
        <v>29</v>
      </c>
      <c r="D8" s="164" t="s">
        <v>30</v>
      </c>
      <c r="E8" s="165"/>
      <c r="F8" s="166"/>
      <c r="G8" s="164" t="s">
        <v>31</v>
      </c>
      <c r="H8" s="165"/>
      <c r="I8" s="166"/>
      <c r="J8" s="164" t="s">
        <v>32</v>
      </c>
      <c r="K8" s="165"/>
      <c r="L8" s="166"/>
      <c r="M8" s="164" t="s">
        <v>33</v>
      </c>
      <c r="N8" s="165"/>
      <c r="O8" s="166"/>
      <c r="P8" s="164" t="s">
        <v>34</v>
      </c>
      <c r="Q8" s="165"/>
      <c r="R8" s="166"/>
      <c r="S8" s="164" t="s">
        <v>35</v>
      </c>
      <c r="T8" s="165"/>
      <c r="U8" s="166"/>
      <c r="V8" s="164" t="s">
        <v>36</v>
      </c>
      <c r="W8" s="165"/>
      <c r="X8" s="165"/>
      <c r="Y8" s="172"/>
    </row>
    <row r="9" spans="2:25" ht="15.75" customHeight="1" thickBot="1" x14ac:dyDescent="0.3">
      <c r="C9" s="41" t="s">
        <v>37</v>
      </c>
      <c r="D9" s="167"/>
      <c r="E9" s="168"/>
      <c r="F9" s="169"/>
      <c r="G9" s="167"/>
      <c r="H9" s="168"/>
      <c r="I9" s="169"/>
      <c r="J9" s="167"/>
      <c r="K9" s="168"/>
      <c r="L9" s="169"/>
      <c r="M9" s="167"/>
      <c r="N9" s="168"/>
      <c r="O9" s="169"/>
      <c r="P9" s="167"/>
      <c r="Q9" s="168"/>
      <c r="R9" s="169"/>
      <c r="S9" s="167"/>
      <c r="T9" s="168"/>
      <c r="U9" s="169"/>
      <c r="V9" s="167"/>
      <c r="W9" s="168"/>
      <c r="X9" s="168"/>
      <c r="Y9" s="173"/>
    </row>
    <row r="10" spans="2:25" ht="15.75" thickBot="1" x14ac:dyDescent="0.3">
      <c r="C10" s="174" t="s">
        <v>38</v>
      </c>
      <c r="D10" s="42" t="s">
        <v>39</v>
      </c>
      <c r="E10" s="43" t="s">
        <v>40</v>
      </c>
      <c r="F10" s="176" t="s">
        <v>41</v>
      </c>
      <c r="G10" s="44" t="s">
        <v>39</v>
      </c>
      <c r="H10" s="43" t="s">
        <v>40</v>
      </c>
      <c r="I10" s="176" t="s">
        <v>41</v>
      </c>
      <c r="J10" s="42" t="s">
        <v>39</v>
      </c>
      <c r="K10" s="43" t="s">
        <v>40</v>
      </c>
      <c r="L10" s="176" t="s">
        <v>41</v>
      </c>
      <c r="M10" s="42" t="s">
        <v>39</v>
      </c>
      <c r="N10" s="43" t="s">
        <v>40</v>
      </c>
      <c r="O10" s="176" t="s">
        <v>41</v>
      </c>
      <c r="P10" s="45" t="s">
        <v>39</v>
      </c>
      <c r="Q10" s="46" t="s">
        <v>40</v>
      </c>
      <c r="R10" s="176" t="s">
        <v>41</v>
      </c>
      <c r="S10" s="45" t="s">
        <v>39</v>
      </c>
      <c r="T10" s="46" t="s">
        <v>40</v>
      </c>
      <c r="U10" s="176" t="s">
        <v>41</v>
      </c>
      <c r="V10" s="177" t="s">
        <v>42</v>
      </c>
      <c r="W10" s="178"/>
      <c r="X10" s="179" t="s">
        <v>43</v>
      </c>
      <c r="Y10" s="170" t="s">
        <v>44</v>
      </c>
    </row>
    <row r="11" spans="2:25" ht="15.75" thickBot="1" x14ac:dyDescent="0.3">
      <c r="C11" s="175"/>
      <c r="D11" s="47" t="s">
        <v>45</v>
      </c>
      <c r="E11" s="48" t="s">
        <v>46</v>
      </c>
      <c r="F11" s="175"/>
      <c r="G11" s="49" t="s">
        <v>45</v>
      </c>
      <c r="H11" s="50" t="s">
        <v>46</v>
      </c>
      <c r="I11" s="175"/>
      <c r="J11" s="47" t="s">
        <v>45</v>
      </c>
      <c r="K11" s="50" t="s">
        <v>46</v>
      </c>
      <c r="L11" s="175"/>
      <c r="M11" s="47" t="s">
        <v>45</v>
      </c>
      <c r="N11" s="48" t="s">
        <v>46</v>
      </c>
      <c r="O11" s="175"/>
      <c r="P11" s="51" t="s">
        <v>45</v>
      </c>
      <c r="Q11" s="52" t="s">
        <v>46</v>
      </c>
      <c r="R11" s="175"/>
      <c r="S11" s="51" t="s">
        <v>45</v>
      </c>
      <c r="T11" s="52" t="s">
        <v>46</v>
      </c>
      <c r="U11" s="175"/>
      <c r="V11" s="53" t="s">
        <v>45</v>
      </c>
      <c r="W11" s="54" t="s">
        <v>46</v>
      </c>
      <c r="X11" s="180"/>
      <c r="Y11" s="171"/>
    </row>
    <row r="12" spans="2:25" ht="15.75" thickTop="1" x14ac:dyDescent="0.25">
      <c r="B12" s="55">
        <f>EQUIPES!B10</f>
        <v>1</v>
      </c>
      <c r="C12" s="56" t="str">
        <f>EQUIPES!C10</f>
        <v>LYON 1</v>
      </c>
      <c r="D12" s="57">
        <v>1</v>
      </c>
      <c r="E12" s="58">
        <v>13</v>
      </c>
      <c r="F12" s="59">
        <f>IF(AND(D12&gt;12,D12&gt;E12),1,0)</f>
        <v>0</v>
      </c>
      <c r="G12" s="57">
        <v>1</v>
      </c>
      <c r="H12" s="58">
        <v>13</v>
      </c>
      <c r="I12" s="59">
        <f>IF(AND(G12&gt;12,G12&gt;H12),1,0)</f>
        <v>0</v>
      </c>
      <c r="J12" s="57">
        <v>1</v>
      </c>
      <c r="K12" s="58">
        <v>13</v>
      </c>
      <c r="L12" s="59">
        <f>IF(AND(J12&gt;12,J12&gt;K12),1,0)</f>
        <v>0</v>
      </c>
      <c r="M12" s="57">
        <v>13</v>
      </c>
      <c r="N12" s="58">
        <v>1</v>
      </c>
      <c r="O12" s="59">
        <f>IF(AND(M12&gt;12,M12&gt;N12),1,0)</f>
        <v>1</v>
      </c>
      <c r="P12" s="57">
        <v>1</v>
      </c>
      <c r="Q12" s="58">
        <v>13</v>
      </c>
      <c r="R12" s="59">
        <f>IF(AND(P12&gt;12,P12&gt;Q12),1,0)</f>
        <v>0</v>
      </c>
      <c r="S12" s="57">
        <v>8</v>
      </c>
      <c r="T12" s="58">
        <v>13</v>
      </c>
      <c r="U12" s="59">
        <f t="shared" ref="U12:U35" si="0">IF(AND(S12&gt;12,S12&gt;T12),1,0)</f>
        <v>0</v>
      </c>
      <c r="V12" s="60">
        <f>SUM(D12,G12,J12,M12,+P12)</f>
        <v>17</v>
      </c>
      <c r="W12" s="61">
        <f>SUM(E12,H12,K12,N12,+Q12+T12)</f>
        <v>66</v>
      </c>
      <c r="X12" s="62">
        <f>SUM(F12,I12,L12,O12,+R12+U12)</f>
        <v>1</v>
      </c>
      <c r="Y12" s="63">
        <f>V12-W12</f>
        <v>-49</v>
      </c>
    </row>
    <row r="13" spans="2:25" x14ac:dyDescent="0.25">
      <c r="B13" s="55">
        <f>EQUIPES!B11</f>
        <v>2</v>
      </c>
      <c r="C13" s="56" t="str">
        <f>EQUIPES!C11</f>
        <v>VALENCE VAL</v>
      </c>
      <c r="D13" s="64">
        <v>13</v>
      </c>
      <c r="E13" s="65">
        <v>11</v>
      </c>
      <c r="F13" s="66">
        <f t="shared" ref="F13:F35" si="1">IF(AND(D13&gt;12,D13&gt;E13),1,0)</f>
        <v>1</v>
      </c>
      <c r="G13" s="64">
        <v>13</v>
      </c>
      <c r="H13" s="65">
        <v>11</v>
      </c>
      <c r="I13" s="66">
        <f t="shared" ref="I13:I35" si="2">IF(AND(G13&gt;12,G13&gt;H13),1,0)</f>
        <v>1</v>
      </c>
      <c r="J13" s="64">
        <v>13</v>
      </c>
      <c r="K13" s="65">
        <v>11</v>
      </c>
      <c r="L13" s="66">
        <f t="shared" ref="L13:L35" si="3">IF(AND(J13&gt;12,J13&gt;K13),1,0)</f>
        <v>1</v>
      </c>
      <c r="M13" s="64">
        <v>13</v>
      </c>
      <c r="N13" s="65">
        <v>11</v>
      </c>
      <c r="O13" s="66">
        <f t="shared" ref="O13:O35" si="4">IF(AND(M13&gt;12,M13&gt;N13),1,0)</f>
        <v>1</v>
      </c>
      <c r="P13" s="64">
        <v>13</v>
      </c>
      <c r="Q13" s="65">
        <v>11</v>
      </c>
      <c r="R13" s="66">
        <f t="shared" ref="R13:R35" si="5">IF(AND(P13&gt;12,P13&gt;Q13),1,0)</f>
        <v>1</v>
      </c>
      <c r="S13" s="64">
        <v>13</v>
      </c>
      <c r="T13" s="65">
        <v>1</v>
      </c>
      <c r="U13" s="66">
        <f t="shared" si="0"/>
        <v>1</v>
      </c>
      <c r="V13" s="67">
        <f t="shared" ref="V13:V35" si="6">SUM(D13,G13,J13,M13,+P13)</f>
        <v>65</v>
      </c>
      <c r="W13" s="68">
        <f t="shared" ref="W13:X35" si="7">SUM(E13,H13,K13,N13,+Q13+T13)</f>
        <v>56</v>
      </c>
      <c r="X13" s="69">
        <f t="shared" si="7"/>
        <v>6</v>
      </c>
      <c r="Y13" s="70">
        <f t="shared" ref="Y13:Y35" si="8">V13-W13</f>
        <v>9</v>
      </c>
    </row>
    <row r="14" spans="2:25" x14ac:dyDescent="0.25">
      <c r="B14" s="55">
        <f>EQUIPES!B12</f>
        <v>3</v>
      </c>
      <c r="C14" s="56" t="str">
        <f>EQUIPES!C12</f>
        <v xml:space="preserve">DIJON </v>
      </c>
      <c r="D14" s="71">
        <v>4</v>
      </c>
      <c r="E14" s="72">
        <v>13</v>
      </c>
      <c r="F14" s="73">
        <f t="shared" si="1"/>
        <v>0</v>
      </c>
      <c r="G14" s="71">
        <v>4</v>
      </c>
      <c r="H14" s="72">
        <v>13</v>
      </c>
      <c r="I14" s="73">
        <f t="shared" si="2"/>
        <v>0</v>
      </c>
      <c r="J14" s="71">
        <v>4</v>
      </c>
      <c r="K14" s="72">
        <v>13</v>
      </c>
      <c r="L14" s="73">
        <f t="shared" si="3"/>
        <v>0</v>
      </c>
      <c r="M14" s="71">
        <v>4</v>
      </c>
      <c r="N14" s="72">
        <v>13</v>
      </c>
      <c r="O14" s="73">
        <f t="shared" si="4"/>
        <v>0</v>
      </c>
      <c r="P14" s="71">
        <v>4</v>
      </c>
      <c r="Q14" s="72">
        <v>13</v>
      </c>
      <c r="R14" s="73">
        <f t="shared" si="5"/>
        <v>0</v>
      </c>
      <c r="S14" s="71">
        <v>5</v>
      </c>
      <c r="T14" s="72">
        <v>13</v>
      </c>
      <c r="U14" s="73">
        <f t="shared" si="0"/>
        <v>0</v>
      </c>
      <c r="V14" s="60">
        <f t="shared" si="6"/>
        <v>20</v>
      </c>
      <c r="W14" s="61">
        <f t="shared" si="7"/>
        <v>78</v>
      </c>
      <c r="X14" s="62">
        <f t="shared" si="7"/>
        <v>0</v>
      </c>
      <c r="Y14" s="74">
        <f t="shared" si="8"/>
        <v>-58</v>
      </c>
    </row>
    <row r="15" spans="2:25" x14ac:dyDescent="0.25">
      <c r="B15" s="55">
        <f>EQUIPES!B13</f>
        <v>4</v>
      </c>
      <c r="C15" s="56" t="str">
        <f>EQUIPES!C13</f>
        <v>LE MANS</v>
      </c>
      <c r="D15" s="64">
        <v>13</v>
      </c>
      <c r="E15" s="65">
        <v>15</v>
      </c>
      <c r="F15" s="66">
        <f t="shared" si="1"/>
        <v>0</v>
      </c>
      <c r="G15" s="64">
        <v>13</v>
      </c>
      <c r="H15" s="65">
        <v>15</v>
      </c>
      <c r="I15" s="66">
        <f t="shared" si="2"/>
        <v>0</v>
      </c>
      <c r="J15" s="64">
        <v>13</v>
      </c>
      <c r="K15" s="65">
        <v>15</v>
      </c>
      <c r="L15" s="66">
        <f t="shared" si="3"/>
        <v>0</v>
      </c>
      <c r="M15" s="64">
        <v>13</v>
      </c>
      <c r="N15" s="65">
        <v>15</v>
      </c>
      <c r="O15" s="66">
        <f t="shared" si="4"/>
        <v>0</v>
      </c>
      <c r="P15" s="64">
        <v>13</v>
      </c>
      <c r="Q15" s="65">
        <v>15</v>
      </c>
      <c r="R15" s="66">
        <f t="shared" si="5"/>
        <v>0</v>
      </c>
      <c r="S15" s="64">
        <v>13</v>
      </c>
      <c r="T15" s="65">
        <v>8</v>
      </c>
      <c r="U15" s="66">
        <f t="shared" si="0"/>
        <v>1</v>
      </c>
      <c r="V15" s="67">
        <f t="shared" si="6"/>
        <v>65</v>
      </c>
      <c r="W15" s="68">
        <f t="shared" si="7"/>
        <v>83</v>
      </c>
      <c r="X15" s="69">
        <f t="shared" si="7"/>
        <v>1</v>
      </c>
      <c r="Y15" s="70">
        <f t="shared" si="8"/>
        <v>-18</v>
      </c>
    </row>
    <row r="16" spans="2:25" x14ac:dyDescent="0.25">
      <c r="B16" s="55">
        <f>EQUIPES!B14</f>
        <v>5</v>
      </c>
      <c r="C16" s="56" t="str">
        <f>EQUIPES!C14</f>
        <v xml:space="preserve">MONTPELLIER </v>
      </c>
      <c r="D16" s="71">
        <v>3</v>
      </c>
      <c r="E16" s="72">
        <v>13</v>
      </c>
      <c r="F16" s="73">
        <f t="shared" si="1"/>
        <v>0</v>
      </c>
      <c r="G16" s="71">
        <v>13</v>
      </c>
      <c r="H16" s="72">
        <v>15</v>
      </c>
      <c r="I16" s="73">
        <f t="shared" si="2"/>
        <v>0</v>
      </c>
      <c r="J16" s="71">
        <v>3</v>
      </c>
      <c r="K16" s="72">
        <v>13</v>
      </c>
      <c r="L16" s="73">
        <f t="shared" si="3"/>
        <v>0</v>
      </c>
      <c r="M16" s="71">
        <v>13</v>
      </c>
      <c r="N16" s="72">
        <v>15</v>
      </c>
      <c r="O16" s="73">
        <f t="shared" si="4"/>
        <v>0</v>
      </c>
      <c r="P16" s="71">
        <v>13</v>
      </c>
      <c r="Q16" s="72">
        <v>15</v>
      </c>
      <c r="R16" s="73">
        <f t="shared" si="5"/>
        <v>0</v>
      </c>
      <c r="S16" s="57">
        <v>13</v>
      </c>
      <c r="T16" s="58">
        <v>2</v>
      </c>
      <c r="U16" s="73">
        <f t="shared" si="0"/>
        <v>1</v>
      </c>
      <c r="V16" s="60">
        <f t="shared" si="6"/>
        <v>45</v>
      </c>
      <c r="W16" s="61">
        <f t="shared" si="7"/>
        <v>73</v>
      </c>
      <c r="X16" s="62">
        <f t="shared" si="7"/>
        <v>1</v>
      </c>
      <c r="Y16" s="74">
        <f t="shared" si="8"/>
        <v>-28</v>
      </c>
    </row>
    <row r="17" spans="2:25" x14ac:dyDescent="0.25">
      <c r="B17" s="55">
        <f>EQUIPES!B15</f>
        <v>6</v>
      </c>
      <c r="C17" s="56" t="str">
        <f>EQUIPES!C15</f>
        <v>ORLEANS</v>
      </c>
      <c r="D17" s="64">
        <v>1</v>
      </c>
      <c r="E17" s="65">
        <v>13</v>
      </c>
      <c r="F17" s="66">
        <f t="shared" si="1"/>
        <v>0</v>
      </c>
      <c r="G17" s="64">
        <v>3</v>
      </c>
      <c r="H17" s="65">
        <v>13</v>
      </c>
      <c r="I17" s="66">
        <f t="shared" si="2"/>
        <v>0</v>
      </c>
      <c r="J17" s="64">
        <v>1</v>
      </c>
      <c r="K17" s="65">
        <v>13</v>
      </c>
      <c r="L17" s="66">
        <f t="shared" si="3"/>
        <v>0</v>
      </c>
      <c r="M17" s="64">
        <v>3</v>
      </c>
      <c r="N17" s="65">
        <v>13</v>
      </c>
      <c r="O17" s="66">
        <f t="shared" si="4"/>
        <v>0</v>
      </c>
      <c r="P17" s="64">
        <v>3</v>
      </c>
      <c r="Q17" s="65">
        <v>13</v>
      </c>
      <c r="R17" s="66">
        <f t="shared" si="5"/>
        <v>0</v>
      </c>
      <c r="S17" s="64">
        <v>13</v>
      </c>
      <c r="T17" s="65">
        <v>11</v>
      </c>
      <c r="U17" s="66">
        <f t="shared" si="0"/>
        <v>1</v>
      </c>
      <c r="V17" s="67">
        <f t="shared" si="6"/>
        <v>11</v>
      </c>
      <c r="W17" s="68">
        <f t="shared" si="7"/>
        <v>76</v>
      </c>
      <c r="X17" s="69">
        <f t="shared" si="7"/>
        <v>1</v>
      </c>
      <c r="Y17" s="70">
        <f t="shared" si="8"/>
        <v>-65</v>
      </c>
    </row>
    <row r="18" spans="2:25" x14ac:dyDescent="0.25">
      <c r="B18" s="55">
        <f>EQUIPES!B16</f>
        <v>7</v>
      </c>
      <c r="C18" s="56" t="str">
        <f>EQUIPES!C16</f>
        <v>ROISSY 2</v>
      </c>
      <c r="D18" s="71">
        <v>5</v>
      </c>
      <c r="E18" s="72">
        <v>13</v>
      </c>
      <c r="F18" s="73">
        <f t="shared" si="1"/>
        <v>0</v>
      </c>
      <c r="G18" s="71">
        <v>1</v>
      </c>
      <c r="H18" s="72">
        <v>13</v>
      </c>
      <c r="I18" s="73">
        <f t="shared" si="2"/>
        <v>0</v>
      </c>
      <c r="J18" s="71">
        <v>5</v>
      </c>
      <c r="K18" s="72">
        <v>13</v>
      </c>
      <c r="L18" s="73">
        <f t="shared" si="3"/>
        <v>0</v>
      </c>
      <c r="M18" s="71">
        <v>1</v>
      </c>
      <c r="N18" s="72">
        <v>13</v>
      </c>
      <c r="O18" s="73">
        <f t="shared" si="4"/>
        <v>0</v>
      </c>
      <c r="P18" s="71">
        <v>1</v>
      </c>
      <c r="Q18" s="72">
        <v>13</v>
      </c>
      <c r="R18" s="73">
        <f t="shared" si="5"/>
        <v>0</v>
      </c>
      <c r="S18" s="71">
        <v>4</v>
      </c>
      <c r="T18" s="72">
        <v>13</v>
      </c>
      <c r="U18" s="73">
        <f t="shared" si="0"/>
        <v>0</v>
      </c>
      <c r="V18" s="60">
        <f t="shared" si="6"/>
        <v>13</v>
      </c>
      <c r="W18" s="61">
        <f t="shared" si="7"/>
        <v>78</v>
      </c>
      <c r="X18" s="62">
        <f t="shared" si="7"/>
        <v>0</v>
      </c>
      <c r="Y18" s="74">
        <f t="shared" si="8"/>
        <v>-65</v>
      </c>
    </row>
    <row r="19" spans="2:25" x14ac:dyDescent="0.25">
      <c r="B19" s="55">
        <f>EQUIPES!B17</f>
        <v>8</v>
      </c>
      <c r="C19" s="56" t="str">
        <f>EQUIPES!C17</f>
        <v>LYON 2</v>
      </c>
      <c r="D19" s="64">
        <v>13</v>
      </c>
      <c r="E19" s="65">
        <v>8</v>
      </c>
      <c r="F19" s="66">
        <f t="shared" si="1"/>
        <v>1</v>
      </c>
      <c r="G19" s="64">
        <v>5</v>
      </c>
      <c r="H19" s="65">
        <v>13</v>
      </c>
      <c r="I19" s="66">
        <f t="shared" si="2"/>
        <v>0</v>
      </c>
      <c r="J19" s="64">
        <v>13</v>
      </c>
      <c r="K19" s="65">
        <v>8</v>
      </c>
      <c r="L19" s="66">
        <f t="shared" si="3"/>
        <v>1</v>
      </c>
      <c r="M19" s="64">
        <v>5</v>
      </c>
      <c r="N19" s="65">
        <v>13</v>
      </c>
      <c r="O19" s="66">
        <f t="shared" si="4"/>
        <v>0</v>
      </c>
      <c r="P19" s="64">
        <v>5</v>
      </c>
      <c r="Q19" s="65">
        <v>13</v>
      </c>
      <c r="R19" s="66">
        <f t="shared" si="5"/>
        <v>0</v>
      </c>
      <c r="S19" s="64">
        <v>13</v>
      </c>
      <c r="T19" s="65">
        <v>15</v>
      </c>
      <c r="U19" s="66">
        <f t="shared" si="0"/>
        <v>0</v>
      </c>
      <c r="V19" s="67">
        <f t="shared" si="6"/>
        <v>41</v>
      </c>
      <c r="W19" s="68">
        <f t="shared" si="7"/>
        <v>70</v>
      </c>
      <c r="X19" s="69">
        <f t="shared" si="7"/>
        <v>2</v>
      </c>
      <c r="Y19" s="70">
        <f t="shared" si="8"/>
        <v>-29</v>
      </c>
    </row>
    <row r="20" spans="2:25" x14ac:dyDescent="0.25">
      <c r="B20" s="55">
        <f>EQUIPES!B18</f>
        <v>9</v>
      </c>
      <c r="C20" s="56" t="str">
        <f>EQUIPES!C18</f>
        <v>DUNKERQUE</v>
      </c>
      <c r="D20" s="57">
        <v>13</v>
      </c>
      <c r="E20" s="58">
        <v>2</v>
      </c>
      <c r="F20" s="73">
        <f t="shared" si="1"/>
        <v>1</v>
      </c>
      <c r="G20" s="71">
        <v>13</v>
      </c>
      <c r="H20" s="72">
        <v>8</v>
      </c>
      <c r="I20" s="73">
        <f t="shared" si="2"/>
        <v>1</v>
      </c>
      <c r="J20" s="57">
        <v>13</v>
      </c>
      <c r="K20" s="58">
        <v>2</v>
      </c>
      <c r="L20" s="73">
        <f t="shared" si="3"/>
        <v>1</v>
      </c>
      <c r="M20" s="71">
        <v>13</v>
      </c>
      <c r="N20" s="72">
        <v>8</v>
      </c>
      <c r="O20" s="73">
        <f t="shared" si="4"/>
        <v>1</v>
      </c>
      <c r="P20" s="71">
        <v>13</v>
      </c>
      <c r="Q20" s="72">
        <v>8</v>
      </c>
      <c r="R20" s="73">
        <f t="shared" si="5"/>
        <v>1</v>
      </c>
      <c r="S20" s="71">
        <v>3</v>
      </c>
      <c r="T20" s="72">
        <v>13</v>
      </c>
      <c r="U20" s="73">
        <f t="shared" si="0"/>
        <v>0</v>
      </c>
      <c r="V20" s="60">
        <f t="shared" si="6"/>
        <v>65</v>
      </c>
      <c r="W20" s="61">
        <f t="shared" si="7"/>
        <v>41</v>
      </c>
      <c r="X20" s="62">
        <f t="shared" si="7"/>
        <v>5</v>
      </c>
      <c r="Y20" s="74">
        <f t="shared" si="8"/>
        <v>24</v>
      </c>
    </row>
    <row r="21" spans="2:25" x14ac:dyDescent="0.25">
      <c r="B21" s="55">
        <f>EQUIPES!B19</f>
        <v>10</v>
      </c>
      <c r="C21" s="56" t="str">
        <f>EQUIPES!C19</f>
        <v>BORDEAUX</v>
      </c>
      <c r="D21" s="64">
        <v>13</v>
      </c>
      <c r="E21" s="65">
        <v>11</v>
      </c>
      <c r="F21" s="66">
        <f t="shared" si="1"/>
        <v>1</v>
      </c>
      <c r="G21" s="64">
        <v>13</v>
      </c>
      <c r="H21" s="65">
        <v>11</v>
      </c>
      <c r="I21" s="66">
        <f t="shared" si="2"/>
        <v>1</v>
      </c>
      <c r="J21" s="64">
        <v>13</v>
      </c>
      <c r="K21" s="65">
        <v>11</v>
      </c>
      <c r="L21" s="66">
        <f t="shared" si="3"/>
        <v>1</v>
      </c>
      <c r="M21" s="64">
        <v>1</v>
      </c>
      <c r="N21" s="65">
        <v>13</v>
      </c>
      <c r="O21" s="66">
        <f t="shared" si="4"/>
        <v>0</v>
      </c>
      <c r="P21" s="64">
        <v>1</v>
      </c>
      <c r="Q21" s="65">
        <v>13</v>
      </c>
      <c r="R21" s="66">
        <f t="shared" si="5"/>
        <v>0</v>
      </c>
      <c r="S21" s="64">
        <v>13</v>
      </c>
      <c r="T21" s="65">
        <v>11</v>
      </c>
      <c r="U21" s="66">
        <f t="shared" si="0"/>
        <v>1</v>
      </c>
      <c r="V21" s="67">
        <f t="shared" si="6"/>
        <v>41</v>
      </c>
      <c r="W21" s="68">
        <f t="shared" si="7"/>
        <v>70</v>
      </c>
      <c r="X21" s="69">
        <f t="shared" si="7"/>
        <v>4</v>
      </c>
      <c r="Y21" s="70">
        <f t="shared" si="8"/>
        <v>-29</v>
      </c>
    </row>
    <row r="22" spans="2:25" x14ac:dyDescent="0.25">
      <c r="B22" s="55">
        <f>EQUIPES!B20</f>
        <v>11</v>
      </c>
      <c r="C22" s="56" t="str">
        <f>EQUIPES!C20</f>
        <v>ROUEN 1</v>
      </c>
      <c r="D22" s="71">
        <v>4</v>
      </c>
      <c r="E22" s="72">
        <v>13</v>
      </c>
      <c r="F22" s="73">
        <f t="shared" si="1"/>
        <v>0</v>
      </c>
      <c r="G22" s="71">
        <v>4</v>
      </c>
      <c r="H22" s="72">
        <v>13</v>
      </c>
      <c r="I22" s="73">
        <f t="shared" si="2"/>
        <v>0</v>
      </c>
      <c r="J22" s="71">
        <v>4</v>
      </c>
      <c r="K22" s="72">
        <v>13</v>
      </c>
      <c r="L22" s="73">
        <f t="shared" si="3"/>
        <v>0</v>
      </c>
      <c r="M22" s="71">
        <v>5</v>
      </c>
      <c r="N22" s="72">
        <v>13</v>
      </c>
      <c r="O22" s="73">
        <f t="shared" si="4"/>
        <v>0</v>
      </c>
      <c r="P22" s="71">
        <v>5</v>
      </c>
      <c r="Q22" s="72">
        <v>13</v>
      </c>
      <c r="R22" s="73">
        <f t="shared" si="5"/>
        <v>0</v>
      </c>
      <c r="S22" s="71">
        <v>4</v>
      </c>
      <c r="T22" s="72">
        <v>13</v>
      </c>
      <c r="U22" s="73">
        <f t="shared" si="0"/>
        <v>0</v>
      </c>
      <c r="V22" s="60">
        <f t="shared" si="6"/>
        <v>22</v>
      </c>
      <c r="W22" s="61">
        <f t="shared" si="7"/>
        <v>78</v>
      </c>
      <c r="X22" s="62">
        <f t="shared" si="7"/>
        <v>0</v>
      </c>
      <c r="Y22" s="74">
        <f t="shared" si="8"/>
        <v>-56</v>
      </c>
    </row>
    <row r="23" spans="2:25" x14ac:dyDescent="0.25">
      <c r="B23" s="55">
        <f>EQUIPES!B21</f>
        <v>12</v>
      </c>
      <c r="C23" s="56" t="str">
        <f>EQUIPES!C21</f>
        <v>DINAN</v>
      </c>
      <c r="D23" s="64">
        <v>13</v>
      </c>
      <c r="E23" s="65">
        <v>15</v>
      </c>
      <c r="F23" s="66">
        <f t="shared" si="1"/>
        <v>0</v>
      </c>
      <c r="G23" s="64">
        <v>13</v>
      </c>
      <c r="H23" s="65">
        <v>15</v>
      </c>
      <c r="I23" s="66">
        <f t="shared" si="2"/>
        <v>0</v>
      </c>
      <c r="J23" s="64">
        <v>13</v>
      </c>
      <c r="K23" s="65">
        <v>2</v>
      </c>
      <c r="L23" s="66">
        <f t="shared" si="3"/>
        <v>1</v>
      </c>
      <c r="M23" s="64">
        <v>13</v>
      </c>
      <c r="N23" s="65">
        <v>8</v>
      </c>
      <c r="O23" s="66">
        <f t="shared" si="4"/>
        <v>1</v>
      </c>
      <c r="P23" s="64">
        <v>13</v>
      </c>
      <c r="Q23" s="65">
        <v>8</v>
      </c>
      <c r="R23" s="66">
        <f t="shared" si="5"/>
        <v>1</v>
      </c>
      <c r="S23" s="64">
        <v>13</v>
      </c>
      <c r="T23" s="65">
        <v>15</v>
      </c>
      <c r="U23" s="66">
        <f t="shared" si="0"/>
        <v>0</v>
      </c>
      <c r="V23" s="67">
        <f t="shared" si="6"/>
        <v>65</v>
      </c>
      <c r="W23" s="68">
        <f t="shared" si="7"/>
        <v>63</v>
      </c>
      <c r="X23" s="69">
        <f t="shared" si="7"/>
        <v>3</v>
      </c>
      <c r="Y23" s="70">
        <f t="shared" si="8"/>
        <v>2</v>
      </c>
    </row>
    <row r="24" spans="2:25" x14ac:dyDescent="0.25">
      <c r="B24" s="55">
        <f>EQUIPES!B22</f>
        <v>13</v>
      </c>
      <c r="C24" s="56" t="str">
        <f>EQUIPES!C22</f>
        <v>LYON 3</v>
      </c>
      <c r="D24" s="71">
        <v>3</v>
      </c>
      <c r="E24" s="72">
        <v>13</v>
      </c>
      <c r="F24" s="73">
        <f t="shared" si="1"/>
        <v>0</v>
      </c>
      <c r="G24" s="71">
        <v>3</v>
      </c>
      <c r="H24" s="72">
        <v>13</v>
      </c>
      <c r="I24" s="73">
        <f t="shared" si="2"/>
        <v>0</v>
      </c>
      <c r="J24" s="71">
        <v>3</v>
      </c>
      <c r="K24" s="72">
        <v>13</v>
      </c>
      <c r="L24" s="73">
        <f t="shared" si="3"/>
        <v>0</v>
      </c>
      <c r="M24" s="57">
        <v>13</v>
      </c>
      <c r="N24" s="58">
        <v>2</v>
      </c>
      <c r="O24" s="73">
        <f t="shared" si="4"/>
        <v>1</v>
      </c>
      <c r="P24" s="57">
        <v>13</v>
      </c>
      <c r="Q24" s="58">
        <v>2</v>
      </c>
      <c r="R24" s="73">
        <f t="shared" si="5"/>
        <v>1</v>
      </c>
      <c r="S24" s="57">
        <v>13</v>
      </c>
      <c r="T24" s="58">
        <v>2</v>
      </c>
      <c r="U24" s="73">
        <f t="shared" si="0"/>
        <v>1</v>
      </c>
      <c r="V24" s="60">
        <f t="shared" si="6"/>
        <v>35</v>
      </c>
      <c r="W24" s="61">
        <f t="shared" si="7"/>
        <v>45</v>
      </c>
      <c r="X24" s="62">
        <f t="shared" si="7"/>
        <v>3</v>
      </c>
      <c r="Y24" s="74">
        <f t="shared" si="8"/>
        <v>-10</v>
      </c>
    </row>
    <row r="25" spans="2:25" x14ac:dyDescent="0.25">
      <c r="B25" s="55">
        <f>EQUIPES!B23</f>
        <v>14</v>
      </c>
      <c r="C25" s="56" t="str">
        <f>EQUIPES!C23</f>
        <v>AIX VAL DURANCE</v>
      </c>
      <c r="D25" s="64">
        <v>1</v>
      </c>
      <c r="E25" s="65">
        <v>13</v>
      </c>
      <c r="F25" s="66">
        <f t="shared" si="1"/>
        <v>0</v>
      </c>
      <c r="G25" s="64">
        <v>1</v>
      </c>
      <c r="H25" s="65">
        <v>13</v>
      </c>
      <c r="I25" s="66">
        <f t="shared" si="2"/>
        <v>0</v>
      </c>
      <c r="J25" s="64">
        <v>1</v>
      </c>
      <c r="K25" s="65">
        <v>13</v>
      </c>
      <c r="L25" s="66">
        <f t="shared" si="3"/>
        <v>0</v>
      </c>
      <c r="M25" s="64">
        <v>13</v>
      </c>
      <c r="N25" s="65">
        <v>11</v>
      </c>
      <c r="O25" s="66">
        <f t="shared" si="4"/>
        <v>1</v>
      </c>
      <c r="P25" s="64">
        <v>13</v>
      </c>
      <c r="Q25" s="65">
        <v>11</v>
      </c>
      <c r="R25" s="66">
        <f t="shared" si="5"/>
        <v>1</v>
      </c>
      <c r="S25" s="64">
        <v>13</v>
      </c>
      <c r="T25" s="65">
        <v>11</v>
      </c>
      <c r="U25" s="66">
        <f t="shared" si="0"/>
        <v>1</v>
      </c>
      <c r="V25" s="67">
        <f t="shared" si="6"/>
        <v>29</v>
      </c>
      <c r="W25" s="68">
        <f t="shared" si="7"/>
        <v>72</v>
      </c>
      <c r="X25" s="69">
        <f t="shared" si="7"/>
        <v>3</v>
      </c>
      <c r="Y25" s="70">
        <f t="shared" si="8"/>
        <v>-43</v>
      </c>
    </row>
    <row r="26" spans="2:25" x14ac:dyDescent="0.25">
      <c r="B26" s="55">
        <f>EQUIPES!B24</f>
        <v>15</v>
      </c>
      <c r="C26" s="56" t="str">
        <f>EQUIPES!C24</f>
        <v>TOURS 2</v>
      </c>
      <c r="D26" s="71">
        <v>5</v>
      </c>
      <c r="E26" s="72">
        <v>13</v>
      </c>
      <c r="F26" s="73">
        <f t="shared" si="1"/>
        <v>0</v>
      </c>
      <c r="G26" s="71">
        <v>5</v>
      </c>
      <c r="H26" s="72">
        <v>13</v>
      </c>
      <c r="I26" s="73">
        <f t="shared" si="2"/>
        <v>0</v>
      </c>
      <c r="J26" s="71">
        <v>5</v>
      </c>
      <c r="K26" s="72">
        <v>13</v>
      </c>
      <c r="L26" s="73">
        <f t="shared" si="3"/>
        <v>0</v>
      </c>
      <c r="M26" s="71">
        <v>4</v>
      </c>
      <c r="N26" s="72">
        <v>13</v>
      </c>
      <c r="O26" s="73">
        <f t="shared" si="4"/>
        <v>0</v>
      </c>
      <c r="P26" s="71">
        <v>4</v>
      </c>
      <c r="Q26" s="72">
        <v>13</v>
      </c>
      <c r="R26" s="73">
        <f t="shared" si="5"/>
        <v>0</v>
      </c>
      <c r="S26" s="71">
        <v>4</v>
      </c>
      <c r="T26" s="72">
        <v>13</v>
      </c>
      <c r="U26" s="73">
        <f t="shared" si="0"/>
        <v>0</v>
      </c>
      <c r="V26" s="60">
        <f t="shared" si="6"/>
        <v>23</v>
      </c>
      <c r="W26" s="61">
        <f t="shared" si="7"/>
        <v>78</v>
      </c>
      <c r="X26" s="62">
        <f t="shared" si="7"/>
        <v>0</v>
      </c>
      <c r="Y26" s="74">
        <f t="shared" si="8"/>
        <v>-55</v>
      </c>
    </row>
    <row r="27" spans="2:25" x14ac:dyDescent="0.25">
      <c r="B27" s="55">
        <f>EQUIPES!B25</f>
        <v>16</v>
      </c>
      <c r="C27" s="56" t="str">
        <f>EQUIPES!C25</f>
        <v>ROISSY 1</v>
      </c>
      <c r="D27" s="64">
        <v>13</v>
      </c>
      <c r="E27" s="65">
        <v>8</v>
      </c>
      <c r="F27" s="66">
        <f t="shared" si="1"/>
        <v>1</v>
      </c>
      <c r="G27" s="64">
        <v>13</v>
      </c>
      <c r="H27" s="65">
        <v>8</v>
      </c>
      <c r="I27" s="66">
        <f t="shared" si="2"/>
        <v>1</v>
      </c>
      <c r="J27" s="64">
        <v>13</v>
      </c>
      <c r="K27" s="65">
        <v>8</v>
      </c>
      <c r="L27" s="66">
        <f t="shared" si="3"/>
        <v>1</v>
      </c>
      <c r="M27" s="64">
        <v>13</v>
      </c>
      <c r="N27" s="65">
        <v>15</v>
      </c>
      <c r="O27" s="66">
        <f t="shared" si="4"/>
        <v>0</v>
      </c>
      <c r="P27" s="64">
        <v>13</v>
      </c>
      <c r="Q27" s="65">
        <v>15</v>
      </c>
      <c r="R27" s="66">
        <f t="shared" si="5"/>
        <v>0</v>
      </c>
      <c r="S27" s="64">
        <v>13</v>
      </c>
      <c r="T27" s="65">
        <v>15</v>
      </c>
      <c r="U27" s="66">
        <f t="shared" si="0"/>
        <v>0</v>
      </c>
      <c r="V27" s="67">
        <f t="shared" si="6"/>
        <v>65</v>
      </c>
      <c r="W27" s="68">
        <f t="shared" si="7"/>
        <v>69</v>
      </c>
      <c r="X27" s="69">
        <f t="shared" si="7"/>
        <v>3</v>
      </c>
      <c r="Y27" s="70">
        <f t="shared" si="8"/>
        <v>-4</v>
      </c>
    </row>
    <row r="28" spans="2:25" x14ac:dyDescent="0.25">
      <c r="B28" s="55">
        <f>EQUIPES!B26</f>
        <v>17</v>
      </c>
      <c r="C28" s="56" t="str">
        <f>EQUIPES!C26</f>
        <v>RIVES DE SEINE</v>
      </c>
      <c r="D28" s="57">
        <v>13</v>
      </c>
      <c r="E28" s="58">
        <v>2</v>
      </c>
      <c r="F28" s="73">
        <f t="shared" si="1"/>
        <v>1</v>
      </c>
      <c r="G28" s="57">
        <v>13</v>
      </c>
      <c r="H28" s="58">
        <v>2</v>
      </c>
      <c r="I28" s="73">
        <f t="shared" si="2"/>
        <v>1</v>
      </c>
      <c r="J28" s="57">
        <v>13</v>
      </c>
      <c r="K28" s="58">
        <v>2</v>
      </c>
      <c r="L28" s="73">
        <f t="shared" si="3"/>
        <v>1</v>
      </c>
      <c r="M28" s="57">
        <v>13</v>
      </c>
      <c r="N28" s="58">
        <v>2</v>
      </c>
      <c r="O28" s="73">
        <f t="shared" si="4"/>
        <v>1</v>
      </c>
      <c r="P28" s="57">
        <v>13</v>
      </c>
      <c r="Q28" s="58">
        <v>2</v>
      </c>
      <c r="R28" s="73">
        <f t="shared" si="5"/>
        <v>1</v>
      </c>
      <c r="S28" s="57">
        <v>13</v>
      </c>
      <c r="T28" s="58">
        <v>2</v>
      </c>
      <c r="U28" s="73">
        <f t="shared" si="0"/>
        <v>1</v>
      </c>
      <c r="V28" s="60">
        <f t="shared" si="6"/>
        <v>65</v>
      </c>
      <c r="W28" s="61">
        <f t="shared" si="7"/>
        <v>12</v>
      </c>
      <c r="X28" s="62">
        <f t="shared" si="7"/>
        <v>6</v>
      </c>
      <c r="Y28" s="74">
        <f t="shared" si="8"/>
        <v>53</v>
      </c>
    </row>
    <row r="29" spans="2:25" x14ac:dyDescent="0.25">
      <c r="B29" s="55">
        <f>EQUIPES!B27</f>
        <v>18</v>
      </c>
      <c r="C29" s="56" t="str">
        <f>EQUIPES!C27</f>
        <v>TOULON 1</v>
      </c>
      <c r="D29" s="64">
        <v>13</v>
      </c>
      <c r="E29" s="65">
        <v>11</v>
      </c>
      <c r="F29" s="66">
        <f t="shared" si="1"/>
        <v>1</v>
      </c>
      <c r="G29" s="64">
        <v>13</v>
      </c>
      <c r="H29" s="65">
        <v>11</v>
      </c>
      <c r="I29" s="66">
        <f t="shared" si="2"/>
        <v>1</v>
      </c>
      <c r="J29" s="64">
        <v>13</v>
      </c>
      <c r="K29" s="65">
        <v>11</v>
      </c>
      <c r="L29" s="66">
        <f t="shared" si="3"/>
        <v>1</v>
      </c>
      <c r="M29" s="64">
        <v>13</v>
      </c>
      <c r="N29" s="65">
        <v>11</v>
      </c>
      <c r="O29" s="66">
        <f t="shared" si="4"/>
        <v>1</v>
      </c>
      <c r="P29" s="64">
        <v>13</v>
      </c>
      <c r="Q29" s="65">
        <v>11</v>
      </c>
      <c r="R29" s="66">
        <f t="shared" si="5"/>
        <v>1</v>
      </c>
      <c r="S29" s="64">
        <v>13</v>
      </c>
      <c r="T29" s="65">
        <v>1</v>
      </c>
      <c r="U29" s="66">
        <f t="shared" si="0"/>
        <v>1</v>
      </c>
      <c r="V29" s="67">
        <f t="shared" si="6"/>
        <v>65</v>
      </c>
      <c r="W29" s="68">
        <f t="shared" si="7"/>
        <v>56</v>
      </c>
      <c r="X29" s="69">
        <f t="shared" si="7"/>
        <v>6</v>
      </c>
      <c r="Y29" s="70">
        <f t="shared" si="8"/>
        <v>9</v>
      </c>
    </row>
    <row r="30" spans="2:25" x14ac:dyDescent="0.25">
      <c r="B30" s="55">
        <f>EQUIPES!B28</f>
        <v>19</v>
      </c>
      <c r="C30" s="56" t="str">
        <f>EQUIPES!C28</f>
        <v xml:space="preserve">AUXERRE </v>
      </c>
      <c r="D30" s="71">
        <v>4</v>
      </c>
      <c r="E30" s="72">
        <v>13</v>
      </c>
      <c r="F30" s="73">
        <f t="shared" si="1"/>
        <v>0</v>
      </c>
      <c r="G30" s="71">
        <v>4</v>
      </c>
      <c r="H30" s="72">
        <v>13</v>
      </c>
      <c r="I30" s="73">
        <f t="shared" si="2"/>
        <v>0</v>
      </c>
      <c r="J30" s="71">
        <v>4</v>
      </c>
      <c r="K30" s="72">
        <v>13</v>
      </c>
      <c r="L30" s="73">
        <f t="shared" si="3"/>
        <v>0</v>
      </c>
      <c r="M30" s="71">
        <v>4</v>
      </c>
      <c r="N30" s="72">
        <v>13</v>
      </c>
      <c r="O30" s="73">
        <f t="shared" si="4"/>
        <v>0</v>
      </c>
      <c r="P30" s="71">
        <v>4</v>
      </c>
      <c r="Q30" s="72">
        <v>13</v>
      </c>
      <c r="R30" s="73">
        <f t="shared" si="5"/>
        <v>0</v>
      </c>
      <c r="S30" s="57">
        <v>13</v>
      </c>
      <c r="T30" s="58">
        <v>2</v>
      </c>
      <c r="U30" s="73">
        <f t="shared" si="0"/>
        <v>1</v>
      </c>
      <c r="V30" s="60">
        <f t="shared" si="6"/>
        <v>20</v>
      </c>
      <c r="W30" s="61">
        <f t="shared" si="7"/>
        <v>67</v>
      </c>
      <c r="X30" s="62">
        <f t="shared" si="7"/>
        <v>1</v>
      </c>
      <c r="Y30" s="74">
        <f t="shared" si="8"/>
        <v>-47</v>
      </c>
    </row>
    <row r="31" spans="2:25" x14ac:dyDescent="0.25">
      <c r="B31" s="55">
        <f>EQUIPES!B29</f>
        <v>20</v>
      </c>
      <c r="C31" s="56" t="str">
        <f>EQUIPES!C29</f>
        <v>ANGERS</v>
      </c>
      <c r="D31" s="64">
        <v>13</v>
      </c>
      <c r="E31" s="65">
        <v>15</v>
      </c>
      <c r="F31" s="66">
        <f t="shared" si="1"/>
        <v>0</v>
      </c>
      <c r="G31" s="64">
        <v>13</v>
      </c>
      <c r="H31" s="65">
        <v>15</v>
      </c>
      <c r="I31" s="66">
        <f t="shared" si="2"/>
        <v>0</v>
      </c>
      <c r="J31" s="64">
        <v>13</v>
      </c>
      <c r="K31" s="65">
        <v>15</v>
      </c>
      <c r="L31" s="66">
        <f t="shared" si="3"/>
        <v>0</v>
      </c>
      <c r="M31" s="64">
        <v>13</v>
      </c>
      <c r="N31" s="65">
        <v>15</v>
      </c>
      <c r="O31" s="66">
        <f t="shared" si="4"/>
        <v>0</v>
      </c>
      <c r="P31" s="64">
        <v>13</v>
      </c>
      <c r="Q31" s="65">
        <v>15</v>
      </c>
      <c r="R31" s="66">
        <f t="shared" si="5"/>
        <v>0</v>
      </c>
      <c r="S31" s="64">
        <v>13</v>
      </c>
      <c r="T31" s="65">
        <v>5</v>
      </c>
      <c r="U31" s="66">
        <f t="shared" si="0"/>
        <v>1</v>
      </c>
      <c r="V31" s="67">
        <f t="shared" si="6"/>
        <v>65</v>
      </c>
      <c r="W31" s="68">
        <f t="shared" si="7"/>
        <v>80</v>
      </c>
      <c r="X31" s="69">
        <f t="shared" si="7"/>
        <v>1</v>
      </c>
      <c r="Y31" s="70">
        <f t="shared" si="8"/>
        <v>-15</v>
      </c>
    </row>
    <row r="32" spans="2:25" x14ac:dyDescent="0.25">
      <c r="B32" s="55">
        <f>EQUIPES!B30</f>
        <v>0</v>
      </c>
      <c r="C32" s="56">
        <f>EQUIPES!C30</f>
        <v>0</v>
      </c>
      <c r="D32" s="71"/>
      <c r="E32" s="72"/>
      <c r="F32" s="73">
        <f t="shared" si="1"/>
        <v>0</v>
      </c>
      <c r="G32" s="71"/>
      <c r="H32" s="72"/>
      <c r="I32" s="73">
        <f t="shared" si="2"/>
        <v>0</v>
      </c>
      <c r="J32" s="71"/>
      <c r="K32" s="72"/>
      <c r="L32" s="73">
        <f t="shared" si="3"/>
        <v>0</v>
      </c>
      <c r="M32" s="71"/>
      <c r="N32" s="72"/>
      <c r="O32" s="73">
        <f t="shared" si="4"/>
        <v>0</v>
      </c>
      <c r="P32" s="71"/>
      <c r="Q32" s="72"/>
      <c r="R32" s="73">
        <f t="shared" si="5"/>
        <v>0</v>
      </c>
      <c r="S32" s="57"/>
      <c r="T32" s="58"/>
      <c r="U32" s="73">
        <f t="shared" si="0"/>
        <v>0</v>
      </c>
      <c r="V32" s="60">
        <f t="shared" si="6"/>
        <v>0</v>
      </c>
      <c r="W32" s="61">
        <f t="shared" si="7"/>
        <v>0</v>
      </c>
      <c r="X32" s="62">
        <f t="shared" si="7"/>
        <v>0</v>
      </c>
      <c r="Y32" s="74">
        <f t="shared" si="8"/>
        <v>0</v>
      </c>
    </row>
    <row r="33" spans="2:25" x14ac:dyDescent="0.25">
      <c r="B33" s="55">
        <f>EQUIPES!B31</f>
        <v>0</v>
      </c>
      <c r="C33" s="56">
        <f>EQUIPES!C31</f>
        <v>0</v>
      </c>
      <c r="D33" s="64"/>
      <c r="E33" s="65"/>
      <c r="F33" s="66">
        <f t="shared" si="1"/>
        <v>0</v>
      </c>
      <c r="G33" s="64"/>
      <c r="H33" s="65"/>
      <c r="I33" s="66">
        <f t="shared" si="2"/>
        <v>0</v>
      </c>
      <c r="J33" s="64"/>
      <c r="K33" s="65"/>
      <c r="L33" s="66">
        <f t="shared" si="3"/>
        <v>0</v>
      </c>
      <c r="M33" s="64"/>
      <c r="N33" s="65"/>
      <c r="O33" s="66">
        <f t="shared" si="4"/>
        <v>0</v>
      </c>
      <c r="P33" s="145"/>
      <c r="Q33" s="146"/>
      <c r="R33" s="147">
        <f t="shared" si="5"/>
        <v>0</v>
      </c>
      <c r="S33" s="145"/>
      <c r="T33" s="146"/>
      <c r="U33" s="147">
        <f t="shared" si="0"/>
        <v>0</v>
      </c>
      <c r="V33" s="148">
        <f t="shared" si="6"/>
        <v>0</v>
      </c>
      <c r="W33" s="149">
        <f t="shared" si="7"/>
        <v>0</v>
      </c>
      <c r="X33" s="150">
        <f t="shared" si="7"/>
        <v>0</v>
      </c>
      <c r="Y33" s="70">
        <f t="shared" si="8"/>
        <v>0</v>
      </c>
    </row>
    <row r="34" spans="2:25" x14ac:dyDescent="0.25">
      <c r="B34" s="55">
        <f>EQUIPES!B32</f>
        <v>0</v>
      </c>
      <c r="C34" s="56">
        <f>EQUIPES!C32</f>
        <v>0</v>
      </c>
      <c r="D34" s="71"/>
      <c r="E34" s="72"/>
      <c r="F34" s="73">
        <f t="shared" si="1"/>
        <v>0</v>
      </c>
      <c r="G34" s="71"/>
      <c r="H34" s="72"/>
      <c r="I34" s="73">
        <f t="shared" si="2"/>
        <v>0</v>
      </c>
      <c r="J34" s="71"/>
      <c r="K34" s="72"/>
      <c r="L34" s="73">
        <f t="shared" si="3"/>
        <v>0</v>
      </c>
      <c r="M34" s="71"/>
      <c r="N34" s="72"/>
      <c r="O34" s="73">
        <f t="shared" si="4"/>
        <v>0</v>
      </c>
      <c r="P34" s="71"/>
      <c r="Q34" s="72"/>
      <c r="R34" s="73">
        <f t="shared" si="5"/>
        <v>0</v>
      </c>
      <c r="S34" s="71"/>
      <c r="T34" s="72"/>
      <c r="U34" s="73">
        <f t="shared" si="0"/>
        <v>0</v>
      </c>
      <c r="V34" s="60">
        <f t="shared" si="6"/>
        <v>0</v>
      </c>
      <c r="W34" s="61">
        <f t="shared" si="7"/>
        <v>0</v>
      </c>
      <c r="X34" s="62">
        <f t="shared" si="7"/>
        <v>0</v>
      </c>
      <c r="Y34" s="74">
        <f t="shared" si="8"/>
        <v>0</v>
      </c>
    </row>
    <row r="35" spans="2:25" ht="15.75" thickBot="1" x14ac:dyDescent="0.3">
      <c r="B35" s="55">
        <f>EQUIPES!B33</f>
        <v>0</v>
      </c>
      <c r="C35" s="56">
        <f>EQUIPES!C33</f>
        <v>0</v>
      </c>
      <c r="D35" s="75"/>
      <c r="E35" s="76"/>
      <c r="F35" s="77">
        <f t="shared" si="1"/>
        <v>0</v>
      </c>
      <c r="G35" s="75"/>
      <c r="H35" s="76"/>
      <c r="I35" s="77">
        <f t="shared" si="2"/>
        <v>0</v>
      </c>
      <c r="J35" s="75"/>
      <c r="K35" s="76"/>
      <c r="L35" s="77">
        <f t="shared" si="3"/>
        <v>0</v>
      </c>
      <c r="M35" s="75"/>
      <c r="N35" s="76"/>
      <c r="O35" s="77">
        <f t="shared" si="4"/>
        <v>0</v>
      </c>
      <c r="P35" s="151"/>
      <c r="Q35" s="152"/>
      <c r="R35" s="153">
        <f t="shared" si="5"/>
        <v>0</v>
      </c>
      <c r="S35" s="151"/>
      <c r="T35" s="152"/>
      <c r="U35" s="153">
        <f t="shared" si="0"/>
        <v>0</v>
      </c>
      <c r="V35" s="154">
        <f t="shared" si="6"/>
        <v>0</v>
      </c>
      <c r="W35" s="155">
        <f t="shared" si="7"/>
        <v>0</v>
      </c>
      <c r="X35" s="156">
        <f t="shared" si="7"/>
        <v>0</v>
      </c>
      <c r="Y35" s="78">
        <f t="shared" si="8"/>
        <v>0</v>
      </c>
    </row>
  </sheetData>
  <sheetProtection selectLockedCells="1"/>
  <mergeCells count="20">
    <mergeCell ref="Y10:Y11"/>
    <mergeCell ref="V8:Y9"/>
    <mergeCell ref="C10:C11"/>
    <mergeCell ref="F10:F11"/>
    <mergeCell ref="I10:I11"/>
    <mergeCell ref="L10:L11"/>
    <mergeCell ref="O10:O11"/>
    <mergeCell ref="R10:R11"/>
    <mergeCell ref="U10:U11"/>
    <mergeCell ref="V10:W10"/>
    <mergeCell ref="X10:X11"/>
    <mergeCell ref="C1:U1"/>
    <mergeCell ref="C2:U2"/>
    <mergeCell ref="C6:U6"/>
    <mergeCell ref="D8:F9"/>
    <mergeCell ref="G8:I9"/>
    <mergeCell ref="J8:L9"/>
    <mergeCell ref="M8:O9"/>
    <mergeCell ref="P8:R9"/>
    <mergeCell ref="S8:U9"/>
  </mergeCells>
  <printOptions horizontalCentered="1"/>
  <pageMargins left="0.23622047244094491" right="0.62992125984251968" top="0.39370078740157483" bottom="0.39370078740157483" header="0.31496062992125984" footer="0.31496062992125984"/>
  <pageSetup paperSize="9" orientation="landscape" horizontalDpi="30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00FF"/>
  </sheetPr>
  <dimension ref="A1:AR34"/>
  <sheetViews>
    <sheetView showGridLines="0" tabSelected="1" topLeftCell="R17" workbookViewId="0">
      <selection activeCell="AD8" sqref="AD8"/>
    </sheetView>
  </sheetViews>
  <sheetFormatPr baseColWidth="10" defaultColWidth="11.42578125" defaultRowHeight="18.75" x14ac:dyDescent="0.25"/>
  <cols>
    <col min="1" max="1" width="9.28515625" style="81" customWidth="1"/>
    <col min="2" max="2" width="5.42578125" style="116" customWidth="1"/>
    <col min="3" max="3" width="34.7109375" style="81" customWidth="1"/>
    <col min="4" max="7" width="9.7109375" style="86" customWidth="1"/>
    <col min="8" max="8" width="14.85546875" style="84" customWidth="1"/>
    <col min="9" max="9" width="1.85546875" style="84" customWidth="1"/>
    <col min="10" max="10" width="2.28515625" style="84" customWidth="1"/>
    <col min="11" max="11" width="2" style="84" customWidth="1"/>
    <col min="12" max="12" width="2.140625" style="84" customWidth="1"/>
    <col min="13" max="13" width="3" style="84" customWidth="1"/>
    <col min="14" max="14" width="2" style="84" customWidth="1"/>
    <col min="15" max="15" width="23.42578125" style="84" customWidth="1"/>
    <col min="16" max="16" width="3.85546875" style="81" customWidth="1"/>
    <col min="17" max="17" width="4.28515625" style="81" customWidth="1"/>
    <col min="18" max="18" width="4.140625" style="81" customWidth="1"/>
    <col min="19" max="19" width="6.7109375" style="86" customWidth="1"/>
    <col min="20" max="20" width="11.5703125" style="84" customWidth="1"/>
    <col min="21" max="21" width="7.28515625" style="84" customWidth="1"/>
    <col min="22" max="22" width="15.140625" style="84" customWidth="1"/>
    <col min="23" max="23" width="5.85546875" style="84" customWidth="1"/>
    <col min="24" max="24" width="7" style="87" customWidth="1"/>
    <col min="25" max="25" width="34.5703125" style="87" customWidth="1"/>
    <col min="26" max="28" width="9.7109375" style="87" customWidth="1"/>
    <col min="29" max="29" width="9.7109375" style="88" customWidth="1"/>
    <col min="30" max="30" width="11.42578125" style="86" customWidth="1"/>
    <col min="31" max="44" width="11.42578125" style="81"/>
    <col min="45" max="16384" width="11.42578125" style="1"/>
  </cols>
  <sheetData>
    <row r="1" spans="1:44" ht="18.75" customHeight="1" x14ac:dyDescent="0.25">
      <c r="B1" s="191"/>
      <c r="C1" s="191"/>
      <c r="D1" s="191"/>
      <c r="E1" s="191"/>
      <c r="F1" s="191"/>
      <c r="G1" s="191"/>
      <c r="H1" s="82" t="s">
        <v>47</v>
      </c>
      <c r="I1" s="83"/>
      <c r="J1" s="83"/>
      <c r="K1" s="83"/>
      <c r="L1" s="83"/>
      <c r="M1" s="83"/>
      <c r="N1" s="83"/>
      <c r="O1" s="82" t="s">
        <v>47</v>
      </c>
      <c r="P1" s="144"/>
      <c r="Q1" s="144"/>
      <c r="R1" s="144"/>
      <c r="S1" s="82"/>
      <c r="T1" s="82"/>
      <c r="U1" s="82"/>
      <c r="V1" s="82"/>
      <c r="W1" s="83"/>
      <c r="X1" s="191"/>
      <c r="Y1" s="191"/>
      <c r="Z1" s="191"/>
      <c r="AA1" s="191"/>
      <c r="AB1" s="191"/>
      <c r="AC1" s="191"/>
    </row>
    <row r="2" spans="1:44" ht="18.75" customHeight="1" x14ac:dyDescent="0.25">
      <c r="B2" s="191"/>
      <c r="C2" s="191"/>
      <c r="D2" s="191"/>
      <c r="E2" s="191"/>
      <c r="F2" s="191"/>
      <c r="G2" s="191"/>
      <c r="X2" s="191"/>
      <c r="Y2" s="191"/>
      <c r="Z2" s="191"/>
      <c r="AA2" s="191"/>
      <c r="AB2" s="191"/>
      <c r="AC2" s="191"/>
    </row>
    <row r="3" spans="1:44" ht="18.75" customHeight="1" x14ac:dyDescent="0.25">
      <c r="C3" s="85"/>
      <c r="D3" s="85"/>
      <c r="E3" s="85"/>
      <c r="F3" s="85"/>
      <c r="G3" s="85"/>
      <c r="X3" s="114"/>
      <c r="Y3" s="85"/>
      <c r="Z3" s="85"/>
      <c r="AA3" s="85"/>
      <c r="AB3" s="85"/>
      <c r="AC3" s="85"/>
    </row>
    <row r="4" spans="1:44" ht="18.75" customHeight="1" x14ac:dyDescent="0.25">
      <c r="B4" s="191"/>
      <c r="C4" s="191"/>
      <c r="D4" s="191"/>
      <c r="E4" s="191"/>
      <c r="F4" s="191"/>
      <c r="G4" s="191"/>
      <c r="X4" s="191"/>
      <c r="Y4" s="191"/>
      <c r="Z4" s="191"/>
      <c r="AA4" s="191"/>
      <c r="AB4" s="191"/>
      <c r="AC4" s="191"/>
    </row>
    <row r="5" spans="1:44" ht="18.75" customHeight="1" x14ac:dyDescent="0.25">
      <c r="C5" s="192"/>
      <c r="D5" s="192"/>
      <c r="X5" s="192"/>
      <c r="Y5" s="192"/>
    </row>
    <row r="6" spans="1:44" ht="3" customHeight="1" thickBot="1" x14ac:dyDescent="0.3"/>
    <row r="7" spans="1:44" ht="18.75" customHeight="1" x14ac:dyDescent="0.25">
      <c r="B7" s="183" t="s">
        <v>48</v>
      </c>
      <c r="C7" s="184"/>
      <c r="D7" s="184"/>
      <c r="E7" s="184"/>
      <c r="F7" s="184"/>
      <c r="G7" s="185"/>
      <c r="X7" s="199" t="s">
        <v>49</v>
      </c>
      <c r="Y7" s="200"/>
      <c r="Z7" s="200"/>
      <c r="AA7" s="200"/>
      <c r="AB7" s="200"/>
      <c r="AC7" s="201"/>
    </row>
    <row r="8" spans="1:44" ht="19.5" customHeight="1" thickBot="1" x14ac:dyDescent="0.3">
      <c r="B8" s="186"/>
      <c r="C8" s="187"/>
      <c r="D8" s="187"/>
      <c r="E8" s="187"/>
      <c r="F8" s="187"/>
      <c r="G8" s="188"/>
      <c r="X8" s="202"/>
      <c r="Y8" s="203"/>
      <c r="Z8" s="203"/>
      <c r="AA8" s="203"/>
      <c r="AB8" s="203"/>
      <c r="AC8" s="204"/>
    </row>
    <row r="9" spans="1:44" ht="18.75" customHeight="1" x14ac:dyDescent="0.25">
      <c r="B9" s="189" t="s">
        <v>53</v>
      </c>
      <c r="C9" s="209" t="s">
        <v>11</v>
      </c>
      <c r="D9" s="197" t="s">
        <v>45</v>
      </c>
      <c r="E9" s="205" t="s">
        <v>46</v>
      </c>
      <c r="F9" s="207" t="s">
        <v>50</v>
      </c>
      <c r="G9" s="211" t="s">
        <v>51</v>
      </c>
      <c r="X9" s="193" t="s">
        <v>52</v>
      </c>
      <c r="Y9" s="195" t="s">
        <v>11</v>
      </c>
      <c r="Z9" s="197" t="s">
        <v>45</v>
      </c>
      <c r="AA9" s="205" t="s">
        <v>46</v>
      </c>
      <c r="AB9" s="207" t="s">
        <v>50</v>
      </c>
      <c r="AC9" s="181" t="s">
        <v>51</v>
      </c>
    </row>
    <row r="10" spans="1:44" ht="19.5" customHeight="1" thickBot="1" x14ac:dyDescent="0.3">
      <c r="B10" s="190"/>
      <c r="C10" s="210"/>
      <c r="D10" s="198"/>
      <c r="E10" s="206"/>
      <c r="F10" s="208"/>
      <c r="G10" s="212"/>
      <c r="X10" s="194"/>
      <c r="Y10" s="196"/>
      <c r="Z10" s="198"/>
      <c r="AA10" s="206"/>
      <c r="AB10" s="208"/>
      <c r="AC10" s="182"/>
    </row>
    <row r="11" spans="1:44" s="91" customFormat="1" x14ac:dyDescent="0.3">
      <c r="A11" s="89"/>
      <c r="B11" s="117">
        <v>1</v>
      </c>
      <c r="C11" s="118" t="str">
        <f>PARTIES!C12</f>
        <v>LYON 1</v>
      </c>
      <c r="D11" s="119">
        <f>PARTIES!V12</f>
        <v>17</v>
      </c>
      <c r="E11" s="120">
        <f>PARTIES!W12</f>
        <v>66</v>
      </c>
      <c r="F11" s="121">
        <f>PARTIES!X12</f>
        <v>1</v>
      </c>
      <c r="G11" s="122">
        <f>SUM(D11-E11)</f>
        <v>-49</v>
      </c>
      <c r="H11" s="90">
        <f>G11*100000+G11*100-ROW(A1)</f>
        <v>-4904901</v>
      </c>
      <c r="I11" s="90"/>
      <c r="J11" s="90"/>
      <c r="K11" s="90"/>
      <c r="L11" s="90"/>
      <c r="M11" s="90"/>
      <c r="N11" s="90"/>
      <c r="O11" s="118" t="s">
        <v>9</v>
      </c>
      <c r="P11" s="136">
        <v>65</v>
      </c>
      <c r="Q11" s="137">
        <v>12</v>
      </c>
      <c r="R11" s="138">
        <v>6</v>
      </c>
      <c r="S11" s="122">
        <v>53</v>
      </c>
      <c r="T11" s="115">
        <f>H11</f>
        <v>-4904901</v>
      </c>
      <c r="U11" s="115"/>
      <c r="V11" s="90">
        <v>5505483</v>
      </c>
      <c r="W11" s="90"/>
      <c r="X11" s="139">
        <v>1</v>
      </c>
      <c r="Y11" s="118" t="s">
        <v>55</v>
      </c>
      <c r="Z11" s="136">
        <v>65</v>
      </c>
      <c r="AA11" s="137">
        <v>56</v>
      </c>
      <c r="AB11" s="138">
        <v>6</v>
      </c>
      <c r="AC11" s="122">
        <v>9</v>
      </c>
      <c r="AD11" s="213">
        <v>53</v>
      </c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</row>
    <row r="12" spans="1:44" s="91" customFormat="1" x14ac:dyDescent="0.3">
      <c r="A12" s="89"/>
      <c r="B12" s="128">
        <v>2</v>
      </c>
      <c r="C12" s="123" t="str">
        <f>PARTIES!C13</f>
        <v>VALENCE VAL</v>
      </c>
      <c r="D12" s="129">
        <f>PARTIES!V13</f>
        <v>65</v>
      </c>
      <c r="E12" s="130">
        <f>PARTIES!W13</f>
        <v>56</v>
      </c>
      <c r="F12" s="131">
        <f>PARTIES!X13</f>
        <v>6</v>
      </c>
      <c r="G12" s="127">
        <f t="shared" ref="G12:G34" si="0">SUM(D12-E12)</f>
        <v>9</v>
      </c>
      <c r="H12" s="90">
        <f>G12*100000+G12*100-ROW(A2)</f>
        <v>900898</v>
      </c>
      <c r="I12" s="90"/>
      <c r="J12" s="90"/>
      <c r="K12" s="90"/>
      <c r="L12" s="90"/>
      <c r="M12" s="90"/>
      <c r="N12" s="90"/>
      <c r="O12" s="123" t="s">
        <v>55</v>
      </c>
      <c r="P12" s="129">
        <v>65</v>
      </c>
      <c r="Q12" s="130">
        <v>56</v>
      </c>
      <c r="R12" s="131">
        <v>6</v>
      </c>
      <c r="S12" s="127">
        <v>9</v>
      </c>
      <c r="T12" s="115">
        <f>H12</f>
        <v>900898</v>
      </c>
      <c r="U12" s="115"/>
      <c r="V12" s="90">
        <v>3703691</v>
      </c>
      <c r="W12" s="90"/>
      <c r="X12" s="141">
        <v>2</v>
      </c>
      <c r="Y12" s="123" t="s">
        <v>10</v>
      </c>
      <c r="Z12" s="129">
        <v>65</v>
      </c>
      <c r="AA12" s="130">
        <v>56</v>
      </c>
      <c r="AB12" s="131">
        <v>6</v>
      </c>
      <c r="AC12" s="127">
        <v>9</v>
      </c>
      <c r="AD12" s="213">
        <v>9</v>
      </c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</row>
    <row r="13" spans="1:44" s="91" customFormat="1" x14ac:dyDescent="0.3">
      <c r="A13" s="89"/>
      <c r="B13" s="128">
        <v>3</v>
      </c>
      <c r="C13" s="123" t="str">
        <f>PARTIES!C14</f>
        <v xml:space="preserve">DIJON </v>
      </c>
      <c r="D13" s="129">
        <f>PARTIES!V14</f>
        <v>20</v>
      </c>
      <c r="E13" s="130">
        <f>PARTIES!W14</f>
        <v>78</v>
      </c>
      <c r="F13" s="131">
        <f>PARTIES!X14</f>
        <v>0</v>
      </c>
      <c r="G13" s="127">
        <f t="shared" si="0"/>
        <v>-58</v>
      </c>
      <c r="H13" s="90">
        <f t="shared" ref="H13:H34" si="1">G13*100000+G13*100-ROW(A3)</f>
        <v>-5805803</v>
      </c>
      <c r="I13" s="90"/>
      <c r="J13" s="90"/>
      <c r="K13" s="90"/>
      <c r="L13" s="90"/>
      <c r="M13" s="90"/>
      <c r="N13" s="90"/>
      <c r="O13" s="123" t="s">
        <v>10</v>
      </c>
      <c r="P13" s="129">
        <v>65</v>
      </c>
      <c r="Q13" s="130">
        <v>56</v>
      </c>
      <c r="R13" s="131">
        <v>6</v>
      </c>
      <c r="S13" s="127">
        <v>9</v>
      </c>
      <c r="T13" s="115">
        <f>H13</f>
        <v>-5805803</v>
      </c>
      <c r="U13" s="115"/>
      <c r="V13" s="90">
        <v>1000998</v>
      </c>
      <c r="W13" s="90"/>
      <c r="X13" s="141">
        <v>3</v>
      </c>
      <c r="Y13" s="123" t="s">
        <v>9</v>
      </c>
      <c r="Z13" s="129">
        <v>65</v>
      </c>
      <c r="AA13" s="130">
        <v>12</v>
      </c>
      <c r="AB13" s="131">
        <v>6</v>
      </c>
      <c r="AC13" s="127">
        <v>53</v>
      </c>
      <c r="AD13" s="213">
        <v>9</v>
      </c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  <c r="AR13" s="89"/>
    </row>
    <row r="14" spans="1:44" s="91" customFormat="1" x14ac:dyDescent="0.3">
      <c r="A14" s="89"/>
      <c r="B14" s="128">
        <v>4</v>
      </c>
      <c r="C14" s="123" t="str">
        <f>PARTIES!C15</f>
        <v>LE MANS</v>
      </c>
      <c r="D14" s="129">
        <f>PARTIES!V15</f>
        <v>65</v>
      </c>
      <c r="E14" s="130">
        <f>PARTIES!W15</f>
        <v>83</v>
      </c>
      <c r="F14" s="131">
        <f>PARTIES!X15</f>
        <v>1</v>
      </c>
      <c r="G14" s="127">
        <f t="shared" si="0"/>
        <v>-18</v>
      </c>
      <c r="H14" s="90">
        <f t="shared" si="1"/>
        <v>-1801804</v>
      </c>
      <c r="I14" s="90"/>
      <c r="J14" s="90"/>
      <c r="K14" s="90"/>
      <c r="L14" s="90"/>
      <c r="M14" s="90"/>
      <c r="N14" s="90"/>
      <c r="O14" s="123" t="s">
        <v>3</v>
      </c>
      <c r="P14" s="124">
        <v>65</v>
      </c>
      <c r="Q14" s="125">
        <v>41</v>
      </c>
      <c r="R14" s="126">
        <v>5</v>
      </c>
      <c r="S14" s="127">
        <v>24</v>
      </c>
      <c r="T14" s="115">
        <f>H14</f>
        <v>-1801804</v>
      </c>
      <c r="U14" s="115"/>
      <c r="V14" s="90">
        <v>1000982</v>
      </c>
      <c r="W14" s="90"/>
      <c r="X14" s="141">
        <v>4</v>
      </c>
      <c r="Y14" s="123" t="s">
        <v>3</v>
      </c>
      <c r="Z14" s="129">
        <v>65</v>
      </c>
      <c r="AA14" s="130">
        <v>41</v>
      </c>
      <c r="AB14" s="131">
        <v>5</v>
      </c>
      <c r="AC14" s="127">
        <v>24</v>
      </c>
      <c r="AD14" s="213">
        <v>24</v>
      </c>
      <c r="AE14" s="89"/>
      <c r="AF14" s="89"/>
      <c r="AG14" s="89"/>
      <c r="AH14" s="89"/>
      <c r="AI14" s="89"/>
      <c r="AJ14" s="89"/>
      <c r="AK14" s="89"/>
      <c r="AL14" s="89"/>
      <c r="AM14" s="89"/>
      <c r="AN14" s="89"/>
      <c r="AO14" s="89"/>
      <c r="AP14" s="89"/>
      <c r="AQ14" s="89"/>
      <c r="AR14" s="89"/>
    </row>
    <row r="15" spans="1:44" s="91" customFormat="1" x14ac:dyDescent="0.3">
      <c r="A15" s="89"/>
      <c r="B15" s="128">
        <v>5</v>
      </c>
      <c r="C15" s="123" t="str">
        <f>PARTIES!C16</f>
        <v xml:space="preserve">MONTPELLIER </v>
      </c>
      <c r="D15" s="129">
        <f>PARTIES!V16</f>
        <v>45</v>
      </c>
      <c r="E15" s="130">
        <f>PARTIES!W16</f>
        <v>73</v>
      </c>
      <c r="F15" s="131">
        <f>PARTIES!X16</f>
        <v>1</v>
      </c>
      <c r="G15" s="127">
        <f t="shared" si="0"/>
        <v>-28</v>
      </c>
      <c r="H15" s="90">
        <f t="shared" si="1"/>
        <v>-2802805</v>
      </c>
      <c r="I15" s="90"/>
      <c r="J15" s="90"/>
      <c r="K15" s="90"/>
      <c r="L15" s="90"/>
      <c r="M15" s="90"/>
      <c r="N15" s="90"/>
      <c r="O15" s="123" t="s">
        <v>4</v>
      </c>
      <c r="P15" s="129">
        <v>41</v>
      </c>
      <c r="Q15" s="130">
        <v>70</v>
      </c>
      <c r="R15" s="131">
        <v>4</v>
      </c>
      <c r="S15" s="127">
        <v>-29</v>
      </c>
      <c r="T15" s="115">
        <f>H15</f>
        <v>-2802805</v>
      </c>
      <c r="U15" s="115"/>
      <c r="V15" s="90">
        <v>3603599</v>
      </c>
      <c r="W15" s="90"/>
      <c r="X15" s="141">
        <v>5</v>
      </c>
      <c r="Y15" s="123" t="s">
        <v>4</v>
      </c>
      <c r="Z15" s="129">
        <v>41</v>
      </c>
      <c r="AA15" s="130">
        <v>70</v>
      </c>
      <c r="AB15" s="131">
        <v>4</v>
      </c>
      <c r="AC15" s="127">
        <v>-29</v>
      </c>
      <c r="AD15" s="213">
        <v>-29</v>
      </c>
      <c r="AE15" s="89"/>
      <c r="AF15" s="89"/>
      <c r="AG15" s="89"/>
      <c r="AH15" s="89"/>
      <c r="AI15" s="89"/>
      <c r="AJ15" s="89"/>
      <c r="AK15" s="89"/>
      <c r="AL15" s="89"/>
      <c r="AM15" s="89"/>
      <c r="AN15" s="89"/>
      <c r="AO15" s="89"/>
      <c r="AP15" s="89"/>
      <c r="AQ15" s="89"/>
      <c r="AR15" s="89"/>
    </row>
    <row r="16" spans="1:44" s="91" customFormat="1" x14ac:dyDescent="0.3">
      <c r="A16" s="89"/>
      <c r="B16" s="128">
        <v>6</v>
      </c>
      <c r="C16" s="123" t="str">
        <f>PARTIES!C17</f>
        <v>ORLEANS</v>
      </c>
      <c r="D16" s="129">
        <f>PARTIES!V17</f>
        <v>11</v>
      </c>
      <c r="E16" s="130">
        <f>PARTIES!W17</f>
        <v>76</v>
      </c>
      <c r="F16" s="131">
        <f>PARTIES!X17</f>
        <v>1</v>
      </c>
      <c r="G16" s="127">
        <f t="shared" si="0"/>
        <v>-65</v>
      </c>
      <c r="H16" s="90">
        <f t="shared" si="1"/>
        <v>-6506506</v>
      </c>
      <c r="I16" s="90"/>
      <c r="J16" s="90"/>
      <c r="K16" s="90"/>
      <c r="L16" s="90"/>
      <c r="M16" s="90"/>
      <c r="N16" s="90"/>
      <c r="O16" s="123" t="s">
        <v>59</v>
      </c>
      <c r="P16" s="129">
        <v>65</v>
      </c>
      <c r="Q16" s="130">
        <v>63</v>
      </c>
      <c r="R16" s="131">
        <v>3</v>
      </c>
      <c r="S16" s="127">
        <v>2</v>
      </c>
      <c r="T16" s="115">
        <f>H16</f>
        <v>-6506506</v>
      </c>
      <c r="U16" s="115"/>
      <c r="V16" s="90">
        <v>2202176</v>
      </c>
      <c r="W16" s="90"/>
      <c r="X16" s="141">
        <v>6</v>
      </c>
      <c r="Y16" s="123" t="s">
        <v>7</v>
      </c>
      <c r="Z16" s="129">
        <v>29</v>
      </c>
      <c r="AA16" s="130">
        <v>72</v>
      </c>
      <c r="AB16" s="131">
        <v>3</v>
      </c>
      <c r="AC16" s="127">
        <v>-43</v>
      </c>
      <c r="AD16" s="213">
        <v>2</v>
      </c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</row>
    <row r="17" spans="1:44" s="91" customFormat="1" x14ac:dyDescent="0.3">
      <c r="A17" s="89"/>
      <c r="B17" s="128">
        <v>7</v>
      </c>
      <c r="C17" s="123" t="str">
        <f>PARTIES!C18</f>
        <v>ROISSY 2</v>
      </c>
      <c r="D17" s="129">
        <f>PARTIES!V18</f>
        <v>13</v>
      </c>
      <c r="E17" s="130">
        <f>PARTIES!W18</f>
        <v>78</v>
      </c>
      <c r="F17" s="131">
        <f>PARTIES!X18</f>
        <v>0</v>
      </c>
      <c r="G17" s="127">
        <f t="shared" si="0"/>
        <v>-65</v>
      </c>
      <c r="H17" s="90">
        <f t="shared" si="1"/>
        <v>-6506507</v>
      </c>
      <c r="I17" s="90"/>
      <c r="J17" s="90"/>
      <c r="K17" s="90"/>
      <c r="L17" s="90"/>
      <c r="M17" s="90"/>
      <c r="N17" s="90"/>
      <c r="O17" s="123" t="s">
        <v>61</v>
      </c>
      <c r="P17" s="129">
        <v>65</v>
      </c>
      <c r="Q17" s="130">
        <v>69</v>
      </c>
      <c r="R17" s="131">
        <v>3</v>
      </c>
      <c r="S17" s="127">
        <v>-4</v>
      </c>
      <c r="T17" s="115">
        <f>H17</f>
        <v>-6506507</v>
      </c>
      <c r="U17" s="115"/>
      <c r="V17" s="90">
        <v>1101084</v>
      </c>
      <c r="W17" s="90"/>
      <c r="X17" s="141">
        <v>7</v>
      </c>
      <c r="Y17" s="123" t="s">
        <v>6</v>
      </c>
      <c r="Z17" s="129">
        <v>35</v>
      </c>
      <c r="AA17" s="130">
        <v>45</v>
      </c>
      <c r="AB17" s="131">
        <v>3</v>
      </c>
      <c r="AC17" s="127">
        <v>-10</v>
      </c>
      <c r="AD17" s="213">
        <v>-4</v>
      </c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  <c r="AR17" s="89"/>
    </row>
    <row r="18" spans="1:44" s="91" customFormat="1" x14ac:dyDescent="0.3">
      <c r="A18" s="89"/>
      <c r="B18" s="128">
        <v>8</v>
      </c>
      <c r="C18" s="123" t="str">
        <f>PARTIES!C19</f>
        <v>LYON 2</v>
      </c>
      <c r="D18" s="129">
        <f>PARTIES!V19</f>
        <v>41</v>
      </c>
      <c r="E18" s="130">
        <f>PARTIES!W19</f>
        <v>70</v>
      </c>
      <c r="F18" s="131">
        <f>PARTIES!X19</f>
        <v>2</v>
      </c>
      <c r="G18" s="127">
        <f t="shared" si="0"/>
        <v>-29</v>
      </c>
      <c r="H18" s="90">
        <f t="shared" si="1"/>
        <v>-2902908</v>
      </c>
      <c r="I18" s="90"/>
      <c r="J18" s="90"/>
      <c r="K18" s="90"/>
      <c r="L18" s="90"/>
      <c r="M18" s="90"/>
      <c r="N18" s="90"/>
      <c r="O18" s="123" t="s">
        <v>6</v>
      </c>
      <c r="P18" s="129">
        <v>35</v>
      </c>
      <c r="Q18" s="130">
        <v>45</v>
      </c>
      <c r="R18" s="131">
        <v>3</v>
      </c>
      <c r="S18" s="127">
        <v>-10</v>
      </c>
      <c r="T18" s="115">
        <f>H18</f>
        <v>-2902908</v>
      </c>
      <c r="U18" s="115"/>
      <c r="V18" s="90">
        <v>-1801810</v>
      </c>
      <c r="W18" s="90"/>
      <c r="X18" s="141">
        <v>8</v>
      </c>
      <c r="Y18" s="123" t="s">
        <v>61</v>
      </c>
      <c r="Z18" s="129">
        <v>65</v>
      </c>
      <c r="AA18" s="130">
        <v>69</v>
      </c>
      <c r="AB18" s="131">
        <v>3</v>
      </c>
      <c r="AC18" s="127">
        <v>-4</v>
      </c>
      <c r="AD18" s="213">
        <v>-10</v>
      </c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</row>
    <row r="19" spans="1:44" s="91" customFormat="1" x14ac:dyDescent="0.3">
      <c r="A19" s="89"/>
      <c r="B19" s="128">
        <v>9</v>
      </c>
      <c r="C19" s="123" t="str">
        <f>PARTIES!C20</f>
        <v>DUNKERQUE</v>
      </c>
      <c r="D19" s="129">
        <f>PARTIES!V20</f>
        <v>65</v>
      </c>
      <c r="E19" s="130">
        <f>PARTIES!W20</f>
        <v>41</v>
      </c>
      <c r="F19" s="131">
        <f>PARTIES!X20</f>
        <v>5</v>
      </c>
      <c r="G19" s="127">
        <f t="shared" si="0"/>
        <v>24</v>
      </c>
      <c r="H19" s="90">
        <f t="shared" si="1"/>
        <v>2402391</v>
      </c>
      <c r="I19" s="90"/>
      <c r="J19" s="90"/>
      <c r="K19" s="90"/>
      <c r="L19" s="90"/>
      <c r="M19" s="90"/>
      <c r="N19" s="90"/>
      <c r="O19" s="123" t="s">
        <v>7</v>
      </c>
      <c r="P19" s="129">
        <v>29</v>
      </c>
      <c r="Q19" s="130">
        <v>72</v>
      </c>
      <c r="R19" s="131">
        <v>3</v>
      </c>
      <c r="S19" s="127">
        <v>-43</v>
      </c>
      <c r="T19" s="115">
        <f>H19</f>
        <v>2402391</v>
      </c>
      <c r="U19" s="115"/>
      <c r="V19" s="90">
        <v>400388</v>
      </c>
      <c r="W19" s="90"/>
      <c r="X19" s="141">
        <v>9</v>
      </c>
      <c r="Y19" s="123" t="s">
        <v>59</v>
      </c>
      <c r="Z19" s="129">
        <v>65</v>
      </c>
      <c r="AA19" s="130">
        <v>63</v>
      </c>
      <c r="AB19" s="131">
        <v>3</v>
      </c>
      <c r="AC19" s="127">
        <v>2</v>
      </c>
      <c r="AD19" s="213">
        <v>-43</v>
      </c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</row>
    <row r="20" spans="1:44" s="91" customFormat="1" x14ac:dyDescent="0.3">
      <c r="A20" s="89"/>
      <c r="B20" s="128">
        <v>10</v>
      </c>
      <c r="C20" s="123" t="str">
        <f>PARTIES!C21</f>
        <v>BORDEAUX</v>
      </c>
      <c r="D20" s="129">
        <f>PARTIES!V21</f>
        <v>41</v>
      </c>
      <c r="E20" s="130">
        <f>PARTIES!W21</f>
        <v>70</v>
      </c>
      <c r="F20" s="131">
        <f>PARTIES!X21</f>
        <v>4</v>
      </c>
      <c r="G20" s="127">
        <f t="shared" si="0"/>
        <v>-29</v>
      </c>
      <c r="H20" s="90">
        <f t="shared" si="1"/>
        <v>-2902910</v>
      </c>
      <c r="I20" s="90"/>
      <c r="J20" s="90"/>
      <c r="K20" s="90"/>
      <c r="L20" s="90"/>
      <c r="M20" s="90"/>
      <c r="N20" s="90"/>
      <c r="O20" s="123" t="s">
        <v>2</v>
      </c>
      <c r="P20" s="129">
        <v>41</v>
      </c>
      <c r="Q20" s="130">
        <v>70</v>
      </c>
      <c r="R20" s="131">
        <v>2</v>
      </c>
      <c r="S20" s="127">
        <v>-29</v>
      </c>
      <c r="T20" s="115">
        <f>H20</f>
        <v>-2902910</v>
      </c>
      <c r="U20" s="115"/>
      <c r="V20" s="90">
        <v>-800813</v>
      </c>
      <c r="W20" s="90"/>
      <c r="X20" s="141">
        <v>10</v>
      </c>
      <c r="Y20" s="123" t="s">
        <v>2</v>
      </c>
      <c r="Z20" s="129">
        <v>41</v>
      </c>
      <c r="AA20" s="130">
        <v>70</v>
      </c>
      <c r="AB20" s="131">
        <v>2</v>
      </c>
      <c r="AC20" s="127">
        <v>-29</v>
      </c>
      <c r="AD20" s="213">
        <v>-29</v>
      </c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</row>
    <row r="21" spans="1:44" s="91" customFormat="1" x14ac:dyDescent="0.3">
      <c r="A21" s="89"/>
      <c r="B21" s="128">
        <v>11</v>
      </c>
      <c r="C21" s="123" t="str">
        <f>PARTIES!C22</f>
        <v>ROUEN 1</v>
      </c>
      <c r="D21" s="129">
        <f>PARTIES!V22</f>
        <v>22</v>
      </c>
      <c r="E21" s="130">
        <f>PARTIES!W22</f>
        <v>78</v>
      </c>
      <c r="F21" s="131">
        <f>PARTIES!X22</f>
        <v>0</v>
      </c>
      <c r="G21" s="127">
        <f t="shared" si="0"/>
        <v>-56</v>
      </c>
      <c r="H21" s="90">
        <f t="shared" si="1"/>
        <v>-5605611</v>
      </c>
      <c r="I21" s="90"/>
      <c r="J21" s="90"/>
      <c r="K21" s="90"/>
      <c r="L21" s="90"/>
      <c r="M21" s="90"/>
      <c r="N21" s="90"/>
      <c r="O21" s="123" t="s">
        <v>63</v>
      </c>
      <c r="P21" s="129">
        <v>65</v>
      </c>
      <c r="Q21" s="130">
        <v>80</v>
      </c>
      <c r="R21" s="131">
        <v>1</v>
      </c>
      <c r="S21" s="127">
        <v>-15</v>
      </c>
      <c r="T21" s="115">
        <f>H21</f>
        <v>-5605611</v>
      </c>
      <c r="U21" s="115"/>
      <c r="V21" s="90">
        <v>-1401408</v>
      </c>
      <c r="W21" s="90"/>
      <c r="X21" s="141">
        <v>11</v>
      </c>
      <c r="Y21" s="123" t="s">
        <v>58</v>
      </c>
      <c r="Z21" s="129">
        <v>11</v>
      </c>
      <c r="AA21" s="130">
        <v>76</v>
      </c>
      <c r="AB21" s="131">
        <v>1</v>
      </c>
      <c r="AC21" s="127">
        <v>-65</v>
      </c>
      <c r="AD21" s="213">
        <v>-15</v>
      </c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</row>
    <row r="22" spans="1:44" s="91" customFormat="1" x14ac:dyDescent="0.3">
      <c r="A22" s="89"/>
      <c r="B22" s="128">
        <v>12</v>
      </c>
      <c r="C22" s="123" t="str">
        <f>PARTIES!C23</f>
        <v>DINAN</v>
      </c>
      <c r="D22" s="129">
        <f>PARTIES!V23</f>
        <v>65</v>
      </c>
      <c r="E22" s="130">
        <f>PARTIES!W23</f>
        <v>63</v>
      </c>
      <c r="F22" s="131">
        <f>PARTIES!X23</f>
        <v>3</v>
      </c>
      <c r="G22" s="127">
        <f t="shared" si="0"/>
        <v>2</v>
      </c>
      <c r="H22" s="90">
        <f t="shared" si="1"/>
        <v>200188</v>
      </c>
      <c r="I22" s="90"/>
      <c r="J22" s="90"/>
      <c r="K22" s="90"/>
      <c r="L22" s="90"/>
      <c r="M22" s="90"/>
      <c r="N22" s="90"/>
      <c r="O22" s="123" t="s">
        <v>54</v>
      </c>
      <c r="P22" s="129">
        <v>65</v>
      </c>
      <c r="Q22" s="130">
        <v>83</v>
      </c>
      <c r="R22" s="131">
        <v>1</v>
      </c>
      <c r="S22" s="127">
        <v>-18</v>
      </c>
      <c r="T22" s="115">
        <f>H22</f>
        <v>200188</v>
      </c>
      <c r="U22" s="115"/>
      <c r="V22" s="90">
        <v>-3203214</v>
      </c>
      <c r="W22" s="90"/>
      <c r="X22" s="141">
        <v>12</v>
      </c>
      <c r="Y22" s="123" t="s">
        <v>1</v>
      </c>
      <c r="Z22" s="129">
        <v>17</v>
      </c>
      <c r="AA22" s="130">
        <v>66</v>
      </c>
      <c r="AB22" s="131">
        <v>1</v>
      </c>
      <c r="AC22" s="127">
        <v>-49</v>
      </c>
      <c r="AD22" s="213">
        <v>-18</v>
      </c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</row>
    <row r="23" spans="1:44" s="91" customFormat="1" x14ac:dyDescent="0.3">
      <c r="A23" s="89"/>
      <c r="B23" s="128">
        <v>13</v>
      </c>
      <c r="C23" s="123" t="str">
        <f>PARTIES!C24</f>
        <v>LYON 3</v>
      </c>
      <c r="D23" s="129">
        <f>PARTIES!V24</f>
        <v>35</v>
      </c>
      <c r="E23" s="130">
        <f>PARTIES!W24</f>
        <v>45</v>
      </c>
      <c r="F23" s="131">
        <f>PARTIES!X24</f>
        <v>3</v>
      </c>
      <c r="G23" s="127">
        <f t="shared" si="0"/>
        <v>-10</v>
      </c>
      <c r="H23" s="90">
        <f t="shared" si="1"/>
        <v>-1001013</v>
      </c>
      <c r="I23" s="90"/>
      <c r="J23" s="90"/>
      <c r="K23" s="90"/>
      <c r="L23" s="90"/>
      <c r="M23" s="90"/>
      <c r="N23" s="90"/>
      <c r="O23" s="123" t="s">
        <v>57</v>
      </c>
      <c r="P23" s="129">
        <v>45</v>
      </c>
      <c r="Q23" s="130">
        <v>73</v>
      </c>
      <c r="R23" s="131">
        <v>1</v>
      </c>
      <c r="S23" s="127">
        <v>-28</v>
      </c>
      <c r="T23" s="115">
        <f>H23</f>
        <v>-1001013</v>
      </c>
      <c r="U23" s="115"/>
      <c r="V23" s="90">
        <v>-1001004</v>
      </c>
      <c r="W23" s="90"/>
      <c r="X23" s="141">
        <v>13</v>
      </c>
      <c r="Y23" s="123" t="s">
        <v>62</v>
      </c>
      <c r="Z23" s="129">
        <v>20</v>
      </c>
      <c r="AA23" s="130">
        <v>67</v>
      </c>
      <c r="AB23" s="131">
        <v>1</v>
      </c>
      <c r="AC23" s="127">
        <v>-47</v>
      </c>
      <c r="AD23" s="213">
        <v>-28</v>
      </c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</row>
    <row r="24" spans="1:44" s="91" customFormat="1" x14ac:dyDescent="0.3">
      <c r="A24" s="89"/>
      <c r="B24" s="128">
        <v>14</v>
      </c>
      <c r="C24" s="123" t="str">
        <f>PARTIES!C25</f>
        <v>AIX VAL DURANCE</v>
      </c>
      <c r="D24" s="129">
        <f>PARTIES!V25</f>
        <v>29</v>
      </c>
      <c r="E24" s="130">
        <f>PARTIES!W25</f>
        <v>72</v>
      </c>
      <c r="F24" s="131">
        <f>PARTIES!X25</f>
        <v>3</v>
      </c>
      <c r="G24" s="127">
        <f t="shared" si="0"/>
        <v>-43</v>
      </c>
      <c r="H24" s="90">
        <f t="shared" si="1"/>
        <v>-4304314</v>
      </c>
      <c r="I24" s="90"/>
      <c r="J24" s="90"/>
      <c r="K24" s="90"/>
      <c r="L24" s="90"/>
      <c r="M24" s="90"/>
      <c r="N24" s="90"/>
      <c r="O24" s="123" t="s">
        <v>62</v>
      </c>
      <c r="P24" s="129">
        <v>20</v>
      </c>
      <c r="Q24" s="130">
        <v>67</v>
      </c>
      <c r="R24" s="131">
        <v>1</v>
      </c>
      <c r="S24" s="127">
        <v>-47</v>
      </c>
      <c r="T24" s="115">
        <f>H24</f>
        <v>-4304314</v>
      </c>
      <c r="U24" s="115"/>
      <c r="V24" s="90">
        <v>-1001020</v>
      </c>
      <c r="W24" s="90"/>
      <c r="X24" s="141">
        <v>14</v>
      </c>
      <c r="Y24" s="123" t="s">
        <v>57</v>
      </c>
      <c r="Z24" s="129">
        <v>45</v>
      </c>
      <c r="AA24" s="130">
        <v>73</v>
      </c>
      <c r="AB24" s="131">
        <v>1</v>
      </c>
      <c r="AC24" s="127">
        <v>-28</v>
      </c>
      <c r="AD24" s="213">
        <v>-47</v>
      </c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</row>
    <row r="25" spans="1:44" s="91" customFormat="1" x14ac:dyDescent="0.3">
      <c r="A25" s="89"/>
      <c r="B25" s="128">
        <v>15</v>
      </c>
      <c r="C25" s="123" t="str">
        <f>PARTIES!C26</f>
        <v>TOURS 2</v>
      </c>
      <c r="D25" s="129">
        <f>PARTIES!V26</f>
        <v>23</v>
      </c>
      <c r="E25" s="130">
        <f>PARTIES!W26</f>
        <v>78</v>
      </c>
      <c r="F25" s="131">
        <f>PARTIES!X26</f>
        <v>0</v>
      </c>
      <c r="G25" s="127">
        <f t="shared" si="0"/>
        <v>-55</v>
      </c>
      <c r="H25" s="90">
        <f t="shared" si="1"/>
        <v>-5505515</v>
      </c>
      <c r="I25" s="90"/>
      <c r="J25" s="90"/>
      <c r="K25" s="90"/>
      <c r="L25" s="90"/>
      <c r="M25" s="90"/>
      <c r="N25" s="90"/>
      <c r="O25" s="123" t="s">
        <v>1</v>
      </c>
      <c r="P25" s="129">
        <v>17</v>
      </c>
      <c r="Q25" s="130">
        <v>66</v>
      </c>
      <c r="R25" s="131">
        <v>1</v>
      </c>
      <c r="S25" s="127">
        <v>-49</v>
      </c>
      <c r="T25" s="115">
        <f>H25</f>
        <v>-5505515</v>
      </c>
      <c r="U25" s="115"/>
      <c r="V25" s="90">
        <v>-2602605</v>
      </c>
      <c r="W25" s="90"/>
      <c r="X25" s="141">
        <v>15</v>
      </c>
      <c r="Y25" s="123" t="s">
        <v>54</v>
      </c>
      <c r="Z25" s="124">
        <v>65</v>
      </c>
      <c r="AA25" s="125">
        <v>83</v>
      </c>
      <c r="AB25" s="126">
        <v>1</v>
      </c>
      <c r="AC25" s="127">
        <v>-18</v>
      </c>
      <c r="AD25" s="213">
        <v>-49</v>
      </c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</row>
    <row r="26" spans="1:44" s="91" customFormat="1" x14ac:dyDescent="0.3">
      <c r="A26" s="89"/>
      <c r="B26" s="128">
        <v>16</v>
      </c>
      <c r="C26" s="123" t="str">
        <f>PARTIES!C27</f>
        <v>ROISSY 1</v>
      </c>
      <c r="D26" s="129">
        <f>PARTIES!V27</f>
        <v>65</v>
      </c>
      <c r="E26" s="130">
        <f>PARTIES!W27</f>
        <v>69</v>
      </c>
      <c r="F26" s="131">
        <f>PARTIES!X27</f>
        <v>3</v>
      </c>
      <c r="G26" s="127">
        <f t="shared" si="0"/>
        <v>-4</v>
      </c>
      <c r="H26" s="90">
        <f t="shared" si="1"/>
        <v>-400416</v>
      </c>
      <c r="I26" s="90"/>
      <c r="J26" s="90"/>
      <c r="K26" s="90"/>
      <c r="L26" s="90"/>
      <c r="M26" s="90"/>
      <c r="N26" s="90"/>
      <c r="O26" s="123" t="s">
        <v>58</v>
      </c>
      <c r="P26" s="129">
        <v>11</v>
      </c>
      <c r="Q26" s="130">
        <v>76</v>
      </c>
      <c r="R26" s="131">
        <v>1</v>
      </c>
      <c r="S26" s="127">
        <v>-65</v>
      </c>
      <c r="T26" s="115">
        <f>H26</f>
        <v>-400416</v>
      </c>
      <c r="U26" s="115"/>
      <c r="V26" s="90">
        <v>-4004023</v>
      </c>
      <c r="W26" s="90"/>
      <c r="X26" s="141">
        <v>16</v>
      </c>
      <c r="Y26" s="123" t="s">
        <v>63</v>
      </c>
      <c r="Z26" s="129">
        <v>65</v>
      </c>
      <c r="AA26" s="130">
        <v>80</v>
      </c>
      <c r="AB26" s="131">
        <v>1</v>
      </c>
      <c r="AC26" s="127">
        <v>-15</v>
      </c>
      <c r="AD26" s="213">
        <v>-65</v>
      </c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</row>
    <row r="27" spans="1:44" s="91" customFormat="1" x14ac:dyDescent="0.3">
      <c r="A27" s="89"/>
      <c r="B27" s="128">
        <v>17</v>
      </c>
      <c r="C27" s="123" t="str">
        <f>PARTIES!C28</f>
        <v>RIVES DE SEINE</v>
      </c>
      <c r="D27" s="129">
        <f>PARTIES!V28</f>
        <v>65</v>
      </c>
      <c r="E27" s="130">
        <f>PARTIES!W28</f>
        <v>12</v>
      </c>
      <c r="F27" s="131">
        <f>PARTIES!X28</f>
        <v>6</v>
      </c>
      <c r="G27" s="127">
        <f t="shared" si="0"/>
        <v>53</v>
      </c>
      <c r="H27" s="90">
        <f t="shared" si="1"/>
        <v>5305283</v>
      </c>
      <c r="I27" s="90"/>
      <c r="J27" s="90"/>
      <c r="K27" s="90"/>
      <c r="L27" s="90"/>
      <c r="M27" s="90"/>
      <c r="N27" s="90"/>
      <c r="O27" s="123">
        <v>0</v>
      </c>
      <c r="P27" s="129">
        <v>0</v>
      </c>
      <c r="Q27" s="130">
        <v>0</v>
      </c>
      <c r="R27" s="131">
        <v>0</v>
      </c>
      <c r="S27" s="127">
        <v>0</v>
      </c>
      <c r="T27" s="115">
        <f>H27</f>
        <v>5305283</v>
      </c>
      <c r="U27" s="115"/>
      <c r="V27" s="90">
        <v>-4204215</v>
      </c>
      <c r="W27" s="90"/>
      <c r="X27" s="141">
        <v>17</v>
      </c>
      <c r="Y27" s="123" t="s">
        <v>60</v>
      </c>
      <c r="Z27" s="129">
        <v>13</v>
      </c>
      <c r="AA27" s="130">
        <v>78</v>
      </c>
      <c r="AB27" s="131">
        <v>0</v>
      </c>
      <c r="AC27" s="127">
        <v>-65</v>
      </c>
      <c r="AD27" s="213">
        <v>-55</v>
      </c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</row>
    <row r="28" spans="1:44" s="91" customFormat="1" x14ac:dyDescent="0.3">
      <c r="A28" s="89"/>
      <c r="B28" s="128">
        <v>18</v>
      </c>
      <c r="C28" s="123" t="str">
        <f>PARTIES!C29</f>
        <v>TOULON 1</v>
      </c>
      <c r="D28" s="129">
        <f>PARTIES!V29</f>
        <v>65</v>
      </c>
      <c r="E28" s="130">
        <f>PARTIES!W29</f>
        <v>56</v>
      </c>
      <c r="F28" s="131">
        <f>PARTIES!X29</f>
        <v>6</v>
      </c>
      <c r="G28" s="127">
        <f t="shared" si="0"/>
        <v>9</v>
      </c>
      <c r="H28" s="90">
        <f t="shared" si="1"/>
        <v>900882</v>
      </c>
      <c r="I28" s="90"/>
      <c r="J28" s="90"/>
      <c r="K28" s="90"/>
      <c r="L28" s="90"/>
      <c r="M28" s="90"/>
      <c r="N28" s="90"/>
      <c r="O28" s="123">
        <v>0</v>
      </c>
      <c r="P28" s="129">
        <v>0</v>
      </c>
      <c r="Q28" s="130">
        <v>0</v>
      </c>
      <c r="R28" s="131">
        <v>0</v>
      </c>
      <c r="S28" s="127">
        <v>0</v>
      </c>
      <c r="T28" s="115">
        <f>H28</f>
        <v>900882</v>
      </c>
      <c r="U28" s="115"/>
      <c r="V28" s="90">
        <v>-4304311</v>
      </c>
      <c r="W28" s="90"/>
      <c r="X28" s="141">
        <v>18</v>
      </c>
      <c r="Y28" s="123" t="s">
        <v>56</v>
      </c>
      <c r="Z28" s="129">
        <v>20</v>
      </c>
      <c r="AA28" s="130">
        <v>78</v>
      </c>
      <c r="AB28" s="131">
        <v>0</v>
      </c>
      <c r="AC28" s="127">
        <v>-58</v>
      </c>
      <c r="AD28" s="213">
        <v>-56</v>
      </c>
      <c r="AE28" s="89"/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</row>
    <row r="29" spans="1:44" s="91" customFormat="1" x14ac:dyDescent="0.3">
      <c r="A29" s="89"/>
      <c r="B29" s="128">
        <v>19</v>
      </c>
      <c r="C29" s="123" t="str">
        <f>PARTIES!C30</f>
        <v xml:space="preserve">AUXERRE </v>
      </c>
      <c r="D29" s="129">
        <f>PARTIES!V30</f>
        <v>20</v>
      </c>
      <c r="E29" s="130">
        <f>PARTIES!W30</f>
        <v>67</v>
      </c>
      <c r="F29" s="131">
        <f>PARTIES!X30</f>
        <v>1</v>
      </c>
      <c r="G29" s="127">
        <f t="shared" si="0"/>
        <v>-47</v>
      </c>
      <c r="H29" s="90">
        <f t="shared" si="1"/>
        <v>-4704719</v>
      </c>
      <c r="I29" s="90"/>
      <c r="J29" s="90"/>
      <c r="K29" s="90"/>
      <c r="L29" s="90"/>
      <c r="M29" s="90"/>
      <c r="N29" s="90"/>
      <c r="O29" s="123" t="s">
        <v>8</v>
      </c>
      <c r="P29" s="129">
        <v>23</v>
      </c>
      <c r="Q29" s="130">
        <v>78</v>
      </c>
      <c r="R29" s="131">
        <v>0</v>
      </c>
      <c r="S29" s="127">
        <v>-55</v>
      </c>
      <c r="T29" s="115">
        <f>H29</f>
        <v>-4704719</v>
      </c>
      <c r="U29" s="115"/>
      <c r="V29" s="90">
        <v>-4504503</v>
      </c>
      <c r="W29" s="90"/>
      <c r="X29" s="141">
        <v>19</v>
      </c>
      <c r="Y29" s="123" t="s">
        <v>5</v>
      </c>
      <c r="Z29" s="129">
        <v>22</v>
      </c>
      <c r="AA29" s="130">
        <v>78</v>
      </c>
      <c r="AB29" s="131">
        <v>0</v>
      </c>
      <c r="AC29" s="127">
        <v>-56</v>
      </c>
      <c r="AD29" s="213">
        <v>-58</v>
      </c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</row>
    <row r="30" spans="1:44" s="91" customFormat="1" x14ac:dyDescent="0.3">
      <c r="A30" s="89"/>
      <c r="B30" s="128">
        <v>20</v>
      </c>
      <c r="C30" s="123" t="str">
        <f>PARTIES!C31</f>
        <v>ANGERS</v>
      </c>
      <c r="D30" s="129">
        <f>PARTIES!V31</f>
        <v>65</v>
      </c>
      <c r="E30" s="130">
        <f>PARTIES!W31</f>
        <v>80</v>
      </c>
      <c r="F30" s="131">
        <f>PARTIES!X31</f>
        <v>1</v>
      </c>
      <c r="G30" s="127">
        <f t="shared" si="0"/>
        <v>-15</v>
      </c>
      <c r="H30" s="90">
        <f t="shared" si="1"/>
        <v>-1501520</v>
      </c>
      <c r="I30" s="90"/>
      <c r="J30" s="90"/>
      <c r="K30" s="90"/>
      <c r="L30" s="90"/>
      <c r="M30" s="90"/>
      <c r="N30" s="90"/>
      <c r="O30" s="123" t="s">
        <v>5</v>
      </c>
      <c r="P30" s="129">
        <v>22</v>
      </c>
      <c r="Q30" s="130">
        <v>78</v>
      </c>
      <c r="R30" s="131">
        <v>0</v>
      </c>
      <c r="S30" s="127">
        <v>-56</v>
      </c>
      <c r="T30" s="115">
        <f>H30</f>
        <v>-1501520</v>
      </c>
      <c r="U30" s="115"/>
      <c r="V30" s="90">
        <v>-4504519</v>
      </c>
      <c r="W30" s="90"/>
      <c r="X30" s="141">
        <v>20</v>
      </c>
      <c r="Y30" s="123" t="s">
        <v>8</v>
      </c>
      <c r="Z30" s="129">
        <v>23</v>
      </c>
      <c r="AA30" s="130">
        <v>78</v>
      </c>
      <c r="AB30" s="131">
        <v>0</v>
      </c>
      <c r="AC30" s="127">
        <v>-55</v>
      </c>
      <c r="AD30" s="213">
        <v>-65</v>
      </c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  <c r="AR30" s="89"/>
    </row>
    <row r="31" spans="1:44" s="91" customFormat="1" x14ac:dyDescent="0.3">
      <c r="A31" s="89"/>
      <c r="B31" s="128">
        <v>21</v>
      </c>
      <c r="C31" s="123">
        <f>PARTIES!C32</f>
        <v>0</v>
      </c>
      <c r="D31" s="129">
        <f>PARTIES!V32</f>
        <v>0</v>
      </c>
      <c r="E31" s="130">
        <f>PARTIES!W32</f>
        <v>0</v>
      </c>
      <c r="F31" s="131">
        <f>PARTIES!X32</f>
        <v>0</v>
      </c>
      <c r="G31" s="127">
        <f t="shared" si="0"/>
        <v>0</v>
      </c>
      <c r="H31" s="90">
        <f t="shared" si="1"/>
        <v>-21</v>
      </c>
      <c r="I31" s="90"/>
      <c r="J31" s="90"/>
      <c r="K31" s="90"/>
      <c r="L31" s="90"/>
      <c r="M31" s="90"/>
      <c r="N31" s="90"/>
      <c r="O31" s="123" t="s">
        <v>56</v>
      </c>
      <c r="P31" s="129">
        <v>20</v>
      </c>
      <c r="Q31" s="130">
        <v>78</v>
      </c>
      <c r="R31" s="131">
        <v>0</v>
      </c>
      <c r="S31" s="127">
        <v>-58</v>
      </c>
      <c r="T31" s="115">
        <f>H31</f>
        <v>-21</v>
      </c>
      <c r="U31" s="115"/>
      <c r="V31" s="90">
        <v>-5005021</v>
      </c>
      <c r="W31" s="90"/>
      <c r="X31" s="141">
        <v>21</v>
      </c>
      <c r="Y31" s="123"/>
      <c r="Z31" s="129"/>
      <c r="AA31" s="130"/>
      <c r="AB31" s="131"/>
      <c r="AC31" s="127"/>
      <c r="AD31" s="213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</row>
    <row r="32" spans="1:44" s="91" customFormat="1" x14ac:dyDescent="0.3">
      <c r="A32" s="89"/>
      <c r="B32" s="128">
        <v>22</v>
      </c>
      <c r="C32" s="123">
        <f>PARTIES!C33</f>
        <v>0</v>
      </c>
      <c r="D32" s="129">
        <f>PARTIES!V33</f>
        <v>0</v>
      </c>
      <c r="E32" s="130">
        <f>PARTIES!W33</f>
        <v>0</v>
      </c>
      <c r="F32" s="131">
        <f>PARTIES!X33</f>
        <v>0</v>
      </c>
      <c r="G32" s="127">
        <f t="shared" si="0"/>
        <v>0</v>
      </c>
      <c r="H32" s="90">
        <f t="shared" si="1"/>
        <v>-22</v>
      </c>
      <c r="I32" s="90"/>
      <c r="J32" s="90"/>
      <c r="K32" s="90"/>
      <c r="L32" s="90"/>
      <c r="M32" s="90"/>
      <c r="N32" s="90"/>
      <c r="O32" s="123" t="s">
        <v>60</v>
      </c>
      <c r="P32" s="129">
        <v>13</v>
      </c>
      <c r="Q32" s="130">
        <v>78</v>
      </c>
      <c r="R32" s="131">
        <v>0</v>
      </c>
      <c r="S32" s="127">
        <v>-65</v>
      </c>
      <c r="T32" s="115">
        <f>H32</f>
        <v>-22</v>
      </c>
      <c r="U32" s="115"/>
      <c r="V32" s="90">
        <v>-5205207</v>
      </c>
      <c r="W32" s="90"/>
      <c r="X32" s="141">
        <v>22</v>
      </c>
      <c r="Y32" s="123"/>
      <c r="Z32" s="129"/>
      <c r="AA32" s="130"/>
      <c r="AB32" s="131"/>
      <c r="AC32" s="127"/>
      <c r="AD32" s="213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</row>
    <row r="33" spans="1:44" s="91" customFormat="1" x14ac:dyDescent="0.3">
      <c r="A33" s="89"/>
      <c r="B33" s="128"/>
      <c r="C33" s="123"/>
      <c r="D33" s="129">
        <f>PARTIES!V34</f>
        <v>0</v>
      </c>
      <c r="E33" s="130">
        <f>PARTIES!W34</f>
        <v>0</v>
      </c>
      <c r="F33" s="131">
        <f>PARTIES!X34</f>
        <v>0</v>
      </c>
      <c r="G33" s="127">
        <f t="shared" si="0"/>
        <v>0</v>
      </c>
      <c r="H33" s="90">
        <f t="shared" si="1"/>
        <v>-23</v>
      </c>
      <c r="I33" s="90"/>
      <c r="J33" s="90"/>
      <c r="K33" s="90"/>
      <c r="L33" s="90"/>
      <c r="M33" s="90"/>
      <c r="N33" s="90"/>
      <c r="O33" s="123"/>
      <c r="P33" s="129"/>
      <c r="Q33" s="130"/>
      <c r="R33" s="131"/>
      <c r="S33" s="127"/>
      <c r="T33" s="115">
        <f>H33</f>
        <v>-23</v>
      </c>
      <c r="U33" s="115"/>
      <c r="V33" s="90">
        <v>-5405406</v>
      </c>
      <c r="W33" s="90"/>
      <c r="X33" s="141">
        <v>23</v>
      </c>
      <c r="Y33" s="123"/>
      <c r="Z33" s="129"/>
      <c r="AA33" s="130"/>
      <c r="AB33" s="131"/>
      <c r="AC33" s="127"/>
      <c r="AD33" s="213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  <c r="AP33" s="89"/>
      <c r="AQ33" s="89"/>
      <c r="AR33" s="89"/>
    </row>
    <row r="34" spans="1:44" s="91" customFormat="1" ht="19.5" thickBot="1" x14ac:dyDescent="0.35">
      <c r="A34" s="89"/>
      <c r="B34" s="132"/>
      <c r="C34" s="142"/>
      <c r="D34" s="143">
        <f>PARTIES!V35</f>
        <v>0</v>
      </c>
      <c r="E34" s="133">
        <f>PARTIES!W35</f>
        <v>0</v>
      </c>
      <c r="F34" s="134">
        <f>PARTIES!X35</f>
        <v>0</v>
      </c>
      <c r="G34" s="135">
        <f t="shared" si="0"/>
        <v>0</v>
      </c>
      <c r="H34" s="90">
        <f t="shared" si="1"/>
        <v>-24</v>
      </c>
      <c r="I34" s="90"/>
      <c r="J34" s="90"/>
      <c r="K34" s="90"/>
      <c r="L34" s="90"/>
      <c r="M34" s="90"/>
      <c r="N34" s="90"/>
      <c r="O34" s="142"/>
      <c r="P34" s="143"/>
      <c r="Q34" s="133"/>
      <c r="R34" s="134"/>
      <c r="S34" s="135"/>
      <c r="T34" s="115">
        <f>H34</f>
        <v>-24</v>
      </c>
      <c r="U34" s="115"/>
      <c r="V34" s="90">
        <v>-6006022</v>
      </c>
      <c r="W34" s="90"/>
      <c r="X34" s="140">
        <v>24</v>
      </c>
      <c r="Y34" s="142"/>
      <c r="Z34" s="143"/>
      <c r="AA34" s="133"/>
      <c r="AB34" s="134"/>
      <c r="AC34" s="135"/>
      <c r="AD34" s="213"/>
      <c r="AE34" s="89"/>
      <c r="AF34" s="89"/>
      <c r="AG34" s="89"/>
      <c r="AH34" s="89"/>
      <c r="AI34" s="89"/>
      <c r="AJ34" s="89"/>
      <c r="AK34" s="89"/>
      <c r="AL34" s="89"/>
      <c r="AM34" s="89"/>
      <c r="AN34" s="89"/>
      <c r="AO34" s="89"/>
      <c r="AP34" s="89"/>
      <c r="AQ34" s="89"/>
      <c r="AR34" s="89"/>
    </row>
  </sheetData>
  <sheetProtection selectLockedCells="1"/>
  <sortState ref="Y12:AC34">
    <sortCondition descending="1" ref="AB11"/>
    <sortCondition ref="AC11"/>
  </sortState>
  <mergeCells count="22">
    <mergeCell ref="AB9:AB10"/>
    <mergeCell ref="C9:C10"/>
    <mergeCell ref="D9:D10"/>
    <mergeCell ref="E9:E10"/>
    <mergeCell ref="F9:F10"/>
    <mergeCell ref="G9:G10"/>
    <mergeCell ref="AC9:AC10"/>
    <mergeCell ref="B7:G8"/>
    <mergeCell ref="B9:B10"/>
    <mergeCell ref="B1:G1"/>
    <mergeCell ref="B2:G2"/>
    <mergeCell ref="B4:G4"/>
    <mergeCell ref="C5:D5"/>
    <mergeCell ref="X9:X10"/>
    <mergeCell ref="Y9:Y10"/>
    <mergeCell ref="Z9:Z10"/>
    <mergeCell ref="X1:AC1"/>
    <mergeCell ref="X2:AC2"/>
    <mergeCell ref="X4:AC4"/>
    <mergeCell ref="X5:Y5"/>
    <mergeCell ref="X7:AC8"/>
    <mergeCell ref="AA9:AA10"/>
  </mergeCells>
  <pageMargins left="0.39370078740157483" right="0.62992125984251968" top="0.78740157480314965" bottom="0.15748031496062992" header="0.6692913385826772" footer="7.874015748031496E-2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EQUIPES</vt:lpstr>
      <vt:lpstr>TIRAGE</vt:lpstr>
      <vt:lpstr>TERRAINS</vt:lpstr>
      <vt:lpstr>PARTIES</vt:lpstr>
      <vt:lpstr>CLASSEMENT</vt:lpstr>
      <vt:lpstr>Equipes</vt:lpstr>
      <vt:lpstr>PARTIES!Partie</vt:lpstr>
      <vt:lpstr>PARTIES!Parties</vt:lpstr>
      <vt:lpstr>PARTIES!Zone_d_impression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Bruno</cp:lastModifiedBy>
  <cp:lastPrinted>2017-11-23T19:48:36Z</cp:lastPrinted>
  <dcterms:created xsi:type="dcterms:W3CDTF">2017-08-07T13:41:46Z</dcterms:created>
  <dcterms:modified xsi:type="dcterms:W3CDTF">2017-11-24T17:11:44Z</dcterms:modified>
</cp:coreProperties>
</file>