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TOUTENUN\Desktop\examen_excel_avavancé_2023 - Copie\"/>
    </mc:Choice>
  </mc:AlternateContent>
  <xr:revisionPtr revIDLastSave="0" documentId="13_ncr:1_{E73051DA-B465-44DD-87DF-0D012DB9D6CA}" xr6:coauthVersionLast="47" xr6:coauthVersionMax="47" xr10:uidLastSave="{00000000-0000-0000-0000-000000000000}"/>
  <bookViews>
    <workbookView xWindow="-108" yWindow="-108" windowWidth="23256" windowHeight="12456" firstSheet="3" activeTab="8" xr2:uid="{00000000-000D-0000-FFFF-FFFF00000000}"/>
  </bookViews>
  <sheets>
    <sheet name="Identification" sheetId="10" r:id="rId1"/>
    <sheet name="Exercice1Q1" sheetId="12" r:id="rId2"/>
    <sheet name="Exercice1Q2a" sheetId="13" r:id="rId3"/>
    <sheet name="Exercice1Q2b" sheetId="14" r:id="rId4"/>
    <sheet name="Exercice_2" sheetId="11" r:id="rId5"/>
    <sheet name="FAMILLE" sheetId="5" r:id="rId6"/>
    <sheet name="ELEVAGE" sheetId="3" r:id="rId7"/>
    <sheet name="CULTURE" sheetId="6" r:id="rId8"/>
    <sheet name="Maquette" sheetId="9" r:id="rId9"/>
    <sheet name="3Q3" sheetId="17" r:id="rId10"/>
    <sheet name="A" sheetId="18" r:id="rId11"/>
    <sheet name="B" sheetId="19" r:id="rId12"/>
    <sheet name="Graph1" sheetId="20" r:id="rId13"/>
    <sheet name="Feuil1" sheetId="8" state="hidden" r:id="rId14"/>
  </sheets>
  <externalReferences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9" hidden="1">'3Q3'!$A$6:$E$333</definedName>
    <definedName name="_xlnm._FilterDatabase" localSheetId="7" hidden="1">CULTURE!$A$1:$G$984</definedName>
    <definedName name="_xlnm._FilterDatabase" localSheetId="5" hidden="1">FAMILLE!$A$1:$I$328</definedName>
    <definedName name="Code">[1]Liste!$A$2:$A$430</definedName>
    <definedName name="_xlnm.Criteria" localSheetId="9">'3Q3'!$B$1:$B$2</definedName>
    <definedName name="d">[2]Consommation!$B$3:$E$5</definedName>
    <definedName name="DTA_Notes">'[1]Notes DTA'!$A$7:$J$436</definedName>
    <definedName name="DTAP">'[1]DTA Mérite'!$A$7:$N$436</definedName>
    <definedName name="Exa" localSheetId="9">#REF!</definedName>
    <definedName name="Exa">#REF!</definedName>
    <definedName name="exam" localSheetId="9">#REF!</definedName>
    <definedName name="exam">#REF!</definedName>
    <definedName name="f" localSheetId="0" hidden="1">{"test 1","Scénario 2",FALSE,"Source"}</definedName>
    <definedName name="f" hidden="1">{"test 1","Scénario 2",FALSE,"Source"}</definedName>
    <definedName name="IAS3_2017_2018">[3]Etudiants!$A$2:$L$42</definedName>
    <definedName name="List_Session1">[3]calcul!$A$4:$A$30</definedName>
    <definedName name="List_Session2">[3]calcul!$A$37:$A$39</definedName>
    <definedName name="Liste">[1]Liste!$A$1:$G$430</definedName>
    <definedName name="Mat_IAS3">[3]Matières!$B$2:$G$33</definedName>
    <definedName name="Produits">[4]BD!$A$3:$D$13</definedName>
    <definedName name="RecapA" localSheetId="9">#REF!</definedName>
    <definedName name="RecapA">#REF!</definedName>
    <definedName name="Resultats_IAS3_session1">[3]calcul!$A$1:$AP$30</definedName>
    <definedName name="Resultats_IAS3_session2">[3]calcul!$A$34:$AQ$39</definedName>
    <definedName name="s" localSheetId="0" hidden="1">{"test 1","Scénario 2",FALSE,"Source"}</definedName>
    <definedName name="s" hidden="1">{"test 1","Scénario 2",FALSE,"Source"}</definedName>
    <definedName name="solver_adj" localSheetId="1" hidden="1">Exercice1Q1!#REF!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ng" localSheetId="2" hidden="1">1</definedName>
    <definedName name="solver_eng" localSheetId="3" hidden="1">1</definedName>
    <definedName name="solver_est" localSheetId="1" hidden="1">1</definedName>
    <definedName name="solver_itr" localSheetId="1" hidden="1">2147483647</definedName>
    <definedName name="solver_lhs1" localSheetId="1" hidden="1">Exercice1Q1!#REF!</definedName>
    <definedName name="solver_lhs2" localSheetId="1" hidden="1">Exercice1Q1!#REF!</definedName>
    <definedName name="solver_lhs3" localSheetId="1" hidden="1">Exercice1Q1!#REF!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2</definedName>
    <definedName name="solver_neg" localSheetId="2" hidden="1">1</definedName>
    <definedName name="solver_neg" localSheetId="3" hidden="1">1</definedName>
    <definedName name="solver_nod" localSheetId="1" hidden="1">2147483647</definedName>
    <definedName name="solver_num" localSheetId="1" hidden="1">3</definedName>
    <definedName name="solver_num" localSheetId="2" hidden="1">0</definedName>
    <definedName name="solver_num" localSheetId="3" hidden="1">0</definedName>
    <definedName name="solver_nwt" localSheetId="1" hidden="1">1</definedName>
    <definedName name="solver_opt" localSheetId="1" hidden="1">Exercice1Q1!#REF!</definedName>
    <definedName name="solver_opt" localSheetId="2" hidden="1">Exercice1Q2a!$F$3</definedName>
    <definedName name="solver_opt" localSheetId="3" hidden="1">Exercice1Q2b!#REF!</definedName>
    <definedName name="solver_pre" localSheetId="1" hidden="1">0.000001</definedName>
    <definedName name="solver_rbv" localSheetId="1" hidden="1">1</definedName>
    <definedName name="solver_rel1" localSheetId="1" hidden="1">1</definedName>
    <definedName name="solver_rel2" localSheetId="1" hidden="1">1</definedName>
    <definedName name="solver_rel3" localSheetId="1" hidden="1">1</definedName>
    <definedName name="solver_rhs1" localSheetId="1" hidden="1">Exercice1Q1!#REF!</definedName>
    <definedName name="solver_rhs2" localSheetId="1" hidden="1">Exercice1Q1!#REF!</definedName>
    <definedName name="solver_rhs3" localSheetId="1" hidden="1">Exercice1Q1!#REF!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typ" localSheetId="2" hidden="1">1</definedName>
    <definedName name="solver_typ" localSheetId="3" hidden="1">1</definedName>
    <definedName name="solver_val" localSheetId="1" hidden="1">0</definedName>
    <definedName name="solver_val" localSheetId="2" hidden="1">0</definedName>
    <definedName name="solver_val" localSheetId="3" hidden="1">0</definedName>
    <definedName name="solver_ver" localSheetId="1" hidden="1">3</definedName>
    <definedName name="solver_ver" localSheetId="2" hidden="1">3</definedName>
    <definedName name="solver_ver" localSheetId="3" hidden="1">3</definedName>
    <definedName name="Tarifs">[5]Consommation!$B$3:$E$5</definedName>
    <definedName name="Taux_revente">[4]BD!$E$1</definedName>
    <definedName name="toto" localSheetId="9">CULTURE!#REF!</definedName>
    <definedName name="toto">CULTURE!#REF!</definedName>
    <definedName name="wrn.test." localSheetId="0" hidden="1">{"test 1","Scénario 2",FALSE,"Source"}</definedName>
    <definedName name="wrn.test." hidden="1">{"test 1","Scénario 2",FALSE,"Source"}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9" l="1"/>
  <c r="D16" i="9"/>
  <c r="D18" i="9" s="1"/>
  <c r="C17" i="9"/>
  <c r="C16" i="9"/>
  <c r="N17" i="9"/>
  <c r="N18" i="9"/>
  <c r="N19" i="9"/>
  <c r="N20" i="9"/>
  <c r="N21" i="9"/>
  <c r="N16" i="9"/>
  <c r="M17" i="9"/>
  <c r="M18" i="9"/>
  <c r="M19" i="9"/>
  <c r="M20" i="9"/>
  <c r="M21" i="9"/>
  <c r="M16" i="9"/>
  <c r="L17" i="9"/>
  <c r="L18" i="9"/>
  <c r="O18" i="9" s="1"/>
  <c r="L19" i="9"/>
  <c r="O19" i="9" s="1"/>
  <c r="L20" i="9"/>
  <c r="L21" i="9"/>
  <c r="O21" i="9" s="1"/>
  <c r="L16" i="9"/>
  <c r="K17" i="9"/>
  <c r="K18" i="9"/>
  <c r="K19" i="9"/>
  <c r="K20" i="9"/>
  <c r="K21" i="9"/>
  <c r="K16" i="9"/>
  <c r="H17" i="9"/>
  <c r="H18" i="9"/>
  <c r="H19" i="9"/>
  <c r="H20" i="9"/>
  <c r="H21" i="9"/>
  <c r="H22" i="9"/>
  <c r="H16" i="9"/>
  <c r="G17" i="9"/>
  <c r="G18" i="9"/>
  <c r="G19" i="9"/>
  <c r="G20" i="9"/>
  <c r="G21" i="9"/>
  <c r="G22" i="9"/>
  <c r="G16" i="9"/>
  <c r="C12" i="9"/>
  <c r="C10" i="9"/>
  <c r="C6" i="9"/>
  <c r="C8" i="9"/>
  <c r="C52" i="11"/>
  <c r="C51" i="11"/>
  <c r="C50" i="11"/>
  <c r="C49" i="11"/>
  <c r="C48" i="11"/>
  <c r="G47" i="11"/>
  <c r="F47" i="11"/>
  <c r="E47" i="11"/>
  <c r="D47" i="11"/>
  <c r="O17" i="9" l="1"/>
  <c r="H23" i="9"/>
  <c r="C18" i="9"/>
  <c r="O20" i="9"/>
  <c r="M22" i="9"/>
  <c r="N22" i="9"/>
  <c r="O16" i="9"/>
  <c r="L22" i="9"/>
  <c r="C37" i="11"/>
  <c r="C36" i="11"/>
  <c r="C35" i="11"/>
  <c r="C34" i="11"/>
  <c r="C33" i="11"/>
  <c r="G32" i="11"/>
  <c r="F32" i="11"/>
  <c r="E32" i="11"/>
  <c r="D32" i="11"/>
  <c r="C23" i="11"/>
  <c r="C22" i="11"/>
  <c r="C21" i="11"/>
  <c r="C20" i="11"/>
  <c r="C19" i="11"/>
  <c r="G18" i="11"/>
  <c r="F18" i="11"/>
  <c r="E18" i="11"/>
  <c r="D18" i="11"/>
  <c r="H9" i="11"/>
  <c r="H10" i="11"/>
  <c r="H11" i="11"/>
  <c r="H12" i="11"/>
  <c r="H8" i="11"/>
  <c r="E13" i="11"/>
  <c r="F13" i="11"/>
  <c r="G13" i="11"/>
  <c r="D13" i="11"/>
  <c r="C12" i="11"/>
  <c r="C11" i="11"/>
  <c r="C10" i="11"/>
  <c r="C9" i="11"/>
  <c r="C8" i="11"/>
  <c r="G7" i="11"/>
  <c r="F7" i="11"/>
  <c r="E7" i="11"/>
  <c r="D7" i="11"/>
  <c r="C42" i="11" l="1" a="1"/>
  <c r="C42" i="11" s="1"/>
  <c r="K9" i="11" s="1" a="1"/>
  <c r="K9" i="11" s="1"/>
  <c r="H13" i="11"/>
  <c r="D48" i="11" s="1" a="1"/>
  <c r="C27" i="11"/>
  <c r="C28" i="11" s="1" a="1"/>
  <c r="C28" i="11" s="1"/>
  <c r="C29" i="11" s="1"/>
  <c r="M10" i="11" l="1"/>
  <c r="D19" i="11" a="1"/>
  <c r="D33" i="11" a="1"/>
  <c r="D48" i="11"/>
  <c r="F49" i="11"/>
  <c r="F52" i="11"/>
  <c r="D51" i="11"/>
  <c r="D52" i="11"/>
  <c r="F50" i="11"/>
  <c r="G52" i="11"/>
  <c r="H50" i="11"/>
  <c r="F53" i="11"/>
  <c r="G53" i="11"/>
  <c r="D49" i="11"/>
  <c r="E49" i="11"/>
  <c r="G50" i="11"/>
  <c r="E53" i="11"/>
  <c r="H48" i="11"/>
  <c r="H51" i="11"/>
  <c r="H53" i="11"/>
  <c r="E52" i="11"/>
  <c r="D53" i="11"/>
  <c r="F51" i="11"/>
  <c r="H52" i="11"/>
  <c r="G51" i="11"/>
  <c r="G49" i="11"/>
  <c r="H49" i="11"/>
  <c r="E50" i="11"/>
  <c r="E48" i="11"/>
  <c r="G48" i="11"/>
  <c r="E51" i="11"/>
  <c r="D50" i="11"/>
  <c r="F48" i="11"/>
  <c r="C43" i="11" a="1"/>
  <c r="C43" i="11" s="1"/>
  <c r="C44" i="11" s="1"/>
  <c r="K10" i="11" s="1"/>
  <c r="K11" i="11" s="1"/>
  <c r="D19" i="11" l="1"/>
  <c r="E23" i="11"/>
  <c r="G23" i="11"/>
  <c r="H24" i="11"/>
  <c r="D20" i="11"/>
  <c r="F20" i="11"/>
  <c r="G21" i="11"/>
  <c r="D22" i="11"/>
  <c r="H19" i="11"/>
  <c r="F19" i="11"/>
  <c r="F24" i="11"/>
  <c r="D24" i="11"/>
  <c r="F23" i="11"/>
  <c r="H22" i="11"/>
  <c r="F22" i="11"/>
  <c r="H21" i="11"/>
  <c r="E21" i="11"/>
  <c r="H20" i="11"/>
  <c r="E20" i="11"/>
  <c r="G19" i="11"/>
  <c r="E19" i="11"/>
  <c r="G24" i="11"/>
  <c r="E24" i="11"/>
  <c r="H23" i="11"/>
  <c r="D23" i="11"/>
  <c r="G22" i="11"/>
  <c r="E22" i="11"/>
  <c r="F21" i="11"/>
  <c r="D21" i="11"/>
  <c r="G20" i="11"/>
  <c r="D33" i="11"/>
  <c r="G35" i="11"/>
  <c r="F38" i="11"/>
  <c r="G33" i="11"/>
  <c r="H35" i="11"/>
  <c r="G38" i="11"/>
  <c r="H33" i="11"/>
  <c r="D36" i="11"/>
  <c r="H38" i="11"/>
  <c r="D34" i="11"/>
  <c r="H36" i="11"/>
  <c r="E34" i="11"/>
  <c r="D37" i="11"/>
  <c r="F34" i="11"/>
  <c r="E37" i="11"/>
  <c r="E35" i="11"/>
  <c r="F37" i="11"/>
  <c r="F35" i="11"/>
  <c r="G37" i="11"/>
  <c r="G36" i="11"/>
  <c r="E36" i="11"/>
  <c r="D35" i="11"/>
  <c r="G34" i="11"/>
  <c r="F33" i="11"/>
  <c r="D38" i="11"/>
  <c r="F36" i="11"/>
  <c r="H34" i="11"/>
  <c r="E33" i="11"/>
  <c r="E38" i="11"/>
  <c r="H37" i="11"/>
</calcChain>
</file>

<file path=xl/sharedStrings.xml><?xml version="1.0" encoding="utf-8"?>
<sst xmlns="http://schemas.openxmlformats.org/spreadsheetml/2006/main" count="1828" uniqueCount="415">
  <si>
    <t>NoCulture</t>
  </si>
  <si>
    <t>NomCulture</t>
  </si>
  <si>
    <t>CatégorieCulture</t>
  </si>
  <si>
    <t>blé</t>
  </si>
  <si>
    <t>céréale</t>
  </si>
  <si>
    <t>maïs</t>
  </si>
  <si>
    <t>colza</t>
  </si>
  <si>
    <t>légume vert</t>
  </si>
  <si>
    <t>betterave</t>
  </si>
  <si>
    <t>autre</t>
  </si>
  <si>
    <t>carotte</t>
  </si>
  <si>
    <t>choux</t>
  </si>
  <si>
    <t>NoElevage</t>
  </si>
  <si>
    <t>NomElevage</t>
  </si>
  <si>
    <t>CatégorieElevage</t>
  </si>
  <si>
    <t>bovin</t>
  </si>
  <si>
    <t>veau</t>
  </si>
  <si>
    <t>poulet</t>
  </si>
  <si>
    <t>volaille</t>
  </si>
  <si>
    <t>dindon</t>
  </si>
  <si>
    <t>chèvre</t>
  </si>
  <si>
    <t>caprin</t>
  </si>
  <si>
    <t>porc</t>
  </si>
  <si>
    <t>porcin</t>
  </si>
  <si>
    <t>mouton</t>
  </si>
  <si>
    <t>ovin</t>
  </si>
  <si>
    <t>bœuf</t>
  </si>
  <si>
    <t>NoFamille</t>
  </si>
  <si>
    <t>QtéElevée</t>
  </si>
  <si>
    <t>QtéSémée</t>
  </si>
  <si>
    <t>QtéRécoltée</t>
  </si>
  <si>
    <t>NomChef</t>
  </si>
  <si>
    <t>NbPièces</t>
  </si>
  <si>
    <t>Propriétaire</t>
  </si>
  <si>
    <t>NoVillage</t>
  </si>
  <si>
    <t>Njikam</t>
  </si>
  <si>
    <t>Moussango</t>
  </si>
  <si>
    <t>Mampassi</t>
  </si>
  <si>
    <t>Simo</t>
  </si>
  <si>
    <t>Mbomiko</t>
  </si>
  <si>
    <t>Epang</t>
  </si>
  <si>
    <t>Njipseu</t>
  </si>
  <si>
    <t>Sibeuwou</t>
  </si>
  <si>
    <t>Nanfosso</t>
  </si>
  <si>
    <t>Njonga</t>
  </si>
  <si>
    <t>Onambélé</t>
  </si>
  <si>
    <t>Tchientcheu</t>
  </si>
  <si>
    <t>Zenabou</t>
  </si>
  <si>
    <t>Messio</t>
  </si>
  <si>
    <t>Oundjié</t>
  </si>
  <si>
    <t>Nzanga</t>
  </si>
  <si>
    <t>Djambae</t>
  </si>
  <si>
    <t>Magnifotcham</t>
  </si>
  <si>
    <t>Mabanza</t>
  </si>
  <si>
    <t>Nkamta</t>
  </si>
  <si>
    <t>Zé</t>
  </si>
  <si>
    <t>Bikoro</t>
  </si>
  <si>
    <t>Fouda</t>
  </si>
  <si>
    <t>Ntolo</t>
  </si>
  <si>
    <t>Ngandziana</t>
  </si>
  <si>
    <t>Tankeu</t>
  </si>
  <si>
    <t>Kassaimon</t>
  </si>
  <si>
    <t>Elom</t>
  </si>
  <si>
    <t>Kenne</t>
  </si>
  <si>
    <t>Obama</t>
  </si>
  <si>
    <t>Manga</t>
  </si>
  <si>
    <t>Ndong</t>
  </si>
  <si>
    <t>Mabélé</t>
  </si>
  <si>
    <t>Ngankam</t>
  </si>
  <si>
    <t>Kamdem</t>
  </si>
  <si>
    <t>Atangana</t>
  </si>
  <si>
    <t>NoParcelle</t>
  </si>
  <si>
    <t>Superficie</t>
  </si>
  <si>
    <t>Etat</t>
  </si>
  <si>
    <t>Cultivée</t>
  </si>
  <si>
    <t>Jachère</t>
  </si>
  <si>
    <t>NomVillage</t>
  </si>
  <si>
    <t>Département</t>
  </si>
  <si>
    <t>Ngomedzap</t>
  </si>
  <si>
    <t>Meyonmessala</t>
  </si>
  <si>
    <t>Mokolo</t>
  </si>
  <si>
    <t>Mpouamoun</t>
  </si>
  <si>
    <t>Mandilou</t>
  </si>
  <si>
    <t>Akala-Awae</t>
  </si>
  <si>
    <t>Baloum</t>
  </si>
  <si>
    <t>Bamoungoum</t>
  </si>
  <si>
    <t>Bangwoua</t>
  </si>
  <si>
    <t>Bansoa</t>
  </si>
  <si>
    <t>Biteng</t>
  </si>
  <si>
    <t>Eseka</t>
  </si>
  <si>
    <t>Makak</t>
  </si>
  <si>
    <t>Matom</t>
  </si>
  <si>
    <t>Mfou</t>
  </si>
  <si>
    <t>Ndoungué</t>
  </si>
  <si>
    <t>Ngoazip I</t>
  </si>
  <si>
    <t>Ngouguoa</t>
  </si>
  <si>
    <t>Nomayos</t>
  </si>
  <si>
    <t>Omvan</t>
  </si>
  <si>
    <t>Fotouni</t>
  </si>
  <si>
    <t>Owona</t>
  </si>
  <si>
    <t>Djofang</t>
  </si>
  <si>
    <t xml:space="preserve">Tella </t>
  </si>
  <si>
    <t>Moting</t>
  </si>
  <si>
    <t>Tchuendem</t>
  </si>
  <si>
    <t>Bindzi</t>
  </si>
  <si>
    <t>Mendouga</t>
  </si>
  <si>
    <t>Dihou soudjou</t>
  </si>
  <si>
    <t>Ze</t>
  </si>
  <si>
    <t xml:space="preserve">Ntouba </t>
  </si>
  <si>
    <t xml:space="preserve">Tadjem </t>
  </si>
  <si>
    <t>Menye</t>
  </si>
  <si>
    <t>Mboula</t>
  </si>
  <si>
    <t>Ndzie</t>
  </si>
  <si>
    <t>Ngoh</t>
  </si>
  <si>
    <t>Makoudjou</t>
  </si>
  <si>
    <t xml:space="preserve">Gotom </t>
  </si>
  <si>
    <t>Nya</t>
  </si>
  <si>
    <t>Ndounou</t>
  </si>
  <si>
    <t>Edima</t>
  </si>
  <si>
    <t>Bougno</t>
  </si>
  <si>
    <t>Tegue</t>
  </si>
  <si>
    <t>Konga</t>
  </si>
  <si>
    <t xml:space="preserve">Tatchum </t>
  </si>
  <si>
    <t xml:space="preserve">Fosso </t>
  </si>
  <si>
    <t>Ngue</t>
  </si>
  <si>
    <t xml:space="preserve">Djoko </t>
  </si>
  <si>
    <t>Takou</t>
  </si>
  <si>
    <t>Ngodjeck</t>
  </si>
  <si>
    <t xml:space="preserve">Kamgaing </t>
  </si>
  <si>
    <t xml:space="preserve">Djougoum </t>
  </si>
  <si>
    <t xml:space="preserve">Batouanen </t>
  </si>
  <si>
    <t xml:space="preserve">Boudjeka </t>
  </si>
  <si>
    <t xml:space="preserve">Ehina </t>
  </si>
  <si>
    <t xml:space="preserve">Kouogang </t>
  </si>
  <si>
    <t xml:space="preserve">Ayissi </t>
  </si>
  <si>
    <t>Eloundou</t>
  </si>
  <si>
    <t xml:space="preserve">Fotsing </t>
  </si>
  <si>
    <t xml:space="preserve">Fote </t>
  </si>
  <si>
    <t>Djoumou</t>
  </si>
  <si>
    <t xml:space="preserve">Talla </t>
  </si>
  <si>
    <t xml:space="preserve">Ledje </t>
  </si>
  <si>
    <t xml:space="preserve">Fankem  </t>
  </si>
  <si>
    <t xml:space="preserve">Simeu </t>
  </si>
  <si>
    <t xml:space="preserve">Messu </t>
  </si>
  <si>
    <t xml:space="preserve">Wabo  </t>
  </si>
  <si>
    <t>Njock</t>
  </si>
  <si>
    <t xml:space="preserve">Mbida </t>
  </si>
  <si>
    <t xml:space="preserve">Bayiha </t>
  </si>
  <si>
    <t>Belinga</t>
  </si>
  <si>
    <t xml:space="preserve">Youego </t>
  </si>
  <si>
    <t xml:space="preserve">Tchango </t>
  </si>
  <si>
    <t xml:space="preserve">Tambolo </t>
  </si>
  <si>
    <t>Kense</t>
  </si>
  <si>
    <t>Magueya</t>
  </si>
  <si>
    <t xml:space="preserve">Boula </t>
  </si>
  <si>
    <t xml:space="preserve">Nkou </t>
  </si>
  <si>
    <t>Pouga</t>
  </si>
  <si>
    <t xml:space="preserve">Assomo </t>
  </si>
  <si>
    <t xml:space="preserve">Akono </t>
  </si>
  <si>
    <t xml:space="preserve">Ahanda </t>
  </si>
  <si>
    <t>Nnomo</t>
  </si>
  <si>
    <t xml:space="preserve">Manga </t>
  </si>
  <si>
    <t xml:space="preserve">Mgounkam </t>
  </si>
  <si>
    <t xml:space="preserve">Onambele </t>
  </si>
  <si>
    <t xml:space="preserve">Biloa </t>
  </si>
  <si>
    <t xml:space="preserve">Ebanda </t>
  </si>
  <si>
    <t xml:space="preserve">Wabo </t>
  </si>
  <si>
    <t xml:space="preserve">Kepseu </t>
  </si>
  <si>
    <t xml:space="preserve">Bilo'o </t>
  </si>
  <si>
    <t>Tchimoe</t>
  </si>
  <si>
    <t>Kenmoe</t>
  </si>
  <si>
    <t>Matip</t>
  </si>
  <si>
    <t xml:space="preserve">Bessala </t>
  </si>
  <si>
    <t xml:space="preserve">Djampou </t>
  </si>
  <si>
    <t xml:space="preserve">Essam  </t>
  </si>
  <si>
    <t xml:space="preserve">Chinde </t>
  </si>
  <si>
    <t xml:space="preserve">Tchuidjang </t>
  </si>
  <si>
    <t xml:space="preserve">Mboufang </t>
  </si>
  <si>
    <t xml:space="preserve">Ngo </t>
  </si>
  <si>
    <t>Mendomo</t>
  </si>
  <si>
    <t>Oum</t>
  </si>
  <si>
    <t>Totso</t>
  </si>
  <si>
    <t xml:space="preserve">Sielinou </t>
  </si>
  <si>
    <t>Tene</t>
  </si>
  <si>
    <t xml:space="preserve">Efoua </t>
  </si>
  <si>
    <t>Faleu</t>
  </si>
  <si>
    <t>Mengue</t>
  </si>
  <si>
    <t>Nlend</t>
  </si>
  <si>
    <t>Madiesse</t>
  </si>
  <si>
    <t>Djoko</t>
  </si>
  <si>
    <t>Waltum</t>
  </si>
  <si>
    <t>Fotso</t>
  </si>
  <si>
    <t>Guiadem</t>
  </si>
  <si>
    <t>Fokoua</t>
  </si>
  <si>
    <t>Docgne</t>
  </si>
  <si>
    <t>Kouamou</t>
  </si>
  <si>
    <t>Souga</t>
  </si>
  <si>
    <t xml:space="preserve"> essama</t>
  </si>
  <si>
    <t>Mvogo</t>
  </si>
  <si>
    <t>Tchuenche</t>
  </si>
  <si>
    <t>Gaingne</t>
  </si>
  <si>
    <t>Nkontchou</t>
  </si>
  <si>
    <t>Simo choula</t>
  </si>
  <si>
    <t>Tchokodem</t>
  </si>
  <si>
    <t>Moyam</t>
  </si>
  <si>
    <t>Tamo</t>
  </si>
  <si>
    <t>Timo</t>
  </si>
  <si>
    <t>Ntsama</t>
  </si>
  <si>
    <t xml:space="preserve"> ongono</t>
  </si>
  <si>
    <t>Kepnang</t>
  </si>
  <si>
    <t>Sandio</t>
  </si>
  <si>
    <t>Nembot</t>
  </si>
  <si>
    <t>Domguia</t>
  </si>
  <si>
    <t>Ngo mateg</t>
  </si>
  <si>
    <t>Tache</t>
  </si>
  <si>
    <t>Ondobo</t>
  </si>
  <si>
    <t>Aloumbe</t>
  </si>
  <si>
    <t>Nkama</t>
  </si>
  <si>
    <t>Alounbe</t>
  </si>
  <si>
    <t>Ndougou</t>
  </si>
  <si>
    <t>Omenguele</t>
  </si>
  <si>
    <t xml:space="preserve">Tsala </t>
  </si>
  <si>
    <t xml:space="preserve">Okani </t>
  </si>
  <si>
    <t>Waguem</t>
  </si>
  <si>
    <t>Nganyo</t>
  </si>
  <si>
    <t>Moyoudom</t>
  </si>
  <si>
    <t>Poka</t>
  </si>
  <si>
    <t>Evoundou</t>
  </si>
  <si>
    <t>Fono</t>
  </si>
  <si>
    <t>Djuikwo</t>
  </si>
  <si>
    <t>Ndoumbe</t>
  </si>
  <si>
    <t>Ongbwa</t>
  </si>
  <si>
    <t>Nkometchou</t>
  </si>
  <si>
    <t>Ndongo</t>
  </si>
  <si>
    <t>Mayo</t>
  </si>
  <si>
    <t>Bayamack</t>
  </si>
  <si>
    <t>Magne</t>
  </si>
  <si>
    <t>Sime djohou</t>
  </si>
  <si>
    <t>Fodjo</t>
  </si>
  <si>
    <t>Yimdjo</t>
  </si>
  <si>
    <t>Ngeusseu</t>
  </si>
  <si>
    <t>Mafo wafo</t>
  </si>
  <si>
    <t>Mabou</t>
  </si>
  <si>
    <t>Ndengue</t>
  </si>
  <si>
    <t>Kakabi</t>
  </si>
  <si>
    <t>Kengne</t>
  </si>
  <si>
    <t xml:space="preserve">Kamtchoua </t>
  </si>
  <si>
    <t xml:space="preserve">Gandjo </t>
  </si>
  <si>
    <t xml:space="preserve">Guebou </t>
  </si>
  <si>
    <t xml:space="preserve">Ngue </t>
  </si>
  <si>
    <t>Djimeli meli</t>
  </si>
  <si>
    <t>Kenmegne kamdem</t>
  </si>
  <si>
    <t>Nono kom</t>
  </si>
  <si>
    <t>Talla</t>
  </si>
  <si>
    <t>Mbangnetseck</t>
  </si>
  <si>
    <t>Ngounou</t>
  </si>
  <si>
    <t>Ndziaha</t>
  </si>
  <si>
    <t>Ngo mbila</t>
  </si>
  <si>
    <t>Ngo kanga</t>
  </si>
  <si>
    <t>Bidjoka</t>
  </si>
  <si>
    <t>Ewoudou</t>
  </si>
  <si>
    <t xml:space="preserve">Tseuguieu </t>
  </si>
  <si>
    <t>Kuitang</t>
  </si>
  <si>
    <t>Foko</t>
  </si>
  <si>
    <t>Kamga</t>
  </si>
  <si>
    <t>Mvondo</t>
  </si>
  <si>
    <t xml:space="preserve">Sibeuwou </t>
  </si>
  <si>
    <t xml:space="preserve">Nnanga </t>
  </si>
  <si>
    <t>Essama</t>
  </si>
  <si>
    <t>Ebele mvogo</t>
  </si>
  <si>
    <t>Teto</t>
  </si>
  <si>
    <t>Tchuente</t>
  </si>
  <si>
    <t>Taptue</t>
  </si>
  <si>
    <t>Djohou</t>
  </si>
  <si>
    <t>Zeme</t>
  </si>
  <si>
    <t xml:space="preserve">Siandje </t>
  </si>
  <si>
    <t>Tchamtchouc</t>
  </si>
  <si>
    <t>Toulou</t>
  </si>
  <si>
    <t>Nde wafo</t>
  </si>
  <si>
    <t>Yindjo</t>
  </si>
  <si>
    <t>Edomba</t>
  </si>
  <si>
    <t>Wabo</t>
  </si>
  <si>
    <t>Emah</t>
  </si>
  <si>
    <t>Bayiha</t>
  </si>
  <si>
    <t>Seukep</t>
  </si>
  <si>
    <t>Mawueyram yao</t>
  </si>
  <si>
    <t>Mawududzi abla</t>
  </si>
  <si>
    <t>Guyegou</t>
  </si>
  <si>
    <t>Likwai</t>
  </si>
  <si>
    <t>Nguegang</t>
  </si>
  <si>
    <t>Dzohou</t>
  </si>
  <si>
    <t>Hapi nono</t>
  </si>
  <si>
    <t>Loumegne</t>
  </si>
  <si>
    <t>Oumbe</t>
  </si>
  <si>
    <t>Nigounde</t>
  </si>
  <si>
    <t>Damfe</t>
  </si>
  <si>
    <t>Tchikamen</t>
  </si>
  <si>
    <t>Tsamo</t>
  </si>
  <si>
    <t>Djodom</t>
  </si>
  <si>
    <t>Nguele</t>
  </si>
  <si>
    <t>Bilongo</t>
  </si>
  <si>
    <t>Edene</t>
  </si>
  <si>
    <t>Pondi</t>
  </si>
  <si>
    <t>Kayem</t>
  </si>
  <si>
    <t xml:space="preserve">Kamdjom </t>
  </si>
  <si>
    <t>Mabah</t>
  </si>
  <si>
    <t>Dade</t>
  </si>
  <si>
    <t>Fotseu</t>
  </si>
  <si>
    <t>Kedi</t>
  </si>
  <si>
    <t>Abom</t>
  </si>
  <si>
    <t>Mfoumou</t>
  </si>
  <si>
    <t>Mbegha</t>
  </si>
  <si>
    <t>Nkake</t>
  </si>
  <si>
    <t>Ngo bilong</t>
  </si>
  <si>
    <t>Ghomsi djomo</t>
  </si>
  <si>
    <t>Ngono</t>
  </si>
  <si>
    <t>Dabo</t>
  </si>
  <si>
    <t>Atsena</t>
  </si>
  <si>
    <t>Kaya</t>
  </si>
  <si>
    <t>Conde</t>
  </si>
  <si>
    <t>Djimrabaye</t>
  </si>
  <si>
    <t>Kakou</t>
  </si>
  <si>
    <t>Taneng</t>
  </si>
  <si>
    <t>Ahouandjinou</t>
  </si>
  <si>
    <t>Mierassa</t>
  </si>
  <si>
    <t>Biloa</t>
  </si>
  <si>
    <t>Batoumbi</t>
  </si>
  <si>
    <t>Aboubacar</t>
  </si>
  <si>
    <t>Embolo</t>
  </si>
  <si>
    <t>Abessolo</t>
  </si>
  <si>
    <t>Onvoa</t>
  </si>
  <si>
    <t>Angoa</t>
  </si>
  <si>
    <t>Bihina</t>
  </si>
  <si>
    <t>Bikoula</t>
  </si>
  <si>
    <t>Edoa</t>
  </si>
  <si>
    <t>Effendene</t>
  </si>
  <si>
    <t>Makamte</t>
  </si>
  <si>
    <t xml:space="preserve">Enama </t>
  </si>
  <si>
    <t>Kwedi</t>
  </si>
  <si>
    <t>Nyawoue</t>
  </si>
  <si>
    <t xml:space="preserve">Ondobo  </t>
  </si>
  <si>
    <t>Sebe</t>
  </si>
  <si>
    <t>Pankreo</t>
  </si>
  <si>
    <t>Bitekolo</t>
  </si>
  <si>
    <t>Ngassam</t>
  </si>
  <si>
    <t>Tchoualak</t>
  </si>
  <si>
    <t>Kouontchou</t>
  </si>
  <si>
    <t>Nkouatchou</t>
  </si>
  <si>
    <t>Ze Akono</t>
  </si>
  <si>
    <t>Tchinda</t>
  </si>
  <si>
    <t>Mayima</t>
  </si>
  <si>
    <t>Onobikoti</t>
  </si>
  <si>
    <t>Metet</t>
  </si>
  <si>
    <t>Mouchard</t>
  </si>
  <si>
    <t>N° Famille</t>
  </si>
  <si>
    <t>Nom</t>
  </si>
  <si>
    <t>Village</t>
  </si>
  <si>
    <t>Superficie totale</t>
  </si>
  <si>
    <t>Nombre</t>
  </si>
  <si>
    <t>Total</t>
  </si>
  <si>
    <t>Parcelle</t>
  </si>
  <si>
    <t>Quantité</t>
  </si>
  <si>
    <t>Nom Elévage</t>
  </si>
  <si>
    <t>Elevage</t>
  </si>
  <si>
    <t>Culture</t>
  </si>
  <si>
    <t>Surface semée</t>
  </si>
  <si>
    <t>Rendement</t>
  </si>
  <si>
    <t>N°</t>
  </si>
  <si>
    <t>Ngoumou</t>
  </si>
  <si>
    <t>Bamendjou</t>
  </si>
  <si>
    <t>La seule information à saisir ici, c'est le numéro de la famille. Toutes les autres doivent être determinées à l'aide des formules appropriées !</t>
  </si>
  <si>
    <t>"Oui", si la famille est propriétaire de son logement, "Non" sinon</t>
  </si>
  <si>
    <t>On veut avoir ici, le nom du village (et non le numéro)</t>
  </si>
  <si>
    <t>Information relative à une famille enquêtée</t>
  </si>
  <si>
    <t xml:space="preserve">Etudiant </t>
  </si>
  <si>
    <t>Classe :</t>
  </si>
  <si>
    <t>Année</t>
  </si>
  <si>
    <t>2022/2023</t>
  </si>
  <si>
    <t>Nom :</t>
  </si>
  <si>
    <t>Prénoms :</t>
  </si>
  <si>
    <t>Pensez à sauvegarder régulièrement votre travail !!!</t>
  </si>
  <si>
    <t>AS1</t>
  </si>
  <si>
    <t>Temps sommeil
 (en heures)</t>
  </si>
  <si>
    <t>[5, 7[</t>
  </si>
  <si>
    <t>[7, 9[</t>
  </si>
  <si>
    <t>[9, 11[</t>
  </si>
  <si>
    <t>[11, 15[</t>
  </si>
  <si>
    <t>Age (en années)</t>
  </si>
  <si>
    <t xml:space="preserve">                  Centre Y
Centre X</t>
  </si>
  <si>
    <t>[1, 3[</t>
  </si>
  <si>
    <t>[3, 11[</t>
  </si>
  <si>
    <t>[11, 19[</t>
  </si>
  <si>
    <t>[19, 31[</t>
  </si>
  <si>
    <t>[31, 59[</t>
  </si>
  <si>
    <t>Présenter ci-dessus, le programme linéaire à résoudre</t>
  </si>
  <si>
    <t>Yaourt type A</t>
  </si>
  <si>
    <t>Yaourt type B</t>
  </si>
  <si>
    <t>Quantité utilisée</t>
  </si>
  <si>
    <t>Quantité maximum</t>
  </si>
  <si>
    <t>Fraise</t>
  </si>
  <si>
    <t>Lait</t>
  </si>
  <si>
    <t>Sucre</t>
  </si>
  <si>
    <t>Profit unitaire</t>
  </si>
  <si>
    <t>Production optimale</t>
  </si>
  <si>
    <t>Profit optimal</t>
  </si>
  <si>
    <t>Ensemble</t>
  </si>
  <si>
    <t>Moyenne</t>
  </si>
  <si>
    <t>Variance</t>
  </si>
  <si>
    <t>Ecart-type</t>
  </si>
  <si>
    <t>Covariance</t>
  </si>
  <si>
    <r>
      <t>R</t>
    </r>
    <r>
      <rPr>
        <vertAlign val="superscript"/>
        <sz val="10"/>
        <rFont val="Arial"/>
        <family val="2"/>
      </rPr>
      <t>2</t>
    </r>
  </si>
  <si>
    <t>r</t>
  </si>
  <si>
    <t>a</t>
  </si>
  <si>
    <t>b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</si>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</sst>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 * #,##0.00_ ;_ * \-#,##0.00_ ;_ * &quot;-&quot;??_ ;_ @_ "/>
    <numFmt numFmtId="166" formatCode="_-* #,##0\ _€_-;\-* #,##0\ _€_-;_-* &quot;-&quot;??\ _€_-;_-@_-"/>
    <numFmt numFmtId="167" formatCode="0.00000"/>
  </numFmts>
  <fonts count="27" x14ac:knownFonts="1">
    <font>
      <sz val="10"/>
      <name val="MS Sans Serif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MS Sans Serif"/>
      <family val="2"/>
    </font>
    <font>
      <sz val="10"/>
      <name val="Bodoni MT"/>
      <family val="1"/>
    </font>
    <font>
      <b/>
      <sz val="12"/>
      <name val="Bodoni MT"/>
      <family val="1"/>
    </font>
    <font>
      <b/>
      <sz val="11"/>
      <color rgb="FF000000"/>
      <name val="Bodoni MT"/>
      <family val="1"/>
    </font>
    <font>
      <sz val="11"/>
      <color rgb="FF000000"/>
      <name val="Bodoni MT"/>
      <family val="1"/>
    </font>
    <font>
      <b/>
      <sz val="16"/>
      <name val="Bodoni MT"/>
      <family val="1"/>
    </font>
    <font>
      <i/>
      <sz val="12"/>
      <name val="Bodoni MT"/>
      <family val="1"/>
    </font>
    <font>
      <sz val="10"/>
      <name val="Arial"/>
      <family val="2"/>
    </font>
    <font>
      <b/>
      <sz val="14"/>
      <name val="Arial Narrow"/>
      <family val="2"/>
    </font>
    <font>
      <b/>
      <i/>
      <sz val="20"/>
      <name val="Calisto MT"/>
      <family val="1"/>
    </font>
    <font>
      <b/>
      <sz val="9"/>
      <color rgb="FF000000"/>
      <name val="Arial Narrow"/>
      <family val="2"/>
    </font>
    <font>
      <sz val="11"/>
      <color rgb="FF000000"/>
      <name val="Garamond"/>
      <family val="1"/>
    </font>
    <font>
      <b/>
      <i/>
      <sz val="10"/>
      <name val="Bodoni MT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0"/>
      <name val="Arial"/>
      <family val="2"/>
    </font>
    <font>
      <sz val="10"/>
      <name val="MS Sans Serif"/>
    </font>
    <font>
      <b/>
      <sz val="14"/>
      <name val="Bodoni MT"/>
      <family val="1"/>
    </font>
    <font>
      <sz val="12"/>
      <name val="Bodoni MT"/>
      <family val="1"/>
    </font>
    <font>
      <b/>
      <sz val="15"/>
      <name val="Arial Narrow"/>
      <family val="2"/>
    </font>
    <font>
      <vertAlign val="superscript"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ed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6" fillId="0" borderId="0" applyFont="0" applyFill="0" applyBorder="0" applyAlignment="0" applyProtection="0"/>
    <xf numFmtId="0" fontId="6" fillId="4" borderId="0"/>
    <xf numFmtId="164" fontId="6" fillId="4" borderId="0" applyFont="0" applyFill="0" applyBorder="0" applyAlignment="0" applyProtection="0"/>
    <xf numFmtId="0" fontId="13" fillId="4" borderId="0"/>
    <xf numFmtId="0" fontId="1" fillId="4" borderId="0"/>
    <xf numFmtId="0" fontId="13" fillId="4" borderId="0"/>
    <xf numFmtId="165" fontId="13" fillId="4" borderId="0" applyFont="0" applyFill="0" applyBorder="0" applyAlignment="0" applyProtection="0"/>
    <xf numFmtId="9" fontId="22" fillId="0" borderId="0" applyFont="0" applyFill="0" applyBorder="0" applyAlignment="0" applyProtection="0"/>
  </cellStyleXfs>
  <cellXfs count="117">
    <xf numFmtId="0" fontId="0" fillId="0" borderId="0" xfId="0"/>
    <xf numFmtId="0" fontId="5" fillId="4" borderId="1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right" vertical="center" wrapText="1"/>
    </xf>
    <xf numFmtId="0" fontId="5" fillId="4" borderId="6" xfId="0" applyFont="1" applyFill="1" applyBorder="1" applyAlignment="1" applyProtection="1">
      <alignment vertical="center" wrapText="1"/>
    </xf>
    <xf numFmtId="0" fontId="4" fillId="3" borderId="7" xfId="0" applyFont="1" applyFill="1" applyBorder="1" applyAlignment="1" applyProtection="1">
      <alignment horizontal="right" vertical="center" wrapText="1"/>
    </xf>
    <xf numFmtId="0" fontId="5" fillId="4" borderId="8" xfId="0" applyFont="1" applyFill="1" applyBorder="1" applyAlignment="1" applyProtection="1">
      <alignment vertical="center" wrapText="1"/>
    </xf>
    <xf numFmtId="0" fontId="5" fillId="4" borderId="9" xfId="0" applyFont="1" applyFill="1" applyBorder="1" applyAlignment="1" applyProtection="1">
      <alignment vertical="center" wrapText="1"/>
    </xf>
    <xf numFmtId="0" fontId="6" fillId="4" borderId="0" xfId="2"/>
    <xf numFmtId="0" fontId="2" fillId="2" borderId="2" xfId="2" applyFont="1" applyFill="1" applyBorder="1" applyAlignment="1" applyProtection="1">
      <alignment horizontal="center" vertical="center"/>
    </xf>
    <xf numFmtId="0" fontId="2" fillId="2" borderId="3" xfId="2" applyFont="1" applyFill="1" applyBorder="1" applyAlignment="1" applyProtection="1">
      <alignment horizontal="center" vertical="center"/>
    </xf>
    <xf numFmtId="0" fontId="2" fillId="2" borderId="4" xfId="2" applyFont="1" applyFill="1" applyBorder="1" applyAlignment="1" applyProtection="1">
      <alignment horizontal="center" vertical="center"/>
    </xf>
    <xf numFmtId="0" fontId="3" fillId="4" borderId="1" xfId="2" applyFont="1" applyFill="1" applyBorder="1" applyAlignment="1" applyProtection="1">
      <alignment horizontal="right" vertical="center" wrapText="1"/>
    </xf>
    <xf numFmtId="0" fontId="3" fillId="4" borderId="1" xfId="2" applyFont="1" applyFill="1" applyBorder="1" applyAlignment="1" applyProtection="1">
      <alignment vertical="center" wrapText="1"/>
    </xf>
    <xf numFmtId="0" fontId="3" fillId="4" borderId="5" xfId="2" applyFont="1" applyFill="1" applyBorder="1" applyAlignment="1" applyProtection="1">
      <alignment horizontal="right" vertical="center" wrapText="1"/>
    </xf>
    <xf numFmtId="0" fontId="3" fillId="4" borderId="6" xfId="2" applyFont="1" applyFill="1" applyBorder="1" applyAlignment="1" applyProtection="1">
      <alignment vertical="center" wrapText="1"/>
    </xf>
    <xf numFmtId="0" fontId="3" fillId="4" borderId="7" xfId="2" applyFont="1" applyFill="1" applyBorder="1" applyAlignment="1" applyProtection="1">
      <alignment horizontal="right" vertical="center" wrapText="1"/>
    </xf>
    <xf numFmtId="0" fontId="3" fillId="4" borderId="8" xfId="2" applyFont="1" applyFill="1" applyBorder="1" applyAlignment="1" applyProtection="1">
      <alignment vertical="center" wrapText="1"/>
    </xf>
    <xf numFmtId="0" fontId="3" fillId="4" borderId="9" xfId="2" applyFont="1" applyFill="1" applyBorder="1" applyAlignment="1" applyProtection="1">
      <alignment vertical="center" wrapText="1"/>
    </xf>
    <xf numFmtId="0" fontId="3" fillId="4" borderId="6" xfId="2" applyFont="1" applyFill="1" applyBorder="1" applyAlignment="1" applyProtection="1">
      <alignment horizontal="right" vertical="center" wrapText="1"/>
    </xf>
    <xf numFmtId="0" fontId="3" fillId="4" borderId="8" xfId="2" applyFont="1" applyFill="1" applyBorder="1" applyAlignment="1" applyProtection="1">
      <alignment horizontal="right" vertical="center" wrapText="1"/>
    </xf>
    <xf numFmtId="0" fontId="3" fillId="4" borderId="9" xfId="2" applyFont="1" applyFill="1" applyBorder="1" applyAlignment="1" applyProtection="1">
      <alignment horizontal="right" vertical="center" wrapText="1"/>
    </xf>
    <xf numFmtId="0" fontId="3" fillId="4" borderId="10" xfId="2" applyFont="1" applyFill="1" applyBorder="1" applyAlignment="1" applyProtection="1">
      <alignment horizontal="right" vertical="center" wrapText="1"/>
    </xf>
    <xf numFmtId="0" fontId="3" fillId="4" borderId="11" xfId="2" applyFont="1" applyFill="1" applyBorder="1" applyAlignment="1" applyProtection="1">
      <alignment horizontal="right" vertical="center" wrapText="1"/>
    </xf>
    <xf numFmtId="0" fontId="3" fillId="4" borderId="12" xfId="2" applyFont="1" applyFill="1" applyBorder="1" applyAlignment="1" applyProtection="1">
      <alignment horizontal="right" vertical="center" wrapText="1"/>
    </xf>
    <xf numFmtId="0" fontId="3" fillId="4" borderId="13" xfId="2" applyFont="1" applyFill="1" applyBorder="1" applyAlignment="1" applyProtection="1">
      <alignment horizontal="right" vertical="center" wrapText="1"/>
    </xf>
    <xf numFmtId="0" fontId="3" fillId="4" borderId="14" xfId="2" applyFont="1" applyFill="1" applyBorder="1" applyAlignment="1" applyProtection="1">
      <alignment horizontal="right" vertical="center" wrapText="1"/>
    </xf>
    <xf numFmtId="0" fontId="3" fillId="4" borderId="15" xfId="2" applyFont="1" applyFill="1" applyBorder="1" applyAlignment="1" applyProtection="1">
      <alignment horizontal="right" vertical="center" wrapText="1"/>
    </xf>
    <xf numFmtId="0" fontId="3" fillId="4" borderId="10" xfId="2" applyFont="1" applyFill="1" applyBorder="1" applyAlignment="1" applyProtection="1">
      <alignment vertical="center" wrapText="1"/>
    </xf>
    <xf numFmtId="0" fontId="3" fillId="4" borderId="16" xfId="2" applyFont="1" applyFill="1" applyBorder="1" applyAlignment="1" applyProtection="1">
      <alignment vertical="center" wrapText="1"/>
    </xf>
    <xf numFmtId="0" fontId="9" fillId="2" borderId="2" xfId="2" applyFont="1" applyFill="1" applyBorder="1" applyAlignment="1" applyProtection="1">
      <alignment horizontal="center" vertical="center"/>
    </xf>
    <xf numFmtId="0" fontId="9" fillId="2" borderId="3" xfId="2" applyFont="1" applyFill="1" applyBorder="1" applyAlignment="1" applyProtection="1">
      <alignment horizontal="center" vertical="center"/>
    </xf>
    <xf numFmtId="0" fontId="9" fillId="2" borderId="4" xfId="2" applyFont="1" applyFill="1" applyBorder="1" applyAlignment="1" applyProtection="1">
      <alignment horizontal="center" vertical="center"/>
    </xf>
    <xf numFmtId="0" fontId="7" fillId="0" borderId="0" xfId="0" applyFont="1" applyAlignment="1">
      <alignment vertical="center"/>
    </xf>
    <xf numFmtId="0" fontId="7" fillId="6" borderId="0" xfId="0" applyFont="1" applyFill="1" applyAlignment="1">
      <alignment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4" fillId="4" borderId="0" xfId="4" applyFont="1"/>
    <xf numFmtId="0" fontId="14" fillId="4" borderId="22" xfId="4" applyFont="1" applyBorder="1"/>
    <xf numFmtId="0" fontId="14" fillId="4" borderId="23" xfId="4" applyFont="1" applyBorder="1" applyAlignment="1">
      <alignment horizontal="center"/>
    </xf>
    <xf numFmtId="0" fontId="14" fillId="4" borderId="0" xfId="4" applyFont="1" applyBorder="1"/>
    <xf numFmtId="0" fontId="14" fillId="4" borderId="0" xfId="4" applyFont="1" applyBorder="1" applyAlignment="1">
      <alignment horizontal="center"/>
    </xf>
    <xf numFmtId="0" fontId="14" fillId="4" borderId="22" xfId="4" applyFont="1" applyBorder="1" applyAlignment="1">
      <alignment vertical="center"/>
    </xf>
    <xf numFmtId="0" fontId="14" fillId="4" borderId="0" xfId="4" applyFont="1" applyAlignment="1">
      <alignment vertical="center"/>
    </xf>
    <xf numFmtId="0" fontId="1" fillId="4" borderId="0" xfId="5"/>
    <xf numFmtId="0" fontId="16" fillId="4" borderId="0" xfId="4" applyFont="1" applyBorder="1" applyAlignment="1">
      <alignment vertical="justify" wrapText="1"/>
    </xf>
    <xf numFmtId="0" fontId="16" fillId="4" borderId="10" xfId="4" applyFont="1" applyBorder="1" applyAlignment="1">
      <alignment vertical="center" wrapText="1"/>
    </xf>
    <xf numFmtId="0" fontId="17" fillId="4" borderId="10" xfId="4" applyFont="1" applyBorder="1" applyAlignment="1">
      <alignment horizontal="center" vertical="center"/>
    </xf>
    <xf numFmtId="0" fontId="13" fillId="4" borderId="0" xfId="4"/>
    <xf numFmtId="0" fontId="16" fillId="4" borderId="25" xfId="4" applyFont="1" applyBorder="1" applyAlignment="1">
      <alignment vertical="justify" wrapText="1"/>
    </xf>
    <xf numFmtId="0" fontId="17" fillId="4" borderId="10" xfId="4" applyFont="1" applyBorder="1" applyAlignment="1">
      <alignment vertical="center"/>
    </xf>
    <xf numFmtId="0" fontId="17" fillId="4" borderId="10" xfId="4" applyFont="1" applyBorder="1" applyAlignment="1">
      <alignment horizontal="right" vertical="center"/>
    </xf>
    <xf numFmtId="0" fontId="17" fillId="6" borderId="10" xfId="4" applyFont="1" applyFill="1" applyBorder="1" applyAlignment="1">
      <alignment horizontal="right" vertical="center"/>
    </xf>
    <xf numFmtId="0" fontId="13" fillId="4" borderId="0" xfId="6" applyAlignment="1">
      <alignment vertical="center"/>
    </xf>
    <xf numFmtId="0" fontId="19" fillId="4" borderId="10" xfId="6" applyFont="1" applyBorder="1" applyAlignment="1">
      <alignment horizontal="justify" vertical="center" wrapText="1"/>
    </xf>
    <xf numFmtId="0" fontId="20" fillId="4" borderId="10" xfId="6" applyFont="1" applyBorder="1" applyAlignment="1">
      <alignment horizontal="center" vertical="center" wrapText="1"/>
    </xf>
    <xf numFmtId="0" fontId="20" fillId="4" borderId="10" xfId="6" applyFont="1" applyFill="1" applyBorder="1" applyAlignment="1">
      <alignment horizontal="center" vertical="center" wrapText="1"/>
    </xf>
    <xf numFmtId="0" fontId="20" fillId="4" borderId="10" xfId="6" applyFont="1" applyBorder="1" applyAlignment="1">
      <alignment horizontal="justify" vertical="center" wrapText="1"/>
    </xf>
    <xf numFmtId="166" fontId="0" fillId="4" borderId="10" xfId="7" applyNumberFormat="1" applyFont="1" applyBorder="1" applyAlignment="1">
      <alignment vertical="center"/>
    </xf>
    <xf numFmtId="0" fontId="0" fillId="4" borderId="10" xfId="7" applyNumberFormat="1" applyFont="1" applyBorder="1" applyAlignment="1">
      <alignment vertical="center"/>
    </xf>
    <xf numFmtId="0" fontId="13" fillId="4" borderId="10" xfId="6" applyNumberFormat="1" applyBorder="1" applyAlignment="1">
      <alignment vertical="center"/>
    </xf>
    <xf numFmtId="0" fontId="20" fillId="4" borderId="0" xfId="6" applyFont="1" applyBorder="1" applyAlignment="1">
      <alignment horizontal="justify" vertical="center" wrapText="1"/>
    </xf>
    <xf numFmtId="166" fontId="0" fillId="4" borderId="0" xfId="7" applyNumberFormat="1" applyFont="1" applyBorder="1" applyAlignment="1">
      <alignment vertical="center"/>
    </xf>
    <xf numFmtId="0" fontId="0" fillId="4" borderId="0" xfId="7" applyNumberFormat="1" applyFont="1" applyBorder="1" applyAlignment="1">
      <alignment vertical="center"/>
    </xf>
    <xf numFmtId="0" fontId="13" fillId="4" borderId="0" xfId="6" applyNumberFormat="1" applyBorder="1" applyAlignment="1">
      <alignment vertical="center"/>
    </xf>
    <xf numFmtId="0" fontId="20" fillId="4" borderId="10" xfId="6" applyFont="1" applyFill="1" applyBorder="1" applyAlignment="1">
      <alignment horizontal="justify" vertical="center" wrapText="1"/>
    </xf>
    <xf numFmtId="0" fontId="0" fillId="8" borderId="10" xfId="7" applyNumberFormat="1" applyFont="1" applyFill="1" applyBorder="1" applyAlignment="1">
      <alignment vertical="center"/>
    </xf>
    <xf numFmtId="0" fontId="13" fillId="4" borderId="0" xfId="6" applyNumberFormat="1" applyAlignment="1">
      <alignment vertical="center"/>
    </xf>
    <xf numFmtId="0" fontId="13" fillId="9" borderId="10" xfId="6" applyNumberFormat="1" applyFill="1" applyBorder="1" applyAlignment="1">
      <alignment vertical="center"/>
    </xf>
    <xf numFmtId="164" fontId="2" fillId="2" borderId="3" xfId="1" applyFont="1" applyFill="1" applyBorder="1" applyAlignment="1" applyProtection="1">
      <alignment horizontal="center" vertical="center"/>
    </xf>
    <xf numFmtId="164" fontId="2" fillId="2" borderId="4" xfId="1" applyFont="1" applyFill="1" applyBorder="1" applyAlignment="1" applyProtection="1">
      <alignment horizontal="center" vertical="center"/>
    </xf>
    <xf numFmtId="164" fontId="3" fillId="4" borderId="16" xfId="1" applyFont="1" applyFill="1" applyBorder="1" applyAlignment="1" applyProtection="1">
      <alignment vertical="center" wrapText="1"/>
    </xf>
    <xf numFmtId="164" fontId="6" fillId="4" borderId="0" xfId="1" applyFill="1"/>
    <xf numFmtId="0" fontId="24" fillId="0" borderId="10" xfId="0" applyFont="1" applyBorder="1" applyAlignment="1">
      <alignment vertical="center"/>
    </xf>
    <xf numFmtId="0" fontId="24" fillId="0" borderId="11" xfId="0" applyFont="1" applyBorder="1" applyAlignment="1">
      <alignment vertical="center"/>
    </xf>
    <xf numFmtId="166" fontId="24" fillId="0" borderId="10" xfId="1" applyNumberFormat="1" applyFont="1" applyBorder="1" applyAlignment="1">
      <alignment vertical="center"/>
    </xf>
    <xf numFmtId="166" fontId="24" fillId="0" borderId="12" xfId="1" applyNumberFormat="1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166" fontId="24" fillId="0" borderId="14" xfId="1" applyNumberFormat="1" applyFont="1" applyBorder="1" applyAlignment="1">
      <alignment vertical="center"/>
    </xf>
    <xf numFmtId="166" fontId="24" fillId="0" borderId="15" xfId="0" applyNumberFormat="1" applyFont="1" applyBorder="1" applyAlignment="1">
      <alignment vertical="center"/>
    </xf>
    <xf numFmtId="0" fontId="24" fillId="0" borderId="10" xfId="1" applyNumberFormat="1" applyFont="1" applyBorder="1" applyAlignment="1">
      <alignment horizontal="right" vertical="center" indent="2"/>
    </xf>
    <xf numFmtId="0" fontId="8" fillId="0" borderId="0" xfId="0" applyFont="1" applyAlignment="1">
      <alignment vertical="center"/>
    </xf>
    <xf numFmtId="0" fontId="24" fillId="0" borderId="12" xfId="1" applyNumberFormat="1" applyFont="1" applyBorder="1" applyAlignment="1">
      <alignment horizontal="right" vertical="center" indent="2"/>
    </xf>
    <xf numFmtId="0" fontId="8" fillId="0" borderId="29" xfId="0" applyNumberFormat="1" applyFont="1" applyBorder="1" applyAlignment="1">
      <alignment horizontal="right" vertical="center" indent="2"/>
    </xf>
    <xf numFmtId="0" fontId="10" fillId="3" borderId="11" xfId="0" applyFont="1" applyFill="1" applyBorder="1" applyAlignment="1" applyProtection="1">
      <alignment horizontal="right" vertical="center" wrapText="1"/>
    </xf>
    <xf numFmtId="10" fontId="24" fillId="0" borderId="12" xfId="8" applyNumberFormat="1" applyFont="1" applyBorder="1" applyAlignment="1">
      <alignment horizontal="right" vertical="center" indent="2"/>
    </xf>
    <xf numFmtId="0" fontId="24" fillId="0" borderId="14" xfId="1" applyNumberFormat="1" applyFont="1" applyBorder="1" applyAlignment="1">
      <alignment horizontal="right" vertical="center" indent="2"/>
    </xf>
    <xf numFmtId="0" fontId="23" fillId="11" borderId="26" xfId="0" applyFont="1" applyFill="1" applyBorder="1" applyAlignment="1">
      <alignment horizontal="center" vertical="center"/>
    </xf>
    <xf numFmtId="0" fontId="16" fillId="4" borderId="16" xfId="4" applyFont="1" applyBorder="1" applyAlignment="1">
      <alignment vertical="center" wrapText="1"/>
    </xf>
    <xf numFmtId="0" fontId="17" fillId="4" borderId="16" xfId="4" applyFont="1" applyBorder="1" applyAlignment="1">
      <alignment vertical="center"/>
    </xf>
    <xf numFmtId="0" fontId="13" fillId="4" borderId="10" xfId="4" applyBorder="1"/>
    <xf numFmtId="0" fontId="13" fillId="4" borderId="0" xfId="4" applyBorder="1"/>
    <xf numFmtId="167" fontId="13" fillId="4" borderId="10" xfId="4" applyNumberFormat="1" applyBorder="1"/>
    <xf numFmtId="0" fontId="14" fillId="4" borderId="16" xfId="4" applyFont="1" applyBorder="1" applyAlignment="1">
      <alignment horizontal="center"/>
    </xf>
    <xf numFmtId="0" fontId="14" fillId="4" borderId="20" xfId="4" applyFont="1" applyBorder="1" applyAlignment="1">
      <alignment horizontal="center"/>
    </xf>
    <xf numFmtId="0" fontId="14" fillId="4" borderId="21" xfId="4" applyFont="1" applyBorder="1" applyAlignment="1">
      <alignment horizontal="center"/>
    </xf>
    <xf numFmtId="0" fontId="25" fillId="4" borderId="24" xfId="4" applyFont="1" applyBorder="1" applyAlignment="1">
      <alignment horizontal="left" vertical="center"/>
    </xf>
    <xf numFmtId="0" fontId="25" fillId="4" borderId="23" xfId="4" applyFont="1" applyBorder="1" applyAlignment="1">
      <alignment horizontal="left" vertical="center"/>
    </xf>
    <xf numFmtId="0" fontId="15" fillId="8" borderId="17" xfId="4" applyFont="1" applyFill="1" applyBorder="1" applyAlignment="1">
      <alignment horizontal="center"/>
    </xf>
    <xf numFmtId="0" fontId="15" fillId="8" borderId="18" xfId="4" applyFont="1" applyFill="1" applyBorder="1" applyAlignment="1">
      <alignment horizontal="center"/>
    </xf>
    <xf numFmtId="0" fontId="15" fillId="8" borderId="19" xfId="4" applyFont="1" applyFill="1" applyBorder="1" applyAlignment="1">
      <alignment horizontal="center"/>
    </xf>
    <xf numFmtId="0" fontId="18" fillId="4" borderId="0" xfId="6" applyFont="1" applyAlignment="1">
      <alignment horizontal="center" vertical="center"/>
    </xf>
    <xf numFmtId="0" fontId="21" fillId="4" borderId="10" xfId="6" applyNumberFormat="1" applyFont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1" fillId="7" borderId="20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0" fontId="23" fillId="0" borderId="2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3" fillId="0" borderId="20" xfId="0" applyFont="1" applyBorder="1" applyAlignment="1">
      <alignment horizontal="left" vertical="center"/>
    </xf>
    <xf numFmtId="0" fontId="8" fillId="10" borderId="27" xfId="0" applyFont="1" applyFill="1" applyBorder="1" applyAlignment="1">
      <alignment horizontal="center" vertical="center"/>
    </xf>
    <xf numFmtId="0" fontId="8" fillId="10" borderId="28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</cellXfs>
  <cellStyles count="9">
    <cellStyle name="Milliers" xfId="1" builtinId="3"/>
    <cellStyle name="Milliers 2" xfId="3" xr:uid="{00000000-0005-0000-0000-000001000000}"/>
    <cellStyle name="Milliers 2 2" xfId="7" xr:uid="{00000000-0005-0000-0000-000002000000}"/>
    <cellStyle name="Normal" xfId="0" builtinId="0"/>
    <cellStyle name="Normal 2" xfId="2" xr:uid="{00000000-0005-0000-0000-000004000000}"/>
    <cellStyle name="Normal 2 2" xfId="6" xr:uid="{00000000-0005-0000-0000-000005000000}"/>
    <cellStyle name="Normal 3" xfId="4" xr:uid="{00000000-0005-0000-0000-000006000000}"/>
    <cellStyle name="Normal 6" xfId="5" xr:uid="{00000000-0005-0000-0000-000007000000}"/>
    <cellStyle name="Pourcentage" xfId="8" builtinId="5"/>
  </cellStyles>
  <dxfs count="1">
    <dxf>
      <font>
        <b/>
        <i/>
        <color rgb="FFC0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68026864"/>
        <c:axId val="968023600"/>
      </c:barChart>
      <c:catAx>
        <c:axId val="968026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8023600"/>
        <c:crosses val="autoZero"/>
        <c:auto val="1"/>
        <c:lblAlgn val="ctr"/>
        <c:lblOffset val="100"/>
        <c:noMultiLvlLbl val="0"/>
      </c:catAx>
      <c:valAx>
        <c:axId val="968023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8026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C00-000000000000}">
  <sheetPr/>
  <sheetViews>
    <sheetView zoomScale="93" workbookViewId="0" zoomToFit="1"/>
  </sheetViews>
  <pageMargins left="0.7" right="0.7" top="0.75" bottom="0.75" header="0.3" footer="0.3"/>
  <drawing r:id="rId1"/>
</chartsheet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624840</xdr:colOff>
      <xdr:row>1</xdr:row>
      <xdr:rowOff>15240</xdr:rowOff>
    </xdr:from>
    <xdr:to>
      <xdr:col>13</xdr:col>
      <xdr:colOff>640080</xdr:colOff>
      <xdr:row>16</xdr:row>
      <xdr:rowOff>137160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918960" y="182880"/>
          <a:ext cx="6134100" cy="2636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i="1">
              <a:latin typeface="Bodoni MT" panose="02070603080606020203" pitchFamily="18" charset="0"/>
            </a:rPr>
            <a:t>Programme correspondant</a:t>
          </a:r>
        </a:p>
        <a:p>
          <a:pPr algn="l"/>
          <a:endParaRPr lang="fr-FR" sz="1100" b="1" i="1">
            <a:latin typeface="Bodoni MT" panose="02070603080606020203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624840</xdr:colOff>
      <xdr:row>1</xdr:row>
      <xdr:rowOff>15240</xdr:rowOff>
    </xdr:from>
    <xdr:to>
      <xdr:col>13</xdr:col>
      <xdr:colOff>640080</xdr:colOff>
      <xdr:row>13</xdr:row>
      <xdr:rowOff>22860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918960" y="182880"/>
          <a:ext cx="6134100" cy="2926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i="1">
              <a:latin typeface="Bodoni MT" panose="02070603080606020203" pitchFamily="18" charset="0"/>
            </a:rPr>
            <a:t>Programme correspondant</a:t>
          </a:r>
        </a:p>
        <a:p>
          <a:pPr algn="l"/>
          <a:endParaRPr lang="fr-FR" sz="1100" b="1" i="1">
            <a:latin typeface="Bodoni MT" panose="02070603080606020203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38100</xdr:rowOff>
    </xdr:from>
    <xdr:to>
      <xdr:col>7</xdr:col>
      <xdr:colOff>571500</xdr:colOff>
      <xdr:row>3</xdr:row>
      <xdr:rowOff>22860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2860" y="38100"/>
          <a:ext cx="6156960" cy="5334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latin typeface="Bodoni MT" panose="02070603080606020203" pitchFamily="18" charset="0"/>
            </a:rPr>
            <a:t>L'exercice 2 doit être traité dans cette feuille, vos tableaux et</a:t>
          </a:r>
          <a:r>
            <a:rPr lang="fr-FR" sz="1400" b="1" baseline="0">
              <a:latin typeface="Bodoni MT" panose="02070603080606020203" pitchFamily="18" charset="0"/>
            </a:rPr>
            <a:t> résultats </a:t>
          </a:r>
          <a:r>
            <a:rPr lang="fr-FR" sz="1400" b="1">
              <a:latin typeface="Bodoni MT" panose="02070603080606020203" pitchFamily="18" charset="0"/>
            </a:rPr>
            <a:t>doivent être placés dans cette feuille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auvegarde\Disque%20C\Documents\IIA_Examens_Concours\IIA_DTA_Sortie_Dec_2017\IIA_DTA_Sortie_Dec_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&#233;s%20USB\DKINK\A%20corriger\EXAMEN_EXCEL_ISE1_31-01-2013\T&#233;l&#233;chargements\IAS1%202011%20DEVOIR%20INFO\Donn&#233;es%20IAS1%20Mars%202010(rattr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iayaounde-my.sharepoint.com/JURY_Gestion_Notes/JURY_ANNEE_2018_2019/FILIERE_3_IAS/IAS3_Notes_2018_2019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&#233;s%20USB\DKINK\A%20corriger\EXAMEN_EXCEL_ISE1_31-01-2013\DONNEES_ISE1_JANVIER_2013_CORRIG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&#233;s%20USB\KINKIEL_D\Donn&#233;es%20IAS1%20Mars%202010(rattr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A"/>
      <sheetName val="ComptaG"/>
      <sheetName val="CEA"/>
      <sheetName val="AP"/>
      <sheetName val="IARD"/>
      <sheetName val="OCM"/>
      <sheetName val="AMT"/>
      <sheetName val="REA"/>
      <sheetName val="DTAPubli"/>
      <sheetName val="Notes DTA (2)"/>
      <sheetName val="Initiales"/>
      <sheetName val="Notes DTA"/>
      <sheetName val="DTA-Général"/>
      <sheetName val="DTA Mérite"/>
      <sheetName val="BN DTA"/>
      <sheetName val="BN DTA (2)"/>
      <sheetName val="BF DTA"/>
      <sheetName val="BF DTA (2)"/>
      <sheetName val="CM DTA"/>
      <sheetName val="CM DTA (2)"/>
      <sheetName val="RCA DTA"/>
      <sheetName val="RCA DTA (2)"/>
      <sheetName val="CG DTA"/>
      <sheetName val="CG DTA (2)"/>
      <sheetName val="GB DTA"/>
      <sheetName val="GB DTA (2)"/>
      <sheetName val="MALI DTA"/>
      <sheetName val="MALI DTA (2)"/>
      <sheetName val="NIG_DTA"/>
      <sheetName val="NIG_DTA (2)"/>
      <sheetName val="SN DTA"/>
      <sheetName val="SN DTA (2)"/>
      <sheetName val="TCD DTA"/>
      <sheetName val="TCD DTA (2)"/>
      <sheetName val="Liste"/>
      <sheetName val="TG DTA"/>
      <sheetName val="TG DTA (2)"/>
      <sheetName val="Feuil1"/>
      <sheetName val="Stats"/>
      <sheetName val="Statistiques"/>
      <sheetName val="Statistiques (2)"/>
      <sheetName val="Etat_Géné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7">
          <cell r="A7" t="str">
            <v>Code</v>
          </cell>
          <cell r="B7" t="str">
            <v>Rédaction administrative et commerciale
/ 20</v>
          </cell>
          <cell r="C7" t="str">
            <v>Comptabilité générale
/ 20</v>
          </cell>
          <cell r="D7" t="str">
            <v>Compta. des entreprises d'assurance
/ 20</v>
          </cell>
          <cell r="E7" t="str">
            <v>Assurance des personnes
/20</v>
          </cell>
          <cell r="F7" t="str">
            <v>Assurance IARD
/ 40</v>
          </cell>
          <cell r="G7" t="str">
            <v>Organisation commerciale et Marketing
/ 30</v>
          </cell>
          <cell r="H7" t="str">
            <v>Assurance maritime et Transport
/ 20</v>
          </cell>
          <cell r="I7" t="str">
            <v>Réassurance
/ 20</v>
          </cell>
        </row>
        <row r="8">
          <cell r="A8">
            <v>100</v>
          </cell>
          <cell r="B8">
            <v>14</v>
          </cell>
          <cell r="C8">
            <v>19</v>
          </cell>
          <cell r="D8">
            <v>18</v>
          </cell>
          <cell r="E8">
            <v>16.5</v>
          </cell>
          <cell r="F8">
            <v>28.5</v>
          </cell>
          <cell r="G8">
            <v>23</v>
          </cell>
          <cell r="H8">
            <v>10</v>
          </cell>
          <cell r="I8">
            <v>13</v>
          </cell>
        </row>
        <row r="9">
          <cell r="A9">
            <v>56</v>
          </cell>
          <cell r="B9">
            <v>13</v>
          </cell>
          <cell r="C9">
            <v>18</v>
          </cell>
          <cell r="D9">
            <v>18</v>
          </cell>
          <cell r="E9">
            <v>15</v>
          </cell>
          <cell r="F9">
            <v>34.5</v>
          </cell>
          <cell r="G9">
            <v>19.5</v>
          </cell>
          <cell r="H9">
            <v>9</v>
          </cell>
          <cell r="I9">
            <v>13</v>
          </cell>
        </row>
        <row r="10">
          <cell r="A10">
            <v>17</v>
          </cell>
          <cell r="B10">
            <v>12</v>
          </cell>
          <cell r="C10">
            <v>15</v>
          </cell>
          <cell r="D10">
            <v>18.5</v>
          </cell>
          <cell r="E10">
            <v>18.5</v>
          </cell>
          <cell r="F10">
            <v>30.5</v>
          </cell>
          <cell r="G10">
            <v>23.5</v>
          </cell>
          <cell r="H10">
            <v>10</v>
          </cell>
          <cell r="I10">
            <v>10</v>
          </cell>
        </row>
        <row r="11">
          <cell r="A11">
            <v>38</v>
          </cell>
          <cell r="B11">
            <v>12.5</v>
          </cell>
          <cell r="C11">
            <v>15</v>
          </cell>
          <cell r="D11">
            <v>17</v>
          </cell>
          <cell r="E11">
            <v>18</v>
          </cell>
          <cell r="F11">
            <v>33</v>
          </cell>
          <cell r="G11">
            <v>22.5</v>
          </cell>
          <cell r="H11">
            <v>7</v>
          </cell>
          <cell r="I11">
            <v>12.5</v>
          </cell>
        </row>
        <row r="12">
          <cell r="A12">
            <v>95</v>
          </cell>
          <cell r="B12">
            <v>12</v>
          </cell>
          <cell r="C12">
            <v>19</v>
          </cell>
          <cell r="D12">
            <v>13.5</v>
          </cell>
          <cell r="E12">
            <v>16</v>
          </cell>
          <cell r="F12">
            <v>34</v>
          </cell>
          <cell r="G12">
            <v>23</v>
          </cell>
          <cell r="H12">
            <v>10</v>
          </cell>
          <cell r="I12">
            <v>10</v>
          </cell>
        </row>
        <row r="13">
          <cell r="A13">
            <v>417</v>
          </cell>
          <cell r="B13">
            <v>11</v>
          </cell>
          <cell r="C13">
            <v>18</v>
          </cell>
          <cell r="D13">
            <v>18</v>
          </cell>
          <cell r="E13">
            <v>17</v>
          </cell>
          <cell r="F13">
            <v>25.5</v>
          </cell>
          <cell r="G13">
            <v>19</v>
          </cell>
          <cell r="H13">
            <v>9.5</v>
          </cell>
          <cell r="I13">
            <v>18.5</v>
          </cell>
        </row>
        <row r="14">
          <cell r="A14">
            <v>109</v>
          </cell>
          <cell r="B14">
            <v>13</v>
          </cell>
          <cell r="C14">
            <v>19</v>
          </cell>
          <cell r="D14">
            <v>18.5</v>
          </cell>
          <cell r="E14">
            <v>12.5</v>
          </cell>
          <cell r="F14">
            <v>30.5</v>
          </cell>
          <cell r="G14">
            <v>21</v>
          </cell>
          <cell r="H14">
            <v>10</v>
          </cell>
          <cell r="I14">
            <v>11.5</v>
          </cell>
        </row>
        <row r="15">
          <cell r="A15">
            <v>53</v>
          </cell>
          <cell r="B15">
            <v>13</v>
          </cell>
          <cell r="C15">
            <v>14</v>
          </cell>
          <cell r="D15">
            <v>18</v>
          </cell>
          <cell r="E15">
            <v>18</v>
          </cell>
          <cell r="F15">
            <v>28</v>
          </cell>
          <cell r="G15">
            <v>21</v>
          </cell>
          <cell r="H15">
            <v>10</v>
          </cell>
          <cell r="I15">
            <v>12</v>
          </cell>
        </row>
        <row r="16">
          <cell r="A16">
            <v>317</v>
          </cell>
          <cell r="B16">
            <v>12</v>
          </cell>
          <cell r="C16">
            <v>19</v>
          </cell>
          <cell r="D16">
            <v>17</v>
          </cell>
          <cell r="E16">
            <v>18.5</v>
          </cell>
          <cell r="F16">
            <v>25</v>
          </cell>
          <cell r="G16">
            <v>16</v>
          </cell>
          <cell r="H16">
            <v>12</v>
          </cell>
          <cell r="I16">
            <v>14</v>
          </cell>
        </row>
        <row r="17">
          <cell r="A17">
            <v>425</v>
          </cell>
          <cell r="B17">
            <v>11</v>
          </cell>
          <cell r="C17">
            <v>13</v>
          </cell>
          <cell r="D17">
            <v>18.5</v>
          </cell>
          <cell r="E17">
            <v>18</v>
          </cell>
          <cell r="F17">
            <v>25</v>
          </cell>
          <cell r="G17">
            <v>20</v>
          </cell>
          <cell r="H17">
            <v>12.5</v>
          </cell>
          <cell r="I17">
            <v>15</v>
          </cell>
        </row>
        <row r="18">
          <cell r="A18">
            <v>422</v>
          </cell>
          <cell r="B18">
            <v>10</v>
          </cell>
          <cell r="C18">
            <v>17</v>
          </cell>
          <cell r="D18">
            <v>19</v>
          </cell>
          <cell r="E18">
            <v>16.5</v>
          </cell>
          <cell r="F18">
            <v>26</v>
          </cell>
          <cell r="G18">
            <v>17</v>
          </cell>
          <cell r="H18">
            <v>9.5</v>
          </cell>
          <cell r="I18">
            <v>16.5</v>
          </cell>
        </row>
        <row r="19">
          <cell r="A19">
            <v>301</v>
          </cell>
          <cell r="B19">
            <v>12</v>
          </cell>
          <cell r="C19">
            <v>16</v>
          </cell>
          <cell r="D19">
            <v>16</v>
          </cell>
          <cell r="E19">
            <v>15.5</v>
          </cell>
          <cell r="F19">
            <v>29.5</v>
          </cell>
          <cell r="G19">
            <v>16</v>
          </cell>
          <cell r="H19">
            <v>10</v>
          </cell>
          <cell r="I19">
            <v>16</v>
          </cell>
        </row>
        <row r="20">
          <cell r="A20">
            <v>413</v>
          </cell>
          <cell r="B20">
            <v>10</v>
          </cell>
          <cell r="C20">
            <v>16</v>
          </cell>
          <cell r="D20">
            <v>19</v>
          </cell>
          <cell r="E20">
            <v>17.5</v>
          </cell>
          <cell r="F20">
            <v>29</v>
          </cell>
          <cell r="G20">
            <v>19.5</v>
          </cell>
          <cell r="H20">
            <v>8.5</v>
          </cell>
          <cell r="I20">
            <v>10.5</v>
          </cell>
        </row>
        <row r="21">
          <cell r="A21">
            <v>418</v>
          </cell>
          <cell r="B21">
            <v>10</v>
          </cell>
          <cell r="C21">
            <v>19</v>
          </cell>
          <cell r="D21">
            <v>19.5</v>
          </cell>
          <cell r="E21">
            <v>15</v>
          </cell>
          <cell r="F21">
            <v>24</v>
          </cell>
          <cell r="G21">
            <v>16</v>
          </cell>
          <cell r="H21">
            <v>10</v>
          </cell>
          <cell r="I21">
            <v>16.5</v>
          </cell>
        </row>
        <row r="22">
          <cell r="A22">
            <v>481</v>
          </cell>
          <cell r="B22">
            <v>13</v>
          </cell>
          <cell r="C22">
            <v>14</v>
          </cell>
          <cell r="D22">
            <v>12</v>
          </cell>
          <cell r="E22">
            <v>15.5</v>
          </cell>
          <cell r="F22">
            <v>29</v>
          </cell>
          <cell r="G22">
            <v>22</v>
          </cell>
          <cell r="H22">
            <v>12</v>
          </cell>
          <cell r="I22">
            <v>12.5</v>
          </cell>
        </row>
        <row r="23">
          <cell r="A23">
            <v>19</v>
          </cell>
          <cell r="B23">
            <v>13</v>
          </cell>
          <cell r="C23">
            <v>13</v>
          </cell>
          <cell r="D23">
            <v>18</v>
          </cell>
          <cell r="E23">
            <v>15.5</v>
          </cell>
          <cell r="F23">
            <v>28</v>
          </cell>
          <cell r="G23">
            <v>22.5</v>
          </cell>
          <cell r="H23">
            <v>11</v>
          </cell>
          <cell r="I23">
            <v>8.5</v>
          </cell>
        </row>
        <row r="24">
          <cell r="A24">
            <v>441</v>
          </cell>
          <cell r="B24">
            <v>13</v>
          </cell>
          <cell r="C24">
            <v>18</v>
          </cell>
          <cell r="D24">
            <v>15.5</v>
          </cell>
          <cell r="E24">
            <v>14</v>
          </cell>
          <cell r="F24">
            <v>24</v>
          </cell>
          <cell r="G24">
            <v>18</v>
          </cell>
          <cell r="H24">
            <v>10.75</v>
          </cell>
          <cell r="I24">
            <v>16</v>
          </cell>
        </row>
        <row r="25">
          <cell r="A25">
            <v>77</v>
          </cell>
          <cell r="B25">
            <v>15</v>
          </cell>
          <cell r="C25">
            <v>12</v>
          </cell>
          <cell r="D25">
            <v>14</v>
          </cell>
          <cell r="E25">
            <v>15.5</v>
          </cell>
          <cell r="F25">
            <v>28</v>
          </cell>
          <cell r="G25">
            <v>18.5</v>
          </cell>
          <cell r="H25">
            <v>12</v>
          </cell>
          <cell r="I25">
            <v>14</v>
          </cell>
        </row>
        <row r="26">
          <cell r="A26">
            <v>2</v>
          </cell>
          <cell r="B26">
            <v>12</v>
          </cell>
          <cell r="C26">
            <v>13</v>
          </cell>
          <cell r="D26">
            <v>13</v>
          </cell>
          <cell r="E26">
            <v>16</v>
          </cell>
          <cell r="F26">
            <v>30</v>
          </cell>
          <cell r="G26">
            <v>23.5</v>
          </cell>
          <cell r="H26">
            <v>8.5</v>
          </cell>
          <cell r="I26">
            <v>12</v>
          </cell>
        </row>
        <row r="27">
          <cell r="A27">
            <v>276</v>
          </cell>
          <cell r="B27">
            <v>11</v>
          </cell>
          <cell r="C27">
            <v>16</v>
          </cell>
          <cell r="D27">
            <v>18</v>
          </cell>
          <cell r="E27">
            <v>16</v>
          </cell>
          <cell r="F27">
            <v>29</v>
          </cell>
          <cell r="G27">
            <v>15.5</v>
          </cell>
          <cell r="H27">
            <v>12.5</v>
          </cell>
          <cell r="I27">
            <v>10</v>
          </cell>
        </row>
        <row r="28">
          <cell r="A28">
            <v>426</v>
          </cell>
          <cell r="B28">
            <v>11</v>
          </cell>
          <cell r="C28">
            <v>14</v>
          </cell>
          <cell r="D28">
            <v>18</v>
          </cell>
          <cell r="E28">
            <v>17</v>
          </cell>
          <cell r="F28">
            <v>24</v>
          </cell>
          <cell r="G28">
            <v>20</v>
          </cell>
          <cell r="H28">
            <v>10</v>
          </cell>
          <cell r="I28">
            <v>14</v>
          </cell>
        </row>
        <row r="29">
          <cell r="A29">
            <v>282</v>
          </cell>
          <cell r="B29">
            <v>12.5</v>
          </cell>
          <cell r="C29">
            <v>15</v>
          </cell>
          <cell r="D29">
            <v>17.5</v>
          </cell>
          <cell r="E29">
            <v>15.5</v>
          </cell>
          <cell r="F29">
            <v>26.5</v>
          </cell>
          <cell r="G29">
            <v>18.5</v>
          </cell>
          <cell r="H29">
            <v>10</v>
          </cell>
          <cell r="I29">
            <v>12</v>
          </cell>
        </row>
        <row r="30">
          <cell r="A30">
            <v>427</v>
          </cell>
          <cell r="B30">
            <v>12</v>
          </cell>
          <cell r="C30">
            <v>14</v>
          </cell>
          <cell r="D30">
            <v>18.5</v>
          </cell>
          <cell r="E30">
            <v>16.5</v>
          </cell>
          <cell r="F30">
            <v>24</v>
          </cell>
          <cell r="G30">
            <v>16</v>
          </cell>
          <cell r="H30">
            <v>9.5</v>
          </cell>
          <cell r="I30">
            <v>17</v>
          </cell>
        </row>
        <row r="31">
          <cell r="A31">
            <v>414</v>
          </cell>
          <cell r="B31">
            <v>13</v>
          </cell>
          <cell r="C31">
            <v>15</v>
          </cell>
          <cell r="D31">
            <v>18</v>
          </cell>
          <cell r="E31">
            <v>16.5</v>
          </cell>
          <cell r="F31">
            <v>26</v>
          </cell>
          <cell r="G31">
            <v>16.5</v>
          </cell>
          <cell r="H31">
            <v>9</v>
          </cell>
          <cell r="I31">
            <v>13</v>
          </cell>
        </row>
        <row r="32">
          <cell r="A32">
            <v>415</v>
          </cell>
          <cell r="B32">
            <v>13</v>
          </cell>
          <cell r="C32">
            <v>11</v>
          </cell>
          <cell r="D32">
            <v>19</v>
          </cell>
          <cell r="E32">
            <v>15.5</v>
          </cell>
          <cell r="F32">
            <v>23</v>
          </cell>
          <cell r="G32">
            <v>20.5</v>
          </cell>
          <cell r="H32">
            <v>10</v>
          </cell>
          <cell r="I32">
            <v>15</v>
          </cell>
        </row>
        <row r="33">
          <cell r="A33">
            <v>318</v>
          </cell>
          <cell r="B33">
            <v>11</v>
          </cell>
          <cell r="C33">
            <v>17</v>
          </cell>
          <cell r="D33">
            <v>18</v>
          </cell>
          <cell r="E33">
            <v>19</v>
          </cell>
          <cell r="F33">
            <v>24.75</v>
          </cell>
          <cell r="G33">
            <v>15</v>
          </cell>
          <cell r="H33">
            <v>11.5</v>
          </cell>
          <cell r="I33">
            <v>10.5</v>
          </cell>
        </row>
        <row r="34">
          <cell r="A34">
            <v>43</v>
          </cell>
          <cell r="B34">
            <v>11</v>
          </cell>
          <cell r="C34">
            <v>12</v>
          </cell>
          <cell r="D34">
            <v>17.5</v>
          </cell>
          <cell r="E34">
            <v>18</v>
          </cell>
          <cell r="F34">
            <v>27</v>
          </cell>
          <cell r="G34">
            <v>20</v>
          </cell>
          <cell r="H34">
            <v>8.5</v>
          </cell>
          <cell r="I34">
            <v>12.5</v>
          </cell>
        </row>
        <row r="35">
          <cell r="A35">
            <v>72</v>
          </cell>
          <cell r="B35">
            <v>12</v>
          </cell>
          <cell r="C35">
            <v>13</v>
          </cell>
          <cell r="D35">
            <v>13</v>
          </cell>
          <cell r="E35">
            <v>17</v>
          </cell>
          <cell r="F35">
            <v>27.5</v>
          </cell>
          <cell r="G35">
            <v>21</v>
          </cell>
          <cell r="H35">
            <v>11</v>
          </cell>
          <cell r="I35">
            <v>12</v>
          </cell>
        </row>
        <row r="36">
          <cell r="A36">
            <v>494</v>
          </cell>
          <cell r="B36">
            <v>11</v>
          </cell>
          <cell r="C36">
            <v>13</v>
          </cell>
          <cell r="D36">
            <v>14.5</v>
          </cell>
          <cell r="E36">
            <v>16</v>
          </cell>
          <cell r="F36">
            <v>24</v>
          </cell>
          <cell r="G36">
            <v>22</v>
          </cell>
          <cell r="H36">
            <v>12.5</v>
          </cell>
          <cell r="I36">
            <v>13</v>
          </cell>
        </row>
        <row r="37">
          <cell r="A37">
            <v>432</v>
          </cell>
          <cell r="B37">
            <v>13</v>
          </cell>
          <cell r="C37">
            <v>17</v>
          </cell>
          <cell r="D37">
            <v>11.5</v>
          </cell>
          <cell r="E37">
            <v>17</v>
          </cell>
          <cell r="F37">
            <v>21</v>
          </cell>
          <cell r="G37">
            <v>23</v>
          </cell>
          <cell r="H37">
            <v>9</v>
          </cell>
          <cell r="I37">
            <v>13.5</v>
          </cell>
        </row>
        <row r="38">
          <cell r="A38">
            <v>25</v>
          </cell>
          <cell r="B38">
            <v>13</v>
          </cell>
          <cell r="C38">
            <v>5</v>
          </cell>
          <cell r="D38">
            <v>17</v>
          </cell>
          <cell r="E38">
            <v>13.5</v>
          </cell>
          <cell r="F38">
            <v>32.5</v>
          </cell>
          <cell r="G38">
            <v>20.5</v>
          </cell>
          <cell r="H38">
            <v>8</v>
          </cell>
          <cell r="I38">
            <v>15</v>
          </cell>
        </row>
        <row r="39">
          <cell r="A39">
            <v>463</v>
          </cell>
          <cell r="B39">
            <v>12</v>
          </cell>
          <cell r="C39">
            <v>14</v>
          </cell>
          <cell r="D39">
            <v>14.5</v>
          </cell>
          <cell r="E39">
            <v>14.5</v>
          </cell>
          <cell r="F39">
            <v>24</v>
          </cell>
          <cell r="G39">
            <v>22</v>
          </cell>
          <cell r="H39">
            <v>9</v>
          </cell>
          <cell r="I39">
            <v>14.5</v>
          </cell>
        </row>
        <row r="40">
          <cell r="A40">
            <v>412</v>
          </cell>
          <cell r="B40">
            <v>6</v>
          </cell>
          <cell r="C40">
            <v>16</v>
          </cell>
          <cell r="D40">
            <v>19</v>
          </cell>
          <cell r="E40">
            <v>15.5</v>
          </cell>
          <cell r="F40">
            <v>28</v>
          </cell>
          <cell r="G40">
            <v>21</v>
          </cell>
          <cell r="H40">
            <v>9</v>
          </cell>
          <cell r="I40">
            <v>9.5</v>
          </cell>
        </row>
        <row r="41">
          <cell r="A41">
            <v>274</v>
          </cell>
          <cell r="B41">
            <v>12</v>
          </cell>
          <cell r="C41">
            <v>16</v>
          </cell>
          <cell r="D41">
            <v>16</v>
          </cell>
          <cell r="E41">
            <v>17</v>
          </cell>
          <cell r="F41">
            <v>25.5</v>
          </cell>
          <cell r="G41">
            <v>18</v>
          </cell>
          <cell r="H41">
            <v>9</v>
          </cell>
          <cell r="I41">
            <v>10</v>
          </cell>
        </row>
        <row r="42">
          <cell r="A42">
            <v>270</v>
          </cell>
          <cell r="B42">
            <v>11</v>
          </cell>
          <cell r="C42">
            <v>16</v>
          </cell>
          <cell r="D42">
            <v>15</v>
          </cell>
          <cell r="E42">
            <v>15.5</v>
          </cell>
          <cell r="F42">
            <v>30.25</v>
          </cell>
          <cell r="G42">
            <v>19</v>
          </cell>
          <cell r="H42">
            <v>8</v>
          </cell>
          <cell r="I42">
            <v>8.5</v>
          </cell>
        </row>
        <row r="43">
          <cell r="A43">
            <v>16</v>
          </cell>
          <cell r="B43">
            <v>7</v>
          </cell>
          <cell r="C43">
            <v>12</v>
          </cell>
          <cell r="D43">
            <v>18</v>
          </cell>
          <cell r="E43">
            <v>15.5</v>
          </cell>
          <cell r="F43">
            <v>27</v>
          </cell>
          <cell r="G43">
            <v>19.5</v>
          </cell>
          <cell r="H43">
            <v>10</v>
          </cell>
          <cell r="I43">
            <v>14</v>
          </cell>
        </row>
        <row r="44">
          <cell r="A44">
            <v>88</v>
          </cell>
          <cell r="B44">
            <v>13</v>
          </cell>
          <cell r="C44">
            <v>9</v>
          </cell>
          <cell r="D44">
            <v>11</v>
          </cell>
          <cell r="E44">
            <v>15</v>
          </cell>
          <cell r="F44">
            <v>26</v>
          </cell>
          <cell r="G44">
            <v>26</v>
          </cell>
          <cell r="H44">
            <v>10</v>
          </cell>
          <cell r="I44">
            <v>13</v>
          </cell>
        </row>
        <row r="45">
          <cell r="A45">
            <v>465</v>
          </cell>
          <cell r="B45">
            <v>13</v>
          </cell>
          <cell r="C45">
            <v>12</v>
          </cell>
          <cell r="D45">
            <v>14.5</v>
          </cell>
          <cell r="E45">
            <v>15.5</v>
          </cell>
          <cell r="F45">
            <v>23</v>
          </cell>
          <cell r="G45">
            <v>21</v>
          </cell>
          <cell r="H45">
            <v>11</v>
          </cell>
          <cell r="I45">
            <v>13</v>
          </cell>
        </row>
        <row r="46">
          <cell r="A46">
            <v>476</v>
          </cell>
          <cell r="B46">
            <v>14</v>
          </cell>
          <cell r="C46">
            <v>13</v>
          </cell>
          <cell r="D46">
            <v>13.5</v>
          </cell>
          <cell r="E46">
            <v>16</v>
          </cell>
          <cell r="F46">
            <v>24</v>
          </cell>
          <cell r="G46">
            <v>21</v>
          </cell>
          <cell r="H46">
            <v>11</v>
          </cell>
          <cell r="I46">
            <v>10.5</v>
          </cell>
        </row>
        <row r="47">
          <cell r="A47">
            <v>477</v>
          </cell>
          <cell r="B47">
            <v>13</v>
          </cell>
          <cell r="C47">
            <v>15</v>
          </cell>
          <cell r="D47">
            <v>14.5</v>
          </cell>
          <cell r="E47">
            <v>16</v>
          </cell>
          <cell r="F47">
            <v>25</v>
          </cell>
          <cell r="G47">
            <v>16</v>
          </cell>
          <cell r="H47">
            <v>8.5</v>
          </cell>
          <cell r="I47">
            <v>15</v>
          </cell>
        </row>
        <row r="48">
          <cell r="A48">
            <v>544</v>
          </cell>
          <cell r="B48">
            <v>11</v>
          </cell>
          <cell r="C48">
            <v>15</v>
          </cell>
          <cell r="D48">
            <v>11.5</v>
          </cell>
          <cell r="E48">
            <v>13.75</v>
          </cell>
          <cell r="F48">
            <v>27</v>
          </cell>
          <cell r="G48">
            <v>19.5</v>
          </cell>
          <cell r="H48">
            <v>11</v>
          </cell>
          <cell r="I48">
            <v>14</v>
          </cell>
        </row>
        <row r="49">
          <cell r="A49">
            <v>475</v>
          </cell>
          <cell r="B49">
            <v>13</v>
          </cell>
          <cell r="C49">
            <v>12</v>
          </cell>
          <cell r="D49">
            <v>15</v>
          </cell>
          <cell r="E49">
            <v>15.5</v>
          </cell>
          <cell r="F49">
            <v>26</v>
          </cell>
          <cell r="G49">
            <v>18</v>
          </cell>
          <cell r="H49">
            <v>10</v>
          </cell>
          <cell r="I49">
            <v>13</v>
          </cell>
        </row>
        <row r="50">
          <cell r="A50">
            <v>118</v>
          </cell>
          <cell r="B50">
            <v>12</v>
          </cell>
          <cell r="C50">
            <v>10</v>
          </cell>
          <cell r="D50">
            <v>12.5</v>
          </cell>
          <cell r="E50">
            <v>17</v>
          </cell>
          <cell r="F50">
            <v>23.5</v>
          </cell>
          <cell r="G50">
            <v>23.5</v>
          </cell>
          <cell r="H50">
            <v>11</v>
          </cell>
          <cell r="I50">
            <v>12.5</v>
          </cell>
        </row>
        <row r="51">
          <cell r="A51">
            <v>252</v>
          </cell>
          <cell r="B51">
            <v>14</v>
          </cell>
          <cell r="C51">
            <v>10</v>
          </cell>
          <cell r="D51">
            <v>16.5</v>
          </cell>
          <cell r="E51">
            <v>14</v>
          </cell>
          <cell r="F51">
            <v>31.5</v>
          </cell>
          <cell r="G51">
            <v>16.5</v>
          </cell>
          <cell r="H51">
            <v>10</v>
          </cell>
          <cell r="I51">
            <v>9.5</v>
          </cell>
        </row>
        <row r="52">
          <cell r="A52">
            <v>111</v>
          </cell>
          <cell r="B52">
            <v>12</v>
          </cell>
          <cell r="C52">
            <v>11</v>
          </cell>
          <cell r="D52">
            <v>17</v>
          </cell>
          <cell r="E52">
            <v>18</v>
          </cell>
          <cell r="F52">
            <v>22</v>
          </cell>
          <cell r="G52">
            <v>21</v>
          </cell>
          <cell r="H52">
            <v>9</v>
          </cell>
          <cell r="I52">
            <v>11.5</v>
          </cell>
        </row>
        <row r="53">
          <cell r="A53">
            <v>416</v>
          </cell>
          <cell r="B53">
            <v>10</v>
          </cell>
          <cell r="C53">
            <v>15</v>
          </cell>
          <cell r="D53">
            <v>13</v>
          </cell>
          <cell r="E53">
            <v>16</v>
          </cell>
          <cell r="F53">
            <v>25</v>
          </cell>
          <cell r="G53">
            <v>17</v>
          </cell>
          <cell r="H53">
            <v>10</v>
          </cell>
          <cell r="I53">
            <v>15.5</v>
          </cell>
        </row>
        <row r="54">
          <cell r="A54">
            <v>71</v>
          </cell>
          <cell r="B54">
            <v>10</v>
          </cell>
          <cell r="C54">
            <v>16</v>
          </cell>
          <cell r="D54">
            <v>16</v>
          </cell>
          <cell r="E54">
            <v>17</v>
          </cell>
          <cell r="F54">
            <v>25</v>
          </cell>
          <cell r="G54">
            <v>15.5</v>
          </cell>
          <cell r="H54">
            <v>7.75</v>
          </cell>
          <cell r="I54">
            <v>14</v>
          </cell>
        </row>
        <row r="55">
          <cell r="A55">
            <v>83</v>
          </cell>
          <cell r="B55">
            <v>11</v>
          </cell>
          <cell r="C55">
            <v>10</v>
          </cell>
          <cell r="D55">
            <v>13.5</v>
          </cell>
          <cell r="E55">
            <v>17.5</v>
          </cell>
          <cell r="F55">
            <v>28.5</v>
          </cell>
          <cell r="G55">
            <v>20.5</v>
          </cell>
          <cell r="H55">
            <v>10</v>
          </cell>
          <cell r="I55">
            <v>10</v>
          </cell>
        </row>
        <row r="56">
          <cell r="A56">
            <v>419</v>
          </cell>
          <cell r="B56">
            <v>10</v>
          </cell>
          <cell r="C56">
            <v>12</v>
          </cell>
          <cell r="D56">
            <v>14</v>
          </cell>
          <cell r="E56">
            <v>16</v>
          </cell>
          <cell r="F56">
            <v>25</v>
          </cell>
          <cell r="G56">
            <v>20</v>
          </cell>
          <cell r="H56">
            <v>9.5</v>
          </cell>
          <cell r="I56">
            <v>14.5</v>
          </cell>
        </row>
        <row r="57">
          <cell r="A57">
            <v>503</v>
          </cell>
          <cell r="B57">
            <v>9.5</v>
          </cell>
          <cell r="C57">
            <v>15</v>
          </cell>
          <cell r="D57">
            <v>18.5</v>
          </cell>
          <cell r="E57">
            <v>14.5</v>
          </cell>
          <cell r="F57">
            <v>21</v>
          </cell>
          <cell r="G57">
            <v>23</v>
          </cell>
          <cell r="H57">
            <v>10</v>
          </cell>
          <cell r="I57">
            <v>9.5</v>
          </cell>
        </row>
        <row r="58">
          <cell r="A58">
            <v>44</v>
          </cell>
          <cell r="B58">
            <v>14</v>
          </cell>
          <cell r="C58">
            <v>8</v>
          </cell>
          <cell r="D58">
            <v>16</v>
          </cell>
          <cell r="E58">
            <v>12.5</v>
          </cell>
          <cell r="F58">
            <v>27.5</v>
          </cell>
          <cell r="G58">
            <v>19.5</v>
          </cell>
          <cell r="H58">
            <v>10</v>
          </cell>
          <cell r="I58">
            <v>13</v>
          </cell>
        </row>
        <row r="59">
          <cell r="A59">
            <v>87</v>
          </cell>
          <cell r="B59">
            <v>13</v>
          </cell>
          <cell r="C59">
            <v>12</v>
          </cell>
          <cell r="D59">
            <v>16.5</v>
          </cell>
          <cell r="E59">
            <v>12.5</v>
          </cell>
          <cell r="F59">
            <v>25</v>
          </cell>
          <cell r="G59">
            <v>24</v>
          </cell>
          <cell r="H59">
            <v>11</v>
          </cell>
          <cell r="I59">
            <v>6.5</v>
          </cell>
        </row>
        <row r="60">
          <cell r="A60">
            <v>255</v>
          </cell>
          <cell r="B60">
            <v>11</v>
          </cell>
          <cell r="C60">
            <v>12</v>
          </cell>
          <cell r="D60">
            <v>16.5</v>
          </cell>
          <cell r="E60">
            <v>15</v>
          </cell>
          <cell r="F60">
            <v>30.5</v>
          </cell>
          <cell r="G60">
            <v>21</v>
          </cell>
          <cell r="H60">
            <v>7.5</v>
          </cell>
          <cell r="I60">
            <v>7</v>
          </cell>
        </row>
        <row r="61">
          <cell r="A61">
            <v>257</v>
          </cell>
          <cell r="B61">
            <v>12</v>
          </cell>
          <cell r="C61">
            <v>12</v>
          </cell>
          <cell r="D61">
            <v>16</v>
          </cell>
          <cell r="E61">
            <v>18</v>
          </cell>
          <cell r="F61">
            <v>26.5</v>
          </cell>
          <cell r="G61">
            <v>17</v>
          </cell>
          <cell r="H61">
            <v>9</v>
          </cell>
          <cell r="I61">
            <v>10</v>
          </cell>
        </row>
        <row r="62">
          <cell r="A62">
            <v>363</v>
          </cell>
          <cell r="B62">
            <v>14</v>
          </cell>
          <cell r="C62">
            <v>9</v>
          </cell>
          <cell r="D62">
            <v>18.5</v>
          </cell>
          <cell r="E62">
            <v>16.5</v>
          </cell>
          <cell r="F62">
            <v>23.5</v>
          </cell>
          <cell r="G62">
            <v>18</v>
          </cell>
          <cell r="H62">
            <v>7.5</v>
          </cell>
          <cell r="I62">
            <v>13.5</v>
          </cell>
        </row>
        <row r="63">
          <cell r="A63">
            <v>423</v>
          </cell>
          <cell r="B63">
            <v>9</v>
          </cell>
          <cell r="C63">
            <v>13</v>
          </cell>
          <cell r="D63">
            <v>13</v>
          </cell>
          <cell r="E63">
            <v>16</v>
          </cell>
          <cell r="F63">
            <v>27</v>
          </cell>
          <cell r="G63">
            <v>16</v>
          </cell>
          <cell r="H63">
            <v>9.5</v>
          </cell>
          <cell r="I63">
            <v>17</v>
          </cell>
        </row>
        <row r="64">
          <cell r="A64">
            <v>467</v>
          </cell>
          <cell r="B64">
            <v>11</v>
          </cell>
          <cell r="C64">
            <v>14</v>
          </cell>
          <cell r="D64">
            <v>15</v>
          </cell>
          <cell r="E64">
            <v>15</v>
          </cell>
          <cell r="F64">
            <v>24</v>
          </cell>
          <cell r="G64">
            <v>17</v>
          </cell>
          <cell r="H64">
            <v>10.5</v>
          </cell>
          <cell r="I64">
            <v>14</v>
          </cell>
        </row>
        <row r="65">
          <cell r="A65">
            <v>484</v>
          </cell>
          <cell r="B65">
            <v>14</v>
          </cell>
          <cell r="C65">
            <v>10</v>
          </cell>
          <cell r="D65">
            <v>9.5</v>
          </cell>
          <cell r="E65">
            <v>15.5</v>
          </cell>
          <cell r="F65">
            <v>27</v>
          </cell>
          <cell r="G65">
            <v>22</v>
          </cell>
          <cell r="H65">
            <v>11</v>
          </cell>
          <cell r="I65">
            <v>11.5</v>
          </cell>
        </row>
        <row r="66">
          <cell r="A66">
            <v>354</v>
          </cell>
          <cell r="B66">
            <v>8.5</v>
          </cell>
          <cell r="C66">
            <v>9</v>
          </cell>
          <cell r="D66">
            <v>14.5</v>
          </cell>
          <cell r="E66">
            <v>19.5</v>
          </cell>
          <cell r="F66">
            <v>26.5</v>
          </cell>
          <cell r="G66">
            <v>17</v>
          </cell>
          <cell r="H66">
            <v>13.75</v>
          </cell>
          <cell r="I66">
            <v>11.5</v>
          </cell>
        </row>
        <row r="67">
          <cell r="A67">
            <v>97</v>
          </cell>
          <cell r="B67">
            <v>11.5</v>
          </cell>
          <cell r="C67">
            <v>11</v>
          </cell>
          <cell r="D67">
            <v>17.5</v>
          </cell>
          <cell r="E67">
            <v>13</v>
          </cell>
          <cell r="F67">
            <v>24.5</v>
          </cell>
          <cell r="G67">
            <v>23</v>
          </cell>
          <cell r="H67">
            <v>9</v>
          </cell>
          <cell r="I67">
            <v>10.5</v>
          </cell>
        </row>
        <row r="68">
          <cell r="A68">
            <v>471</v>
          </cell>
          <cell r="B68">
            <v>11</v>
          </cell>
          <cell r="C68">
            <v>10</v>
          </cell>
          <cell r="D68">
            <v>16</v>
          </cell>
          <cell r="E68">
            <v>16.5</v>
          </cell>
          <cell r="F68">
            <v>29</v>
          </cell>
          <cell r="G68">
            <v>19</v>
          </cell>
          <cell r="H68">
            <v>7</v>
          </cell>
          <cell r="I68">
            <v>11.5</v>
          </cell>
        </row>
        <row r="69">
          <cell r="A69">
            <v>84</v>
          </cell>
          <cell r="B69">
            <v>13</v>
          </cell>
          <cell r="C69">
            <v>9</v>
          </cell>
          <cell r="D69">
            <v>17</v>
          </cell>
          <cell r="E69">
            <v>14</v>
          </cell>
          <cell r="F69">
            <v>31</v>
          </cell>
          <cell r="G69">
            <v>18.5</v>
          </cell>
          <cell r="H69">
            <v>8.5</v>
          </cell>
          <cell r="I69">
            <v>8.5</v>
          </cell>
        </row>
        <row r="70">
          <cell r="A70">
            <v>9</v>
          </cell>
          <cell r="B70">
            <v>13</v>
          </cell>
          <cell r="C70">
            <v>12</v>
          </cell>
          <cell r="D70">
            <v>7</v>
          </cell>
          <cell r="E70">
            <v>15</v>
          </cell>
          <cell r="F70">
            <v>28</v>
          </cell>
          <cell r="G70">
            <v>23.5</v>
          </cell>
          <cell r="H70">
            <v>10</v>
          </cell>
          <cell r="I70">
            <v>10.5</v>
          </cell>
        </row>
        <row r="71">
          <cell r="A71">
            <v>108</v>
          </cell>
          <cell r="B71">
            <v>13</v>
          </cell>
          <cell r="C71">
            <v>17</v>
          </cell>
          <cell r="D71">
            <v>13</v>
          </cell>
          <cell r="E71">
            <v>15.5</v>
          </cell>
          <cell r="F71">
            <v>24</v>
          </cell>
          <cell r="G71">
            <v>18</v>
          </cell>
          <cell r="H71">
            <v>8</v>
          </cell>
          <cell r="I71">
            <v>10.5</v>
          </cell>
        </row>
        <row r="72">
          <cell r="A72">
            <v>311</v>
          </cell>
          <cell r="B72">
            <v>11</v>
          </cell>
          <cell r="C72">
            <v>15</v>
          </cell>
          <cell r="D72">
            <v>18</v>
          </cell>
          <cell r="E72">
            <v>16.5</v>
          </cell>
          <cell r="F72">
            <v>21.5</v>
          </cell>
          <cell r="G72">
            <v>15</v>
          </cell>
          <cell r="H72">
            <v>12</v>
          </cell>
          <cell r="I72">
            <v>10</v>
          </cell>
        </row>
        <row r="73">
          <cell r="A73">
            <v>424</v>
          </cell>
          <cell r="B73">
            <v>11</v>
          </cell>
          <cell r="C73">
            <v>8</v>
          </cell>
          <cell r="D73">
            <v>17.5</v>
          </cell>
          <cell r="E73">
            <v>17</v>
          </cell>
          <cell r="F73">
            <v>28</v>
          </cell>
          <cell r="G73">
            <v>13</v>
          </cell>
          <cell r="H73">
            <v>12</v>
          </cell>
          <cell r="I73">
            <v>12.5</v>
          </cell>
        </row>
        <row r="74">
          <cell r="A74">
            <v>461</v>
          </cell>
          <cell r="B74">
            <v>13</v>
          </cell>
          <cell r="C74">
            <v>13</v>
          </cell>
          <cell r="D74">
            <v>13</v>
          </cell>
          <cell r="E74">
            <v>15</v>
          </cell>
          <cell r="F74">
            <v>24</v>
          </cell>
          <cell r="G74">
            <v>12.5</v>
          </cell>
          <cell r="H74">
            <v>14</v>
          </cell>
          <cell r="I74">
            <v>14.5</v>
          </cell>
        </row>
        <row r="75">
          <cell r="A75">
            <v>486</v>
          </cell>
          <cell r="B75">
            <v>12</v>
          </cell>
          <cell r="C75">
            <v>15</v>
          </cell>
          <cell r="D75">
            <v>13</v>
          </cell>
          <cell r="E75">
            <v>15.5</v>
          </cell>
          <cell r="F75">
            <v>25</v>
          </cell>
          <cell r="G75">
            <v>19</v>
          </cell>
          <cell r="H75">
            <v>6.5</v>
          </cell>
          <cell r="I75">
            <v>13</v>
          </cell>
        </row>
        <row r="76">
          <cell r="A76">
            <v>535</v>
          </cell>
          <cell r="B76">
            <v>12</v>
          </cell>
          <cell r="C76">
            <v>17</v>
          </cell>
          <cell r="D76">
            <v>10.5</v>
          </cell>
          <cell r="E76">
            <v>13.5</v>
          </cell>
          <cell r="F76">
            <v>21.5</v>
          </cell>
          <cell r="G76">
            <v>23.5</v>
          </cell>
          <cell r="H76">
            <v>11</v>
          </cell>
          <cell r="I76">
            <v>10</v>
          </cell>
        </row>
        <row r="77">
          <cell r="A77">
            <v>534</v>
          </cell>
          <cell r="B77">
            <v>11</v>
          </cell>
          <cell r="C77">
            <v>12</v>
          </cell>
          <cell r="D77">
            <v>12</v>
          </cell>
          <cell r="E77">
            <v>12.25</v>
          </cell>
          <cell r="F77">
            <v>29</v>
          </cell>
          <cell r="G77">
            <v>17.5</v>
          </cell>
          <cell r="H77">
            <v>11</v>
          </cell>
          <cell r="I77">
            <v>14</v>
          </cell>
        </row>
        <row r="78">
          <cell r="A78">
            <v>256</v>
          </cell>
          <cell r="B78">
            <v>11</v>
          </cell>
          <cell r="C78">
            <v>17</v>
          </cell>
          <cell r="D78">
            <v>16.5</v>
          </cell>
          <cell r="E78">
            <v>12.5</v>
          </cell>
          <cell r="F78">
            <v>23.5</v>
          </cell>
          <cell r="G78">
            <v>16</v>
          </cell>
          <cell r="H78">
            <v>13</v>
          </cell>
          <cell r="I78">
            <v>9</v>
          </cell>
        </row>
        <row r="79">
          <cell r="A79">
            <v>313</v>
          </cell>
          <cell r="B79">
            <v>12</v>
          </cell>
          <cell r="C79">
            <v>14</v>
          </cell>
          <cell r="D79">
            <v>15.5</v>
          </cell>
          <cell r="E79">
            <v>14.5</v>
          </cell>
          <cell r="F79">
            <v>23</v>
          </cell>
          <cell r="G79">
            <v>18</v>
          </cell>
          <cell r="H79">
            <v>11</v>
          </cell>
          <cell r="I79">
            <v>10.5</v>
          </cell>
        </row>
        <row r="80">
          <cell r="A80">
            <v>327</v>
          </cell>
          <cell r="B80">
            <v>12</v>
          </cell>
          <cell r="C80">
            <v>16</v>
          </cell>
          <cell r="D80">
            <v>15</v>
          </cell>
          <cell r="E80">
            <v>11</v>
          </cell>
          <cell r="F80">
            <v>26</v>
          </cell>
          <cell r="G80">
            <v>17.5</v>
          </cell>
          <cell r="H80">
            <v>9</v>
          </cell>
          <cell r="I80">
            <v>12</v>
          </cell>
        </row>
        <row r="81">
          <cell r="A81">
            <v>331</v>
          </cell>
          <cell r="B81">
            <v>12</v>
          </cell>
          <cell r="C81">
            <v>9</v>
          </cell>
          <cell r="D81">
            <v>14.5</v>
          </cell>
          <cell r="E81">
            <v>17.25</v>
          </cell>
          <cell r="F81">
            <v>30</v>
          </cell>
          <cell r="G81">
            <v>17</v>
          </cell>
          <cell r="H81">
            <v>8</v>
          </cell>
          <cell r="I81">
            <v>10.5</v>
          </cell>
        </row>
        <row r="82">
          <cell r="A82">
            <v>546</v>
          </cell>
          <cell r="B82">
            <v>9.5</v>
          </cell>
          <cell r="C82">
            <v>13</v>
          </cell>
          <cell r="D82">
            <v>10.5</v>
          </cell>
          <cell r="E82">
            <v>12.25</v>
          </cell>
          <cell r="F82">
            <v>30.5</v>
          </cell>
          <cell r="G82">
            <v>19.5</v>
          </cell>
          <cell r="H82">
            <v>9</v>
          </cell>
          <cell r="I82">
            <v>14</v>
          </cell>
        </row>
        <row r="83">
          <cell r="A83">
            <v>6</v>
          </cell>
          <cell r="B83">
            <v>12</v>
          </cell>
          <cell r="C83">
            <v>15</v>
          </cell>
          <cell r="D83">
            <v>16</v>
          </cell>
          <cell r="E83">
            <v>17</v>
          </cell>
          <cell r="F83">
            <v>25</v>
          </cell>
          <cell r="G83">
            <v>22</v>
          </cell>
          <cell r="H83">
            <v>6</v>
          </cell>
          <cell r="I83">
            <v>5</v>
          </cell>
        </row>
        <row r="84">
          <cell r="A84">
            <v>250</v>
          </cell>
          <cell r="B84">
            <v>11</v>
          </cell>
          <cell r="C84">
            <v>8</v>
          </cell>
          <cell r="D84">
            <v>15.5</v>
          </cell>
          <cell r="E84">
            <v>16.5</v>
          </cell>
          <cell r="F84">
            <v>31</v>
          </cell>
          <cell r="G84">
            <v>17.5</v>
          </cell>
          <cell r="H84">
            <v>10</v>
          </cell>
          <cell r="I84">
            <v>8.5</v>
          </cell>
        </row>
        <row r="85">
          <cell r="A85">
            <v>258</v>
          </cell>
          <cell r="B85">
            <v>12</v>
          </cell>
          <cell r="C85">
            <v>13</v>
          </cell>
          <cell r="D85">
            <v>18.5</v>
          </cell>
          <cell r="E85">
            <v>12</v>
          </cell>
          <cell r="F85">
            <v>25</v>
          </cell>
          <cell r="G85">
            <v>19</v>
          </cell>
          <cell r="H85">
            <v>10</v>
          </cell>
          <cell r="I85">
            <v>8.5</v>
          </cell>
        </row>
        <row r="86">
          <cell r="A86">
            <v>458</v>
          </cell>
          <cell r="B86">
            <v>13</v>
          </cell>
          <cell r="C86">
            <v>16</v>
          </cell>
          <cell r="D86">
            <v>10</v>
          </cell>
          <cell r="E86">
            <v>18</v>
          </cell>
          <cell r="F86">
            <v>16</v>
          </cell>
          <cell r="G86">
            <v>17</v>
          </cell>
          <cell r="H86">
            <v>13.5</v>
          </cell>
          <cell r="I86">
            <v>14.5</v>
          </cell>
        </row>
        <row r="87">
          <cell r="A87">
            <v>545</v>
          </cell>
          <cell r="B87">
            <v>11</v>
          </cell>
          <cell r="C87">
            <v>12</v>
          </cell>
          <cell r="D87">
            <v>10.5</v>
          </cell>
          <cell r="E87">
            <v>14.5</v>
          </cell>
          <cell r="F87">
            <v>24.5</v>
          </cell>
          <cell r="G87">
            <v>21.5</v>
          </cell>
          <cell r="H87">
            <v>11</v>
          </cell>
          <cell r="I87">
            <v>13</v>
          </cell>
        </row>
        <row r="88">
          <cell r="A88">
            <v>388</v>
          </cell>
          <cell r="B88">
            <v>13</v>
          </cell>
          <cell r="C88">
            <v>15</v>
          </cell>
          <cell r="D88">
            <v>15</v>
          </cell>
          <cell r="E88">
            <v>15</v>
          </cell>
          <cell r="F88">
            <v>16.5</v>
          </cell>
          <cell r="G88">
            <v>21</v>
          </cell>
          <cell r="H88">
            <v>9.5</v>
          </cell>
          <cell r="I88">
            <v>12.5</v>
          </cell>
        </row>
        <row r="89">
          <cell r="A89">
            <v>537</v>
          </cell>
          <cell r="B89">
            <v>9</v>
          </cell>
          <cell r="C89">
            <v>13</v>
          </cell>
          <cell r="D89">
            <v>10.5</v>
          </cell>
          <cell r="E89">
            <v>13</v>
          </cell>
          <cell r="F89">
            <v>27</v>
          </cell>
          <cell r="G89">
            <v>20</v>
          </cell>
          <cell r="H89">
            <v>11</v>
          </cell>
          <cell r="I89">
            <v>14</v>
          </cell>
        </row>
        <row r="90">
          <cell r="A90">
            <v>549</v>
          </cell>
          <cell r="B90">
            <v>8</v>
          </cell>
          <cell r="C90">
            <v>14</v>
          </cell>
          <cell r="D90">
            <v>10.5</v>
          </cell>
          <cell r="E90">
            <v>10</v>
          </cell>
          <cell r="F90">
            <v>29</v>
          </cell>
          <cell r="G90">
            <v>21</v>
          </cell>
          <cell r="H90">
            <v>11</v>
          </cell>
          <cell r="I90">
            <v>14</v>
          </cell>
        </row>
        <row r="91">
          <cell r="A91">
            <v>32</v>
          </cell>
          <cell r="B91">
            <v>9</v>
          </cell>
          <cell r="C91">
            <v>9</v>
          </cell>
          <cell r="D91">
            <v>14</v>
          </cell>
          <cell r="E91">
            <v>16.5</v>
          </cell>
          <cell r="F91">
            <v>30</v>
          </cell>
          <cell r="G91">
            <v>19</v>
          </cell>
          <cell r="H91">
            <v>6.5</v>
          </cell>
          <cell r="I91">
            <v>13</v>
          </cell>
        </row>
        <row r="92">
          <cell r="A92">
            <v>45</v>
          </cell>
          <cell r="B92">
            <v>12</v>
          </cell>
          <cell r="C92">
            <v>10</v>
          </cell>
          <cell r="D92">
            <v>11.5</v>
          </cell>
          <cell r="E92">
            <v>17.5</v>
          </cell>
          <cell r="F92">
            <v>20.5</v>
          </cell>
          <cell r="G92">
            <v>21</v>
          </cell>
          <cell r="H92">
            <v>11</v>
          </cell>
          <cell r="I92">
            <v>13.5</v>
          </cell>
        </row>
        <row r="93">
          <cell r="A93">
            <v>92</v>
          </cell>
          <cell r="B93">
            <v>14</v>
          </cell>
          <cell r="C93">
            <v>4</v>
          </cell>
          <cell r="D93">
            <v>12</v>
          </cell>
          <cell r="E93">
            <v>16.5</v>
          </cell>
          <cell r="F93">
            <v>27.5</v>
          </cell>
          <cell r="G93">
            <v>21.5</v>
          </cell>
          <cell r="H93">
            <v>10</v>
          </cell>
          <cell r="I93">
            <v>11.5</v>
          </cell>
        </row>
        <row r="94">
          <cell r="A94">
            <v>457</v>
          </cell>
          <cell r="B94">
            <v>13.5</v>
          </cell>
          <cell r="C94">
            <v>11</v>
          </cell>
          <cell r="D94">
            <v>12.5</v>
          </cell>
          <cell r="E94">
            <v>16.5</v>
          </cell>
          <cell r="F94">
            <v>20</v>
          </cell>
          <cell r="G94">
            <v>18</v>
          </cell>
          <cell r="H94">
            <v>13.5</v>
          </cell>
          <cell r="I94">
            <v>12</v>
          </cell>
        </row>
        <row r="95">
          <cell r="A95">
            <v>542</v>
          </cell>
          <cell r="B95">
            <v>11</v>
          </cell>
          <cell r="C95">
            <v>13</v>
          </cell>
          <cell r="D95">
            <v>10.5</v>
          </cell>
          <cell r="E95">
            <v>15.5</v>
          </cell>
          <cell r="F95">
            <v>23</v>
          </cell>
          <cell r="G95">
            <v>19</v>
          </cell>
          <cell r="H95">
            <v>11</v>
          </cell>
          <cell r="I95">
            <v>14</v>
          </cell>
        </row>
        <row r="96">
          <cell r="A96">
            <v>455</v>
          </cell>
          <cell r="B96">
            <v>12</v>
          </cell>
          <cell r="C96">
            <v>8</v>
          </cell>
          <cell r="D96">
            <v>13.5</v>
          </cell>
          <cell r="E96">
            <v>17</v>
          </cell>
          <cell r="F96">
            <v>23</v>
          </cell>
          <cell r="G96">
            <v>16</v>
          </cell>
          <cell r="H96">
            <v>14.25</v>
          </cell>
          <cell r="I96">
            <v>13</v>
          </cell>
        </row>
        <row r="97">
          <cell r="A97">
            <v>120</v>
          </cell>
          <cell r="B97">
            <v>13</v>
          </cell>
          <cell r="C97">
            <v>7</v>
          </cell>
          <cell r="D97">
            <v>17</v>
          </cell>
          <cell r="E97">
            <v>15</v>
          </cell>
          <cell r="F97">
            <v>26.5</v>
          </cell>
          <cell r="G97">
            <v>18.5</v>
          </cell>
          <cell r="H97">
            <v>8</v>
          </cell>
          <cell r="I97">
            <v>11.5</v>
          </cell>
        </row>
        <row r="98">
          <cell r="A98">
            <v>262</v>
          </cell>
          <cell r="B98">
            <v>11</v>
          </cell>
          <cell r="C98">
            <v>15</v>
          </cell>
          <cell r="D98">
            <v>15.5</v>
          </cell>
          <cell r="E98">
            <v>11.5</v>
          </cell>
          <cell r="F98">
            <v>28</v>
          </cell>
          <cell r="G98">
            <v>18</v>
          </cell>
          <cell r="H98">
            <v>10</v>
          </cell>
          <cell r="I98">
            <v>7.5</v>
          </cell>
        </row>
        <row r="99">
          <cell r="A99">
            <v>281</v>
          </cell>
          <cell r="B99">
            <v>12</v>
          </cell>
          <cell r="C99">
            <v>9</v>
          </cell>
          <cell r="D99">
            <v>18.5</v>
          </cell>
          <cell r="E99">
            <v>13.5</v>
          </cell>
          <cell r="F99">
            <v>26.5</v>
          </cell>
          <cell r="G99">
            <v>19</v>
          </cell>
          <cell r="H99">
            <v>9</v>
          </cell>
          <cell r="I99">
            <v>9</v>
          </cell>
        </row>
        <row r="100">
          <cell r="A100">
            <v>389</v>
          </cell>
          <cell r="B100">
            <v>13</v>
          </cell>
          <cell r="C100">
            <v>9</v>
          </cell>
          <cell r="D100">
            <v>16</v>
          </cell>
          <cell r="E100">
            <v>17.5</v>
          </cell>
          <cell r="F100">
            <v>15.5</v>
          </cell>
          <cell r="G100">
            <v>20</v>
          </cell>
          <cell r="H100">
            <v>10.5</v>
          </cell>
          <cell r="I100">
            <v>15</v>
          </cell>
        </row>
        <row r="101">
          <cell r="A101">
            <v>439</v>
          </cell>
          <cell r="B101">
            <v>13</v>
          </cell>
          <cell r="C101">
            <v>16</v>
          </cell>
          <cell r="D101">
            <v>12.5</v>
          </cell>
          <cell r="E101">
            <v>15</v>
          </cell>
          <cell r="F101">
            <v>23</v>
          </cell>
          <cell r="G101">
            <v>18</v>
          </cell>
          <cell r="H101">
            <v>11.5</v>
          </cell>
          <cell r="I101">
            <v>7.5</v>
          </cell>
        </row>
        <row r="102">
          <cell r="A102">
            <v>490</v>
          </cell>
          <cell r="B102">
            <v>13</v>
          </cell>
          <cell r="C102">
            <v>7</v>
          </cell>
          <cell r="D102">
            <v>11.5</v>
          </cell>
          <cell r="E102">
            <v>17</v>
          </cell>
          <cell r="F102">
            <v>25</v>
          </cell>
          <cell r="G102">
            <v>24</v>
          </cell>
          <cell r="H102">
            <v>9</v>
          </cell>
          <cell r="I102">
            <v>10</v>
          </cell>
        </row>
        <row r="103">
          <cell r="A103">
            <v>271</v>
          </cell>
          <cell r="B103">
            <v>13</v>
          </cell>
          <cell r="C103">
            <v>9</v>
          </cell>
          <cell r="D103">
            <v>12.5</v>
          </cell>
          <cell r="E103">
            <v>14.5</v>
          </cell>
          <cell r="F103">
            <v>30.75</v>
          </cell>
          <cell r="G103">
            <v>18</v>
          </cell>
          <cell r="H103">
            <v>10</v>
          </cell>
          <cell r="I103">
            <v>8.5</v>
          </cell>
        </row>
        <row r="104">
          <cell r="A104">
            <v>326</v>
          </cell>
          <cell r="B104">
            <v>11.5</v>
          </cell>
          <cell r="C104">
            <v>18</v>
          </cell>
          <cell r="D104">
            <v>16</v>
          </cell>
          <cell r="E104">
            <v>15</v>
          </cell>
          <cell r="F104">
            <v>19.5</v>
          </cell>
          <cell r="G104">
            <v>18</v>
          </cell>
          <cell r="H104">
            <v>4.75</v>
          </cell>
          <cell r="I104">
            <v>13.5</v>
          </cell>
        </row>
        <row r="105">
          <cell r="A105">
            <v>11</v>
          </cell>
          <cell r="B105">
            <v>12</v>
          </cell>
          <cell r="C105">
            <v>7</v>
          </cell>
          <cell r="D105">
            <v>11</v>
          </cell>
          <cell r="E105">
            <v>18</v>
          </cell>
          <cell r="F105">
            <v>23.5</v>
          </cell>
          <cell r="G105">
            <v>20.5</v>
          </cell>
          <cell r="H105">
            <v>10</v>
          </cell>
          <cell r="I105">
            <v>14</v>
          </cell>
        </row>
        <row r="106">
          <cell r="A106">
            <v>443</v>
          </cell>
          <cell r="B106">
            <v>10</v>
          </cell>
          <cell r="C106">
            <v>12</v>
          </cell>
          <cell r="D106">
            <v>13.5</v>
          </cell>
          <cell r="E106">
            <v>15.5</v>
          </cell>
          <cell r="F106">
            <v>22</v>
          </cell>
          <cell r="G106">
            <v>17</v>
          </cell>
          <cell r="H106">
            <v>10</v>
          </cell>
          <cell r="I106">
            <v>16</v>
          </cell>
        </row>
        <row r="107">
          <cell r="A107">
            <v>450</v>
          </cell>
          <cell r="B107">
            <v>13</v>
          </cell>
          <cell r="C107">
            <v>8</v>
          </cell>
          <cell r="D107">
            <v>13.5</v>
          </cell>
          <cell r="E107">
            <v>16.5</v>
          </cell>
          <cell r="F107">
            <v>26</v>
          </cell>
          <cell r="G107">
            <v>18</v>
          </cell>
          <cell r="H107">
            <v>13</v>
          </cell>
          <cell r="I107">
            <v>8</v>
          </cell>
        </row>
        <row r="108">
          <cell r="A108">
            <v>28</v>
          </cell>
          <cell r="B108">
            <v>13</v>
          </cell>
          <cell r="C108">
            <v>5</v>
          </cell>
          <cell r="D108">
            <v>6.5</v>
          </cell>
          <cell r="E108">
            <v>17.5</v>
          </cell>
          <cell r="F108">
            <v>32</v>
          </cell>
          <cell r="G108">
            <v>20.5</v>
          </cell>
          <cell r="H108">
            <v>10</v>
          </cell>
          <cell r="I108">
            <v>11</v>
          </cell>
        </row>
        <row r="109">
          <cell r="A109">
            <v>61</v>
          </cell>
          <cell r="B109">
            <v>11</v>
          </cell>
          <cell r="C109">
            <v>10</v>
          </cell>
          <cell r="D109">
            <v>13</v>
          </cell>
          <cell r="E109">
            <v>17</v>
          </cell>
          <cell r="F109">
            <v>21.5</v>
          </cell>
          <cell r="G109">
            <v>20</v>
          </cell>
          <cell r="H109">
            <v>8</v>
          </cell>
          <cell r="I109">
            <v>15</v>
          </cell>
        </row>
        <row r="110">
          <cell r="A110">
            <v>321</v>
          </cell>
          <cell r="B110">
            <v>12</v>
          </cell>
          <cell r="C110">
            <v>17</v>
          </cell>
          <cell r="D110">
            <v>15</v>
          </cell>
          <cell r="E110">
            <v>14</v>
          </cell>
          <cell r="F110">
            <v>19</v>
          </cell>
          <cell r="G110">
            <v>18</v>
          </cell>
          <cell r="H110">
            <v>10</v>
          </cell>
          <cell r="I110">
            <v>10.5</v>
          </cell>
        </row>
        <row r="111">
          <cell r="A111">
            <v>421</v>
          </cell>
          <cell r="B111">
            <v>12</v>
          </cell>
          <cell r="C111">
            <v>14</v>
          </cell>
          <cell r="D111">
            <v>13.5</v>
          </cell>
          <cell r="E111">
            <v>16</v>
          </cell>
          <cell r="F111">
            <v>24</v>
          </cell>
          <cell r="G111">
            <v>14.5</v>
          </cell>
          <cell r="H111">
            <v>9</v>
          </cell>
          <cell r="I111">
            <v>12.5</v>
          </cell>
        </row>
        <row r="112">
          <cell r="A112">
            <v>445</v>
          </cell>
          <cell r="B112">
            <v>12</v>
          </cell>
          <cell r="C112">
            <v>6</v>
          </cell>
          <cell r="D112">
            <v>10</v>
          </cell>
          <cell r="E112">
            <v>16</v>
          </cell>
          <cell r="F112">
            <v>27</v>
          </cell>
          <cell r="G112">
            <v>16</v>
          </cell>
          <cell r="H112">
            <v>13</v>
          </cell>
          <cell r="I112">
            <v>15.5</v>
          </cell>
        </row>
        <row r="113">
          <cell r="A113">
            <v>488</v>
          </cell>
          <cell r="B113">
            <v>10</v>
          </cell>
          <cell r="C113">
            <v>12</v>
          </cell>
          <cell r="D113">
            <v>11.5</v>
          </cell>
          <cell r="E113">
            <v>14</v>
          </cell>
          <cell r="F113">
            <v>27</v>
          </cell>
          <cell r="G113">
            <v>17.5</v>
          </cell>
          <cell r="H113">
            <v>10.25</v>
          </cell>
          <cell r="I113">
            <v>13</v>
          </cell>
        </row>
        <row r="114">
          <cell r="A114">
            <v>49</v>
          </cell>
          <cell r="B114">
            <v>12</v>
          </cell>
          <cell r="C114">
            <v>15</v>
          </cell>
          <cell r="D114">
            <v>10</v>
          </cell>
          <cell r="E114">
            <v>13.5</v>
          </cell>
          <cell r="F114">
            <v>23</v>
          </cell>
          <cell r="G114">
            <v>22</v>
          </cell>
          <cell r="H114">
            <v>6</v>
          </cell>
          <cell r="I114">
            <v>13.5</v>
          </cell>
        </row>
        <row r="115">
          <cell r="A115">
            <v>124</v>
          </cell>
          <cell r="B115">
            <v>10.5</v>
          </cell>
          <cell r="C115">
            <v>11</v>
          </cell>
          <cell r="D115">
            <v>11.5</v>
          </cell>
          <cell r="E115">
            <v>17</v>
          </cell>
          <cell r="F115">
            <v>27.5</v>
          </cell>
          <cell r="G115">
            <v>15.5</v>
          </cell>
          <cell r="H115">
            <v>11</v>
          </cell>
          <cell r="I115">
            <v>11</v>
          </cell>
        </row>
        <row r="116">
          <cell r="A116">
            <v>454</v>
          </cell>
          <cell r="B116">
            <v>12</v>
          </cell>
          <cell r="C116">
            <v>12</v>
          </cell>
          <cell r="D116">
            <v>13</v>
          </cell>
          <cell r="E116">
            <v>16</v>
          </cell>
          <cell r="F116">
            <v>22</v>
          </cell>
          <cell r="G116">
            <v>14</v>
          </cell>
          <cell r="H116">
            <v>13</v>
          </cell>
          <cell r="I116">
            <v>13</v>
          </cell>
        </row>
        <row r="117">
          <cell r="A117">
            <v>462</v>
          </cell>
          <cell r="B117">
            <v>13</v>
          </cell>
          <cell r="C117">
            <v>14</v>
          </cell>
          <cell r="D117">
            <v>16</v>
          </cell>
          <cell r="E117">
            <v>15.5</v>
          </cell>
          <cell r="F117">
            <v>18</v>
          </cell>
          <cell r="G117">
            <v>15</v>
          </cell>
          <cell r="H117">
            <v>10</v>
          </cell>
          <cell r="I117">
            <v>13.5</v>
          </cell>
        </row>
        <row r="118">
          <cell r="A118">
            <v>540</v>
          </cell>
          <cell r="B118">
            <v>10</v>
          </cell>
          <cell r="C118">
            <v>12</v>
          </cell>
          <cell r="D118">
            <v>10.5</v>
          </cell>
          <cell r="E118">
            <v>11</v>
          </cell>
          <cell r="F118">
            <v>24.5</v>
          </cell>
          <cell r="G118">
            <v>21</v>
          </cell>
          <cell r="H118">
            <v>11</v>
          </cell>
          <cell r="I118">
            <v>15</v>
          </cell>
        </row>
        <row r="119">
          <cell r="A119">
            <v>336</v>
          </cell>
          <cell r="B119">
            <v>12</v>
          </cell>
          <cell r="C119">
            <v>7</v>
          </cell>
          <cell r="D119">
            <v>16.5</v>
          </cell>
          <cell r="E119">
            <v>16.5</v>
          </cell>
          <cell r="F119">
            <v>25</v>
          </cell>
          <cell r="G119">
            <v>19</v>
          </cell>
          <cell r="H119">
            <v>5</v>
          </cell>
          <cell r="I119">
            <v>13.5</v>
          </cell>
        </row>
        <row r="120">
          <cell r="A120">
            <v>431</v>
          </cell>
          <cell r="B120">
            <v>12</v>
          </cell>
          <cell r="C120">
            <v>16</v>
          </cell>
          <cell r="D120">
            <v>7.5</v>
          </cell>
          <cell r="E120">
            <v>14</v>
          </cell>
          <cell r="F120">
            <v>20</v>
          </cell>
          <cell r="G120">
            <v>21.5</v>
          </cell>
          <cell r="H120">
            <v>10.5</v>
          </cell>
          <cell r="I120">
            <v>13</v>
          </cell>
        </row>
        <row r="121">
          <cell r="A121">
            <v>442</v>
          </cell>
          <cell r="B121">
            <v>12</v>
          </cell>
          <cell r="C121">
            <v>16</v>
          </cell>
          <cell r="D121">
            <v>6</v>
          </cell>
          <cell r="E121">
            <v>15</v>
          </cell>
          <cell r="F121">
            <v>24</v>
          </cell>
          <cell r="G121">
            <v>18.5</v>
          </cell>
          <cell r="H121">
            <v>10</v>
          </cell>
          <cell r="I121">
            <v>13</v>
          </cell>
        </row>
        <row r="122">
          <cell r="A122">
            <v>452</v>
          </cell>
          <cell r="B122">
            <v>11</v>
          </cell>
          <cell r="C122">
            <v>14</v>
          </cell>
          <cell r="D122">
            <v>13</v>
          </cell>
          <cell r="E122">
            <v>16.5</v>
          </cell>
          <cell r="F122">
            <v>18</v>
          </cell>
          <cell r="G122">
            <v>15</v>
          </cell>
          <cell r="H122">
            <v>13</v>
          </cell>
          <cell r="I122">
            <v>14</v>
          </cell>
        </row>
        <row r="123">
          <cell r="A123">
            <v>456</v>
          </cell>
          <cell r="B123">
            <v>11</v>
          </cell>
          <cell r="C123">
            <v>9</v>
          </cell>
          <cell r="D123">
            <v>10.5</v>
          </cell>
          <cell r="E123">
            <v>17</v>
          </cell>
          <cell r="F123">
            <v>24</v>
          </cell>
          <cell r="G123">
            <v>16</v>
          </cell>
          <cell r="H123">
            <v>13</v>
          </cell>
          <cell r="I123">
            <v>14</v>
          </cell>
        </row>
        <row r="124">
          <cell r="A124">
            <v>472</v>
          </cell>
          <cell r="B124">
            <v>13</v>
          </cell>
          <cell r="C124">
            <v>12</v>
          </cell>
          <cell r="D124">
            <v>14.5</v>
          </cell>
          <cell r="E124">
            <v>15</v>
          </cell>
          <cell r="F124">
            <v>22</v>
          </cell>
          <cell r="G124">
            <v>20</v>
          </cell>
          <cell r="H124">
            <v>7</v>
          </cell>
          <cell r="I124">
            <v>11</v>
          </cell>
        </row>
        <row r="125">
          <cell r="A125">
            <v>538</v>
          </cell>
          <cell r="B125">
            <v>10</v>
          </cell>
          <cell r="C125">
            <v>11</v>
          </cell>
          <cell r="D125">
            <v>10</v>
          </cell>
          <cell r="E125">
            <v>12.5</v>
          </cell>
          <cell r="F125">
            <v>22</v>
          </cell>
          <cell r="G125">
            <v>24</v>
          </cell>
          <cell r="H125">
            <v>11</v>
          </cell>
          <cell r="I125">
            <v>14</v>
          </cell>
        </row>
        <row r="126">
          <cell r="A126">
            <v>548</v>
          </cell>
          <cell r="B126">
            <v>10</v>
          </cell>
          <cell r="C126">
            <v>13</v>
          </cell>
          <cell r="D126">
            <v>11</v>
          </cell>
          <cell r="E126">
            <v>13</v>
          </cell>
          <cell r="F126">
            <v>23</v>
          </cell>
          <cell r="G126">
            <v>20.5</v>
          </cell>
          <cell r="H126">
            <v>10</v>
          </cell>
          <cell r="I126">
            <v>14</v>
          </cell>
        </row>
        <row r="127">
          <cell r="A127">
            <v>104</v>
          </cell>
          <cell r="B127">
            <v>11</v>
          </cell>
          <cell r="C127">
            <v>15</v>
          </cell>
          <cell r="D127">
            <v>16.5</v>
          </cell>
          <cell r="E127">
            <v>15.5</v>
          </cell>
          <cell r="F127">
            <v>16</v>
          </cell>
          <cell r="G127">
            <v>22.5</v>
          </cell>
          <cell r="H127">
            <v>9.25</v>
          </cell>
          <cell r="I127">
            <v>8.5</v>
          </cell>
        </row>
        <row r="128">
          <cell r="A128">
            <v>512</v>
          </cell>
          <cell r="B128">
            <v>11</v>
          </cell>
          <cell r="C128">
            <v>12</v>
          </cell>
          <cell r="D128">
            <v>15.5</v>
          </cell>
          <cell r="E128">
            <v>13.5</v>
          </cell>
          <cell r="F128">
            <v>20</v>
          </cell>
          <cell r="G128">
            <v>20</v>
          </cell>
          <cell r="H128">
            <v>11.25</v>
          </cell>
          <cell r="I128">
            <v>11</v>
          </cell>
        </row>
        <row r="129">
          <cell r="A129">
            <v>275</v>
          </cell>
          <cell r="B129">
            <v>13</v>
          </cell>
          <cell r="C129">
            <v>10</v>
          </cell>
          <cell r="D129">
            <v>13</v>
          </cell>
          <cell r="E129">
            <v>15</v>
          </cell>
          <cell r="F129">
            <v>30.5</v>
          </cell>
          <cell r="G129">
            <v>16</v>
          </cell>
          <cell r="H129">
            <v>6</v>
          </cell>
          <cell r="I129">
            <v>10.5</v>
          </cell>
        </row>
        <row r="130">
          <cell r="A130">
            <v>377</v>
          </cell>
          <cell r="B130">
            <v>14.5</v>
          </cell>
          <cell r="C130">
            <v>14</v>
          </cell>
          <cell r="D130">
            <v>7.5</v>
          </cell>
          <cell r="E130">
            <v>14</v>
          </cell>
          <cell r="F130">
            <v>20.5</v>
          </cell>
          <cell r="G130">
            <v>18</v>
          </cell>
          <cell r="H130">
            <v>10.5</v>
          </cell>
          <cell r="I130">
            <v>15</v>
          </cell>
        </row>
        <row r="131">
          <cell r="A131">
            <v>489</v>
          </cell>
          <cell r="B131">
            <v>12</v>
          </cell>
          <cell r="C131">
            <v>9</v>
          </cell>
          <cell r="D131">
            <v>8</v>
          </cell>
          <cell r="E131">
            <v>17</v>
          </cell>
          <cell r="F131">
            <v>27</v>
          </cell>
          <cell r="G131">
            <v>17.5</v>
          </cell>
          <cell r="H131">
            <v>11</v>
          </cell>
          <cell r="I131">
            <v>12.5</v>
          </cell>
        </row>
        <row r="132">
          <cell r="A132">
            <v>125</v>
          </cell>
          <cell r="B132">
            <v>10</v>
          </cell>
          <cell r="C132">
            <v>14</v>
          </cell>
          <cell r="D132">
            <v>13.5</v>
          </cell>
          <cell r="E132">
            <v>15.5</v>
          </cell>
          <cell r="F132">
            <v>23.5</v>
          </cell>
          <cell r="G132">
            <v>17</v>
          </cell>
          <cell r="H132">
            <v>12</v>
          </cell>
          <cell r="I132">
            <v>8</v>
          </cell>
        </row>
        <row r="133">
          <cell r="A133">
            <v>382</v>
          </cell>
          <cell r="B133">
            <v>12</v>
          </cell>
          <cell r="C133">
            <v>11</v>
          </cell>
          <cell r="D133">
            <v>7.5</v>
          </cell>
          <cell r="E133">
            <v>16</v>
          </cell>
          <cell r="F133">
            <v>26</v>
          </cell>
          <cell r="G133">
            <v>16</v>
          </cell>
          <cell r="H133">
            <v>11</v>
          </cell>
          <cell r="I133">
            <v>14</v>
          </cell>
        </row>
        <row r="134">
          <cell r="A134">
            <v>464</v>
          </cell>
          <cell r="B134">
            <v>12</v>
          </cell>
          <cell r="C134">
            <v>16</v>
          </cell>
          <cell r="D134">
            <v>13.5</v>
          </cell>
          <cell r="E134">
            <v>14</v>
          </cell>
          <cell r="F134">
            <v>21</v>
          </cell>
          <cell r="G134">
            <v>19</v>
          </cell>
          <cell r="H134">
            <v>10</v>
          </cell>
          <cell r="I134">
            <v>8</v>
          </cell>
        </row>
        <row r="135">
          <cell r="A135">
            <v>480</v>
          </cell>
          <cell r="B135">
            <v>12</v>
          </cell>
          <cell r="C135">
            <v>11</v>
          </cell>
          <cell r="D135">
            <v>11</v>
          </cell>
          <cell r="E135">
            <v>16</v>
          </cell>
          <cell r="F135">
            <v>26</v>
          </cell>
          <cell r="G135">
            <v>18</v>
          </cell>
          <cell r="H135">
            <v>9.5</v>
          </cell>
          <cell r="I135">
            <v>10</v>
          </cell>
        </row>
        <row r="136">
          <cell r="A136">
            <v>73</v>
          </cell>
          <cell r="B136">
            <v>11</v>
          </cell>
          <cell r="C136">
            <v>6</v>
          </cell>
          <cell r="D136">
            <v>11</v>
          </cell>
          <cell r="E136">
            <v>17</v>
          </cell>
          <cell r="F136">
            <v>28</v>
          </cell>
          <cell r="G136">
            <v>18.5</v>
          </cell>
          <cell r="H136">
            <v>11</v>
          </cell>
          <cell r="I136">
            <v>10.5</v>
          </cell>
        </row>
        <row r="137">
          <cell r="A137">
            <v>340</v>
          </cell>
          <cell r="B137">
            <v>8</v>
          </cell>
          <cell r="C137">
            <v>11</v>
          </cell>
          <cell r="D137">
            <v>12</v>
          </cell>
          <cell r="E137">
            <v>18.5</v>
          </cell>
          <cell r="F137">
            <v>28.5</v>
          </cell>
          <cell r="G137">
            <v>15</v>
          </cell>
          <cell r="H137">
            <v>12.5</v>
          </cell>
          <cell r="I137">
            <v>7.5</v>
          </cell>
        </row>
        <row r="138">
          <cell r="A138">
            <v>479</v>
          </cell>
          <cell r="B138">
            <v>13</v>
          </cell>
          <cell r="C138">
            <v>11</v>
          </cell>
          <cell r="D138">
            <v>11</v>
          </cell>
          <cell r="E138">
            <v>15.5</v>
          </cell>
          <cell r="F138">
            <v>27</v>
          </cell>
          <cell r="G138">
            <v>16</v>
          </cell>
          <cell r="H138">
            <v>8</v>
          </cell>
          <cell r="I138">
            <v>11.5</v>
          </cell>
        </row>
        <row r="139">
          <cell r="A139">
            <v>536</v>
          </cell>
          <cell r="B139">
            <v>9</v>
          </cell>
          <cell r="C139">
            <v>15</v>
          </cell>
          <cell r="D139">
            <v>10</v>
          </cell>
          <cell r="E139">
            <v>12.5</v>
          </cell>
          <cell r="F139">
            <v>23</v>
          </cell>
          <cell r="G139">
            <v>18.5</v>
          </cell>
          <cell r="H139">
            <v>11</v>
          </cell>
          <cell r="I139">
            <v>14</v>
          </cell>
        </row>
        <row r="140">
          <cell r="A140">
            <v>307</v>
          </cell>
          <cell r="B140">
            <v>10</v>
          </cell>
          <cell r="C140">
            <v>13</v>
          </cell>
          <cell r="D140">
            <v>16.5</v>
          </cell>
          <cell r="E140">
            <v>16.5</v>
          </cell>
          <cell r="F140">
            <v>18.5</v>
          </cell>
          <cell r="G140">
            <v>15</v>
          </cell>
          <cell r="H140">
            <v>12</v>
          </cell>
          <cell r="I140">
            <v>11</v>
          </cell>
        </row>
        <row r="141">
          <cell r="A141">
            <v>438</v>
          </cell>
          <cell r="B141">
            <v>12</v>
          </cell>
          <cell r="C141">
            <v>14</v>
          </cell>
          <cell r="D141">
            <v>13.5</v>
          </cell>
          <cell r="E141">
            <v>17</v>
          </cell>
          <cell r="F141">
            <v>17</v>
          </cell>
          <cell r="G141">
            <v>17</v>
          </cell>
          <cell r="H141">
            <v>13</v>
          </cell>
          <cell r="I141">
            <v>9</v>
          </cell>
        </row>
        <row r="142">
          <cell r="A142">
            <v>515</v>
          </cell>
          <cell r="B142">
            <v>11</v>
          </cell>
          <cell r="C142">
            <v>14</v>
          </cell>
          <cell r="D142">
            <v>14.5</v>
          </cell>
          <cell r="E142">
            <v>14.5</v>
          </cell>
          <cell r="F142">
            <v>21</v>
          </cell>
          <cell r="G142">
            <v>17</v>
          </cell>
          <cell r="H142">
            <v>9.75</v>
          </cell>
          <cell r="I142">
            <v>10.5</v>
          </cell>
        </row>
        <row r="143">
          <cell r="A143">
            <v>102</v>
          </cell>
          <cell r="B143">
            <v>12</v>
          </cell>
          <cell r="C143">
            <v>9</v>
          </cell>
          <cell r="D143">
            <v>10.5</v>
          </cell>
          <cell r="E143">
            <v>15.5</v>
          </cell>
          <cell r="F143">
            <v>18.5</v>
          </cell>
          <cell r="G143">
            <v>23</v>
          </cell>
          <cell r="H143">
            <v>10</v>
          </cell>
          <cell r="I143">
            <v>13.5</v>
          </cell>
        </row>
        <row r="144">
          <cell r="A144">
            <v>446</v>
          </cell>
          <cell r="B144">
            <v>10</v>
          </cell>
          <cell r="C144">
            <v>11</v>
          </cell>
          <cell r="D144">
            <v>13</v>
          </cell>
          <cell r="E144">
            <v>15.5</v>
          </cell>
          <cell r="F144">
            <v>18</v>
          </cell>
          <cell r="G144">
            <v>19</v>
          </cell>
          <cell r="H144">
            <v>13</v>
          </cell>
          <cell r="I144">
            <v>12.5</v>
          </cell>
        </row>
        <row r="145">
          <cell r="A145">
            <v>466</v>
          </cell>
          <cell r="B145">
            <v>12</v>
          </cell>
          <cell r="C145">
            <v>15</v>
          </cell>
          <cell r="D145">
            <v>14.5</v>
          </cell>
          <cell r="E145">
            <v>15.5</v>
          </cell>
          <cell r="F145">
            <v>16</v>
          </cell>
          <cell r="G145">
            <v>15</v>
          </cell>
          <cell r="H145">
            <v>9</v>
          </cell>
          <cell r="I145">
            <v>15</v>
          </cell>
        </row>
        <row r="146">
          <cell r="A146">
            <v>63</v>
          </cell>
          <cell r="B146">
            <v>10</v>
          </cell>
          <cell r="C146">
            <v>10</v>
          </cell>
          <cell r="D146">
            <v>14</v>
          </cell>
          <cell r="E146">
            <v>17</v>
          </cell>
          <cell r="F146">
            <v>18</v>
          </cell>
          <cell r="G146">
            <v>18</v>
          </cell>
          <cell r="H146">
            <v>10</v>
          </cell>
          <cell r="I146">
            <v>14.5</v>
          </cell>
        </row>
        <row r="147">
          <cell r="A147">
            <v>386</v>
          </cell>
          <cell r="B147">
            <v>13</v>
          </cell>
          <cell r="C147">
            <v>8</v>
          </cell>
          <cell r="D147">
            <v>11</v>
          </cell>
          <cell r="E147">
            <v>16</v>
          </cell>
          <cell r="F147">
            <v>21</v>
          </cell>
          <cell r="G147">
            <v>20</v>
          </cell>
          <cell r="H147">
            <v>9.5</v>
          </cell>
          <cell r="I147">
            <v>13</v>
          </cell>
        </row>
        <row r="148">
          <cell r="A148">
            <v>541</v>
          </cell>
          <cell r="B148">
            <v>7</v>
          </cell>
          <cell r="C148">
            <v>14</v>
          </cell>
          <cell r="D148">
            <v>9.5</v>
          </cell>
          <cell r="E148">
            <v>15.5</v>
          </cell>
          <cell r="F148">
            <v>21</v>
          </cell>
          <cell r="G148">
            <v>18.5</v>
          </cell>
          <cell r="H148">
            <v>11</v>
          </cell>
          <cell r="I148">
            <v>15</v>
          </cell>
        </row>
        <row r="149">
          <cell r="A149">
            <v>4</v>
          </cell>
          <cell r="B149">
            <v>12</v>
          </cell>
          <cell r="C149">
            <v>18</v>
          </cell>
          <cell r="D149">
            <v>13</v>
          </cell>
          <cell r="E149">
            <v>17</v>
          </cell>
          <cell r="F149">
            <v>27</v>
          </cell>
          <cell r="G149">
            <v>10</v>
          </cell>
          <cell r="H149">
            <v>11</v>
          </cell>
          <cell r="I149">
            <v>3</v>
          </cell>
        </row>
        <row r="150">
          <cell r="A150">
            <v>436</v>
          </cell>
          <cell r="B150">
            <v>12</v>
          </cell>
          <cell r="C150">
            <v>9</v>
          </cell>
          <cell r="D150">
            <v>9.5</v>
          </cell>
          <cell r="E150">
            <v>16.5</v>
          </cell>
          <cell r="F150">
            <v>18</v>
          </cell>
          <cell r="G150">
            <v>21</v>
          </cell>
          <cell r="H150">
            <v>12.5</v>
          </cell>
          <cell r="I150">
            <v>12.5</v>
          </cell>
        </row>
        <row r="151">
          <cell r="A151">
            <v>485</v>
          </cell>
          <cell r="B151">
            <v>14</v>
          </cell>
          <cell r="C151">
            <v>13</v>
          </cell>
          <cell r="D151">
            <v>11.5</v>
          </cell>
          <cell r="E151">
            <v>11.5</v>
          </cell>
          <cell r="F151">
            <v>24</v>
          </cell>
          <cell r="G151">
            <v>19</v>
          </cell>
          <cell r="H151">
            <v>10</v>
          </cell>
          <cell r="I151">
            <v>8</v>
          </cell>
        </row>
        <row r="152">
          <cell r="A152">
            <v>98</v>
          </cell>
          <cell r="B152">
            <v>11</v>
          </cell>
          <cell r="C152">
            <v>14</v>
          </cell>
          <cell r="D152">
            <v>12</v>
          </cell>
          <cell r="E152">
            <v>9.5</v>
          </cell>
          <cell r="F152">
            <v>23</v>
          </cell>
          <cell r="G152">
            <v>20.5</v>
          </cell>
          <cell r="H152">
            <v>9</v>
          </cell>
          <cell r="I152">
            <v>11.5</v>
          </cell>
        </row>
        <row r="153">
          <cell r="A153">
            <v>112</v>
          </cell>
          <cell r="B153">
            <v>12</v>
          </cell>
          <cell r="C153">
            <v>6</v>
          </cell>
          <cell r="D153">
            <v>8.5</v>
          </cell>
          <cell r="E153">
            <v>18.5</v>
          </cell>
          <cell r="F153">
            <v>22</v>
          </cell>
          <cell r="G153">
            <v>24.5</v>
          </cell>
          <cell r="H153">
            <v>9</v>
          </cell>
          <cell r="I153">
            <v>10</v>
          </cell>
        </row>
        <row r="154">
          <cell r="A154">
            <v>303</v>
          </cell>
          <cell r="B154">
            <v>12</v>
          </cell>
          <cell r="C154">
            <v>5</v>
          </cell>
          <cell r="D154">
            <v>16.5</v>
          </cell>
          <cell r="E154">
            <v>15.5</v>
          </cell>
          <cell r="F154">
            <v>23.5</v>
          </cell>
          <cell r="G154">
            <v>20</v>
          </cell>
          <cell r="H154">
            <v>6</v>
          </cell>
          <cell r="I154">
            <v>12</v>
          </cell>
        </row>
        <row r="155">
          <cell r="A155">
            <v>468</v>
          </cell>
          <cell r="B155">
            <v>11</v>
          </cell>
          <cell r="C155">
            <v>11</v>
          </cell>
          <cell r="D155">
            <v>12</v>
          </cell>
          <cell r="E155">
            <v>15</v>
          </cell>
          <cell r="F155">
            <v>26</v>
          </cell>
          <cell r="G155">
            <v>16</v>
          </cell>
          <cell r="H155">
            <v>7</v>
          </cell>
          <cell r="I155">
            <v>12.5</v>
          </cell>
        </row>
        <row r="156">
          <cell r="A156">
            <v>496</v>
          </cell>
          <cell r="B156">
            <v>11</v>
          </cell>
          <cell r="C156">
            <v>10</v>
          </cell>
          <cell r="D156">
            <v>15</v>
          </cell>
          <cell r="E156">
            <v>16</v>
          </cell>
          <cell r="F156">
            <v>23</v>
          </cell>
          <cell r="G156">
            <v>14</v>
          </cell>
          <cell r="H156">
            <v>8</v>
          </cell>
          <cell r="I156">
            <v>13.5</v>
          </cell>
        </row>
        <row r="157">
          <cell r="A157">
            <v>66</v>
          </cell>
          <cell r="B157">
            <v>13</v>
          </cell>
          <cell r="C157">
            <v>9</v>
          </cell>
          <cell r="D157">
            <v>8.5</v>
          </cell>
          <cell r="E157">
            <v>14</v>
          </cell>
          <cell r="F157">
            <v>27.5</v>
          </cell>
          <cell r="G157">
            <v>18</v>
          </cell>
          <cell r="H157">
            <v>10</v>
          </cell>
          <cell r="I157">
            <v>10</v>
          </cell>
        </row>
        <row r="158">
          <cell r="A158">
            <v>90</v>
          </cell>
          <cell r="B158">
            <v>11</v>
          </cell>
          <cell r="C158">
            <v>6</v>
          </cell>
          <cell r="D158">
            <v>15</v>
          </cell>
          <cell r="E158">
            <v>12</v>
          </cell>
          <cell r="F158">
            <v>28</v>
          </cell>
          <cell r="G158">
            <v>17.5</v>
          </cell>
          <cell r="H158">
            <v>8</v>
          </cell>
          <cell r="I158">
            <v>12.5</v>
          </cell>
        </row>
        <row r="159">
          <cell r="A159">
            <v>101</v>
          </cell>
          <cell r="B159">
            <v>11</v>
          </cell>
          <cell r="C159">
            <v>8</v>
          </cell>
          <cell r="D159">
            <v>15</v>
          </cell>
          <cell r="E159">
            <v>16.5</v>
          </cell>
          <cell r="F159">
            <v>20.5</v>
          </cell>
          <cell r="G159">
            <v>17.5</v>
          </cell>
          <cell r="H159">
            <v>9</v>
          </cell>
          <cell r="I159">
            <v>12.5</v>
          </cell>
        </row>
        <row r="160">
          <cell r="A160">
            <v>433</v>
          </cell>
          <cell r="B160">
            <v>13</v>
          </cell>
          <cell r="C160">
            <v>11</v>
          </cell>
          <cell r="D160">
            <v>9.5</v>
          </cell>
          <cell r="E160">
            <v>14.5</v>
          </cell>
          <cell r="F160">
            <v>18</v>
          </cell>
          <cell r="G160">
            <v>22</v>
          </cell>
          <cell r="H160">
            <v>11</v>
          </cell>
          <cell r="I160">
            <v>11</v>
          </cell>
        </row>
        <row r="161">
          <cell r="A161">
            <v>68</v>
          </cell>
          <cell r="B161">
            <v>10</v>
          </cell>
          <cell r="C161">
            <v>4</v>
          </cell>
          <cell r="D161">
            <v>14</v>
          </cell>
          <cell r="E161">
            <v>16</v>
          </cell>
          <cell r="F161">
            <v>26</v>
          </cell>
          <cell r="G161">
            <v>21.5</v>
          </cell>
          <cell r="H161">
            <v>9</v>
          </cell>
          <cell r="I161">
            <v>9</v>
          </cell>
        </row>
        <row r="162">
          <cell r="A162">
            <v>293</v>
          </cell>
          <cell r="B162">
            <v>10</v>
          </cell>
          <cell r="C162">
            <v>6</v>
          </cell>
          <cell r="D162">
            <v>14.5</v>
          </cell>
          <cell r="E162">
            <v>19.5</v>
          </cell>
          <cell r="F162">
            <v>25.5</v>
          </cell>
          <cell r="G162">
            <v>15</v>
          </cell>
          <cell r="H162">
            <v>7</v>
          </cell>
          <cell r="I162">
            <v>12</v>
          </cell>
        </row>
        <row r="163">
          <cell r="A163">
            <v>13</v>
          </cell>
          <cell r="B163">
            <v>11</v>
          </cell>
          <cell r="C163">
            <v>12</v>
          </cell>
          <cell r="D163">
            <v>12</v>
          </cell>
          <cell r="E163">
            <v>14</v>
          </cell>
          <cell r="F163">
            <v>23.5</v>
          </cell>
          <cell r="G163">
            <v>13.5</v>
          </cell>
          <cell r="H163">
            <v>9</v>
          </cell>
          <cell r="I163">
            <v>14</v>
          </cell>
        </row>
        <row r="164">
          <cell r="A164">
            <v>57</v>
          </cell>
          <cell r="B164">
            <v>13</v>
          </cell>
          <cell r="C164">
            <v>5</v>
          </cell>
          <cell r="D164">
            <v>9</v>
          </cell>
          <cell r="E164">
            <v>17.5</v>
          </cell>
          <cell r="F164">
            <v>20.5</v>
          </cell>
          <cell r="G164">
            <v>23.5</v>
          </cell>
          <cell r="H164">
            <v>10.5</v>
          </cell>
          <cell r="I164">
            <v>10</v>
          </cell>
        </row>
        <row r="165">
          <cell r="A165">
            <v>259</v>
          </cell>
          <cell r="B165">
            <v>11</v>
          </cell>
          <cell r="C165">
            <v>13</v>
          </cell>
          <cell r="D165">
            <v>14.5</v>
          </cell>
          <cell r="E165">
            <v>16</v>
          </cell>
          <cell r="F165">
            <v>19.5</v>
          </cell>
          <cell r="G165">
            <v>18</v>
          </cell>
          <cell r="H165">
            <v>9</v>
          </cell>
          <cell r="I165">
            <v>8</v>
          </cell>
        </row>
        <row r="166">
          <cell r="A166">
            <v>451</v>
          </cell>
          <cell r="B166">
            <v>12</v>
          </cell>
          <cell r="C166">
            <v>11</v>
          </cell>
          <cell r="D166">
            <v>12</v>
          </cell>
          <cell r="E166">
            <v>16</v>
          </cell>
          <cell r="F166">
            <v>20</v>
          </cell>
          <cell r="G166">
            <v>15</v>
          </cell>
          <cell r="H166">
            <v>13</v>
          </cell>
          <cell r="I166">
            <v>10</v>
          </cell>
        </row>
        <row r="167">
          <cell r="A167">
            <v>478</v>
          </cell>
          <cell r="B167">
            <v>12.5</v>
          </cell>
          <cell r="C167">
            <v>13</v>
          </cell>
          <cell r="D167">
            <v>13.5</v>
          </cell>
          <cell r="E167">
            <v>15</v>
          </cell>
          <cell r="F167">
            <v>26</v>
          </cell>
          <cell r="G167">
            <v>13</v>
          </cell>
          <cell r="H167">
            <v>8.5</v>
          </cell>
          <cell r="I167">
            <v>7.5</v>
          </cell>
        </row>
        <row r="168">
          <cell r="A168">
            <v>323</v>
          </cell>
          <cell r="B168">
            <v>11</v>
          </cell>
          <cell r="C168">
            <v>9</v>
          </cell>
          <cell r="D168">
            <v>10</v>
          </cell>
          <cell r="E168">
            <v>19.5</v>
          </cell>
          <cell r="F168">
            <v>24.5</v>
          </cell>
          <cell r="G168">
            <v>14</v>
          </cell>
          <cell r="H168">
            <v>7.25</v>
          </cell>
          <cell r="I168">
            <v>13.5</v>
          </cell>
        </row>
        <row r="169">
          <cell r="A169">
            <v>26</v>
          </cell>
          <cell r="B169">
            <v>11.5</v>
          </cell>
          <cell r="C169">
            <v>5</v>
          </cell>
          <cell r="D169">
            <v>11</v>
          </cell>
          <cell r="E169">
            <v>18</v>
          </cell>
          <cell r="F169">
            <v>24</v>
          </cell>
          <cell r="G169">
            <v>20</v>
          </cell>
          <cell r="H169">
            <v>6.5</v>
          </cell>
          <cell r="I169">
            <v>12.5</v>
          </cell>
        </row>
        <row r="170">
          <cell r="A170">
            <v>41</v>
          </cell>
          <cell r="B170">
            <v>12</v>
          </cell>
          <cell r="C170">
            <v>7</v>
          </cell>
          <cell r="D170">
            <v>11.5</v>
          </cell>
          <cell r="E170">
            <v>13.5</v>
          </cell>
          <cell r="F170">
            <v>26</v>
          </cell>
          <cell r="G170">
            <v>17.5</v>
          </cell>
          <cell r="H170">
            <v>9</v>
          </cell>
          <cell r="I170">
            <v>12</v>
          </cell>
        </row>
        <row r="171">
          <cell r="A171">
            <v>91</v>
          </cell>
          <cell r="B171">
            <v>14</v>
          </cell>
          <cell r="C171">
            <v>4</v>
          </cell>
          <cell r="D171">
            <v>17.5</v>
          </cell>
          <cell r="E171">
            <v>13</v>
          </cell>
          <cell r="F171">
            <v>23.5</v>
          </cell>
          <cell r="G171">
            <v>17</v>
          </cell>
          <cell r="H171">
            <v>8.5</v>
          </cell>
          <cell r="I171">
            <v>11</v>
          </cell>
        </row>
        <row r="172">
          <cell r="A172">
            <v>106</v>
          </cell>
          <cell r="B172">
            <v>12</v>
          </cell>
          <cell r="C172">
            <v>12</v>
          </cell>
          <cell r="D172">
            <v>13</v>
          </cell>
          <cell r="E172">
            <v>12.5</v>
          </cell>
          <cell r="F172">
            <v>23.5</v>
          </cell>
          <cell r="G172">
            <v>17</v>
          </cell>
          <cell r="H172">
            <v>9.5</v>
          </cell>
          <cell r="I172">
            <v>9</v>
          </cell>
        </row>
        <row r="173">
          <cell r="A173">
            <v>543</v>
          </cell>
          <cell r="B173">
            <v>11</v>
          </cell>
          <cell r="C173">
            <v>11</v>
          </cell>
          <cell r="D173">
            <v>10</v>
          </cell>
          <cell r="E173">
            <v>12</v>
          </cell>
          <cell r="F173">
            <v>23.5</v>
          </cell>
          <cell r="G173">
            <v>16</v>
          </cell>
          <cell r="H173">
            <v>12</v>
          </cell>
          <cell r="I173">
            <v>13</v>
          </cell>
        </row>
        <row r="174">
          <cell r="A174">
            <v>533</v>
          </cell>
          <cell r="B174">
            <v>10</v>
          </cell>
          <cell r="C174">
            <v>13</v>
          </cell>
          <cell r="D174">
            <v>12</v>
          </cell>
          <cell r="E174">
            <v>11.75</v>
          </cell>
          <cell r="F174">
            <v>22</v>
          </cell>
          <cell r="G174">
            <v>17.5</v>
          </cell>
          <cell r="H174">
            <v>11</v>
          </cell>
          <cell r="I174">
            <v>11</v>
          </cell>
        </row>
        <row r="175">
          <cell r="A175">
            <v>89</v>
          </cell>
          <cell r="B175">
            <v>12</v>
          </cell>
          <cell r="C175">
            <v>5</v>
          </cell>
          <cell r="D175">
            <v>17</v>
          </cell>
          <cell r="E175">
            <v>16</v>
          </cell>
          <cell r="F175">
            <v>16.5</v>
          </cell>
          <cell r="G175">
            <v>16</v>
          </cell>
          <cell r="H175">
            <v>10</v>
          </cell>
          <cell r="I175">
            <v>15.5</v>
          </cell>
        </row>
        <row r="176">
          <cell r="A176">
            <v>117</v>
          </cell>
          <cell r="B176">
            <v>12</v>
          </cell>
          <cell r="C176">
            <v>9</v>
          </cell>
          <cell r="D176">
            <v>11</v>
          </cell>
          <cell r="E176">
            <v>17</v>
          </cell>
          <cell r="F176">
            <v>22</v>
          </cell>
          <cell r="G176">
            <v>15</v>
          </cell>
          <cell r="H176">
            <v>10</v>
          </cell>
          <cell r="I176">
            <v>12</v>
          </cell>
        </row>
        <row r="177">
          <cell r="A177">
            <v>308</v>
          </cell>
          <cell r="B177">
            <v>13</v>
          </cell>
          <cell r="C177">
            <v>5</v>
          </cell>
          <cell r="D177">
            <v>11.5</v>
          </cell>
          <cell r="E177">
            <v>16</v>
          </cell>
          <cell r="F177">
            <v>20.5</v>
          </cell>
          <cell r="G177">
            <v>20</v>
          </cell>
          <cell r="H177">
            <v>9</v>
          </cell>
          <cell r="I177">
            <v>13</v>
          </cell>
        </row>
        <row r="178">
          <cell r="A178">
            <v>1</v>
          </cell>
          <cell r="B178">
            <v>10</v>
          </cell>
          <cell r="C178">
            <v>12</v>
          </cell>
          <cell r="D178">
            <v>9</v>
          </cell>
          <cell r="E178">
            <v>13</v>
          </cell>
          <cell r="F178">
            <v>23</v>
          </cell>
          <cell r="G178">
            <v>21.5</v>
          </cell>
          <cell r="H178">
            <v>7</v>
          </cell>
          <cell r="I178">
            <v>12</v>
          </cell>
        </row>
        <row r="179">
          <cell r="A179">
            <v>31</v>
          </cell>
          <cell r="B179">
            <v>13</v>
          </cell>
          <cell r="C179">
            <v>6</v>
          </cell>
          <cell r="D179">
            <v>6</v>
          </cell>
          <cell r="E179">
            <v>17</v>
          </cell>
          <cell r="F179">
            <v>25</v>
          </cell>
          <cell r="G179">
            <v>21.5</v>
          </cell>
          <cell r="H179">
            <v>8</v>
          </cell>
          <cell r="I179">
            <v>11</v>
          </cell>
        </row>
        <row r="180">
          <cell r="A180">
            <v>59</v>
          </cell>
          <cell r="B180">
            <v>14</v>
          </cell>
          <cell r="C180">
            <v>9</v>
          </cell>
          <cell r="D180">
            <v>14</v>
          </cell>
          <cell r="E180">
            <v>17</v>
          </cell>
          <cell r="F180">
            <v>21</v>
          </cell>
          <cell r="G180">
            <v>15.5</v>
          </cell>
          <cell r="H180">
            <v>7</v>
          </cell>
          <cell r="I180">
            <v>10</v>
          </cell>
        </row>
        <row r="181">
          <cell r="A181">
            <v>62</v>
          </cell>
          <cell r="B181">
            <v>9</v>
          </cell>
          <cell r="C181">
            <v>9</v>
          </cell>
          <cell r="D181">
            <v>6.5</v>
          </cell>
          <cell r="E181">
            <v>15.5</v>
          </cell>
          <cell r="F181">
            <v>26</v>
          </cell>
          <cell r="G181">
            <v>22.5</v>
          </cell>
          <cell r="H181">
            <v>9</v>
          </cell>
          <cell r="I181">
            <v>10</v>
          </cell>
        </row>
        <row r="182">
          <cell r="A182">
            <v>302</v>
          </cell>
          <cell r="B182">
            <v>11</v>
          </cell>
          <cell r="C182">
            <v>11</v>
          </cell>
          <cell r="D182">
            <v>15</v>
          </cell>
          <cell r="E182">
            <v>15.5</v>
          </cell>
          <cell r="F182">
            <v>20.5</v>
          </cell>
          <cell r="G182">
            <v>14</v>
          </cell>
          <cell r="H182">
            <v>7</v>
          </cell>
          <cell r="I182">
            <v>13.5</v>
          </cell>
        </row>
        <row r="183">
          <cell r="A183">
            <v>344</v>
          </cell>
          <cell r="B183">
            <v>11</v>
          </cell>
          <cell r="C183">
            <v>9</v>
          </cell>
          <cell r="D183">
            <v>13</v>
          </cell>
          <cell r="E183">
            <v>12.5</v>
          </cell>
          <cell r="F183">
            <v>25</v>
          </cell>
          <cell r="G183">
            <v>20</v>
          </cell>
          <cell r="H183">
            <v>8.5</v>
          </cell>
          <cell r="I183">
            <v>8.5</v>
          </cell>
        </row>
        <row r="184">
          <cell r="A184">
            <v>391</v>
          </cell>
          <cell r="B184">
            <v>12</v>
          </cell>
          <cell r="C184">
            <v>13</v>
          </cell>
          <cell r="D184">
            <v>13.5</v>
          </cell>
          <cell r="E184">
            <v>17</v>
          </cell>
          <cell r="F184">
            <v>20.5</v>
          </cell>
          <cell r="G184">
            <v>16</v>
          </cell>
          <cell r="H184">
            <v>8</v>
          </cell>
          <cell r="I184">
            <v>7.5</v>
          </cell>
        </row>
        <row r="185">
          <cell r="A185">
            <v>460</v>
          </cell>
          <cell r="B185">
            <v>12</v>
          </cell>
          <cell r="C185">
            <v>11</v>
          </cell>
          <cell r="D185">
            <v>12.5</v>
          </cell>
          <cell r="E185">
            <v>15.5</v>
          </cell>
          <cell r="F185">
            <v>20</v>
          </cell>
          <cell r="G185">
            <v>16</v>
          </cell>
          <cell r="H185">
            <v>13</v>
          </cell>
          <cell r="I185">
            <v>7.5</v>
          </cell>
        </row>
        <row r="186">
          <cell r="A186">
            <v>539</v>
          </cell>
          <cell r="B186">
            <v>8.5</v>
          </cell>
          <cell r="C186">
            <v>13</v>
          </cell>
          <cell r="D186">
            <v>10</v>
          </cell>
          <cell r="E186">
            <v>12.25</v>
          </cell>
          <cell r="F186">
            <v>25.5</v>
          </cell>
          <cell r="G186">
            <v>13</v>
          </cell>
          <cell r="H186">
            <v>11</v>
          </cell>
          <cell r="I186">
            <v>14</v>
          </cell>
        </row>
        <row r="187">
          <cell r="A187">
            <v>115</v>
          </cell>
          <cell r="B187">
            <v>10</v>
          </cell>
          <cell r="C187">
            <v>17</v>
          </cell>
          <cell r="D187">
            <v>10.5</v>
          </cell>
          <cell r="E187">
            <v>17</v>
          </cell>
          <cell r="F187">
            <v>13</v>
          </cell>
          <cell r="G187">
            <v>19</v>
          </cell>
          <cell r="H187">
            <v>7.5</v>
          </cell>
          <cell r="I187">
            <v>13</v>
          </cell>
        </row>
        <row r="188">
          <cell r="A188">
            <v>300</v>
          </cell>
          <cell r="B188">
            <v>11</v>
          </cell>
          <cell r="C188">
            <v>13</v>
          </cell>
          <cell r="D188">
            <v>16</v>
          </cell>
          <cell r="E188">
            <v>13</v>
          </cell>
          <cell r="F188">
            <v>25</v>
          </cell>
          <cell r="G188">
            <v>15</v>
          </cell>
          <cell r="H188">
            <v>5</v>
          </cell>
          <cell r="I188">
            <v>9</v>
          </cell>
        </row>
        <row r="189">
          <cell r="A189">
            <v>502</v>
          </cell>
          <cell r="B189">
            <v>10</v>
          </cell>
          <cell r="C189">
            <v>17</v>
          </cell>
          <cell r="D189">
            <v>12.5</v>
          </cell>
          <cell r="E189">
            <v>11.5</v>
          </cell>
          <cell r="F189">
            <v>18</v>
          </cell>
          <cell r="G189">
            <v>20</v>
          </cell>
          <cell r="H189">
            <v>8</v>
          </cell>
          <cell r="I189">
            <v>10</v>
          </cell>
        </row>
        <row r="190">
          <cell r="A190">
            <v>7</v>
          </cell>
          <cell r="B190">
            <v>14</v>
          </cell>
          <cell r="C190">
            <v>13</v>
          </cell>
          <cell r="D190">
            <v>10</v>
          </cell>
          <cell r="E190">
            <v>12.5</v>
          </cell>
          <cell r="F190">
            <v>28</v>
          </cell>
          <cell r="G190">
            <v>14.5</v>
          </cell>
          <cell r="H190">
            <v>7.25</v>
          </cell>
          <cell r="I190">
            <v>7.5</v>
          </cell>
        </row>
        <row r="191">
          <cell r="A191">
            <v>284</v>
          </cell>
          <cell r="B191">
            <v>10.5</v>
          </cell>
          <cell r="C191">
            <v>7</v>
          </cell>
          <cell r="D191">
            <v>13</v>
          </cell>
          <cell r="E191">
            <v>13.25</v>
          </cell>
          <cell r="F191">
            <v>22.5</v>
          </cell>
          <cell r="G191">
            <v>16</v>
          </cell>
          <cell r="H191">
            <v>11.5</v>
          </cell>
          <cell r="I191">
            <v>13</v>
          </cell>
        </row>
        <row r="192">
          <cell r="A192">
            <v>315</v>
          </cell>
          <cell r="B192">
            <v>11</v>
          </cell>
          <cell r="C192">
            <v>13</v>
          </cell>
          <cell r="D192">
            <v>13.5</v>
          </cell>
          <cell r="E192">
            <v>8.75</v>
          </cell>
          <cell r="F192">
            <v>29.5</v>
          </cell>
          <cell r="G192">
            <v>14.5</v>
          </cell>
          <cell r="H192">
            <v>6.5</v>
          </cell>
          <cell r="I192">
            <v>10</v>
          </cell>
        </row>
        <row r="193">
          <cell r="A193">
            <v>64</v>
          </cell>
          <cell r="B193">
            <v>11</v>
          </cell>
          <cell r="C193">
            <v>5</v>
          </cell>
          <cell r="D193">
            <v>17</v>
          </cell>
          <cell r="E193">
            <v>16</v>
          </cell>
          <cell r="F193">
            <v>24.5</v>
          </cell>
          <cell r="G193">
            <v>20</v>
          </cell>
          <cell r="H193">
            <v>6.5</v>
          </cell>
          <cell r="I193">
            <v>6.5</v>
          </cell>
        </row>
        <row r="194">
          <cell r="A194">
            <v>78</v>
          </cell>
          <cell r="B194">
            <v>11</v>
          </cell>
          <cell r="C194">
            <v>9</v>
          </cell>
          <cell r="D194">
            <v>9</v>
          </cell>
          <cell r="E194">
            <v>12</v>
          </cell>
          <cell r="F194">
            <v>26</v>
          </cell>
          <cell r="G194">
            <v>16</v>
          </cell>
          <cell r="H194">
            <v>8</v>
          </cell>
          <cell r="I194">
            <v>15.5</v>
          </cell>
        </row>
        <row r="195">
          <cell r="A195">
            <v>79</v>
          </cell>
          <cell r="B195">
            <v>11</v>
          </cell>
          <cell r="C195">
            <v>7</v>
          </cell>
          <cell r="D195">
            <v>10</v>
          </cell>
          <cell r="E195">
            <v>14</v>
          </cell>
          <cell r="F195">
            <v>29.5</v>
          </cell>
          <cell r="G195">
            <v>15</v>
          </cell>
          <cell r="H195">
            <v>8.5</v>
          </cell>
          <cell r="I195">
            <v>11.5</v>
          </cell>
        </row>
        <row r="196">
          <cell r="A196">
            <v>93</v>
          </cell>
          <cell r="B196">
            <v>11</v>
          </cell>
          <cell r="C196">
            <v>7</v>
          </cell>
          <cell r="D196">
            <v>10</v>
          </cell>
          <cell r="E196">
            <v>16.5</v>
          </cell>
          <cell r="F196">
            <v>21.5</v>
          </cell>
          <cell r="G196">
            <v>20.5</v>
          </cell>
          <cell r="H196">
            <v>10</v>
          </cell>
          <cell r="I196">
            <v>10</v>
          </cell>
        </row>
        <row r="197">
          <cell r="A197">
            <v>392</v>
          </cell>
          <cell r="B197">
            <v>13</v>
          </cell>
          <cell r="C197">
            <v>9</v>
          </cell>
          <cell r="D197">
            <v>8.5</v>
          </cell>
          <cell r="E197">
            <v>15.5</v>
          </cell>
          <cell r="F197">
            <v>23.5</v>
          </cell>
          <cell r="G197">
            <v>17.5</v>
          </cell>
          <cell r="H197">
            <v>7.5</v>
          </cell>
          <cell r="I197">
            <v>12</v>
          </cell>
        </row>
        <row r="198">
          <cell r="A198">
            <v>453</v>
          </cell>
          <cell r="B198">
            <v>12</v>
          </cell>
          <cell r="C198">
            <v>6</v>
          </cell>
          <cell r="D198">
            <v>10</v>
          </cell>
          <cell r="E198">
            <v>15</v>
          </cell>
          <cell r="F198">
            <v>22</v>
          </cell>
          <cell r="G198">
            <v>15</v>
          </cell>
          <cell r="H198">
            <v>13.25</v>
          </cell>
          <cell r="I198">
            <v>13</v>
          </cell>
        </row>
        <row r="199">
          <cell r="A199">
            <v>128</v>
          </cell>
          <cell r="B199">
            <v>10</v>
          </cell>
          <cell r="C199">
            <v>17</v>
          </cell>
          <cell r="D199">
            <v>11</v>
          </cell>
          <cell r="E199">
            <v>9.5</v>
          </cell>
          <cell r="F199">
            <v>20.5</v>
          </cell>
          <cell r="G199">
            <v>19</v>
          </cell>
          <cell r="H199">
            <v>8</v>
          </cell>
          <cell r="I199">
            <v>11</v>
          </cell>
        </row>
        <row r="200">
          <cell r="A200">
            <v>319</v>
          </cell>
          <cell r="B200">
            <v>11</v>
          </cell>
          <cell r="C200">
            <v>11</v>
          </cell>
          <cell r="D200">
            <v>13.5</v>
          </cell>
          <cell r="E200">
            <v>19.5</v>
          </cell>
          <cell r="F200">
            <v>23.5</v>
          </cell>
          <cell r="G200">
            <v>9</v>
          </cell>
          <cell r="H200">
            <v>6</v>
          </cell>
          <cell r="I200">
            <v>12.5</v>
          </cell>
        </row>
        <row r="201">
          <cell r="A201">
            <v>459</v>
          </cell>
          <cell r="B201">
            <v>12</v>
          </cell>
          <cell r="C201">
            <v>7</v>
          </cell>
          <cell r="D201">
            <v>12.5</v>
          </cell>
          <cell r="E201">
            <v>17</v>
          </cell>
          <cell r="F201">
            <v>22</v>
          </cell>
          <cell r="G201">
            <v>17</v>
          </cell>
          <cell r="H201">
            <v>13</v>
          </cell>
          <cell r="I201">
            <v>5.5</v>
          </cell>
        </row>
        <row r="202">
          <cell r="A202">
            <v>483</v>
          </cell>
          <cell r="B202">
            <v>12</v>
          </cell>
          <cell r="C202">
            <v>13</v>
          </cell>
          <cell r="D202">
            <v>5.5</v>
          </cell>
          <cell r="E202">
            <v>11.5</v>
          </cell>
          <cell r="F202">
            <v>24</v>
          </cell>
          <cell r="G202">
            <v>19</v>
          </cell>
          <cell r="H202">
            <v>7.5</v>
          </cell>
          <cell r="I202">
            <v>13.5</v>
          </cell>
        </row>
        <row r="203">
          <cell r="A203">
            <v>524</v>
          </cell>
          <cell r="B203">
            <v>9</v>
          </cell>
          <cell r="C203">
            <v>16</v>
          </cell>
          <cell r="D203">
            <v>13.5</v>
          </cell>
          <cell r="E203">
            <v>13.5</v>
          </cell>
          <cell r="F203">
            <v>22</v>
          </cell>
          <cell r="G203">
            <v>17</v>
          </cell>
          <cell r="H203">
            <v>5.75</v>
          </cell>
          <cell r="I203">
            <v>9</v>
          </cell>
        </row>
        <row r="204">
          <cell r="A204">
            <v>46</v>
          </cell>
          <cell r="B204">
            <v>11</v>
          </cell>
          <cell r="C204">
            <v>8</v>
          </cell>
          <cell r="D204">
            <v>9</v>
          </cell>
          <cell r="E204">
            <v>17</v>
          </cell>
          <cell r="F204">
            <v>26.5</v>
          </cell>
          <cell r="G204">
            <v>13</v>
          </cell>
          <cell r="H204">
            <v>10</v>
          </cell>
          <cell r="I204">
            <v>11</v>
          </cell>
        </row>
        <row r="205">
          <cell r="A205">
            <v>103</v>
          </cell>
          <cell r="B205">
            <v>10</v>
          </cell>
          <cell r="C205">
            <v>13</v>
          </cell>
          <cell r="D205">
            <v>12.5</v>
          </cell>
          <cell r="E205">
            <v>12</v>
          </cell>
          <cell r="F205">
            <v>15.5</v>
          </cell>
          <cell r="G205">
            <v>24.5</v>
          </cell>
          <cell r="H205">
            <v>8</v>
          </cell>
          <cell r="I205">
            <v>10</v>
          </cell>
        </row>
        <row r="206">
          <cell r="A206">
            <v>267</v>
          </cell>
          <cell r="B206">
            <v>11</v>
          </cell>
          <cell r="C206">
            <v>8</v>
          </cell>
          <cell r="D206">
            <v>14.5</v>
          </cell>
          <cell r="E206">
            <v>10.5</v>
          </cell>
          <cell r="F206">
            <v>27.5</v>
          </cell>
          <cell r="G206">
            <v>18</v>
          </cell>
          <cell r="H206">
            <v>8</v>
          </cell>
          <cell r="I206">
            <v>8</v>
          </cell>
        </row>
        <row r="207">
          <cell r="A207">
            <v>294</v>
          </cell>
          <cell r="B207">
            <v>11</v>
          </cell>
          <cell r="C207">
            <v>7</v>
          </cell>
          <cell r="D207">
            <v>13</v>
          </cell>
          <cell r="E207">
            <v>16.5</v>
          </cell>
          <cell r="F207">
            <v>26</v>
          </cell>
          <cell r="G207">
            <v>16</v>
          </cell>
          <cell r="H207">
            <v>6</v>
          </cell>
          <cell r="I207">
            <v>10</v>
          </cell>
        </row>
        <row r="208">
          <cell r="A208">
            <v>395</v>
          </cell>
          <cell r="B208">
            <v>13</v>
          </cell>
          <cell r="C208">
            <v>14</v>
          </cell>
          <cell r="D208">
            <v>6</v>
          </cell>
          <cell r="E208">
            <v>15.5</v>
          </cell>
          <cell r="F208">
            <v>13.5</v>
          </cell>
          <cell r="G208">
            <v>23</v>
          </cell>
          <cell r="H208">
            <v>10.5</v>
          </cell>
          <cell r="I208">
            <v>10</v>
          </cell>
        </row>
        <row r="209">
          <cell r="A209">
            <v>397</v>
          </cell>
          <cell r="B209">
            <v>11</v>
          </cell>
          <cell r="C209">
            <v>9</v>
          </cell>
          <cell r="D209">
            <v>12</v>
          </cell>
          <cell r="E209">
            <v>16</v>
          </cell>
          <cell r="F209">
            <v>19</v>
          </cell>
          <cell r="G209">
            <v>16</v>
          </cell>
          <cell r="H209">
            <v>11</v>
          </cell>
          <cell r="I209">
            <v>11.5</v>
          </cell>
        </row>
        <row r="210">
          <cell r="A210">
            <v>449</v>
          </cell>
          <cell r="B210">
            <v>13</v>
          </cell>
          <cell r="C210">
            <v>8</v>
          </cell>
          <cell r="D210">
            <v>9</v>
          </cell>
          <cell r="E210">
            <v>14.5</v>
          </cell>
          <cell r="F210">
            <v>25</v>
          </cell>
          <cell r="G210">
            <v>12</v>
          </cell>
          <cell r="H210">
            <v>13</v>
          </cell>
          <cell r="I210">
            <v>11</v>
          </cell>
        </row>
        <row r="211">
          <cell r="A211">
            <v>547</v>
          </cell>
          <cell r="B211">
            <v>11</v>
          </cell>
          <cell r="C211">
            <v>13</v>
          </cell>
          <cell r="D211">
            <v>9</v>
          </cell>
          <cell r="E211">
            <v>13</v>
          </cell>
          <cell r="F211">
            <v>20</v>
          </cell>
          <cell r="G211">
            <v>21</v>
          </cell>
          <cell r="H211">
            <v>8</v>
          </cell>
          <cell r="I211">
            <v>10.5</v>
          </cell>
        </row>
        <row r="212">
          <cell r="A212">
            <v>35</v>
          </cell>
          <cell r="B212">
            <v>9</v>
          </cell>
          <cell r="C212">
            <v>8</v>
          </cell>
          <cell r="D212">
            <v>11.5</v>
          </cell>
          <cell r="E212">
            <v>18.5</v>
          </cell>
          <cell r="F212">
            <v>21</v>
          </cell>
          <cell r="G212">
            <v>18</v>
          </cell>
          <cell r="H212">
            <v>9</v>
          </cell>
          <cell r="I212">
            <v>10</v>
          </cell>
        </row>
        <row r="213">
          <cell r="A213">
            <v>67</v>
          </cell>
          <cell r="B213">
            <v>13</v>
          </cell>
          <cell r="C213">
            <v>12</v>
          </cell>
          <cell r="D213">
            <v>9</v>
          </cell>
          <cell r="E213">
            <v>13.5</v>
          </cell>
          <cell r="F213">
            <v>15.5</v>
          </cell>
          <cell r="G213">
            <v>24.5</v>
          </cell>
          <cell r="H213">
            <v>7</v>
          </cell>
          <cell r="I213">
            <v>10.5</v>
          </cell>
        </row>
        <row r="214">
          <cell r="A214">
            <v>126</v>
          </cell>
          <cell r="B214">
            <v>11</v>
          </cell>
          <cell r="C214">
            <v>11</v>
          </cell>
          <cell r="D214">
            <v>7.5</v>
          </cell>
          <cell r="E214">
            <v>17</v>
          </cell>
          <cell r="F214">
            <v>29</v>
          </cell>
          <cell r="G214">
            <v>12.5</v>
          </cell>
          <cell r="H214">
            <v>7</v>
          </cell>
          <cell r="I214">
            <v>10</v>
          </cell>
        </row>
        <row r="215">
          <cell r="A215">
            <v>273</v>
          </cell>
          <cell r="B215">
            <v>10</v>
          </cell>
          <cell r="C215">
            <v>12</v>
          </cell>
          <cell r="D215">
            <v>14.5</v>
          </cell>
          <cell r="E215">
            <v>16.5</v>
          </cell>
          <cell r="F215">
            <v>22.5</v>
          </cell>
          <cell r="G215">
            <v>16</v>
          </cell>
          <cell r="H215">
            <v>7.5</v>
          </cell>
          <cell r="I215">
            <v>6</v>
          </cell>
        </row>
        <row r="216">
          <cell r="A216">
            <v>444</v>
          </cell>
          <cell r="B216">
            <v>12</v>
          </cell>
          <cell r="C216">
            <v>10</v>
          </cell>
          <cell r="D216">
            <v>11.5</v>
          </cell>
          <cell r="E216">
            <v>17</v>
          </cell>
          <cell r="F216">
            <v>20</v>
          </cell>
          <cell r="G216">
            <v>15</v>
          </cell>
          <cell r="H216">
            <v>11</v>
          </cell>
          <cell r="I216">
            <v>8.5</v>
          </cell>
        </row>
        <row r="217">
          <cell r="A217">
            <v>39</v>
          </cell>
          <cell r="B217">
            <v>10</v>
          </cell>
          <cell r="C217">
            <v>5</v>
          </cell>
          <cell r="D217">
            <v>7</v>
          </cell>
          <cell r="E217">
            <v>15</v>
          </cell>
          <cell r="F217">
            <v>27</v>
          </cell>
          <cell r="G217">
            <v>19</v>
          </cell>
          <cell r="H217">
            <v>10</v>
          </cell>
          <cell r="I217">
            <v>11.5</v>
          </cell>
        </row>
        <row r="218">
          <cell r="A218">
            <v>42</v>
          </cell>
          <cell r="B218">
            <v>13</v>
          </cell>
          <cell r="C218">
            <v>9</v>
          </cell>
          <cell r="D218">
            <v>13.5</v>
          </cell>
          <cell r="E218">
            <v>16</v>
          </cell>
          <cell r="F218">
            <v>14.5</v>
          </cell>
          <cell r="G218">
            <v>17.5</v>
          </cell>
          <cell r="H218">
            <v>9</v>
          </cell>
          <cell r="I218">
            <v>12</v>
          </cell>
        </row>
        <row r="219">
          <cell r="A219">
            <v>448</v>
          </cell>
          <cell r="B219">
            <v>13</v>
          </cell>
          <cell r="C219">
            <v>8</v>
          </cell>
          <cell r="D219">
            <v>9.5</v>
          </cell>
          <cell r="E219">
            <v>19.5</v>
          </cell>
          <cell r="F219">
            <v>16</v>
          </cell>
          <cell r="G219">
            <v>12</v>
          </cell>
          <cell r="H219">
            <v>13</v>
          </cell>
          <cell r="I219">
            <v>13.5</v>
          </cell>
        </row>
        <row r="220">
          <cell r="A220">
            <v>529</v>
          </cell>
          <cell r="B220">
            <v>11</v>
          </cell>
          <cell r="C220">
            <v>8</v>
          </cell>
          <cell r="D220">
            <v>16</v>
          </cell>
          <cell r="E220">
            <v>11.5</v>
          </cell>
          <cell r="F220">
            <v>17</v>
          </cell>
          <cell r="G220">
            <v>22</v>
          </cell>
          <cell r="H220">
            <v>11</v>
          </cell>
          <cell r="I220">
            <v>8</v>
          </cell>
        </row>
        <row r="221">
          <cell r="A221">
            <v>253</v>
          </cell>
          <cell r="B221">
            <v>10</v>
          </cell>
          <cell r="C221">
            <v>15</v>
          </cell>
          <cell r="D221">
            <v>16</v>
          </cell>
          <cell r="E221">
            <v>9.5</v>
          </cell>
          <cell r="F221">
            <v>25.5</v>
          </cell>
          <cell r="G221">
            <v>13</v>
          </cell>
          <cell r="H221">
            <v>8</v>
          </cell>
          <cell r="I221">
            <v>7</v>
          </cell>
        </row>
        <row r="222">
          <cell r="A222">
            <v>254</v>
          </cell>
          <cell r="B222">
            <v>12</v>
          </cell>
          <cell r="C222">
            <v>13</v>
          </cell>
          <cell r="D222">
            <v>12.5</v>
          </cell>
          <cell r="E222">
            <v>17.5</v>
          </cell>
          <cell r="F222">
            <v>18</v>
          </cell>
          <cell r="G222">
            <v>13</v>
          </cell>
          <cell r="H222">
            <v>7</v>
          </cell>
          <cell r="I222">
            <v>11</v>
          </cell>
        </row>
        <row r="223">
          <cell r="A223">
            <v>434</v>
          </cell>
          <cell r="B223">
            <v>13</v>
          </cell>
          <cell r="C223">
            <v>12</v>
          </cell>
          <cell r="D223">
            <v>6</v>
          </cell>
          <cell r="E223">
            <v>16</v>
          </cell>
          <cell r="F223">
            <v>16</v>
          </cell>
          <cell r="G223">
            <v>18</v>
          </cell>
          <cell r="H223">
            <v>8.5</v>
          </cell>
          <cell r="I223">
            <v>14.5</v>
          </cell>
        </row>
        <row r="224">
          <cell r="A224">
            <v>40</v>
          </cell>
          <cell r="B224">
            <v>10</v>
          </cell>
          <cell r="C224">
            <v>9</v>
          </cell>
          <cell r="D224">
            <v>11.5</v>
          </cell>
          <cell r="E224">
            <v>16.5</v>
          </cell>
          <cell r="F224">
            <v>19.5</v>
          </cell>
          <cell r="G224">
            <v>20</v>
          </cell>
          <cell r="H224">
            <v>6</v>
          </cell>
          <cell r="I224">
            <v>11</v>
          </cell>
        </row>
        <row r="225">
          <cell r="A225">
            <v>297</v>
          </cell>
          <cell r="B225">
            <v>11.5</v>
          </cell>
          <cell r="C225">
            <v>7</v>
          </cell>
          <cell r="D225">
            <v>12</v>
          </cell>
          <cell r="E225">
            <v>18.5</v>
          </cell>
          <cell r="F225">
            <v>23.5</v>
          </cell>
          <cell r="G225">
            <v>14</v>
          </cell>
          <cell r="H225">
            <v>8</v>
          </cell>
          <cell r="I225">
            <v>9</v>
          </cell>
        </row>
        <row r="226">
          <cell r="A226">
            <v>362</v>
          </cell>
          <cell r="B226">
            <v>10.5</v>
          </cell>
          <cell r="C226">
            <v>15</v>
          </cell>
          <cell r="D226">
            <v>17</v>
          </cell>
          <cell r="E226">
            <v>12.5</v>
          </cell>
          <cell r="F226">
            <v>12.5</v>
          </cell>
          <cell r="G226">
            <v>13</v>
          </cell>
          <cell r="H226">
            <v>7.5</v>
          </cell>
          <cell r="I226">
            <v>15.5</v>
          </cell>
        </row>
        <row r="227">
          <cell r="A227">
            <v>290</v>
          </cell>
          <cell r="B227">
            <v>10</v>
          </cell>
          <cell r="C227">
            <v>9</v>
          </cell>
          <cell r="D227">
            <v>13.5</v>
          </cell>
          <cell r="E227">
            <v>17</v>
          </cell>
          <cell r="F227">
            <v>26.75</v>
          </cell>
          <cell r="G227">
            <v>13</v>
          </cell>
          <cell r="H227">
            <v>8</v>
          </cell>
          <cell r="I227">
            <v>6</v>
          </cell>
        </row>
        <row r="228">
          <cell r="A228">
            <v>430</v>
          </cell>
          <cell r="B228">
            <v>10</v>
          </cell>
          <cell r="C228">
            <v>7</v>
          </cell>
          <cell r="D228">
            <v>9.5</v>
          </cell>
          <cell r="E228">
            <v>16.5</v>
          </cell>
          <cell r="F228">
            <v>17</v>
          </cell>
          <cell r="G228">
            <v>21</v>
          </cell>
          <cell r="H228">
            <v>7.25</v>
          </cell>
          <cell r="I228">
            <v>15</v>
          </cell>
        </row>
        <row r="229">
          <cell r="A229">
            <v>15</v>
          </cell>
          <cell r="B229">
            <v>8</v>
          </cell>
          <cell r="C229">
            <v>7</v>
          </cell>
          <cell r="D229">
            <v>14.5</v>
          </cell>
          <cell r="E229">
            <v>16.5</v>
          </cell>
          <cell r="F229">
            <v>22.5</v>
          </cell>
          <cell r="G229">
            <v>18.5</v>
          </cell>
          <cell r="H229">
            <v>6</v>
          </cell>
          <cell r="I229">
            <v>10</v>
          </cell>
        </row>
        <row r="230">
          <cell r="A230">
            <v>70</v>
          </cell>
          <cell r="B230">
            <v>12</v>
          </cell>
          <cell r="C230">
            <v>3</v>
          </cell>
          <cell r="D230">
            <v>13</v>
          </cell>
          <cell r="E230">
            <v>14.5</v>
          </cell>
          <cell r="F230">
            <v>21</v>
          </cell>
          <cell r="G230">
            <v>19</v>
          </cell>
          <cell r="H230">
            <v>11</v>
          </cell>
          <cell r="I230">
            <v>9.5</v>
          </cell>
        </row>
        <row r="231">
          <cell r="A231">
            <v>75</v>
          </cell>
          <cell r="B231">
            <v>11</v>
          </cell>
          <cell r="C231">
            <v>4</v>
          </cell>
          <cell r="D231">
            <v>7.5</v>
          </cell>
          <cell r="E231">
            <v>17.5</v>
          </cell>
          <cell r="F231">
            <v>26</v>
          </cell>
          <cell r="G231">
            <v>17.5</v>
          </cell>
          <cell r="H231">
            <v>9</v>
          </cell>
          <cell r="I231">
            <v>10.5</v>
          </cell>
        </row>
        <row r="232">
          <cell r="A232">
            <v>305</v>
          </cell>
          <cell r="B232">
            <v>9.5</v>
          </cell>
          <cell r="C232">
            <v>6</v>
          </cell>
          <cell r="D232">
            <v>10</v>
          </cell>
          <cell r="E232">
            <v>19</v>
          </cell>
          <cell r="F232">
            <v>22</v>
          </cell>
          <cell r="G232">
            <v>17</v>
          </cell>
          <cell r="H232">
            <v>6.5</v>
          </cell>
          <cell r="I232">
            <v>13</v>
          </cell>
        </row>
        <row r="233">
          <cell r="A233">
            <v>383</v>
          </cell>
          <cell r="B233">
            <v>13</v>
          </cell>
          <cell r="C233">
            <v>8</v>
          </cell>
          <cell r="D233">
            <v>16</v>
          </cell>
          <cell r="E233">
            <v>15</v>
          </cell>
          <cell r="F233">
            <v>11</v>
          </cell>
          <cell r="G233">
            <v>19</v>
          </cell>
          <cell r="H233">
            <v>6</v>
          </cell>
          <cell r="I233">
            <v>15</v>
          </cell>
        </row>
        <row r="234">
          <cell r="A234">
            <v>474</v>
          </cell>
          <cell r="B234">
            <v>13</v>
          </cell>
          <cell r="C234">
            <v>12</v>
          </cell>
          <cell r="D234">
            <v>11.5</v>
          </cell>
          <cell r="E234">
            <v>11.5</v>
          </cell>
          <cell r="F234">
            <v>20</v>
          </cell>
          <cell r="G234">
            <v>17</v>
          </cell>
          <cell r="H234">
            <v>6</v>
          </cell>
          <cell r="I234">
            <v>12</v>
          </cell>
        </row>
        <row r="235">
          <cell r="A235">
            <v>58</v>
          </cell>
          <cell r="B235">
            <v>12</v>
          </cell>
          <cell r="C235">
            <v>6</v>
          </cell>
          <cell r="D235">
            <v>9</v>
          </cell>
          <cell r="E235">
            <v>14</v>
          </cell>
          <cell r="F235">
            <v>28.5</v>
          </cell>
          <cell r="G235">
            <v>18</v>
          </cell>
          <cell r="H235">
            <v>8</v>
          </cell>
          <cell r="I235">
            <v>7</v>
          </cell>
        </row>
        <row r="236">
          <cell r="A236">
            <v>348</v>
          </cell>
          <cell r="B236">
            <v>8</v>
          </cell>
          <cell r="C236">
            <v>7</v>
          </cell>
          <cell r="D236">
            <v>13.5</v>
          </cell>
          <cell r="E236">
            <v>15.5</v>
          </cell>
          <cell r="F236">
            <v>21</v>
          </cell>
          <cell r="G236">
            <v>16</v>
          </cell>
          <cell r="H236">
            <v>9.5</v>
          </cell>
          <cell r="I236">
            <v>12</v>
          </cell>
        </row>
        <row r="237">
          <cell r="A237">
            <v>390</v>
          </cell>
          <cell r="B237">
            <v>11</v>
          </cell>
          <cell r="C237">
            <v>13</v>
          </cell>
          <cell r="D237">
            <v>9.5</v>
          </cell>
          <cell r="E237">
            <v>17</v>
          </cell>
          <cell r="F237">
            <v>23</v>
          </cell>
          <cell r="G237">
            <v>12</v>
          </cell>
          <cell r="H237">
            <v>7</v>
          </cell>
          <cell r="I237">
            <v>10</v>
          </cell>
        </row>
        <row r="238">
          <cell r="A238">
            <v>447</v>
          </cell>
          <cell r="B238">
            <v>12</v>
          </cell>
          <cell r="C238">
            <v>9</v>
          </cell>
          <cell r="D238">
            <v>8</v>
          </cell>
          <cell r="E238">
            <v>18.5</v>
          </cell>
          <cell r="F238">
            <v>15</v>
          </cell>
          <cell r="G238">
            <v>14</v>
          </cell>
          <cell r="H238">
            <v>13</v>
          </cell>
          <cell r="I238">
            <v>13</v>
          </cell>
        </row>
        <row r="239">
          <cell r="A239">
            <v>491</v>
          </cell>
          <cell r="B239">
            <v>13</v>
          </cell>
          <cell r="C239">
            <v>7</v>
          </cell>
          <cell r="D239">
            <v>9</v>
          </cell>
          <cell r="E239">
            <v>16.5</v>
          </cell>
          <cell r="F239">
            <v>20</v>
          </cell>
          <cell r="G239">
            <v>18</v>
          </cell>
          <cell r="H239">
            <v>9</v>
          </cell>
          <cell r="I239">
            <v>10</v>
          </cell>
        </row>
        <row r="240">
          <cell r="A240">
            <v>322</v>
          </cell>
          <cell r="B240">
            <v>10.5</v>
          </cell>
          <cell r="C240">
            <v>9</v>
          </cell>
          <cell r="D240">
            <v>15.5</v>
          </cell>
          <cell r="E240">
            <v>15</v>
          </cell>
          <cell r="F240">
            <v>19</v>
          </cell>
          <cell r="G240">
            <v>11</v>
          </cell>
          <cell r="H240">
            <v>10.5</v>
          </cell>
          <cell r="I240">
            <v>11.5</v>
          </cell>
        </row>
        <row r="241">
          <cell r="A241">
            <v>356</v>
          </cell>
          <cell r="B241">
            <v>9</v>
          </cell>
          <cell r="C241">
            <v>12</v>
          </cell>
          <cell r="D241">
            <v>12</v>
          </cell>
          <cell r="E241">
            <v>14.5</v>
          </cell>
          <cell r="F241">
            <v>20</v>
          </cell>
          <cell r="G241">
            <v>13</v>
          </cell>
          <cell r="H241">
            <v>11</v>
          </cell>
          <cell r="I241">
            <v>10.5</v>
          </cell>
        </row>
        <row r="242">
          <cell r="A242">
            <v>473</v>
          </cell>
          <cell r="B242">
            <v>11.5</v>
          </cell>
          <cell r="C242">
            <v>15</v>
          </cell>
          <cell r="D242">
            <v>7</v>
          </cell>
          <cell r="E242">
            <v>12</v>
          </cell>
          <cell r="F242">
            <v>25</v>
          </cell>
          <cell r="G242">
            <v>13</v>
          </cell>
          <cell r="H242">
            <v>8</v>
          </cell>
          <cell r="I242">
            <v>10.5</v>
          </cell>
        </row>
        <row r="243">
          <cell r="A243">
            <v>359</v>
          </cell>
          <cell r="B243">
            <v>10</v>
          </cell>
          <cell r="C243">
            <v>7</v>
          </cell>
          <cell r="D243">
            <v>18</v>
          </cell>
          <cell r="E243">
            <v>14.75</v>
          </cell>
          <cell r="F243">
            <v>23.5</v>
          </cell>
          <cell r="G243">
            <v>14</v>
          </cell>
          <cell r="H243">
            <v>6.5</v>
          </cell>
          <cell r="I243">
            <v>8</v>
          </cell>
        </row>
        <row r="244">
          <cell r="A244">
            <v>251</v>
          </cell>
          <cell r="B244">
            <v>11</v>
          </cell>
          <cell r="C244">
            <v>7</v>
          </cell>
          <cell r="D244">
            <v>15.5</v>
          </cell>
          <cell r="E244">
            <v>11.5</v>
          </cell>
          <cell r="F244">
            <v>25</v>
          </cell>
          <cell r="G244">
            <v>15.5</v>
          </cell>
          <cell r="H244">
            <v>10</v>
          </cell>
          <cell r="I244">
            <v>6</v>
          </cell>
        </row>
        <row r="245">
          <cell r="A245">
            <v>375</v>
          </cell>
          <cell r="B245">
            <v>13.5</v>
          </cell>
          <cell r="C245">
            <v>6</v>
          </cell>
          <cell r="D245">
            <v>14</v>
          </cell>
          <cell r="E245">
            <v>14</v>
          </cell>
          <cell r="F245">
            <v>14.5</v>
          </cell>
          <cell r="G245">
            <v>17</v>
          </cell>
          <cell r="H245">
            <v>9.5</v>
          </cell>
          <cell r="I245">
            <v>13</v>
          </cell>
        </row>
        <row r="246">
          <cell r="A246">
            <v>396</v>
          </cell>
          <cell r="B246">
            <v>12.5</v>
          </cell>
          <cell r="C246">
            <v>13</v>
          </cell>
          <cell r="D246">
            <v>6</v>
          </cell>
          <cell r="E246">
            <v>17</v>
          </cell>
          <cell r="F246">
            <v>24</v>
          </cell>
          <cell r="G246">
            <v>13</v>
          </cell>
          <cell r="H246">
            <v>8</v>
          </cell>
          <cell r="I246">
            <v>8</v>
          </cell>
        </row>
        <row r="247">
          <cell r="A247">
            <v>497</v>
          </cell>
          <cell r="B247">
            <v>11</v>
          </cell>
          <cell r="C247">
            <v>14</v>
          </cell>
          <cell r="D247">
            <v>15</v>
          </cell>
          <cell r="E247">
            <v>12</v>
          </cell>
          <cell r="F247">
            <v>20</v>
          </cell>
          <cell r="G247">
            <v>19</v>
          </cell>
          <cell r="H247">
            <v>5.5</v>
          </cell>
          <cell r="I247">
            <v>5</v>
          </cell>
        </row>
        <row r="248">
          <cell r="A248">
            <v>517</v>
          </cell>
          <cell r="B248">
            <v>10</v>
          </cell>
          <cell r="C248">
            <v>14</v>
          </cell>
          <cell r="D248">
            <v>18.5</v>
          </cell>
          <cell r="E248">
            <v>14</v>
          </cell>
          <cell r="F248">
            <v>16</v>
          </cell>
          <cell r="G248">
            <v>19</v>
          </cell>
          <cell r="H248">
            <v>4</v>
          </cell>
          <cell r="I248">
            <v>6</v>
          </cell>
        </row>
        <row r="249">
          <cell r="A249">
            <v>33</v>
          </cell>
          <cell r="B249">
            <v>13</v>
          </cell>
          <cell r="C249">
            <v>4</v>
          </cell>
          <cell r="D249">
            <v>9.5</v>
          </cell>
          <cell r="E249">
            <v>15.5</v>
          </cell>
          <cell r="F249">
            <v>26</v>
          </cell>
          <cell r="G249">
            <v>18.5</v>
          </cell>
          <cell r="H249">
            <v>7.25</v>
          </cell>
          <cell r="I249">
            <v>7.5</v>
          </cell>
        </row>
        <row r="250">
          <cell r="A250">
            <v>283</v>
          </cell>
          <cell r="B250">
            <v>11</v>
          </cell>
          <cell r="C250">
            <v>8</v>
          </cell>
          <cell r="D250">
            <v>15.5</v>
          </cell>
          <cell r="E250">
            <v>11.5</v>
          </cell>
          <cell r="F250">
            <v>23.25</v>
          </cell>
          <cell r="G250">
            <v>18</v>
          </cell>
          <cell r="H250">
            <v>5</v>
          </cell>
          <cell r="I250">
            <v>9</v>
          </cell>
        </row>
        <row r="251">
          <cell r="A251">
            <v>469</v>
          </cell>
          <cell r="B251">
            <v>11</v>
          </cell>
          <cell r="C251">
            <v>12</v>
          </cell>
          <cell r="D251">
            <v>8</v>
          </cell>
          <cell r="E251">
            <v>16</v>
          </cell>
          <cell r="F251">
            <v>25</v>
          </cell>
          <cell r="G251">
            <v>12</v>
          </cell>
          <cell r="H251">
            <v>8.25</v>
          </cell>
          <cell r="I251">
            <v>9</v>
          </cell>
        </row>
        <row r="252">
          <cell r="A252">
            <v>5</v>
          </cell>
          <cell r="B252">
            <v>8</v>
          </cell>
          <cell r="C252">
            <v>13</v>
          </cell>
          <cell r="D252">
            <v>11.5</v>
          </cell>
          <cell r="E252">
            <v>18</v>
          </cell>
          <cell r="F252">
            <v>19</v>
          </cell>
          <cell r="G252">
            <v>11.5</v>
          </cell>
          <cell r="H252">
            <v>7</v>
          </cell>
          <cell r="I252">
            <v>13</v>
          </cell>
        </row>
        <row r="253">
          <cell r="A253">
            <v>21</v>
          </cell>
          <cell r="B253">
            <v>7</v>
          </cell>
          <cell r="C253">
            <v>9</v>
          </cell>
          <cell r="D253">
            <v>9.5</v>
          </cell>
          <cell r="E253">
            <v>8.5</v>
          </cell>
          <cell r="F253">
            <v>27.5</v>
          </cell>
          <cell r="G253">
            <v>17.5</v>
          </cell>
          <cell r="H253">
            <v>11</v>
          </cell>
          <cell r="I253">
            <v>11</v>
          </cell>
        </row>
        <row r="254">
          <cell r="A254">
            <v>334</v>
          </cell>
          <cell r="B254">
            <v>13</v>
          </cell>
          <cell r="C254">
            <v>10</v>
          </cell>
          <cell r="D254">
            <v>14</v>
          </cell>
          <cell r="E254">
            <v>9</v>
          </cell>
          <cell r="F254">
            <v>17.5</v>
          </cell>
          <cell r="G254">
            <v>21</v>
          </cell>
          <cell r="H254">
            <v>8</v>
          </cell>
          <cell r="I254">
            <v>8.5</v>
          </cell>
        </row>
        <row r="255">
          <cell r="A255">
            <v>341</v>
          </cell>
          <cell r="B255">
            <v>10</v>
          </cell>
          <cell r="C255">
            <v>8</v>
          </cell>
          <cell r="D255">
            <v>14.5</v>
          </cell>
          <cell r="E255">
            <v>17</v>
          </cell>
          <cell r="F255">
            <v>19</v>
          </cell>
          <cell r="G255">
            <v>16</v>
          </cell>
          <cell r="H255">
            <v>5</v>
          </cell>
          <cell r="I255">
            <v>11.5</v>
          </cell>
        </row>
        <row r="256">
          <cell r="A256">
            <v>347</v>
          </cell>
          <cell r="B256">
            <v>10</v>
          </cell>
          <cell r="C256">
            <v>12</v>
          </cell>
          <cell r="D256">
            <v>14</v>
          </cell>
          <cell r="E256">
            <v>16</v>
          </cell>
          <cell r="F256">
            <v>21</v>
          </cell>
          <cell r="G256">
            <v>12</v>
          </cell>
          <cell r="H256">
            <v>6</v>
          </cell>
          <cell r="I256">
            <v>10</v>
          </cell>
        </row>
        <row r="257">
          <cell r="A257">
            <v>99</v>
          </cell>
          <cell r="B257">
            <v>13</v>
          </cell>
          <cell r="C257">
            <v>9</v>
          </cell>
          <cell r="D257">
            <v>12</v>
          </cell>
          <cell r="E257">
            <v>15.5</v>
          </cell>
          <cell r="F257">
            <v>18</v>
          </cell>
          <cell r="G257">
            <v>15</v>
          </cell>
          <cell r="H257">
            <v>9</v>
          </cell>
          <cell r="I257">
            <v>9</v>
          </cell>
        </row>
        <row r="258">
          <cell r="A258">
            <v>324</v>
          </cell>
          <cell r="B258">
            <v>10</v>
          </cell>
          <cell r="C258">
            <v>9</v>
          </cell>
          <cell r="D258">
            <v>15</v>
          </cell>
          <cell r="E258">
            <v>15.5</v>
          </cell>
          <cell r="F258">
            <v>19</v>
          </cell>
          <cell r="G258">
            <v>16</v>
          </cell>
          <cell r="H258">
            <v>5</v>
          </cell>
          <cell r="I258">
            <v>11</v>
          </cell>
        </row>
        <row r="259">
          <cell r="A259">
            <v>379</v>
          </cell>
          <cell r="B259">
            <v>12</v>
          </cell>
          <cell r="C259">
            <v>8</v>
          </cell>
          <cell r="D259">
            <v>10</v>
          </cell>
          <cell r="E259">
            <v>15.5</v>
          </cell>
          <cell r="F259">
            <v>15.5</v>
          </cell>
          <cell r="G259">
            <v>16</v>
          </cell>
          <cell r="H259">
            <v>12.5</v>
          </cell>
          <cell r="I259">
            <v>11</v>
          </cell>
        </row>
        <row r="260">
          <cell r="A260">
            <v>470</v>
          </cell>
          <cell r="B260">
            <v>13</v>
          </cell>
          <cell r="C260">
            <v>13</v>
          </cell>
          <cell r="D260">
            <v>6</v>
          </cell>
          <cell r="E260">
            <v>15.5</v>
          </cell>
          <cell r="F260">
            <v>17</v>
          </cell>
          <cell r="G260">
            <v>14</v>
          </cell>
          <cell r="H260">
            <v>8.5</v>
          </cell>
          <cell r="I260">
            <v>13</v>
          </cell>
        </row>
        <row r="261">
          <cell r="A261">
            <v>492</v>
          </cell>
          <cell r="B261">
            <v>11</v>
          </cell>
          <cell r="C261">
            <v>8</v>
          </cell>
          <cell r="D261">
            <v>12.5</v>
          </cell>
          <cell r="E261">
            <v>14.5</v>
          </cell>
          <cell r="F261">
            <v>23</v>
          </cell>
          <cell r="G261">
            <v>13</v>
          </cell>
          <cell r="H261">
            <v>5.5</v>
          </cell>
          <cell r="I261">
            <v>12.5</v>
          </cell>
        </row>
        <row r="262">
          <cell r="A262">
            <v>81</v>
          </cell>
          <cell r="B262">
            <v>10</v>
          </cell>
          <cell r="C262">
            <v>4</v>
          </cell>
          <cell r="D262">
            <v>5</v>
          </cell>
          <cell r="E262">
            <v>16.25</v>
          </cell>
          <cell r="F262">
            <v>24.5</v>
          </cell>
          <cell r="G262">
            <v>17.5</v>
          </cell>
          <cell r="H262">
            <v>9.5</v>
          </cell>
          <cell r="I262">
            <v>13</v>
          </cell>
        </row>
        <row r="263">
          <cell r="A263">
            <v>47</v>
          </cell>
          <cell r="B263">
            <v>13</v>
          </cell>
          <cell r="C263">
            <v>3</v>
          </cell>
          <cell r="D263">
            <v>8</v>
          </cell>
          <cell r="E263">
            <v>17</v>
          </cell>
          <cell r="F263">
            <v>27</v>
          </cell>
          <cell r="G263">
            <v>17</v>
          </cell>
          <cell r="H263">
            <v>7.5</v>
          </cell>
          <cell r="I263">
            <v>7</v>
          </cell>
        </row>
        <row r="264">
          <cell r="A264">
            <v>309</v>
          </cell>
          <cell r="B264">
            <v>10</v>
          </cell>
          <cell r="C264">
            <v>10</v>
          </cell>
          <cell r="D264">
            <v>12</v>
          </cell>
          <cell r="E264">
            <v>12.5</v>
          </cell>
          <cell r="F264">
            <v>25</v>
          </cell>
          <cell r="G264">
            <v>17</v>
          </cell>
          <cell r="H264">
            <v>7.5</v>
          </cell>
          <cell r="I264">
            <v>5.5</v>
          </cell>
        </row>
        <row r="265">
          <cell r="A265">
            <v>393</v>
          </cell>
          <cell r="B265">
            <v>11</v>
          </cell>
          <cell r="C265">
            <v>9</v>
          </cell>
          <cell r="D265">
            <v>7.5</v>
          </cell>
          <cell r="E265">
            <v>16.5</v>
          </cell>
          <cell r="F265">
            <v>18.5</v>
          </cell>
          <cell r="G265">
            <v>15</v>
          </cell>
          <cell r="H265">
            <v>8.5</v>
          </cell>
          <cell r="I265">
            <v>13.5</v>
          </cell>
        </row>
        <row r="266">
          <cell r="A266">
            <v>429</v>
          </cell>
          <cell r="B266">
            <v>12</v>
          </cell>
          <cell r="C266">
            <v>8</v>
          </cell>
          <cell r="D266">
            <v>5</v>
          </cell>
          <cell r="E266">
            <v>17</v>
          </cell>
          <cell r="F266">
            <v>24</v>
          </cell>
          <cell r="G266">
            <v>19</v>
          </cell>
          <cell r="H266">
            <v>8.5</v>
          </cell>
          <cell r="I266">
            <v>6</v>
          </cell>
        </row>
        <row r="267">
          <cell r="A267">
            <v>493</v>
          </cell>
          <cell r="B267">
            <v>13</v>
          </cell>
          <cell r="C267">
            <v>5</v>
          </cell>
          <cell r="D267">
            <v>4</v>
          </cell>
          <cell r="E267">
            <v>14.5</v>
          </cell>
          <cell r="F267">
            <v>22</v>
          </cell>
          <cell r="G267">
            <v>21</v>
          </cell>
          <cell r="H267">
            <v>8.5</v>
          </cell>
          <cell r="I267">
            <v>11.5</v>
          </cell>
        </row>
        <row r="268">
          <cell r="A268">
            <v>499</v>
          </cell>
          <cell r="B268">
            <v>11</v>
          </cell>
          <cell r="C268">
            <v>16</v>
          </cell>
          <cell r="D268">
            <v>11.5</v>
          </cell>
          <cell r="E268">
            <v>10</v>
          </cell>
          <cell r="F268">
            <v>18</v>
          </cell>
          <cell r="G268">
            <v>18</v>
          </cell>
          <cell r="H268">
            <v>7</v>
          </cell>
          <cell r="I268">
            <v>8</v>
          </cell>
        </row>
        <row r="269">
          <cell r="A269">
            <v>48</v>
          </cell>
          <cell r="B269">
            <v>10</v>
          </cell>
          <cell r="C269">
            <v>6</v>
          </cell>
          <cell r="D269">
            <v>11.5</v>
          </cell>
          <cell r="E269">
            <v>14.5</v>
          </cell>
          <cell r="F269">
            <v>26</v>
          </cell>
          <cell r="G269">
            <v>11</v>
          </cell>
          <cell r="H269">
            <v>8</v>
          </cell>
          <cell r="I269">
            <v>12</v>
          </cell>
        </row>
        <row r="270">
          <cell r="A270">
            <v>82</v>
          </cell>
          <cell r="B270">
            <v>7</v>
          </cell>
          <cell r="C270">
            <v>4</v>
          </cell>
          <cell r="D270">
            <v>13</v>
          </cell>
          <cell r="E270">
            <v>18</v>
          </cell>
          <cell r="F270">
            <v>21</v>
          </cell>
          <cell r="G270">
            <v>15.5</v>
          </cell>
          <cell r="H270">
            <v>8</v>
          </cell>
          <cell r="I270">
            <v>12.5</v>
          </cell>
        </row>
        <row r="271">
          <cell r="A271">
            <v>266</v>
          </cell>
          <cell r="B271">
            <v>9</v>
          </cell>
          <cell r="C271">
            <v>10</v>
          </cell>
          <cell r="D271">
            <v>17</v>
          </cell>
          <cell r="E271">
            <v>11.5</v>
          </cell>
          <cell r="F271">
            <v>18</v>
          </cell>
          <cell r="G271">
            <v>16</v>
          </cell>
          <cell r="H271">
            <v>8</v>
          </cell>
          <cell r="I271">
            <v>9</v>
          </cell>
        </row>
        <row r="272">
          <cell r="A272">
            <v>287</v>
          </cell>
          <cell r="B272">
            <v>11</v>
          </cell>
          <cell r="C272">
            <v>5</v>
          </cell>
          <cell r="D272">
            <v>12.5</v>
          </cell>
          <cell r="E272">
            <v>15</v>
          </cell>
          <cell r="F272">
            <v>21</v>
          </cell>
          <cell r="G272">
            <v>16</v>
          </cell>
          <cell r="H272">
            <v>8</v>
          </cell>
          <cell r="I272">
            <v>10</v>
          </cell>
        </row>
        <row r="273">
          <cell r="A273">
            <v>304</v>
          </cell>
          <cell r="B273">
            <v>10</v>
          </cell>
          <cell r="C273">
            <v>10</v>
          </cell>
          <cell r="D273">
            <v>11</v>
          </cell>
          <cell r="E273">
            <v>18.5</v>
          </cell>
          <cell r="F273">
            <v>19.5</v>
          </cell>
          <cell r="G273">
            <v>10</v>
          </cell>
          <cell r="H273">
            <v>9</v>
          </cell>
          <cell r="I273">
            <v>10.5</v>
          </cell>
        </row>
        <row r="274">
          <cell r="A274">
            <v>314</v>
          </cell>
          <cell r="B274">
            <v>11</v>
          </cell>
          <cell r="C274">
            <v>5</v>
          </cell>
          <cell r="D274">
            <v>14</v>
          </cell>
          <cell r="E274">
            <v>15.5</v>
          </cell>
          <cell r="F274">
            <v>23.5</v>
          </cell>
          <cell r="G274">
            <v>14</v>
          </cell>
          <cell r="H274">
            <v>7</v>
          </cell>
          <cell r="I274">
            <v>8.5</v>
          </cell>
        </row>
        <row r="275">
          <cell r="A275">
            <v>345</v>
          </cell>
          <cell r="B275">
            <v>10.5</v>
          </cell>
          <cell r="C275">
            <v>8</v>
          </cell>
          <cell r="D275">
            <v>11.5</v>
          </cell>
          <cell r="E275">
            <v>13.5</v>
          </cell>
          <cell r="F275">
            <v>23.5</v>
          </cell>
          <cell r="G275">
            <v>14</v>
          </cell>
          <cell r="H275">
            <v>7.5</v>
          </cell>
          <cell r="I275">
            <v>10</v>
          </cell>
        </row>
        <row r="276">
          <cell r="A276">
            <v>482</v>
          </cell>
          <cell r="B276">
            <v>13</v>
          </cell>
          <cell r="C276">
            <v>7</v>
          </cell>
          <cell r="D276">
            <v>5.5</v>
          </cell>
          <cell r="E276">
            <v>15</v>
          </cell>
          <cell r="F276">
            <v>20</v>
          </cell>
          <cell r="G276">
            <v>17</v>
          </cell>
          <cell r="H276">
            <v>11</v>
          </cell>
          <cell r="I276">
            <v>10</v>
          </cell>
        </row>
        <row r="277">
          <cell r="A277">
            <v>312</v>
          </cell>
          <cell r="B277">
            <v>10</v>
          </cell>
          <cell r="C277">
            <v>7</v>
          </cell>
          <cell r="D277">
            <v>12.5</v>
          </cell>
          <cell r="E277">
            <v>12</v>
          </cell>
          <cell r="F277">
            <v>22</v>
          </cell>
          <cell r="G277">
            <v>18</v>
          </cell>
          <cell r="H277">
            <v>6.5</v>
          </cell>
          <cell r="I277">
            <v>10</v>
          </cell>
        </row>
        <row r="278">
          <cell r="A278">
            <v>513</v>
          </cell>
          <cell r="B278">
            <v>10</v>
          </cell>
          <cell r="C278">
            <v>8</v>
          </cell>
          <cell r="D278">
            <v>12</v>
          </cell>
          <cell r="E278">
            <v>15</v>
          </cell>
          <cell r="F278">
            <v>20</v>
          </cell>
          <cell r="G278">
            <v>19</v>
          </cell>
          <cell r="H278">
            <v>8.5</v>
          </cell>
          <cell r="I278">
            <v>5.5</v>
          </cell>
        </row>
        <row r="279">
          <cell r="A279">
            <v>343</v>
          </cell>
          <cell r="B279">
            <v>12</v>
          </cell>
          <cell r="C279">
            <v>9</v>
          </cell>
          <cell r="D279">
            <v>13</v>
          </cell>
          <cell r="E279">
            <v>14.5</v>
          </cell>
          <cell r="F279">
            <v>21.6</v>
          </cell>
          <cell r="G279">
            <v>13</v>
          </cell>
          <cell r="H279">
            <v>4.25</v>
          </cell>
          <cell r="I279">
            <v>10.5</v>
          </cell>
        </row>
        <row r="280">
          <cell r="A280">
            <v>94</v>
          </cell>
          <cell r="B280">
            <v>14</v>
          </cell>
          <cell r="C280">
            <v>6</v>
          </cell>
          <cell r="D280">
            <v>5</v>
          </cell>
          <cell r="E280">
            <v>8.5</v>
          </cell>
          <cell r="F280">
            <v>18</v>
          </cell>
          <cell r="G280">
            <v>25</v>
          </cell>
          <cell r="H280">
            <v>10</v>
          </cell>
          <cell r="I280">
            <v>11</v>
          </cell>
        </row>
        <row r="281">
          <cell r="A281">
            <v>316</v>
          </cell>
          <cell r="B281">
            <v>9.5</v>
          </cell>
          <cell r="C281">
            <v>11</v>
          </cell>
          <cell r="D281">
            <v>15</v>
          </cell>
          <cell r="E281">
            <v>15.5</v>
          </cell>
          <cell r="F281">
            <v>18</v>
          </cell>
          <cell r="G281">
            <v>10</v>
          </cell>
          <cell r="H281">
            <v>7.75</v>
          </cell>
          <cell r="I281">
            <v>10.5</v>
          </cell>
        </row>
        <row r="282">
          <cell r="A282">
            <v>122</v>
          </cell>
          <cell r="B282">
            <v>11</v>
          </cell>
          <cell r="C282">
            <v>6</v>
          </cell>
          <cell r="D282">
            <v>9.5</v>
          </cell>
          <cell r="E282">
            <v>15</v>
          </cell>
          <cell r="F282">
            <v>18</v>
          </cell>
          <cell r="G282">
            <v>17.5</v>
          </cell>
          <cell r="H282">
            <v>9</v>
          </cell>
          <cell r="I282">
            <v>11</v>
          </cell>
        </row>
        <row r="283">
          <cell r="A283">
            <v>269</v>
          </cell>
          <cell r="B283">
            <v>11</v>
          </cell>
          <cell r="C283">
            <v>7</v>
          </cell>
          <cell r="D283">
            <v>15</v>
          </cell>
          <cell r="E283">
            <v>9</v>
          </cell>
          <cell r="F283">
            <v>25.5</v>
          </cell>
          <cell r="G283">
            <v>16</v>
          </cell>
          <cell r="H283">
            <v>6</v>
          </cell>
          <cell r="I283">
            <v>7.5</v>
          </cell>
        </row>
        <row r="284">
          <cell r="A284">
            <v>498</v>
          </cell>
          <cell r="B284">
            <v>11</v>
          </cell>
          <cell r="C284">
            <v>9</v>
          </cell>
          <cell r="D284">
            <v>15.5</v>
          </cell>
          <cell r="E284">
            <v>14.5</v>
          </cell>
          <cell r="F284">
            <v>16</v>
          </cell>
          <cell r="G284">
            <v>20.5</v>
          </cell>
          <cell r="H284">
            <v>5</v>
          </cell>
          <cell r="I284">
            <v>5.5</v>
          </cell>
        </row>
        <row r="285">
          <cell r="A285">
            <v>519</v>
          </cell>
          <cell r="B285">
            <v>7</v>
          </cell>
          <cell r="C285">
            <v>13</v>
          </cell>
          <cell r="D285">
            <v>17</v>
          </cell>
          <cell r="E285">
            <v>12</v>
          </cell>
          <cell r="F285">
            <v>18</v>
          </cell>
          <cell r="G285">
            <v>16</v>
          </cell>
          <cell r="H285">
            <v>7</v>
          </cell>
          <cell r="I285">
            <v>7</v>
          </cell>
        </row>
        <row r="286">
          <cell r="A286">
            <v>76</v>
          </cell>
          <cell r="B286">
            <v>8</v>
          </cell>
          <cell r="C286">
            <v>5</v>
          </cell>
          <cell r="D286">
            <v>3.5</v>
          </cell>
          <cell r="E286">
            <v>17</v>
          </cell>
          <cell r="F286">
            <v>24</v>
          </cell>
          <cell r="G286">
            <v>22</v>
          </cell>
          <cell r="H286">
            <v>7</v>
          </cell>
          <cell r="I286">
            <v>10.25</v>
          </cell>
        </row>
        <row r="287">
          <cell r="A287">
            <v>54</v>
          </cell>
          <cell r="B287">
            <v>14</v>
          </cell>
          <cell r="C287">
            <v>8</v>
          </cell>
          <cell r="D287">
            <v>10.5</v>
          </cell>
          <cell r="E287">
            <v>11</v>
          </cell>
          <cell r="F287">
            <v>21</v>
          </cell>
          <cell r="G287">
            <v>13</v>
          </cell>
          <cell r="H287">
            <v>10</v>
          </cell>
          <cell r="I287">
            <v>9</v>
          </cell>
        </row>
        <row r="288">
          <cell r="A288">
            <v>280</v>
          </cell>
          <cell r="B288">
            <v>10.5</v>
          </cell>
          <cell r="C288">
            <v>5</v>
          </cell>
          <cell r="D288">
            <v>12.5</v>
          </cell>
          <cell r="E288">
            <v>12</v>
          </cell>
          <cell r="F288">
            <v>21.5</v>
          </cell>
          <cell r="G288">
            <v>16</v>
          </cell>
          <cell r="H288">
            <v>10</v>
          </cell>
          <cell r="I288">
            <v>9</v>
          </cell>
        </row>
        <row r="289">
          <cell r="A289">
            <v>3</v>
          </cell>
          <cell r="B289">
            <v>8</v>
          </cell>
          <cell r="C289">
            <v>5</v>
          </cell>
          <cell r="D289">
            <v>8.5</v>
          </cell>
          <cell r="E289">
            <v>15.25</v>
          </cell>
          <cell r="F289">
            <v>26</v>
          </cell>
          <cell r="G289">
            <v>13</v>
          </cell>
          <cell r="H289">
            <v>9</v>
          </cell>
          <cell r="I289">
            <v>11.5</v>
          </cell>
        </row>
        <row r="290">
          <cell r="A290">
            <v>358</v>
          </cell>
          <cell r="B290">
            <v>10</v>
          </cell>
          <cell r="C290">
            <v>8</v>
          </cell>
          <cell r="D290">
            <v>11</v>
          </cell>
          <cell r="E290">
            <v>13</v>
          </cell>
          <cell r="F290">
            <v>21.5</v>
          </cell>
          <cell r="G290">
            <v>14</v>
          </cell>
          <cell r="H290">
            <v>7</v>
          </cell>
          <cell r="I290">
            <v>11.5</v>
          </cell>
        </row>
        <row r="291">
          <cell r="A291">
            <v>384</v>
          </cell>
          <cell r="B291">
            <v>13</v>
          </cell>
          <cell r="C291">
            <v>12</v>
          </cell>
          <cell r="D291">
            <v>10.5</v>
          </cell>
          <cell r="E291">
            <v>15.5</v>
          </cell>
          <cell r="F291">
            <v>13.5</v>
          </cell>
          <cell r="G291">
            <v>16</v>
          </cell>
          <cell r="H291">
            <v>5.5</v>
          </cell>
          <cell r="I291">
            <v>10</v>
          </cell>
        </row>
        <row r="292">
          <cell r="A292">
            <v>394</v>
          </cell>
          <cell r="B292">
            <v>13</v>
          </cell>
          <cell r="C292">
            <v>9</v>
          </cell>
          <cell r="D292">
            <v>9</v>
          </cell>
          <cell r="E292">
            <v>16</v>
          </cell>
          <cell r="F292">
            <v>15.5</v>
          </cell>
          <cell r="G292">
            <v>15</v>
          </cell>
          <cell r="H292">
            <v>10</v>
          </cell>
          <cell r="I292">
            <v>8.5</v>
          </cell>
        </row>
        <row r="293">
          <cell r="A293">
            <v>114</v>
          </cell>
          <cell r="B293">
            <v>12</v>
          </cell>
          <cell r="C293">
            <v>5</v>
          </cell>
          <cell r="D293">
            <v>5.5</v>
          </cell>
          <cell r="E293">
            <v>17</v>
          </cell>
          <cell r="F293">
            <v>21</v>
          </cell>
          <cell r="G293">
            <v>16.5</v>
          </cell>
          <cell r="H293">
            <v>7</v>
          </cell>
          <cell r="I293">
            <v>11.5</v>
          </cell>
        </row>
        <row r="294">
          <cell r="A294">
            <v>27</v>
          </cell>
          <cell r="B294">
            <v>10.000990000000002</v>
          </cell>
          <cell r="C294">
            <v>4.0003960000000003</v>
          </cell>
          <cell r="D294">
            <v>10.501039500000001</v>
          </cell>
          <cell r="E294">
            <v>11.501138500000001</v>
          </cell>
          <cell r="F294">
            <v>24.002376000000002</v>
          </cell>
          <cell r="G294">
            <v>17.001683</v>
          </cell>
          <cell r="H294">
            <v>8.0007920000000006</v>
          </cell>
          <cell r="I294">
            <v>10.000990000000002</v>
          </cell>
        </row>
        <row r="295">
          <cell r="A295">
            <v>123</v>
          </cell>
          <cell r="B295">
            <v>11.001078</v>
          </cell>
          <cell r="C295">
            <v>8.0007839999999995</v>
          </cell>
          <cell r="D295">
            <v>12.001175999999999</v>
          </cell>
          <cell r="E295">
            <v>15.501518999999998</v>
          </cell>
          <cell r="F295">
            <v>16.501617</v>
          </cell>
          <cell r="G295">
            <v>20.502008999999997</v>
          </cell>
          <cell r="H295">
            <v>7.000686</v>
          </cell>
          <cell r="I295">
            <v>4.5004409999999995</v>
          </cell>
        </row>
        <row r="296">
          <cell r="A296">
            <v>277</v>
          </cell>
          <cell r="B296">
            <v>10.000970000000001</v>
          </cell>
          <cell r="C296">
            <v>6.0005819999999996</v>
          </cell>
          <cell r="D296">
            <v>12.501212499999999</v>
          </cell>
          <cell r="E296">
            <v>13.001261</v>
          </cell>
          <cell r="F296">
            <v>23.002231000000002</v>
          </cell>
          <cell r="G296">
            <v>15.001455</v>
          </cell>
          <cell r="H296">
            <v>8.0007760000000001</v>
          </cell>
          <cell r="I296">
            <v>7.5007275</v>
          </cell>
        </row>
        <row r="297">
          <cell r="A297">
            <v>272</v>
          </cell>
          <cell r="B297">
            <v>10.053875132275131</v>
          </cell>
          <cell r="C297">
            <v>8.0431001058201055</v>
          </cell>
          <cell r="D297">
            <v>15.583506455026454</v>
          </cell>
          <cell r="E297">
            <v>14.578118941798941</v>
          </cell>
          <cell r="F297">
            <v>15.583506455026454</v>
          </cell>
          <cell r="G297">
            <v>15.080812698412698</v>
          </cell>
          <cell r="H297">
            <v>8.0431001058201055</v>
          </cell>
          <cell r="I297">
            <v>8.0431001058201055</v>
          </cell>
        </row>
        <row r="298">
          <cell r="A298">
            <v>18</v>
          </cell>
          <cell r="B298">
            <v>12.128811702127658</v>
          </cell>
          <cell r="C298">
            <v>6.064405851063829</v>
          </cell>
          <cell r="D298">
            <v>4.0429372340425527</v>
          </cell>
          <cell r="E298">
            <v>16.677116090425528</v>
          </cell>
          <cell r="F298">
            <v>24.257623404255316</v>
          </cell>
          <cell r="G298">
            <v>15.666381781914891</v>
          </cell>
          <cell r="H298">
            <v>6.064405851063829</v>
          </cell>
          <cell r="I298">
            <v>10.107343085106383</v>
          </cell>
        </row>
        <row r="299">
          <cell r="A299">
            <v>20</v>
          </cell>
          <cell r="B299">
            <v>13.139532872340427</v>
          </cell>
          <cell r="C299">
            <v>9.0965996808510639</v>
          </cell>
          <cell r="D299">
            <v>10.107332978723404</v>
          </cell>
          <cell r="E299">
            <v>9.6019663297872349</v>
          </cell>
          <cell r="F299">
            <v>19.20393265957447</v>
          </cell>
          <cell r="G299">
            <v>20.214665957446808</v>
          </cell>
          <cell r="H299">
            <v>9.0965996808510639</v>
          </cell>
          <cell r="I299">
            <v>4.5482998404255319</v>
          </cell>
        </row>
        <row r="300">
          <cell r="A300">
            <v>278</v>
          </cell>
          <cell r="B300">
            <v>12.128787446808509</v>
          </cell>
          <cell r="C300">
            <v>5.0536614361702128</v>
          </cell>
          <cell r="D300">
            <v>13.644885877659574</v>
          </cell>
          <cell r="E300">
            <v>9.6019567287234047</v>
          </cell>
          <cell r="F300">
            <v>24.257574893617019</v>
          </cell>
          <cell r="G300">
            <v>13.139519734042553</v>
          </cell>
          <cell r="H300">
            <v>7.0751260106382974</v>
          </cell>
          <cell r="I300">
            <v>10.107322872340426</v>
          </cell>
        </row>
        <row r="301">
          <cell r="A301">
            <v>52</v>
          </cell>
          <cell r="B301">
            <v>11.147692160000002</v>
          </cell>
          <cell r="C301">
            <v>3.0402796800000003</v>
          </cell>
          <cell r="D301">
            <v>10.134265600000001</v>
          </cell>
          <cell r="E301">
            <v>16.721538240000001</v>
          </cell>
          <cell r="F301">
            <v>20.775244480000001</v>
          </cell>
          <cell r="G301">
            <v>15.708111680000002</v>
          </cell>
          <cell r="H301">
            <v>7.0939859200000006</v>
          </cell>
          <cell r="I301">
            <v>10.387622240000001</v>
          </cell>
        </row>
        <row r="302">
          <cell r="A302">
            <v>263</v>
          </cell>
          <cell r="B302">
            <v>9.1208299200000003</v>
          </cell>
          <cell r="C302">
            <v>7.0939788266666666</v>
          </cell>
          <cell r="D302">
            <v>13.174532106666666</v>
          </cell>
          <cell r="E302">
            <v>13.934601266666666</v>
          </cell>
          <cell r="F302">
            <v>20.268510933333332</v>
          </cell>
          <cell r="G302">
            <v>15.201383199999999</v>
          </cell>
          <cell r="H302">
            <v>8.107404373333333</v>
          </cell>
          <cell r="I302">
            <v>8.107404373333333</v>
          </cell>
        </row>
        <row r="303">
          <cell r="A303">
            <v>325</v>
          </cell>
          <cell r="B303">
            <v>12.193610695187164</v>
          </cell>
          <cell r="C303">
            <v>9.1452080213903741</v>
          </cell>
          <cell r="D303">
            <v>11.6855435828877</v>
          </cell>
          <cell r="E303">
            <v>11.177476470588235</v>
          </cell>
          <cell r="F303">
            <v>15.750080481283423</v>
          </cell>
          <cell r="G303">
            <v>18.290416042780748</v>
          </cell>
          <cell r="H303">
            <v>6.6048724598930475</v>
          </cell>
          <cell r="I303">
            <v>10.161342245989305</v>
          </cell>
        </row>
        <row r="304">
          <cell r="A304">
            <v>332</v>
          </cell>
          <cell r="B304">
            <v>13.209731711229946</v>
          </cell>
          <cell r="C304">
            <v>8.1290656684491971</v>
          </cell>
          <cell r="D304">
            <v>15.241998128342244</v>
          </cell>
          <cell r="E304">
            <v>8.6371322727272712</v>
          </cell>
          <cell r="F304">
            <v>12.193598502673796</v>
          </cell>
          <cell r="G304">
            <v>18.290397754010694</v>
          </cell>
          <cell r="H304">
            <v>7.112932459893047</v>
          </cell>
          <cell r="I304">
            <v>12.193598502673796</v>
          </cell>
        </row>
        <row r="305">
          <cell r="A305">
            <v>357</v>
          </cell>
          <cell r="B305">
            <v>13.209718502673795</v>
          </cell>
          <cell r="C305">
            <v>6.0967931550802135</v>
          </cell>
          <cell r="D305">
            <v>11.685520213903741</v>
          </cell>
          <cell r="E305">
            <v>11.685520213903741</v>
          </cell>
          <cell r="F305">
            <v>20.322643850267376</v>
          </cell>
          <cell r="G305">
            <v>17.274247272727269</v>
          </cell>
          <cell r="H305">
            <v>4.0645287700534753</v>
          </cell>
          <cell r="I305">
            <v>10.669388021390374</v>
          </cell>
        </row>
        <row r="306">
          <cell r="A306">
            <v>329</v>
          </cell>
          <cell r="B306">
            <v>10.188553887399465</v>
          </cell>
          <cell r="C306">
            <v>10.188553887399465</v>
          </cell>
          <cell r="D306">
            <v>13.754547747989278</v>
          </cell>
          <cell r="E306">
            <v>10.188553887399465</v>
          </cell>
          <cell r="F306">
            <v>14.773403136729225</v>
          </cell>
          <cell r="G306">
            <v>18.339396997319039</v>
          </cell>
          <cell r="H306">
            <v>7.3867015683646127</v>
          </cell>
          <cell r="I306">
            <v>10.188553887399465</v>
          </cell>
        </row>
        <row r="307">
          <cell r="A307">
            <v>514</v>
          </cell>
          <cell r="B307">
            <v>12.25911870967742</v>
          </cell>
          <cell r="C307">
            <v>6.12955935483871</v>
          </cell>
          <cell r="D307">
            <v>11.23752548387097</v>
          </cell>
          <cell r="E307">
            <v>13.280711935483872</v>
          </cell>
          <cell r="F307">
            <v>22.475050967741939</v>
          </cell>
          <cell r="G307">
            <v>17.36708483870968</v>
          </cell>
          <cell r="H307">
            <v>3.575576290322581</v>
          </cell>
          <cell r="I307">
            <v>8.6835424193548398</v>
          </cell>
        </row>
        <row r="308">
          <cell r="A308">
            <v>374</v>
          </cell>
          <cell r="B308">
            <v>12.325371891891892</v>
          </cell>
          <cell r="C308">
            <v>5.1355716216216223</v>
          </cell>
          <cell r="D308">
            <v>10.784700405405406</v>
          </cell>
          <cell r="E308">
            <v>17.460943513513513</v>
          </cell>
          <cell r="F308">
            <v>12.838929054054054</v>
          </cell>
          <cell r="G308">
            <v>18.48805783783784</v>
          </cell>
          <cell r="H308">
            <v>7.7033574324324325</v>
          </cell>
          <cell r="I308">
            <v>10.271143243243245</v>
          </cell>
        </row>
        <row r="309">
          <cell r="A309">
            <v>435</v>
          </cell>
          <cell r="B309">
            <v>12.325359567567569</v>
          </cell>
          <cell r="C309">
            <v>10.271132972972975</v>
          </cell>
          <cell r="D309">
            <v>3.0813398918918922</v>
          </cell>
          <cell r="E309">
            <v>14.893142810810811</v>
          </cell>
          <cell r="F309">
            <v>15.40669945945946</v>
          </cell>
          <cell r="G309">
            <v>15.40669945945946</v>
          </cell>
          <cell r="H309">
            <v>12.325359567567569</v>
          </cell>
          <cell r="I309">
            <v>11.298246270270271</v>
          </cell>
        </row>
        <row r="310">
          <cell r="A310">
            <v>320</v>
          </cell>
          <cell r="B310">
            <v>9.7840098373983739</v>
          </cell>
          <cell r="C310">
            <v>8.2391661788617885</v>
          </cell>
          <cell r="D310">
            <v>11.843801382113821</v>
          </cell>
          <cell r="E310">
            <v>13.388645040650406</v>
          </cell>
          <cell r="F310">
            <v>14.41854081300813</v>
          </cell>
          <cell r="G310">
            <v>18.538123902439025</v>
          </cell>
          <cell r="H310">
            <v>9.5265358943089424</v>
          </cell>
          <cell r="I310">
            <v>9.2690619512195127</v>
          </cell>
        </row>
        <row r="311">
          <cell r="A311">
            <v>349</v>
          </cell>
          <cell r="B311">
            <v>10.326933695652174</v>
          </cell>
          <cell r="C311">
            <v>6.196160217391304</v>
          </cell>
          <cell r="D311">
            <v>14.974053858695653</v>
          </cell>
          <cell r="E311">
            <v>10.326933695652174</v>
          </cell>
          <cell r="F311">
            <v>16.523093913043478</v>
          </cell>
          <cell r="G311">
            <v>19.62117402173913</v>
          </cell>
          <cell r="H311">
            <v>7.7452002717391304</v>
          </cell>
          <cell r="I311">
            <v>9.2942403260869568</v>
          </cell>
        </row>
        <row r="312">
          <cell r="A312">
            <v>353</v>
          </cell>
          <cell r="B312">
            <v>8.2615386956521739</v>
          </cell>
          <cell r="C312">
            <v>6.1961540217391304</v>
          </cell>
          <cell r="D312">
            <v>13.941346548913044</v>
          </cell>
          <cell r="E312">
            <v>14.457692717391303</v>
          </cell>
          <cell r="F312">
            <v>17.55576972826087</v>
          </cell>
          <cell r="G312">
            <v>16.523077391304348</v>
          </cell>
          <cell r="H312">
            <v>7.2288463586956517</v>
          </cell>
          <cell r="I312">
            <v>10.843269538043478</v>
          </cell>
        </row>
        <row r="313">
          <cell r="A313">
            <v>380</v>
          </cell>
          <cell r="B313">
            <v>11.359604347826087</v>
          </cell>
          <cell r="C313">
            <v>9.2942217391304354</v>
          </cell>
          <cell r="D313">
            <v>7.7451847826086953</v>
          </cell>
          <cell r="E313">
            <v>14.974023913043478</v>
          </cell>
          <cell r="F313">
            <v>12.392295652173914</v>
          </cell>
          <cell r="G313">
            <v>17.555752173913042</v>
          </cell>
          <cell r="H313">
            <v>9.2942217391304354</v>
          </cell>
          <cell r="I313">
            <v>12.392295652173914</v>
          </cell>
        </row>
        <row r="314">
          <cell r="A314">
            <v>385</v>
          </cell>
          <cell r="B314">
            <v>15.490354076086955</v>
          </cell>
          <cell r="C314">
            <v>9.2942124456521746</v>
          </cell>
          <cell r="D314">
            <v>6.7124867663043482</v>
          </cell>
          <cell r="E314">
            <v>16.006699211956523</v>
          </cell>
          <cell r="F314">
            <v>10.84324785326087</v>
          </cell>
          <cell r="G314">
            <v>17.555734619565218</v>
          </cell>
          <cell r="H314">
            <v>8.777867309782609</v>
          </cell>
          <cell r="I314">
            <v>10.326902717391304</v>
          </cell>
        </row>
        <row r="315">
          <cell r="A315">
            <v>299</v>
          </cell>
          <cell r="B315">
            <v>11.421655846994536</v>
          </cell>
          <cell r="C315">
            <v>4.1533293989071041</v>
          </cell>
          <cell r="D315">
            <v>13.498320546448088</v>
          </cell>
          <cell r="E315">
            <v>16.09415142076503</v>
          </cell>
          <cell r="F315">
            <v>20.247480819672134</v>
          </cell>
          <cell r="G315">
            <v>13.498320546448088</v>
          </cell>
          <cell r="H315">
            <v>4.1533293989071041</v>
          </cell>
          <cell r="I315">
            <v>11.940822021857924</v>
          </cell>
        </row>
        <row r="316">
          <cell r="A316">
            <v>260</v>
          </cell>
          <cell r="B316">
            <v>9.8911725205479453</v>
          </cell>
          <cell r="C316">
            <v>9.3705844931506856</v>
          </cell>
          <cell r="D316">
            <v>15.617640821917808</v>
          </cell>
          <cell r="E316">
            <v>12.494112657534247</v>
          </cell>
          <cell r="F316">
            <v>15.617640821917808</v>
          </cell>
          <cell r="G316">
            <v>16.658816876712329</v>
          </cell>
          <cell r="H316">
            <v>7.5485263972602743</v>
          </cell>
          <cell r="I316">
            <v>7.8088204109589041</v>
          </cell>
        </row>
        <row r="317">
          <cell r="A317">
            <v>8</v>
          </cell>
          <cell r="B317">
            <v>10.440353846153844</v>
          </cell>
          <cell r="C317">
            <v>6.2642123076923069</v>
          </cell>
          <cell r="D317">
            <v>3.6541238461538459</v>
          </cell>
          <cell r="E317">
            <v>15.660530769230768</v>
          </cell>
          <cell r="F317">
            <v>20.880707692307688</v>
          </cell>
          <cell r="G317">
            <v>19.314654615384612</v>
          </cell>
          <cell r="H317">
            <v>8.3522830769230758</v>
          </cell>
          <cell r="I317">
            <v>10.440353846153844</v>
          </cell>
        </row>
        <row r="318">
          <cell r="A318">
            <v>12</v>
          </cell>
          <cell r="B318">
            <v>10.440343406593406</v>
          </cell>
          <cell r="C318">
            <v>8.3522747252747251</v>
          </cell>
          <cell r="D318">
            <v>10.440343406593406</v>
          </cell>
          <cell r="E318">
            <v>13.572446428571428</v>
          </cell>
          <cell r="F318">
            <v>17.748583791208791</v>
          </cell>
          <cell r="G318">
            <v>16.182532280219782</v>
          </cell>
          <cell r="H318">
            <v>9.3963090659340658</v>
          </cell>
          <cell r="I318">
            <v>8.8742918956043955</v>
          </cell>
        </row>
        <row r="319">
          <cell r="A319">
            <v>487</v>
          </cell>
          <cell r="B319">
            <v>13.572432857142855</v>
          </cell>
          <cell r="C319">
            <v>8.3522663736263727</v>
          </cell>
          <cell r="D319">
            <v>10.962349615384614</v>
          </cell>
          <cell r="E319">
            <v>15.138482802197801</v>
          </cell>
          <cell r="F319">
            <v>12.52839956043956</v>
          </cell>
          <cell r="G319">
            <v>13.050416208791207</v>
          </cell>
          <cell r="H319">
            <v>9.9183163186813168</v>
          </cell>
          <cell r="I319">
            <v>11.484366263736263</v>
          </cell>
        </row>
        <row r="320">
          <cell r="A320">
            <v>387</v>
          </cell>
          <cell r="B320">
            <v>13.609808870523418</v>
          </cell>
          <cell r="C320">
            <v>9.4221753719008277</v>
          </cell>
          <cell r="D320">
            <v>7.3283586225895334</v>
          </cell>
          <cell r="E320">
            <v>15.703625619834714</v>
          </cell>
          <cell r="F320">
            <v>12.562900495867771</v>
          </cell>
          <cell r="G320">
            <v>17.797442369146008</v>
          </cell>
          <cell r="H320">
            <v>9.1604482782369168</v>
          </cell>
          <cell r="I320">
            <v>9.4221753719008277</v>
          </cell>
        </row>
        <row r="321">
          <cell r="A321">
            <v>96</v>
          </cell>
          <cell r="B321">
            <v>11.547792707182317</v>
          </cell>
          <cell r="C321">
            <v>6.2987960220994461</v>
          </cell>
          <cell r="D321">
            <v>15.222090386740328</v>
          </cell>
          <cell r="E321">
            <v>16.79678939226519</v>
          </cell>
          <cell r="F321">
            <v>13.647391381215467</v>
          </cell>
          <cell r="G321">
            <v>12.072692375690606</v>
          </cell>
          <cell r="H321">
            <v>5.2489966850828722</v>
          </cell>
          <cell r="I321">
            <v>14.172291049723754</v>
          </cell>
        </row>
        <row r="322">
          <cell r="A322">
            <v>296</v>
          </cell>
          <cell r="B322">
            <v>11.547781160220993</v>
          </cell>
          <cell r="C322">
            <v>11.547781160220993</v>
          </cell>
          <cell r="D322">
            <v>13.122478591160219</v>
          </cell>
          <cell r="E322">
            <v>12.072680303867402</v>
          </cell>
          <cell r="F322">
            <v>18.371470027624309</v>
          </cell>
          <cell r="G322">
            <v>12.597579447513811</v>
          </cell>
          <cell r="H322">
            <v>7.3485880110497224</v>
          </cell>
          <cell r="I322">
            <v>8.3983862983425404</v>
          </cell>
        </row>
        <row r="323">
          <cell r="A323">
            <v>261</v>
          </cell>
          <cell r="B323">
            <v>11.611923888888889</v>
          </cell>
          <cell r="C323">
            <v>10.556294444444445</v>
          </cell>
          <cell r="D323">
            <v>16.362256388888891</v>
          </cell>
          <cell r="E323">
            <v>12.667553333333334</v>
          </cell>
          <cell r="F323">
            <v>15.834441666666667</v>
          </cell>
          <cell r="G323">
            <v>15.834441666666667</v>
          </cell>
          <cell r="H323">
            <v>8.4450355555555561</v>
          </cell>
          <cell r="I323">
            <v>3.6947030555555558</v>
          </cell>
        </row>
        <row r="324">
          <cell r="A324">
            <v>338</v>
          </cell>
          <cell r="B324">
            <v>12.667540666666669</v>
          </cell>
          <cell r="C324">
            <v>10.556283888888892</v>
          </cell>
          <cell r="D324">
            <v>8.9728413055555567</v>
          </cell>
          <cell r="E324">
            <v>13.723169055555559</v>
          </cell>
          <cell r="F324">
            <v>19.001311000000005</v>
          </cell>
          <cell r="G324">
            <v>14.778797444444447</v>
          </cell>
          <cell r="H324">
            <v>6.3337703333333346</v>
          </cell>
          <cell r="I324">
            <v>8.9728413055555567</v>
          </cell>
        </row>
        <row r="325">
          <cell r="A325">
            <v>495</v>
          </cell>
          <cell r="B325">
            <v>11.611900666666665</v>
          </cell>
          <cell r="C325">
            <v>5.2781366666666667</v>
          </cell>
          <cell r="D325">
            <v>8.445018666666666</v>
          </cell>
          <cell r="E325">
            <v>14.778782666666665</v>
          </cell>
          <cell r="F325">
            <v>19.001291999999999</v>
          </cell>
          <cell r="G325">
            <v>16.890037333333332</v>
          </cell>
          <cell r="H325">
            <v>6.8615776666666664</v>
          </cell>
          <cell r="I325">
            <v>12.139714333333332</v>
          </cell>
        </row>
        <row r="326">
          <cell r="A326">
            <v>516</v>
          </cell>
          <cell r="B326">
            <v>12.667515333333334</v>
          </cell>
          <cell r="C326">
            <v>9.5006365000000006</v>
          </cell>
          <cell r="D326">
            <v>12.667515333333334</v>
          </cell>
          <cell r="E326">
            <v>14.77876788888889</v>
          </cell>
          <cell r="F326">
            <v>15.834394166666668</v>
          </cell>
          <cell r="G326">
            <v>21.112525555555557</v>
          </cell>
          <cell r="H326">
            <v>6.3337576666666671</v>
          </cell>
          <cell r="I326">
            <v>2.1112525555555557</v>
          </cell>
        </row>
        <row r="327">
          <cell r="A327">
            <v>80</v>
          </cell>
          <cell r="B327">
            <v>11.676748268156425</v>
          </cell>
          <cell r="C327">
            <v>4.2460902793296089</v>
          </cell>
          <cell r="D327">
            <v>5.3076128491620107</v>
          </cell>
          <cell r="E327">
            <v>15.392077262569833</v>
          </cell>
          <cell r="F327">
            <v>18.57664497206704</v>
          </cell>
          <cell r="G327">
            <v>18.045883687150837</v>
          </cell>
          <cell r="H327">
            <v>9.0229418435754187</v>
          </cell>
          <cell r="I327">
            <v>12.738270837988827</v>
          </cell>
        </row>
        <row r="328">
          <cell r="A328">
            <v>339</v>
          </cell>
          <cell r="B328">
            <v>11.676736592178772</v>
          </cell>
          <cell r="C328">
            <v>6.3691290502793301</v>
          </cell>
          <cell r="D328">
            <v>8.4921720670391068</v>
          </cell>
          <cell r="E328">
            <v>15.392061871508382</v>
          </cell>
          <cell r="F328">
            <v>24.945755446927375</v>
          </cell>
          <cell r="G328">
            <v>18.045865642458104</v>
          </cell>
          <cell r="H328">
            <v>3.7153252793296092</v>
          </cell>
          <cell r="I328">
            <v>6.3691290502793301</v>
          </cell>
        </row>
        <row r="329">
          <cell r="A329">
            <v>402</v>
          </cell>
          <cell r="B329">
            <v>10.615204469273746</v>
          </cell>
          <cell r="C329">
            <v>6.3691226815642468</v>
          </cell>
          <cell r="D329">
            <v>10.615204469273746</v>
          </cell>
          <cell r="E329">
            <v>16.984327150837991</v>
          </cell>
          <cell r="F329">
            <v>23.353449832402237</v>
          </cell>
          <cell r="G329">
            <v>12.738245363128494</v>
          </cell>
          <cell r="H329">
            <v>8.4921635754189957</v>
          </cell>
          <cell r="I329">
            <v>5.8383624581005593</v>
          </cell>
        </row>
        <row r="330">
          <cell r="A330">
            <v>428</v>
          </cell>
          <cell r="B330">
            <v>11.676713240223464</v>
          </cell>
          <cell r="C330">
            <v>14.861271396648045</v>
          </cell>
          <cell r="D330">
            <v>7.4306356983240223</v>
          </cell>
          <cell r="E330">
            <v>16.453550474860336</v>
          </cell>
          <cell r="F330">
            <v>16.984310167597766</v>
          </cell>
          <cell r="G330">
            <v>15.922790782122906</v>
          </cell>
          <cell r="H330">
            <v>6.3691163128491617</v>
          </cell>
          <cell r="I330">
            <v>5.307596927374302</v>
          </cell>
        </row>
        <row r="331">
          <cell r="A331">
            <v>22</v>
          </cell>
          <cell r="B331">
            <v>12.809782921348315</v>
          </cell>
          <cell r="C331">
            <v>5.337409550561798</v>
          </cell>
          <cell r="D331">
            <v>5.337409550561798</v>
          </cell>
          <cell r="E331">
            <v>13.343523876404495</v>
          </cell>
          <cell r="F331">
            <v>22.95086106741573</v>
          </cell>
          <cell r="G331">
            <v>21.349638202247192</v>
          </cell>
          <cell r="H331">
            <v>6.4048914606741576</v>
          </cell>
          <cell r="I331">
            <v>7.4723733707865172</v>
          </cell>
        </row>
        <row r="332">
          <cell r="A332">
            <v>37</v>
          </cell>
          <cell r="B332">
            <v>12.80977011235955</v>
          </cell>
          <cell r="C332">
            <v>5.3374042134831452</v>
          </cell>
          <cell r="D332">
            <v>3.2024425280898874</v>
          </cell>
          <cell r="E332">
            <v>16.012212640449437</v>
          </cell>
          <cell r="F332">
            <v>23.484578539325842</v>
          </cell>
          <cell r="G332">
            <v>18.147174325842695</v>
          </cell>
          <cell r="H332">
            <v>5.3374042134831452</v>
          </cell>
          <cell r="I332">
            <v>10.67480842696629</v>
          </cell>
        </row>
        <row r="333">
          <cell r="A333">
            <v>306</v>
          </cell>
          <cell r="B333">
            <v>10.674797752808988</v>
          </cell>
          <cell r="C333">
            <v>6.4048786516853937</v>
          </cell>
          <cell r="D333">
            <v>17.079676404494382</v>
          </cell>
          <cell r="E333">
            <v>16.545936516853931</v>
          </cell>
          <cell r="F333">
            <v>14.410976966292134</v>
          </cell>
          <cell r="G333">
            <v>14.944716853932585</v>
          </cell>
          <cell r="H333">
            <v>5.3373988764044942</v>
          </cell>
          <cell r="I333">
            <v>9.6073179775280906</v>
          </cell>
        </row>
        <row r="334">
          <cell r="A334">
            <v>337</v>
          </cell>
          <cell r="B334">
            <v>12.809744494382024</v>
          </cell>
          <cell r="C334">
            <v>7.4723509550561804</v>
          </cell>
          <cell r="D334">
            <v>14.410962556179776</v>
          </cell>
          <cell r="E334">
            <v>13.343483848314609</v>
          </cell>
          <cell r="F334">
            <v>11.742265786516855</v>
          </cell>
          <cell r="G334">
            <v>13.343483848314609</v>
          </cell>
          <cell r="H334">
            <v>10.674787078651686</v>
          </cell>
          <cell r="I334">
            <v>11.208526432584272</v>
          </cell>
        </row>
        <row r="335">
          <cell r="A335">
            <v>376</v>
          </cell>
          <cell r="B335">
            <v>13.877209325842696</v>
          </cell>
          <cell r="C335">
            <v>10.674776404494381</v>
          </cell>
          <cell r="D335">
            <v>6.9386046629213478</v>
          </cell>
          <cell r="E335">
            <v>16.012164606741571</v>
          </cell>
          <cell r="F335">
            <v>9.607298764044943</v>
          </cell>
          <cell r="G335">
            <v>14.944686966292135</v>
          </cell>
          <cell r="H335">
            <v>10.141037584269663</v>
          </cell>
          <cell r="I335">
            <v>12.809731685393258</v>
          </cell>
        </row>
        <row r="336">
          <cell r="A336">
            <v>440</v>
          </cell>
          <cell r="B336">
            <v>12.809718876404496</v>
          </cell>
          <cell r="C336">
            <v>6.4048594382022479</v>
          </cell>
          <cell r="D336">
            <v>2.1349531460674158</v>
          </cell>
          <cell r="E336">
            <v>12.809718876404496</v>
          </cell>
          <cell r="F336">
            <v>21.349531460674157</v>
          </cell>
          <cell r="G336">
            <v>18.680840028089889</v>
          </cell>
          <cell r="H336">
            <v>8.006074297752809</v>
          </cell>
          <cell r="I336">
            <v>12.809718876404496</v>
          </cell>
        </row>
        <row r="337">
          <cell r="A337">
            <v>508</v>
          </cell>
          <cell r="B337">
            <v>8.5398040449438213</v>
          </cell>
          <cell r="C337">
            <v>7.4723285393258436</v>
          </cell>
          <cell r="D337">
            <v>7.4723285393258436</v>
          </cell>
          <cell r="E337">
            <v>13.343443820224721</v>
          </cell>
          <cell r="F337">
            <v>23.484461123595509</v>
          </cell>
          <cell r="G337">
            <v>20.282034606741576</v>
          </cell>
          <cell r="H337">
            <v>8.5398040449438213</v>
          </cell>
          <cell r="I337">
            <v>5.8711152808988771</v>
          </cell>
        </row>
        <row r="338">
          <cell r="A338">
            <v>509</v>
          </cell>
          <cell r="B338">
            <v>11.74221882022472</v>
          </cell>
          <cell r="C338">
            <v>6.4048466292134831</v>
          </cell>
          <cell r="D338">
            <v>14.410904915730336</v>
          </cell>
          <cell r="E338">
            <v>13.34343047752809</v>
          </cell>
          <cell r="F338">
            <v>21.349488764044942</v>
          </cell>
          <cell r="G338">
            <v>9.6072699438202243</v>
          </cell>
          <cell r="H338">
            <v>9.0735327247191009</v>
          </cell>
          <cell r="I338">
            <v>9.0735327247191009</v>
          </cell>
        </row>
        <row r="339">
          <cell r="A339">
            <v>522</v>
          </cell>
          <cell r="B339">
            <v>8.5397869662921355</v>
          </cell>
          <cell r="C339">
            <v>11.742207078651687</v>
          </cell>
          <cell r="D339">
            <v>11.208470393258429</v>
          </cell>
          <cell r="E339">
            <v>13.87715382022472</v>
          </cell>
          <cell r="F339">
            <v>20.281994044943822</v>
          </cell>
          <cell r="G339">
            <v>13.87715382022472</v>
          </cell>
          <cell r="H339">
            <v>4.8036301685393266</v>
          </cell>
          <cell r="I339">
            <v>10.674733707865169</v>
          </cell>
        </row>
        <row r="340">
          <cell r="A340">
            <v>34</v>
          </cell>
          <cell r="B340">
            <v>12.882038644067794</v>
          </cell>
          <cell r="C340">
            <v>6.4410193220338972</v>
          </cell>
          <cell r="D340">
            <v>4.8307644915254233</v>
          </cell>
          <cell r="E340">
            <v>16.639299915254234</v>
          </cell>
          <cell r="F340">
            <v>16.102548305084746</v>
          </cell>
          <cell r="G340">
            <v>19.859809576271186</v>
          </cell>
          <cell r="H340">
            <v>9.6615289830508466</v>
          </cell>
          <cell r="I340">
            <v>8.5880257627118635</v>
          </cell>
        </row>
        <row r="341">
          <cell r="A341">
            <v>264</v>
          </cell>
          <cell r="B341">
            <v>12.882025762711864</v>
          </cell>
          <cell r="C341">
            <v>5.3675107344632771</v>
          </cell>
          <cell r="D341">
            <v>13.95552790960452</v>
          </cell>
          <cell r="E341">
            <v>9.1247682485875696</v>
          </cell>
          <cell r="F341">
            <v>27.911055819209039</v>
          </cell>
          <cell r="G341">
            <v>12.882025762711864</v>
          </cell>
          <cell r="H341">
            <v>5.3675107344632771</v>
          </cell>
          <cell r="I341">
            <v>7.5145150282485869</v>
          </cell>
        </row>
        <row r="342">
          <cell r="A342">
            <v>268</v>
          </cell>
          <cell r="B342">
            <v>13.95551395480226</v>
          </cell>
          <cell r="C342">
            <v>5.3675053672316384</v>
          </cell>
          <cell r="D342">
            <v>14.492264491525424</v>
          </cell>
          <cell r="E342">
            <v>10.735010734463277</v>
          </cell>
          <cell r="F342">
            <v>25.227275225988702</v>
          </cell>
          <cell r="G342">
            <v>11.808511807909605</v>
          </cell>
          <cell r="H342">
            <v>4.8307548305084751</v>
          </cell>
          <cell r="I342">
            <v>8.5880085875706218</v>
          </cell>
        </row>
        <row r="343">
          <cell r="A343">
            <v>265</v>
          </cell>
          <cell r="B343">
            <v>9.716394886363636</v>
          </cell>
          <cell r="C343">
            <v>7.5571960227272728</v>
          </cell>
          <cell r="D343">
            <v>17.27359090909091</v>
          </cell>
          <cell r="E343">
            <v>12.955193181818181</v>
          </cell>
          <cell r="F343">
            <v>18.353190340909091</v>
          </cell>
          <cell r="G343">
            <v>12.955193181818181</v>
          </cell>
          <cell r="H343">
            <v>7.5571960227272728</v>
          </cell>
          <cell r="I343">
            <v>8.6367954545454548</v>
          </cell>
        </row>
        <row r="344">
          <cell r="A344">
            <v>328</v>
          </cell>
          <cell r="B344">
            <v>12.955180227272724</v>
          </cell>
          <cell r="C344">
            <v>6.4775901136363618</v>
          </cell>
          <cell r="D344">
            <v>13.494979403409088</v>
          </cell>
          <cell r="E344">
            <v>14.574577755681815</v>
          </cell>
          <cell r="F344">
            <v>20.512368693181813</v>
          </cell>
          <cell r="G344">
            <v>14.034778579545451</v>
          </cell>
          <cell r="H344">
            <v>5.3979917613636355</v>
          </cell>
          <cell r="I344">
            <v>7.5571884659090891</v>
          </cell>
        </row>
        <row r="345">
          <cell r="A345">
            <v>355</v>
          </cell>
          <cell r="B345">
            <v>9.7440574358974352</v>
          </cell>
          <cell r="C345">
            <v>8.6613843874643877</v>
          </cell>
          <cell r="D345">
            <v>10.826730484330485</v>
          </cell>
          <cell r="E345">
            <v>15.157422678062678</v>
          </cell>
          <cell r="F345">
            <v>16.78143225071225</v>
          </cell>
          <cell r="G345">
            <v>18.405441823361823</v>
          </cell>
          <cell r="H345">
            <v>4.6013604558404557</v>
          </cell>
          <cell r="I345">
            <v>10.826730484330485</v>
          </cell>
        </row>
        <row r="346">
          <cell r="A346">
            <v>14</v>
          </cell>
          <cell r="B346">
            <v>7.6003571999999995</v>
          </cell>
          <cell r="C346">
            <v>4.3430612571428568</v>
          </cell>
          <cell r="D346">
            <v>5.9717092285714282</v>
          </cell>
          <cell r="E346">
            <v>18.458010342857143</v>
          </cell>
          <cell r="F346">
            <v>25.515484885714283</v>
          </cell>
          <cell r="G346">
            <v>14.657831742857141</v>
          </cell>
          <cell r="H346">
            <v>5.4288265714285711</v>
          </cell>
          <cell r="I346">
            <v>13.029183771428571</v>
          </cell>
        </row>
        <row r="347">
          <cell r="A347">
            <v>113</v>
          </cell>
          <cell r="B347">
            <v>13.572052857142857</v>
          </cell>
          <cell r="C347">
            <v>7.6003496000000004</v>
          </cell>
          <cell r="D347">
            <v>8.1432317142857151</v>
          </cell>
          <cell r="E347">
            <v>13.029170742857143</v>
          </cell>
          <cell r="F347">
            <v>15.200699200000001</v>
          </cell>
          <cell r="G347">
            <v>17.915109771428572</v>
          </cell>
          <cell r="H347">
            <v>11.943406514285716</v>
          </cell>
          <cell r="I347">
            <v>7.6003496000000004</v>
          </cell>
        </row>
        <row r="348">
          <cell r="A348">
            <v>279</v>
          </cell>
          <cell r="B348">
            <v>13.104037931034485</v>
          </cell>
          <cell r="C348">
            <v>5.4600158045977025</v>
          </cell>
          <cell r="D348">
            <v>16.926048994252877</v>
          </cell>
          <cell r="E348">
            <v>9.2820268678160929</v>
          </cell>
          <cell r="F348">
            <v>22.932066379310349</v>
          </cell>
          <cell r="G348">
            <v>13.104037931034485</v>
          </cell>
          <cell r="H348">
            <v>4.3680126436781617</v>
          </cell>
          <cell r="I348">
            <v>9.8280284482758642</v>
          </cell>
        </row>
        <row r="349">
          <cell r="A349">
            <v>369</v>
          </cell>
          <cell r="B349">
            <v>12.01202275862069</v>
          </cell>
          <cell r="C349">
            <v>6.5520124137931033</v>
          </cell>
          <cell r="D349">
            <v>19.00203827586207</v>
          </cell>
          <cell r="E349">
            <v>16.380031034482759</v>
          </cell>
          <cell r="F349">
            <v>3.930005172413793</v>
          </cell>
          <cell r="G349">
            <v>22.932043448275863</v>
          </cell>
          <cell r="H349">
            <v>5.4600103448275856</v>
          </cell>
          <cell r="I349">
            <v>8.7360165517241377</v>
          </cell>
        </row>
        <row r="350">
          <cell r="A350">
            <v>521</v>
          </cell>
          <cell r="B350">
            <v>12.012010747126437</v>
          </cell>
          <cell r="C350">
            <v>9.8280087931034483</v>
          </cell>
          <cell r="D350">
            <v>7.0980063505747122</v>
          </cell>
          <cell r="E350">
            <v>15.288013678160919</v>
          </cell>
          <cell r="F350">
            <v>19.656017586206897</v>
          </cell>
          <cell r="G350">
            <v>17.472015632183908</v>
          </cell>
          <cell r="H350">
            <v>9.8280087931034483</v>
          </cell>
          <cell r="I350">
            <v>3.8220034195402297</v>
          </cell>
        </row>
        <row r="351">
          <cell r="A351">
            <v>378</v>
          </cell>
          <cell r="B351">
            <v>14.278056300578037</v>
          </cell>
          <cell r="C351">
            <v>10.983120231213874</v>
          </cell>
          <cell r="D351">
            <v>7.1390281502890183</v>
          </cell>
          <cell r="E351">
            <v>17.023836358381505</v>
          </cell>
          <cell r="F351">
            <v>5.4915601156069371</v>
          </cell>
          <cell r="G351">
            <v>18.671304393063586</v>
          </cell>
          <cell r="H351">
            <v>8.7864961849710994</v>
          </cell>
          <cell r="I351">
            <v>12.630588265895955</v>
          </cell>
        </row>
        <row r="352">
          <cell r="A352">
            <v>528</v>
          </cell>
          <cell r="B352">
            <v>12.081420173410406</v>
          </cell>
          <cell r="C352">
            <v>9.8847983236994228</v>
          </cell>
          <cell r="D352">
            <v>11.532264710982659</v>
          </cell>
          <cell r="E352">
            <v>12.081420173410406</v>
          </cell>
          <cell r="F352">
            <v>18.671285722543352</v>
          </cell>
          <cell r="G352">
            <v>18.671285722543352</v>
          </cell>
          <cell r="H352">
            <v>7.68817647398844</v>
          </cell>
          <cell r="I352">
            <v>4.3932436994219657</v>
          </cell>
        </row>
        <row r="353">
          <cell r="A353">
            <v>51</v>
          </cell>
          <cell r="B353">
            <v>12.116426666666667</v>
          </cell>
          <cell r="C353">
            <v>4.4059733333333337</v>
          </cell>
          <cell r="D353">
            <v>6.6089600000000006</v>
          </cell>
          <cell r="E353">
            <v>17.07314666666667</v>
          </cell>
          <cell r="F353">
            <v>19.826880000000003</v>
          </cell>
          <cell r="G353">
            <v>14.870160000000002</v>
          </cell>
          <cell r="H353">
            <v>6.6089600000000006</v>
          </cell>
          <cell r="I353">
            <v>13.493293333333334</v>
          </cell>
        </row>
        <row r="354">
          <cell r="A354">
            <v>23</v>
          </cell>
          <cell r="B354">
            <v>13.256330930232558</v>
          </cell>
          <cell r="C354">
            <v>4.4187769767441862</v>
          </cell>
          <cell r="D354">
            <v>14.361025174418605</v>
          </cell>
          <cell r="E354">
            <v>17.675107906976745</v>
          </cell>
          <cell r="F354">
            <v>11.599289563953489</v>
          </cell>
          <cell r="G354">
            <v>20.989190639534886</v>
          </cell>
          <cell r="H354">
            <v>8.8375539534883725</v>
          </cell>
          <cell r="I354">
            <v>3.8664298546511628</v>
          </cell>
        </row>
        <row r="355">
          <cell r="A355">
            <v>291</v>
          </cell>
          <cell r="B355">
            <v>12.151624534883721</v>
          </cell>
          <cell r="C355">
            <v>5.5234656976744194</v>
          </cell>
          <cell r="D355">
            <v>18.227436802325581</v>
          </cell>
          <cell r="E355">
            <v>11.046931395348839</v>
          </cell>
          <cell r="F355">
            <v>16.018050523255816</v>
          </cell>
          <cell r="G355">
            <v>17.675090232558141</v>
          </cell>
          <cell r="H355">
            <v>4.9711191279069773</v>
          </cell>
          <cell r="I355">
            <v>9.3898916860465125</v>
          </cell>
        </row>
        <row r="356">
          <cell r="A356">
            <v>381</v>
          </cell>
          <cell r="B356">
            <v>12.151612383720931</v>
          </cell>
          <cell r="C356">
            <v>9.942228313953489</v>
          </cell>
          <cell r="D356">
            <v>7.7328442441860474</v>
          </cell>
          <cell r="E356">
            <v>17.122726540697677</v>
          </cell>
          <cell r="F356">
            <v>10.49457433139535</v>
          </cell>
          <cell r="G356">
            <v>20.989148662790701</v>
          </cell>
          <cell r="H356">
            <v>7.7328442441860474</v>
          </cell>
          <cell r="I356">
            <v>8.8375362790697682</v>
          </cell>
        </row>
        <row r="357">
          <cell r="A357">
            <v>500</v>
          </cell>
          <cell r="B357">
            <v>13.256291162790699</v>
          </cell>
          <cell r="C357">
            <v>9.9422183720930235</v>
          </cell>
          <cell r="D357">
            <v>7.1804910465116283</v>
          </cell>
          <cell r="E357">
            <v>11.599254767441861</v>
          </cell>
          <cell r="F357">
            <v>15.465673023255816</v>
          </cell>
          <cell r="G357">
            <v>23.198509534883723</v>
          </cell>
          <cell r="H357">
            <v>9.3898729069767448</v>
          </cell>
          <cell r="I357">
            <v>4.9711091860465118</v>
          </cell>
        </row>
        <row r="358">
          <cell r="A358">
            <v>420</v>
          </cell>
          <cell r="B358">
            <v>12.187015451895041</v>
          </cell>
          <cell r="C358">
            <v>11.079104956268219</v>
          </cell>
          <cell r="D358">
            <v>11.63306020408163</v>
          </cell>
          <cell r="E358">
            <v>16.61865743440233</v>
          </cell>
          <cell r="F358">
            <v>15.510746938775508</v>
          </cell>
          <cell r="G358">
            <v>13.294925947521865</v>
          </cell>
          <cell r="H358">
            <v>8.0323510932944586</v>
          </cell>
          <cell r="I358">
            <v>6.6474629737609323</v>
          </cell>
        </row>
        <row r="359">
          <cell r="A359">
            <v>333</v>
          </cell>
          <cell r="B359">
            <v>7.7780422222222212</v>
          </cell>
          <cell r="C359">
            <v>8.8891911111111099</v>
          </cell>
          <cell r="D359">
            <v>17.222807777777774</v>
          </cell>
          <cell r="E359">
            <v>14.444935555555553</v>
          </cell>
          <cell r="F359">
            <v>9.4447655555555539</v>
          </cell>
          <cell r="G359">
            <v>17.77838222222222</v>
          </cell>
          <cell r="H359">
            <v>4.444595555555555</v>
          </cell>
          <cell r="I359">
            <v>15.000509999999998</v>
          </cell>
        </row>
        <row r="360">
          <cell r="A360">
            <v>527</v>
          </cell>
          <cell r="B360">
            <v>11.111477777777779</v>
          </cell>
          <cell r="C360">
            <v>10.00033</v>
          </cell>
          <cell r="D360">
            <v>13.889347222222224</v>
          </cell>
          <cell r="E360">
            <v>13.333773333333333</v>
          </cell>
          <cell r="F360">
            <v>12.222625555555556</v>
          </cell>
          <cell r="G360">
            <v>15.556068888888889</v>
          </cell>
          <cell r="H360">
            <v>10.00033</v>
          </cell>
          <cell r="I360">
            <v>8.8891822222222228</v>
          </cell>
        </row>
        <row r="361">
          <cell r="A361">
            <v>60</v>
          </cell>
          <cell r="B361">
            <v>9</v>
          </cell>
          <cell r="C361">
            <v>6</v>
          </cell>
          <cell r="D361">
            <v>13.5</v>
          </cell>
          <cell r="E361">
            <v>16.5</v>
          </cell>
          <cell r="F361">
            <v>18</v>
          </cell>
          <cell r="G361">
            <v>9</v>
          </cell>
          <cell r="H361">
            <v>4</v>
          </cell>
          <cell r="I361">
            <v>9</v>
          </cell>
        </row>
        <row r="362">
          <cell r="A362">
            <v>74</v>
          </cell>
          <cell r="B362">
            <v>10</v>
          </cell>
          <cell r="C362">
            <v>7</v>
          </cell>
          <cell r="D362">
            <v>7</v>
          </cell>
          <cell r="E362">
            <v>12.5</v>
          </cell>
          <cell r="F362">
            <v>13</v>
          </cell>
          <cell r="G362">
            <v>19.5</v>
          </cell>
          <cell r="H362">
            <v>7.5</v>
          </cell>
          <cell r="I362">
            <v>8.5</v>
          </cell>
        </row>
        <row r="363">
          <cell r="A363">
            <v>437</v>
          </cell>
          <cell r="B363">
            <v>9</v>
          </cell>
          <cell r="C363">
            <v>5</v>
          </cell>
          <cell r="D363">
            <v>2</v>
          </cell>
          <cell r="E363">
            <v>11</v>
          </cell>
          <cell r="F363">
            <v>22</v>
          </cell>
          <cell r="G363">
            <v>17</v>
          </cell>
          <cell r="H363">
            <v>8.5</v>
          </cell>
          <cell r="I363">
            <v>10.5</v>
          </cell>
        </row>
        <row r="364">
          <cell r="A364">
            <v>523</v>
          </cell>
          <cell r="B364">
            <v>11</v>
          </cell>
          <cell r="C364">
            <v>6</v>
          </cell>
          <cell r="D364">
            <v>8.5</v>
          </cell>
          <cell r="E364">
            <v>12.5</v>
          </cell>
          <cell r="F364">
            <v>16</v>
          </cell>
          <cell r="G364">
            <v>20</v>
          </cell>
          <cell r="H364">
            <v>6.75</v>
          </cell>
          <cell r="I364">
            <v>4</v>
          </cell>
        </row>
        <row r="365">
          <cell r="A365">
            <v>50</v>
          </cell>
          <cell r="B365">
            <v>10</v>
          </cell>
          <cell r="C365">
            <v>3</v>
          </cell>
          <cell r="D365">
            <v>3</v>
          </cell>
          <cell r="E365">
            <v>12</v>
          </cell>
          <cell r="F365">
            <v>22</v>
          </cell>
          <cell r="G365">
            <v>13.5</v>
          </cell>
          <cell r="H365">
            <v>10</v>
          </cell>
          <cell r="I365">
            <v>11</v>
          </cell>
        </row>
        <row r="366">
          <cell r="A366">
            <v>298</v>
          </cell>
          <cell r="B366">
            <v>9</v>
          </cell>
          <cell r="C366">
            <v>5</v>
          </cell>
          <cell r="D366">
            <v>11</v>
          </cell>
          <cell r="E366">
            <v>12.5</v>
          </cell>
          <cell r="F366">
            <v>19.5</v>
          </cell>
          <cell r="G366">
            <v>15</v>
          </cell>
          <cell r="H366">
            <v>6</v>
          </cell>
          <cell r="I366">
            <v>6.5</v>
          </cell>
        </row>
        <row r="367">
          <cell r="A367">
            <v>335</v>
          </cell>
          <cell r="B367">
            <v>10</v>
          </cell>
          <cell r="C367">
            <v>6</v>
          </cell>
          <cell r="D367">
            <v>13</v>
          </cell>
          <cell r="E367">
            <v>7.5</v>
          </cell>
          <cell r="F367">
            <v>11.5</v>
          </cell>
          <cell r="G367">
            <v>17</v>
          </cell>
          <cell r="H367">
            <v>7</v>
          </cell>
          <cell r="I367">
            <v>12.5</v>
          </cell>
        </row>
        <row r="368">
          <cell r="A368">
            <v>351</v>
          </cell>
          <cell r="B368">
            <v>13</v>
          </cell>
          <cell r="C368">
            <v>7</v>
          </cell>
          <cell r="D368">
            <v>13</v>
          </cell>
          <cell r="E368">
            <v>13</v>
          </cell>
          <cell r="F368">
            <v>8.5</v>
          </cell>
          <cell r="G368">
            <v>15</v>
          </cell>
          <cell r="H368">
            <v>4</v>
          </cell>
          <cell r="I368">
            <v>11</v>
          </cell>
        </row>
        <row r="369">
          <cell r="A369">
            <v>69</v>
          </cell>
          <cell r="B369">
            <v>10</v>
          </cell>
          <cell r="C369">
            <v>4</v>
          </cell>
          <cell r="D369">
            <v>6</v>
          </cell>
          <cell r="E369">
            <v>10.5</v>
          </cell>
          <cell r="F369">
            <v>18.5</v>
          </cell>
          <cell r="G369">
            <v>16</v>
          </cell>
          <cell r="H369">
            <v>9</v>
          </cell>
          <cell r="I369">
            <v>10</v>
          </cell>
        </row>
        <row r="370">
          <cell r="A370">
            <v>30</v>
          </cell>
          <cell r="B370">
            <v>11</v>
          </cell>
          <cell r="C370">
            <v>4</v>
          </cell>
          <cell r="D370">
            <v>13</v>
          </cell>
          <cell r="E370">
            <v>14</v>
          </cell>
          <cell r="F370">
            <v>10</v>
          </cell>
          <cell r="G370">
            <v>14</v>
          </cell>
          <cell r="H370">
            <v>9</v>
          </cell>
          <cell r="I370">
            <v>8.5</v>
          </cell>
        </row>
        <row r="371">
          <cell r="A371">
            <v>119</v>
          </cell>
          <cell r="B371">
            <v>12</v>
          </cell>
          <cell r="C371">
            <v>10</v>
          </cell>
          <cell r="D371">
            <v>5</v>
          </cell>
          <cell r="E371">
            <v>16.5</v>
          </cell>
          <cell r="F371">
            <v>11</v>
          </cell>
          <cell r="G371">
            <v>13</v>
          </cell>
          <cell r="H371">
            <v>7</v>
          </cell>
          <cell r="I371">
            <v>9</v>
          </cell>
        </row>
        <row r="372">
          <cell r="A372">
            <v>288</v>
          </cell>
          <cell r="B372">
            <v>10</v>
          </cell>
          <cell r="C372">
            <v>4</v>
          </cell>
          <cell r="D372">
            <v>15</v>
          </cell>
          <cell r="E372">
            <v>12</v>
          </cell>
          <cell r="F372">
            <v>14</v>
          </cell>
          <cell r="G372">
            <v>14</v>
          </cell>
          <cell r="H372">
            <v>7</v>
          </cell>
          <cell r="I372">
            <v>7.5</v>
          </cell>
        </row>
        <row r="373">
          <cell r="A373">
            <v>292</v>
          </cell>
          <cell r="B373">
            <v>10</v>
          </cell>
          <cell r="C373">
            <v>6</v>
          </cell>
          <cell r="D373">
            <v>13.5</v>
          </cell>
          <cell r="E373">
            <v>16.5</v>
          </cell>
          <cell r="F373">
            <v>13</v>
          </cell>
          <cell r="G373">
            <v>13</v>
          </cell>
          <cell r="H373">
            <v>4</v>
          </cell>
          <cell r="I373">
            <v>7.5</v>
          </cell>
        </row>
        <row r="374">
          <cell r="A374">
            <v>330</v>
          </cell>
          <cell r="B374">
            <v>10</v>
          </cell>
          <cell r="C374">
            <v>5</v>
          </cell>
          <cell r="D374">
            <v>8</v>
          </cell>
          <cell r="E374">
            <v>12.5</v>
          </cell>
          <cell r="F374">
            <v>16</v>
          </cell>
          <cell r="G374">
            <v>16</v>
          </cell>
          <cell r="H374">
            <v>5</v>
          </cell>
          <cell r="I374">
            <v>11</v>
          </cell>
        </row>
        <row r="375">
          <cell r="A375">
            <v>342</v>
          </cell>
          <cell r="B375">
            <v>9</v>
          </cell>
          <cell r="C375">
            <v>7</v>
          </cell>
          <cell r="D375">
            <v>10</v>
          </cell>
          <cell r="E375">
            <v>12.5</v>
          </cell>
          <cell r="F375">
            <v>11.5</v>
          </cell>
          <cell r="G375">
            <v>15</v>
          </cell>
          <cell r="H375">
            <v>8.5</v>
          </cell>
          <cell r="I375">
            <v>10</v>
          </cell>
        </row>
        <row r="376">
          <cell r="A376">
            <v>85</v>
          </cell>
          <cell r="B376">
            <v>13</v>
          </cell>
          <cell r="C376">
            <v>5</v>
          </cell>
          <cell r="D376">
            <v>5</v>
          </cell>
          <cell r="E376">
            <v>11</v>
          </cell>
          <cell r="F376">
            <v>16.5</v>
          </cell>
          <cell r="G376">
            <v>22</v>
          </cell>
          <cell r="H376">
            <v>7</v>
          </cell>
          <cell r="I376">
            <v>3.75</v>
          </cell>
        </row>
        <row r="377">
          <cell r="A377">
            <v>368</v>
          </cell>
          <cell r="B377">
            <v>11.5</v>
          </cell>
          <cell r="C377">
            <v>5</v>
          </cell>
          <cell r="D377">
            <v>13</v>
          </cell>
          <cell r="E377">
            <v>14</v>
          </cell>
          <cell r="F377">
            <v>9.5</v>
          </cell>
          <cell r="G377">
            <v>15</v>
          </cell>
          <cell r="H377">
            <v>8.75</v>
          </cell>
          <cell r="I377">
            <v>6.5</v>
          </cell>
        </row>
        <row r="378">
          <cell r="A378">
            <v>360</v>
          </cell>
          <cell r="B378">
            <v>10</v>
          </cell>
          <cell r="C378">
            <v>7</v>
          </cell>
          <cell r="D378">
            <v>13.5</v>
          </cell>
          <cell r="E378">
            <v>9.5</v>
          </cell>
          <cell r="F378">
            <v>14</v>
          </cell>
          <cell r="G378">
            <v>14</v>
          </cell>
          <cell r="H378">
            <v>7.5</v>
          </cell>
          <cell r="I378">
            <v>7</v>
          </cell>
        </row>
        <row r="379">
          <cell r="A379">
            <v>36</v>
          </cell>
          <cell r="B379">
            <v>12</v>
          </cell>
          <cell r="C379">
            <v>4</v>
          </cell>
          <cell r="D379">
            <v>7</v>
          </cell>
          <cell r="E379">
            <v>7.5</v>
          </cell>
          <cell r="F379">
            <v>18.5</v>
          </cell>
          <cell r="G379">
            <v>15.5</v>
          </cell>
          <cell r="H379">
            <v>7</v>
          </cell>
          <cell r="I379">
            <v>10.5</v>
          </cell>
        </row>
        <row r="380">
          <cell r="A380">
            <v>86</v>
          </cell>
          <cell r="B380">
            <v>10</v>
          </cell>
          <cell r="C380">
            <v>7</v>
          </cell>
          <cell r="D380">
            <v>8</v>
          </cell>
          <cell r="E380">
            <v>15.5</v>
          </cell>
          <cell r="F380">
            <v>13</v>
          </cell>
          <cell r="G380">
            <v>11.5</v>
          </cell>
          <cell r="H380">
            <v>7</v>
          </cell>
          <cell r="I380">
            <v>10</v>
          </cell>
        </row>
        <row r="381">
          <cell r="A381">
            <v>310</v>
          </cell>
          <cell r="B381">
            <v>10</v>
          </cell>
          <cell r="C381">
            <v>4</v>
          </cell>
          <cell r="D381">
            <v>9.5</v>
          </cell>
          <cell r="E381">
            <v>13.5</v>
          </cell>
          <cell r="F381">
            <v>15.5</v>
          </cell>
          <cell r="G381">
            <v>17</v>
          </cell>
          <cell r="H381">
            <v>5</v>
          </cell>
          <cell r="I381">
            <v>7.5</v>
          </cell>
        </row>
        <row r="382">
          <cell r="A382">
            <v>346</v>
          </cell>
          <cell r="B382">
            <v>10</v>
          </cell>
          <cell r="C382">
            <v>5</v>
          </cell>
          <cell r="D382">
            <v>11.5</v>
          </cell>
          <cell r="E382">
            <v>14.5</v>
          </cell>
          <cell r="F382">
            <v>12.5</v>
          </cell>
          <cell r="G382">
            <v>12</v>
          </cell>
          <cell r="H382">
            <v>6.5</v>
          </cell>
          <cell r="I382">
            <v>10</v>
          </cell>
        </row>
        <row r="383">
          <cell r="A383">
            <v>10</v>
          </cell>
          <cell r="B383">
            <v>10</v>
          </cell>
          <cell r="C383">
            <v>5</v>
          </cell>
          <cell r="D383">
            <v>7</v>
          </cell>
          <cell r="E383">
            <v>9.5</v>
          </cell>
          <cell r="F383">
            <v>17</v>
          </cell>
          <cell r="G383">
            <v>17</v>
          </cell>
          <cell r="H383">
            <v>7</v>
          </cell>
          <cell r="I383">
            <v>9</v>
          </cell>
        </row>
        <row r="384">
          <cell r="A384">
            <v>410</v>
          </cell>
          <cell r="B384">
            <v>10</v>
          </cell>
          <cell r="C384">
            <v>6</v>
          </cell>
          <cell r="D384">
            <v>5</v>
          </cell>
          <cell r="E384">
            <v>12.5</v>
          </cell>
          <cell r="F384">
            <v>21</v>
          </cell>
          <cell r="G384">
            <v>15</v>
          </cell>
          <cell r="H384">
            <v>7</v>
          </cell>
          <cell r="I384">
            <v>5</v>
          </cell>
        </row>
        <row r="385">
          <cell r="A385">
            <v>65</v>
          </cell>
          <cell r="B385">
            <v>10</v>
          </cell>
          <cell r="C385">
            <v>3</v>
          </cell>
          <cell r="D385">
            <v>7.5</v>
          </cell>
          <cell r="E385">
            <v>10</v>
          </cell>
          <cell r="F385">
            <v>22.5</v>
          </cell>
          <cell r="G385">
            <v>13.5</v>
          </cell>
          <cell r="H385">
            <v>9.5</v>
          </cell>
          <cell r="I385">
            <v>5</v>
          </cell>
        </row>
        <row r="386">
          <cell r="A386">
            <v>507</v>
          </cell>
          <cell r="B386">
            <v>10</v>
          </cell>
          <cell r="C386">
            <v>7</v>
          </cell>
          <cell r="D386">
            <v>10.5</v>
          </cell>
          <cell r="E386">
            <v>11.5</v>
          </cell>
          <cell r="F386">
            <v>13</v>
          </cell>
          <cell r="G386">
            <v>17</v>
          </cell>
          <cell r="H386">
            <v>7.5</v>
          </cell>
          <cell r="I386">
            <v>4</v>
          </cell>
        </row>
        <row r="387">
          <cell r="A387">
            <v>532</v>
          </cell>
          <cell r="B387">
            <v>11</v>
          </cell>
          <cell r="C387">
            <v>12</v>
          </cell>
          <cell r="D387">
            <v>10</v>
          </cell>
          <cell r="E387">
            <v>9</v>
          </cell>
          <cell r="F387">
            <v>13</v>
          </cell>
          <cell r="G387">
            <v>11</v>
          </cell>
          <cell r="H387">
            <v>7.5</v>
          </cell>
          <cell r="I387">
            <v>7</v>
          </cell>
        </row>
        <row r="388">
          <cell r="A388">
            <v>400</v>
          </cell>
          <cell r="B388">
            <v>10</v>
          </cell>
          <cell r="C388">
            <v>7</v>
          </cell>
          <cell r="D388">
            <v>5</v>
          </cell>
          <cell r="E388">
            <v>17.5</v>
          </cell>
          <cell r="F388">
            <v>16</v>
          </cell>
          <cell r="G388">
            <v>10</v>
          </cell>
          <cell r="H388">
            <v>10.25</v>
          </cell>
          <cell r="I388">
            <v>4.5</v>
          </cell>
        </row>
        <row r="389">
          <cell r="A389">
            <v>127</v>
          </cell>
          <cell r="B389">
            <v>10</v>
          </cell>
          <cell r="C389">
            <v>12</v>
          </cell>
          <cell r="D389">
            <v>7.5</v>
          </cell>
          <cell r="E389">
            <v>9</v>
          </cell>
          <cell r="F389">
            <v>15.5</v>
          </cell>
          <cell r="G389">
            <v>12.5</v>
          </cell>
          <cell r="H389">
            <v>6.5</v>
          </cell>
          <cell r="I389">
            <v>7</v>
          </cell>
        </row>
        <row r="390">
          <cell r="A390">
            <v>295</v>
          </cell>
          <cell r="B390">
            <v>10</v>
          </cell>
          <cell r="C390">
            <v>10</v>
          </cell>
          <cell r="D390">
            <v>10</v>
          </cell>
          <cell r="E390">
            <v>14</v>
          </cell>
          <cell r="F390">
            <v>9.5</v>
          </cell>
          <cell r="G390">
            <v>10</v>
          </cell>
          <cell r="H390">
            <v>6</v>
          </cell>
          <cell r="I390">
            <v>10</v>
          </cell>
        </row>
        <row r="391">
          <cell r="A391">
            <v>121</v>
          </cell>
          <cell r="B391">
            <v>8</v>
          </cell>
          <cell r="C391">
            <v>4</v>
          </cell>
          <cell r="D391">
            <v>5</v>
          </cell>
          <cell r="E391">
            <v>14</v>
          </cell>
          <cell r="F391">
            <v>15.5</v>
          </cell>
          <cell r="G391">
            <v>17.5</v>
          </cell>
          <cell r="H391">
            <v>9.5</v>
          </cell>
          <cell r="I391">
            <v>5.5</v>
          </cell>
        </row>
        <row r="392">
          <cell r="A392">
            <v>105</v>
          </cell>
          <cell r="B392">
            <v>13</v>
          </cell>
          <cell r="C392">
            <v>7</v>
          </cell>
          <cell r="D392">
            <v>7</v>
          </cell>
          <cell r="E392">
            <v>11</v>
          </cell>
          <cell r="F392">
            <v>11.5</v>
          </cell>
          <cell r="G392">
            <v>16.5</v>
          </cell>
          <cell r="H392">
            <v>7</v>
          </cell>
          <cell r="I392">
            <v>5.5</v>
          </cell>
        </row>
        <row r="393">
          <cell r="A393">
            <v>520</v>
          </cell>
          <cell r="B393">
            <v>7</v>
          </cell>
          <cell r="C393">
            <v>13</v>
          </cell>
          <cell r="D393">
            <v>7</v>
          </cell>
          <cell r="E393">
            <v>10.5</v>
          </cell>
          <cell r="F393">
            <v>20</v>
          </cell>
          <cell r="G393">
            <v>14</v>
          </cell>
          <cell r="H393">
            <v>4</v>
          </cell>
          <cell r="I393">
            <v>3</v>
          </cell>
        </row>
        <row r="394">
          <cell r="A394">
            <v>29</v>
          </cell>
          <cell r="B394">
            <v>11.5</v>
          </cell>
          <cell r="C394">
            <v>6</v>
          </cell>
          <cell r="D394">
            <v>8</v>
          </cell>
          <cell r="E394">
            <v>11</v>
          </cell>
          <cell r="F394">
            <v>14.5</v>
          </cell>
          <cell r="G394">
            <v>8</v>
          </cell>
          <cell r="H394">
            <v>9</v>
          </cell>
          <cell r="I394">
            <v>10</v>
          </cell>
        </row>
        <row r="395">
          <cell r="A395">
            <v>505</v>
          </cell>
          <cell r="B395">
            <v>6</v>
          </cell>
          <cell r="C395">
            <v>8</v>
          </cell>
          <cell r="D395">
            <v>7.5</v>
          </cell>
          <cell r="E395">
            <v>12.5</v>
          </cell>
          <cell r="F395">
            <v>20</v>
          </cell>
          <cell r="G395">
            <v>14</v>
          </cell>
          <cell r="H395">
            <v>4.5</v>
          </cell>
          <cell r="I395">
            <v>5.5</v>
          </cell>
        </row>
        <row r="396">
          <cell r="A396">
            <v>501</v>
          </cell>
          <cell r="B396">
            <v>10</v>
          </cell>
          <cell r="C396">
            <v>8</v>
          </cell>
          <cell r="D396">
            <v>8</v>
          </cell>
          <cell r="E396">
            <v>11.5</v>
          </cell>
          <cell r="F396">
            <v>16</v>
          </cell>
          <cell r="G396">
            <v>13</v>
          </cell>
          <cell r="H396">
            <v>4.5</v>
          </cell>
          <cell r="I396">
            <v>6</v>
          </cell>
        </row>
        <row r="397">
          <cell r="A397">
            <v>24</v>
          </cell>
          <cell r="B397">
            <v>10</v>
          </cell>
          <cell r="C397">
            <v>4</v>
          </cell>
          <cell r="D397">
            <v>11</v>
          </cell>
          <cell r="E397">
            <v>13</v>
          </cell>
          <cell r="F397">
            <v>14.5</v>
          </cell>
          <cell r="G397">
            <v>13</v>
          </cell>
          <cell r="H397">
            <v>4</v>
          </cell>
          <cell r="I397">
            <v>7</v>
          </cell>
        </row>
        <row r="398">
          <cell r="A398">
            <v>110</v>
          </cell>
          <cell r="B398">
            <v>10.5</v>
          </cell>
          <cell r="C398">
            <v>5</v>
          </cell>
          <cell r="D398">
            <v>6</v>
          </cell>
          <cell r="E398">
            <v>8.5</v>
          </cell>
          <cell r="F398">
            <v>17</v>
          </cell>
          <cell r="G398">
            <v>16.5</v>
          </cell>
          <cell r="H398">
            <v>9</v>
          </cell>
          <cell r="I398">
            <v>4</v>
          </cell>
        </row>
        <row r="399">
          <cell r="A399">
            <v>409</v>
          </cell>
          <cell r="B399">
            <v>8</v>
          </cell>
          <cell r="C399">
            <v>12</v>
          </cell>
          <cell r="D399">
            <v>3.5</v>
          </cell>
          <cell r="E399">
            <v>13</v>
          </cell>
          <cell r="F399">
            <v>18</v>
          </cell>
          <cell r="G399">
            <v>16</v>
          </cell>
          <cell r="H399">
            <v>5</v>
          </cell>
          <cell r="I399">
            <v>1</v>
          </cell>
        </row>
        <row r="400">
          <cell r="A400">
            <v>350</v>
          </cell>
          <cell r="B400">
            <v>10</v>
          </cell>
          <cell r="C400">
            <v>6</v>
          </cell>
          <cell r="D400">
            <v>12</v>
          </cell>
          <cell r="E400">
            <v>8</v>
          </cell>
          <cell r="F400">
            <v>10</v>
          </cell>
          <cell r="G400">
            <v>15</v>
          </cell>
          <cell r="H400">
            <v>5</v>
          </cell>
          <cell r="I400">
            <v>10</v>
          </cell>
        </row>
        <row r="401">
          <cell r="A401">
            <v>372</v>
          </cell>
          <cell r="B401">
            <v>14</v>
          </cell>
          <cell r="C401">
            <v>6</v>
          </cell>
          <cell r="D401">
            <v>9</v>
          </cell>
          <cell r="E401">
            <v>11</v>
          </cell>
          <cell r="F401">
            <v>8</v>
          </cell>
          <cell r="G401">
            <v>19</v>
          </cell>
          <cell r="H401">
            <v>4</v>
          </cell>
          <cell r="I401">
            <v>3.5</v>
          </cell>
        </row>
        <row r="402">
          <cell r="A402">
            <v>373</v>
          </cell>
          <cell r="B402">
            <v>10</v>
          </cell>
          <cell r="C402">
            <v>6</v>
          </cell>
          <cell r="D402">
            <v>7.5</v>
          </cell>
          <cell r="E402">
            <v>14</v>
          </cell>
          <cell r="F402">
            <v>12.5</v>
          </cell>
          <cell r="G402">
            <v>14</v>
          </cell>
          <cell r="H402">
            <v>7.5</v>
          </cell>
          <cell r="I402">
            <v>2.5</v>
          </cell>
        </row>
        <row r="403">
          <cell r="A403">
            <v>398</v>
          </cell>
          <cell r="B403">
            <v>10</v>
          </cell>
          <cell r="C403">
            <v>6</v>
          </cell>
          <cell r="D403">
            <v>3.5</v>
          </cell>
          <cell r="E403">
            <v>13</v>
          </cell>
          <cell r="F403">
            <v>11</v>
          </cell>
          <cell r="G403">
            <v>21</v>
          </cell>
          <cell r="H403">
            <v>4</v>
          </cell>
          <cell r="I403">
            <v>5.5</v>
          </cell>
        </row>
        <row r="404">
          <cell r="A404">
            <v>403</v>
          </cell>
          <cell r="B404">
            <v>7</v>
          </cell>
          <cell r="C404">
            <v>8</v>
          </cell>
          <cell r="D404">
            <v>8.5</v>
          </cell>
          <cell r="E404">
            <v>13.5</v>
          </cell>
          <cell r="F404">
            <v>20</v>
          </cell>
          <cell r="G404">
            <v>10</v>
          </cell>
          <cell r="H404">
            <v>4</v>
          </cell>
          <cell r="I404">
            <v>2.5</v>
          </cell>
        </row>
        <row r="405">
          <cell r="A405">
            <v>370</v>
          </cell>
          <cell r="B405">
            <v>11</v>
          </cell>
          <cell r="C405">
            <v>9</v>
          </cell>
          <cell r="D405">
            <v>13</v>
          </cell>
          <cell r="E405">
            <v>10</v>
          </cell>
          <cell r="F405">
            <v>11.5</v>
          </cell>
          <cell r="G405">
            <v>9</v>
          </cell>
          <cell r="H405">
            <v>4</v>
          </cell>
          <cell r="I405">
            <v>5.5</v>
          </cell>
        </row>
        <row r="406">
          <cell r="A406">
            <v>530</v>
          </cell>
          <cell r="B406">
            <v>8</v>
          </cell>
          <cell r="C406">
            <v>4</v>
          </cell>
          <cell r="D406">
            <v>12.5</v>
          </cell>
          <cell r="E406">
            <v>10.5</v>
          </cell>
          <cell r="F406">
            <v>12</v>
          </cell>
          <cell r="G406">
            <v>18</v>
          </cell>
          <cell r="H406">
            <v>5</v>
          </cell>
          <cell r="I406">
            <v>3</v>
          </cell>
        </row>
        <row r="407">
          <cell r="A407">
            <v>408</v>
          </cell>
          <cell r="B407">
            <v>10</v>
          </cell>
          <cell r="C407">
            <v>8</v>
          </cell>
          <cell r="D407">
            <v>4.5</v>
          </cell>
          <cell r="E407">
            <v>11.5</v>
          </cell>
          <cell r="F407">
            <v>12</v>
          </cell>
          <cell r="G407">
            <v>15</v>
          </cell>
          <cell r="H407">
            <v>6.25</v>
          </cell>
          <cell r="I407">
            <v>5.5</v>
          </cell>
        </row>
        <row r="408">
          <cell r="A408">
            <v>525</v>
          </cell>
          <cell r="B408">
            <v>10</v>
          </cell>
          <cell r="C408">
            <v>7</v>
          </cell>
          <cell r="D408">
            <v>8.5</v>
          </cell>
          <cell r="E408">
            <v>12.5</v>
          </cell>
          <cell r="F408">
            <v>6.5</v>
          </cell>
          <cell r="G408">
            <v>16</v>
          </cell>
          <cell r="H408">
            <v>8</v>
          </cell>
          <cell r="I408">
            <v>4</v>
          </cell>
        </row>
        <row r="409">
          <cell r="A409">
            <v>285</v>
          </cell>
          <cell r="B409">
            <v>10.5</v>
          </cell>
          <cell r="C409">
            <v>6</v>
          </cell>
          <cell r="D409">
            <v>13.5</v>
          </cell>
          <cell r="E409">
            <v>8</v>
          </cell>
          <cell r="F409">
            <v>11.5</v>
          </cell>
          <cell r="G409">
            <v>13</v>
          </cell>
          <cell r="H409">
            <v>6</v>
          </cell>
          <cell r="I409">
            <v>3.5</v>
          </cell>
        </row>
        <row r="410">
          <cell r="A410">
            <v>365</v>
          </cell>
          <cell r="B410">
            <v>10</v>
          </cell>
          <cell r="C410">
            <v>5</v>
          </cell>
          <cell r="D410">
            <v>12</v>
          </cell>
          <cell r="E410">
            <v>11</v>
          </cell>
          <cell r="F410">
            <v>12.5</v>
          </cell>
          <cell r="G410">
            <v>12</v>
          </cell>
          <cell r="H410">
            <v>4</v>
          </cell>
          <cell r="I410">
            <v>5</v>
          </cell>
        </row>
        <row r="411">
          <cell r="A411">
            <v>371</v>
          </cell>
          <cell r="B411">
            <v>10</v>
          </cell>
          <cell r="C411">
            <v>6</v>
          </cell>
          <cell r="D411">
            <v>8.5</v>
          </cell>
          <cell r="E411">
            <v>13.5</v>
          </cell>
          <cell r="F411">
            <v>13</v>
          </cell>
          <cell r="G411">
            <v>13.5</v>
          </cell>
          <cell r="H411">
            <v>6.5</v>
          </cell>
          <cell r="I411">
            <v>0.5</v>
          </cell>
        </row>
        <row r="412">
          <cell r="A412">
            <v>55</v>
          </cell>
          <cell r="B412">
            <v>8</v>
          </cell>
          <cell r="C412">
            <v>3</v>
          </cell>
          <cell r="D412">
            <v>11</v>
          </cell>
          <cell r="E412">
            <v>10.5</v>
          </cell>
          <cell r="F412">
            <v>8</v>
          </cell>
          <cell r="G412">
            <v>12.5</v>
          </cell>
          <cell r="H412">
            <v>7</v>
          </cell>
          <cell r="I412">
            <v>10</v>
          </cell>
        </row>
        <row r="413">
          <cell r="A413">
            <v>107</v>
          </cell>
          <cell r="B413">
            <v>12</v>
          </cell>
          <cell r="C413">
            <v>7</v>
          </cell>
          <cell r="D413">
            <v>7.5</v>
          </cell>
          <cell r="E413">
            <v>9.5</v>
          </cell>
          <cell r="F413">
            <v>7.5</v>
          </cell>
          <cell r="G413">
            <v>19.5</v>
          </cell>
          <cell r="H413">
            <v>6</v>
          </cell>
          <cell r="I413">
            <v>1</v>
          </cell>
        </row>
        <row r="414">
          <cell r="A414">
            <v>116</v>
          </cell>
          <cell r="B414">
            <v>9</v>
          </cell>
          <cell r="C414">
            <v>10</v>
          </cell>
          <cell r="D414">
            <v>14</v>
          </cell>
          <cell r="E414">
            <v>9</v>
          </cell>
          <cell r="F414">
            <v>8</v>
          </cell>
          <cell r="G414">
            <v>11.5</v>
          </cell>
          <cell r="H414">
            <v>5</v>
          </cell>
          <cell r="I414">
            <v>3.5</v>
          </cell>
        </row>
        <row r="415">
          <cell r="A415">
            <v>289</v>
          </cell>
          <cell r="B415">
            <v>8</v>
          </cell>
          <cell r="C415">
            <v>4</v>
          </cell>
          <cell r="D415">
            <v>5.5</v>
          </cell>
          <cell r="E415">
            <v>8</v>
          </cell>
          <cell r="F415">
            <v>16</v>
          </cell>
          <cell r="G415">
            <v>14</v>
          </cell>
          <cell r="H415">
            <v>8</v>
          </cell>
          <cell r="I415">
            <v>6.5</v>
          </cell>
        </row>
        <row r="416">
          <cell r="A416">
            <v>511</v>
          </cell>
          <cell r="B416">
            <v>8</v>
          </cell>
          <cell r="C416">
            <v>5</v>
          </cell>
          <cell r="D416">
            <v>6.5</v>
          </cell>
          <cell r="E416">
            <v>13</v>
          </cell>
          <cell r="F416">
            <v>16</v>
          </cell>
          <cell r="G416">
            <v>11</v>
          </cell>
          <cell r="H416">
            <v>5</v>
          </cell>
          <cell r="I416">
            <v>5.5</v>
          </cell>
        </row>
        <row r="417">
          <cell r="A417">
            <v>286</v>
          </cell>
          <cell r="B417">
            <v>10</v>
          </cell>
          <cell r="C417">
            <v>5</v>
          </cell>
          <cell r="D417">
            <v>15.5</v>
          </cell>
          <cell r="E417">
            <v>9</v>
          </cell>
          <cell r="F417">
            <v>7.5</v>
          </cell>
          <cell r="G417">
            <v>13</v>
          </cell>
          <cell r="H417">
            <v>4.5</v>
          </cell>
          <cell r="I417">
            <v>5</v>
          </cell>
        </row>
        <row r="418">
          <cell r="A418">
            <v>406</v>
          </cell>
          <cell r="B418">
            <v>10</v>
          </cell>
          <cell r="C418">
            <v>12</v>
          </cell>
          <cell r="D418">
            <v>7.5</v>
          </cell>
          <cell r="E418">
            <v>15</v>
          </cell>
          <cell r="F418">
            <v>10</v>
          </cell>
          <cell r="G418">
            <v>7</v>
          </cell>
          <cell r="H418">
            <v>5.25</v>
          </cell>
          <cell r="I418">
            <v>2.5</v>
          </cell>
        </row>
        <row r="419">
          <cell r="A419">
            <v>352</v>
          </cell>
          <cell r="B419">
            <v>10</v>
          </cell>
          <cell r="C419">
            <v>4</v>
          </cell>
          <cell r="D419">
            <v>9</v>
          </cell>
          <cell r="E419">
            <v>7.5</v>
          </cell>
          <cell r="F419">
            <v>9.5</v>
          </cell>
          <cell r="G419">
            <v>15</v>
          </cell>
          <cell r="H419">
            <v>6.5</v>
          </cell>
          <cell r="I419">
            <v>7</v>
          </cell>
        </row>
        <row r="420">
          <cell r="A420">
            <v>510</v>
          </cell>
          <cell r="B420">
            <v>8</v>
          </cell>
          <cell r="C420">
            <v>10</v>
          </cell>
          <cell r="D420">
            <v>5.5</v>
          </cell>
          <cell r="E420">
            <v>11.5</v>
          </cell>
          <cell r="F420">
            <v>13</v>
          </cell>
          <cell r="G420">
            <v>9</v>
          </cell>
          <cell r="H420">
            <v>4.5</v>
          </cell>
          <cell r="I420">
            <v>6.5</v>
          </cell>
        </row>
        <row r="421">
          <cell r="A421">
            <v>367</v>
          </cell>
          <cell r="B421">
            <v>12</v>
          </cell>
          <cell r="C421">
            <v>6</v>
          </cell>
          <cell r="D421">
            <v>9</v>
          </cell>
          <cell r="E421">
            <v>14.5</v>
          </cell>
          <cell r="F421">
            <v>6.5</v>
          </cell>
          <cell r="G421">
            <v>11</v>
          </cell>
          <cell r="H421">
            <v>4.5</v>
          </cell>
          <cell r="I421">
            <v>4</v>
          </cell>
        </row>
        <row r="422">
          <cell r="A422">
            <v>531</v>
          </cell>
          <cell r="B422">
            <v>8</v>
          </cell>
          <cell r="C422">
            <v>5</v>
          </cell>
          <cell r="D422">
            <v>11.5</v>
          </cell>
          <cell r="E422">
            <v>11.5</v>
          </cell>
          <cell r="F422">
            <v>5</v>
          </cell>
          <cell r="G422">
            <v>18</v>
          </cell>
          <cell r="H422">
            <v>4</v>
          </cell>
          <cell r="I422">
            <v>4.5</v>
          </cell>
        </row>
        <row r="423">
          <cell r="A423">
            <v>504</v>
          </cell>
          <cell r="B423">
            <v>4</v>
          </cell>
          <cell r="C423">
            <v>15</v>
          </cell>
          <cell r="D423">
            <v>8.5</v>
          </cell>
          <cell r="E423">
            <v>10.5</v>
          </cell>
          <cell r="F423">
            <v>14</v>
          </cell>
          <cell r="G423">
            <v>4</v>
          </cell>
          <cell r="H423">
            <v>4.5</v>
          </cell>
          <cell r="I423">
            <v>4</v>
          </cell>
        </row>
        <row r="424">
          <cell r="A424">
            <v>401</v>
          </cell>
          <cell r="B424">
            <v>10</v>
          </cell>
          <cell r="C424">
            <v>6</v>
          </cell>
          <cell r="D424">
            <v>3</v>
          </cell>
          <cell r="E424">
            <v>12.5</v>
          </cell>
          <cell r="F424">
            <v>10</v>
          </cell>
          <cell r="G424">
            <v>10</v>
          </cell>
          <cell r="H424">
            <v>7.25</v>
          </cell>
          <cell r="I424">
            <v>4.5</v>
          </cell>
        </row>
        <row r="425">
          <cell r="A425">
            <v>526</v>
          </cell>
          <cell r="B425">
            <v>10.5</v>
          </cell>
          <cell r="C425">
            <v>4</v>
          </cell>
          <cell r="D425">
            <v>6.5</v>
          </cell>
          <cell r="E425">
            <v>12.5</v>
          </cell>
          <cell r="F425">
            <v>3.5</v>
          </cell>
          <cell r="G425">
            <v>19</v>
          </cell>
          <cell r="H425">
            <v>2.5</v>
          </cell>
          <cell r="I425">
            <v>4</v>
          </cell>
        </row>
        <row r="426">
          <cell r="A426">
            <v>404</v>
          </cell>
          <cell r="B426">
            <v>10</v>
          </cell>
          <cell r="C426">
            <v>8</v>
          </cell>
          <cell r="D426">
            <v>4</v>
          </cell>
          <cell r="E426">
            <v>12</v>
          </cell>
          <cell r="F426">
            <v>10</v>
          </cell>
          <cell r="G426">
            <v>10</v>
          </cell>
          <cell r="H426">
            <v>4.5</v>
          </cell>
          <cell r="I426">
            <v>2</v>
          </cell>
        </row>
        <row r="427">
          <cell r="A427">
            <v>399</v>
          </cell>
          <cell r="B427">
            <v>10</v>
          </cell>
          <cell r="C427">
            <v>4</v>
          </cell>
          <cell r="D427">
            <v>3</v>
          </cell>
          <cell r="E427">
            <v>14.5</v>
          </cell>
          <cell r="F427">
            <v>10</v>
          </cell>
          <cell r="G427">
            <v>11</v>
          </cell>
          <cell r="H427">
            <v>4.5</v>
          </cell>
          <cell r="I427">
            <v>2</v>
          </cell>
        </row>
        <row r="428">
          <cell r="A428">
            <v>364</v>
          </cell>
          <cell r="B428">
            <v>10</v>
          </cell>
          <cell r="C428">
            <v>6</v>
          </cell>
          <cell r="D428">
            <v>6</v>
          </cell>
          <cell r="E428">
            <v>11</v>
          </cell>
          <cell r="F428">
            <v>9.5</v>
          </cell>
          <cell r="G428">
            <v>12</v>
          </cell>
          <cell r="H428">
            <v>3</v>
          </cell>
          <cell r="I428">
            <v>1</v>
          </cell>
        </row>
        <row r="429">
          <cell r="A429">
            <v>405</v>
          </cell>
          <cell r="B429">
            <v>6</v>
          </cell>
          <cell r="C429">
            <v>5</v>
          </cell>
          <cell r="D429">
            <v>5</v>
          </cell>
          <cell r="E429">
            <v>10.5</v>
          </cell>
          <cell r="F429">
            <v>8</v>
          </cell>
          <cell r="G429">
            <v>12</v>
          </cell>
          <cell r="H429">
            <v>4.5</v>
          </cell>
          <cell r="I429">
            <v>6</v>
          </cell>
        </row>
        <row r="430">
          <cell r="A430">
            <v>411</v>
          </cell>
          <cell r="B430">
            <v>8</v>
          </cell>
          <cell r="C430">
            <v>5</v>
          </cell>
          <cell r="D430">
            <v>4.5</v>
          </cell>
          <cell r="E430">
            <v>10</v>
          </cell>
          <cell r="F430">
            <v>12</v>
          </cell>
          <cell r="G430">
            <v>14</v>
          </cell>
          <cell r="H430">
            <v>3</v>
          </cell>
          <cell r="I430">
            <v>0</v>
          </cell>
        </row>
        <row r="431">
          <cell r="A431">
            <v>518</v>
          </cell>
          <cell r="B431">
            <v>8</v>
          </cell>
          <cell r="C431">
            <v>7</v>
          </cell>
          <cell r="D431">
            <v>2</v>
          </cell>
          <cell r="E431">
            <v>11</v>
          </cell>
          <cell r="F431">
            <v>10</v>
          </cell>
          <cell r="G431">
            <v>2</v>
          </cell>
          <cell r="H431">
            <v>6</v>
          </cell>
          <cell r="I431">
            <v>4</v>
          </cell>
        </row>
        <row r="432">
          <cell r="A432">
            <v>366</v>
          </cell>
          <cell r="B432">
            <v>12</v>
          </cell>
          <cell r="C432">
            <v>7</v>
          </cell>
          <cell r="D432">
            <v>5.5</v>
          </cell>
          <cell r="E432">
            <v>8</v>
          </cell>
          <cell r="F432">
            <v>3</v>
          </cell>
          <cell r="G432">
            <v>9</v>
          </cell>
          <cell r="H432">
            <v>4</v>
          </cell>
          <cell r="I432">
            <v>1</v>
          </cell>
        </row>
        <row r="433">
          <cell r="A433">
            <v>506</v>
          </cell>
          <cell r="B433">
            <v>7</v>
          </cell>
          <cell r="C433">
            <v>8</v>
          </cell>
          <cell r="D433">
            <v>2.5</v>
          </cell>
          <cell r="E433">
            <v>10</v>
          </cell>
          <cell r="F433">
            <v>17</v>
          </cell>
          <cell r="G433">
            <v>1</v>
          </cell>
          <cell r="H433">
            <v>3</v>
          </cell>
          <cell r="I433">
            <v>0.5</v>
          </cell>
        </row>
        <row r="434">
          <cell r="A434">
            <v>407</v>
          </cell>
          <cell r="B434">
            <v>7</v>
          </cell>
          <cell r="C434">
            <v>5</v>
          </cell>
          <cell r="D434">
            <v>3</v>
          </cell>
          <cell r="E434">
            <v>10</v>
          </cell>
          <cell r="F434">
            <v>10</v>
          </cell>
          <cell r="G434">
            <v>9</v>
          </cell>
          <cell r="H434">
            <v>3</v>
          </cell>
          <cell r="I434">
            <v>1</v>
          </cell>
        </row>
        <row r="435">
          <cell r="A435">
            <v>361</v>
          </cell>
          <cell r="B435">
            <v>6</v>
          </cell>
          <cell r="C435">
            <v>5</v>
          </cell>
          <cell r="D435">
            <v>6</v>
          </cell>
          <cell r="E435">
            <v>9</v>
          </cell>
          <cell r="F435">
            <v>4.5</v>
          </cell>
          <cell r="G435">
            <v>11</v>
          </cell>
          <cell r="H435">
            <v>2</v>
          </cell>
          <cell r="I435">
            <v>4</v>
          </cell>
        </row>
        <row r="436">
          <cell r="A436">
            <v>550</v>
          </cell>
          <cell r="B436">
            <v>10</v>
          </cell>
          <cell r="C436">
            <v>5</v>
          </cell>
          <cell r="D436">
            <v>10</v>
          </cell>
        </row>
      </sheetData>
      <sheetData sheetId="13" refreshError="1"/>
      <sheetData sheetId="14">
        <row r="7">
          <cell r="A7" t="str">
            <v>Code</v>
          </cell>
          <cell r="B7" t="str">
            <v>Nom et Prénoms</v>
          </cell>
          <cell r="C7" t="str">
            <v>Rédaction administrative et commerciale
/ 20</v>
          </cell>
          <cell r="D7" t="str">
            <v>Compta. générale
/ 20</v>
          </cell>
          <cell r="E7" t="str">
            <v>Compta. des entreprises d'assurance
/ 20</v>
          </cell>
          <cell r="F7" t="str">
            <v>Assurance des personnes
/20</v>
          </cell>
          <cell r="G7" t="str">
            <v>Assurance IARD
/ 40</v>
          </cell>
          <cell r="H7" t="str">
            <v>Organisation commerciale et Marketing
/ 30</v>
          </cell>
          <cell r="I7" t="str">
            <v>Assurance maritime et Transport
/ 20</v>
          </cell>
          <cell r="J7" t="str">
            <v>Réassurance
/ 20</v>
          </cell>
          <cell r="K7" t="str">
            <v>Total
/ 190</v>
          </cell>
          <cell r="L7" t="str">
            <v>Moyenne
/ 20</v>
          </cell>
          <cell r="M7" t="str">
            <v>Décision du Jury</v>
          </cell>
          <cell r="N7" t="str">
            <v>Rang</v>
          </cell>
        </row>
        <row r="8">
          <cell r="A8">
            <v>100</v>
          </cell>
          <cell r="B8" t="str">
            <v>FEUZING LEFANG Honoré</v>
          </cell>
          <cell r="C8">
            <v>14</v>
          </cell>
          <cell r="D8">
            <v>19</v>
          </cell>
          <cell r="E8">
            <v>18</v>
          </cell>
          <cell r="F8">
            <v>16.5</v>
          </cell>
          <cell r="G8">
            <v>28.5</v>
          </cell>
          <cell r="H8">
            <v>23</v>
          </cell>
          <cell r="I8">
            <v>10</v>
          </cell>
          <cell r="J8">
            <v>13</v>
          </cell>
          <cell r="K8">
            <v>142</v>
          </cell>
          <cell r="L8">
            <v>14.947368421052632</v>
          </cell>
          <cell r="M8" t="str">
            <v>Admis</v>
          </cell>
          <cell r="N8" t="str">
            <v>1er</v>
          </cell>
        </row>
        <row r="9">
          <cell r="A9">
            <v>56</v>
          </cell>
          <cell r="B9" t="str">
            <v>SONG Francois</v>
          </cell>
          <cell r="C9">
            <v>13</v>
          </cell>
          <cell r="D9">
            <v>18</v>
          </cell>
          <cell r="E9">
            <v>18</v>
          </cell>
          <cell r="F9">
            <v>15</v>
          </cell>
          <cell r="G9">
            <v>34.5</v>
          </cell>
          <cell r="H9">
            <v>19.5</v>
          </cell>
          <cell r="I9">
            <v>9</v>
          </cell>
          <cell r="J9">
            <v>13</v>
          </cell>
          <cell r="K9">
            <v>140</v>
          </cell>
          <cell r="L9">
            <v>14.736842105263158</v>
          </cell>
          <cell r="M9" t="str">
            <v>Admis</v>
          </cell>
          <cell r="N9" t="str">
            <v>2ème</v>
          </cell>
        </row>
        <row r="10">
          <cell r="A10">
            <v>17</v>
          </cell>
          <cell r="B10" t="str">
            <v>NDOUMBE Dominique Flora</v>
          </cell>
          <cell r="C10">
            <v>12</v>
          </cell>
          <cell r="D10">
            <v>15</v>
          </cell>
          <cell r="E10">
            <v>18.5</v>
          </cell>
          <cell r="F10">
            <v>18.5</v>
          </cell>
          <cell r="G10">
            <v>30.5</v>
          </cell>
          <cell r="H10">
            <v>23.5</v>
          </cell>
          <cell r="I10">
            <v>10</v>
          </cell>
          <cell r="J10">
            <v>10</v>
          </cell>
          <cell r="K10">
            <v>138</v>
          </cell>
          <cell r="L10">
            <v>14.526315789473685</v>
          </cell>
          <cell r="M10" t="str">
            <v>Admis</v>
          </cell>
          <cell r="N10" t="str">
            <v>3ème</v>
          </cell>
        </row>
        <row r="11">
          <cell r="A11">
            <v>38</v>
          </cell>
          <cell r="B11" t="str">
            <v>NJANJO EPOI Raymond Eric</v>
          </cell>
          <cell r="C11">
            <v>12.5</v>
          </cell>
          <cell r="D11">
            <v>15</v>
          </cell>
          <cell r="E11">
            <v>17</v>
          </cell>
          <cell r="F11">
            <v>18</v>
          </cell>
          <cell r="G11">
            <v>33</v>
          </cell>
          <cell r="H11">
            <v>22.5</v>
          </cell>
          <cell r="I11">
            <v>7</v>
          </cell>
          <cell r="J11">
            <v>12.5</v>
          </cell>
          <cell r="K11">
            <v>137.5</v>
          </cell>
          <cell r="L11">
            <v>14.473684210526315</v>
          </cell>
          <cell r="M11" t="str">
            <v>Admis</v>
          </cell>
          <cell r="N11" t="str">
            <v>4ème</v>
          </cell>
        </row>
        <row r="12">
          <cell r="A12">
            <v>95</v>
          </cell>
          <cell r="B12" t="str">
            <v>EKOTO NGONO Ghislaine</v>
          </cell>
          <cell r="C12">
            <v>12</v>
          </cell>
          <cell r="D12">
            <v>19</v>
          </cell>
          <cell r="E12">
            <v>13.5</v>
          </cell>
          <cell r="F12">
            <v>16</v>
          </cell>
          <cell r="G12">
            <v>34</v>
          </cell>
          <cell r="H12">
            <v>23</v>
          </cell>
          <cell r="I12">
            <v>10</v>
          </cell>
          <cell r="J12">
            <v>10</v>
          </cell>
          <cell r="K12">
            <v>137.5</v>
          </cell>
          <cell r="L12">
            <v>14.473684210526315</v>
          </cell>
          <cell r="M12" t="str">
            <v>Admis</v>
          </cell>
          <cell r="N12" t="str">
            <v>4ème</v>
          </cell>
        </row>
        <row r="13">
          <cell r="A13">
            <v>417</v>
          </cell>
          <cell r="B13" t="str">
            <v>KERE Souleymane</v>
          </cell>
          <cell r="C13">
            <v>11</v>
          </cell>
          <cell r="D13">
            <v>18</v>
          </cell>
          <cell r="E13">
            <v>18</v>
          </cell>
          <cell r="F13">
            <v>17</v>
          </cell>
          <cell r="G13">
            <v>25.5</v>
          </cell>
          <cell r="H13">
            <v>19</v>
          </cell>
          <cell r="I13">
            <v>9.5</v>
          </cell>
          <cell r="J13">
            <v>18.5</v>
          </cell>
          <cell r="K13">
            <v>136.5</v>
          </cell>
          <cell r="L13">
            <v>14.368421052631579</v>
          </cell>
          <cell r="M13" t="str">
            <v>Admis</v>
          </cell>
          <cell r="N13" t="str">
            <v>6ème</v>
          </cell>
        </row>
        <row r="14">
          <cell r="A14">
            <v>109</v>
          </cell>
          <cell r="B14" t="str">
            <v>ILEMBE Celestin Fils</v>
          </cell>
          <cell r="C14">
            <v>13</v>
          </cell>
          <cell r="D14">
            <v>19</v>
          </cell>
          <cell r="E14">
            <v>18.5</v>
          </cell>
          <cell r="F14">
            <v>12.5</v>
          </cell>
          <cell r="G14">
            <v>30.5</v>
          </cell>
          <cell r="H14">
            <v>21</v>
          </cell>
          <cell r="I14">
            <v>10</v>
          </cell>
          <cell r="J14">
            <v>11.5</v>
          </cell>
          <cell r="K14">
            <v>136</v>
          </cell>
          <cell r="L14">
            <v>14.315789473684211</v>
          </cell>
          <cell r="M14" t="str">
            <v>Admis</v>
          </cell>
          <cell r="N14" t="str">
            <v>7ème</v>
          </cell>
        </row>
        <row r="15">
          <cell r="A15">
            <v>53</v>
          </cell>
          <cell r="B15" t="str">
            <v>PRISO Daniel</v>
          </cell>
          <cell r="C15">
            <v>13</v>
          </cell>
          <cell r="D15">
            <v>14</v>
          </cell>
          <cell r="E15">
            <v>18</v>
          </cell>
          <cell r="F15">
            <v>18</v>
          </cell>
          <cell r="G15">
            <v>28</v>
          </cell>
          <cell r="H15">
            <v>21</v>
          </cell>
          <cell r="I15">
            <v>10</v>
          </cell>
          <cell r="J15">
            <v>12</v>
          </cell>
          <cell r="K15">
            <v>134</v>
          </cell>
          <cell r="L15">
            <v>14.105263157894736</v>
          </cell>
          <cell r="M15" t="str">
            <v>Admis</v>
          </cell>
          <cell r="N15" t="str">
            <v>8ème</v>
          </cell>
        </row>
        <row r="16">
          <cell r="A16">
            <v>317</v>
          </cell>
          <cell r="B16" t="str">
            <v>MOUDILA BISSINGOU Jeansy</v>
          </cell>
          <cell r="C16">
            <v>12</v>
          </cell>
          <cell r="D16">
            <v>19</v>
          </cell>
          <cell r="E16">
            <v>17</v>
          </cell>
          <cell r="F16">
            <v>18.5</v>
          </cell>
          <cell r="G16">
            <v>25</v>
          </cell>
          <cell r="H16">
            <v>16</v>
          </cell>
          <cell r="I16">
            <v>12</v>
          </cell>
          <cell r="J16">
            <v>14</v>
          </cell>
          <cell r="K16">
            <v>133.5</v>
          </cell>
          <cell r="L16">
            <v>14.052631578947368</v>
          </cell>
          <cell r="M16" t="str">
            <v>Admis</v>
          </cell>
          <cell r="N16" t="str">
            <v>9ème</v>
          </cell>
        </row>
        <row r="17">
          <cell r="A17">
            <v>425</v>
          </cell>
          <cell r="B17" t="str">
            <v>SAWADOGO Mamounata</v>
          </cell>
          <cell r="C17">
            <v>11</v>
          </cell>
          <cell r="D17">
            <v>13</v>
          </cell>
          <cell r="E17">
            <v>18.5</v>
          </cell>
          <cell r="F17">
            <v>18</v>
          </cell>
          <cell r="G17">
            <v>25</v>
          </cell>
          <cell r="H17">
            <v>20</v>
          </cell>
          <cell r="I17">
            <v>12.5</v>
          </cell>
          <cell r="J17">
            <v>15</v>
          </cell>
          <cell r="K17">
            <v>133</v>
          </cell>
          <cell r="L17">
            <v>14</v>
          </cell>
          <cell r="M17" t="str">
            <v>Admis</v>
          </cell>
          <cell r="N17" t="str">
            <v>10ème</v>
          </cell>
        </row>
        <row r="18">
          <cell r="A18">
            <v>422</v>
          </cell>
          <cell r="B18" t="str">
            <v>ROAMBA Firmin Tendaogo</v>
          </cell>
          <cell r="C18">
            <v>10</v>
          </cell>
          <cell r="D18">
            <v>17</v>
          </cell>
          <cell r="E18">
            <v>19</v>
          </cell>
          <cell r="F18">
            <v>16.5</v>
          </cell>
          <cell r="G18">
            <v>26</v>
          </cell>
          <cell r="H18">
            <v>17</v>
          </cell>
          <cell r="I18">
            <v>9.5</v>
          </cell>
          <cell r="J18">
            <v>16.5</v>
          </cell>
          <cell r="K18">
            <v>131.5</v>
          </cell>
          <cell r="L18">
            <v>13.842105263157896</v>
          </cell>
          <cell r="M18" t="str">
            <v>Admis</v>
          </cell>
          <cell r="N18" t="str">
            <v>11ème</v>
          </cell>
        </row>
        <row r="19">
          <cell r="A19">
            <v>301</v>
          </cell>
          <cell r="B19" t="str">
            <v>MAKONDZO PEYA Marvelle</v>
          </cell>
          <cell r="C19">
            <v>12</v>
          </cell>
          <cell r="D19">
            <v>16</v>
          </cell>
          <cell r="E19">
            <v>16</v>
          </cell>
          <cell r="F19">
            <v>15.5</v>
          </cell>
          <cell r="G19">
            <v>29.5</v>
          </cell>
          <cell r="H19">
            <v>16</v>
          </cell>
          <cell r="I19">
            <v>10</v>
          </cell>
          <cell r="J19">
            <v>16</v>
          </cell>
          <cell r="K19">
            <v>131</v>
          </cell>
          <cell r="L19">
            <v>13.789473684210526</v>
          </cell>
          <cell r="M19" t="str">
            <v>Admis</v>
          </cell>
          <cell r="N19" t="str">
            <v>12ème</v>
          </cell>
        </row>
        <row r="20">
          <cell r="A20">
            <v>413</v>
          </cell>
          <cell r="B20" t="str">
            <v>BOUSSIM Béatrice</v>
          </cell>
          <cell r="C20">
            <v>10</v>
          </cell>
          <cell r="D20">
            <v>16</v>
          </cell>
          <cell r="E20">
            <v>19</v>
          </cell>
          <cell r="F20">
            <v>17.5</v>
          </cell>
          <cell r="G20">
            <v>29</v>
          </cell>
          <cell r="H20">
            <v>19.5</v>
          </cell>
          <cell r="I20">
            <v>8.5</v>
          </cell>
          <cell r="J20">
            <v>10.5</v>
          </cell>
          <cell r="K20">
            <v>130</v>
          </cell>
          <cell r="L20">
            <v>13.684210526315789</v>
          </cell>
          <cell r="M20" t="str">
            <v>Admis</v>
          </cell>
          <cell r="N20" t="str">
            <v>13ème</v>
          </cell>
        </row>
        <row r="21">
          <cell r="A21">
            <v>418</v>
          </cell>
          <cell r="B21" t="str">
            <v>NIKIEMA Jean</v>
          </cell>
          <cell r="C21">
            <v>10</v>
          </cell>
          <cell r="D21">
            <v>19</v>
          </cell>
          <cell r="E21">
            <v>19.5</v>
          </cell>
          <cell r="F21">
            <v>15</v>
          </cell>
          <cell r="G21">
            <v>24</v>
          </cell>
          <cell r="H21">
            <v>16</v>
          </cell>
          <cell r="I21">
            <v>10</v>
          </cell>
          <cell r="J21">
            <v>16.5</v>
          </cell>
          <cell r="K21">
            <v>130</v>
          </cell>
          <cell r="L21">
            <v>13.684210526315789</v>
          </cell>
          <cell r="M21" t="str">
            <v>Admis</v>
          </cell>
          <cell r="N21" t="str">
            <v>13ème</v>
          </cell>
        </row>
        <row r="22">
          <cell r="A22">
            <v>481</v>
          </cell>
          <cell r="B22" t="str">
            <v>ELIA Kodjo Aimé</v>
          </cell>
          <cell r="C22">
            <v>13</v>
          </cell>
          <cell r="D22">
            <v>14</v>
          </cell>
          <cell r="E22">
            <v>12</v>
          </cell>
          <cell r="F22">
            <v>15.5</v>
          </cell>
          <cell r="G22">
            <v>29</v>
          </cell>
          <cell r="H22">
            <v>22</v>
          </cell>
          <cell r="I22">
            <v>12</v>
          </cell>
          <cell r="J22">
            <v>12.5</v>
          </cell>
          <cell r="K22">
            <v>130</v>
          </cell>
          <cell r="L22">
            <v>13.684210526315789</v>
          </cell>
          <cell r="M22" t="str">
            <v>Admis</v>
          </cell>
          <cell r="N22" t="str">
            <v>13ème</v>
          </cell>
        </row>
        <row r="23">
          <cell r="A23">
            <v>19</v>
          </cell>
          <cell r="B23" t="str">
            <v>NDOUMBE Martial</v>
          </cell>
          <cell r="C23">
            <v>13</v>
          </cell>
          <cell r="D23">
            <v>13</v>
          </cell>
          <cell r="E23">
            <v>18</v>
          </cell>
          <cell r="F23">
            <v>15.5</v>
          </cell>
          <cell r="G23">
            <v>28</v>
          </cell>
          <cell r="H23">
            <v>22.5</v>
          </cell>
          <cell r="I23">
            <v>11</v>
          </cell>
          <cell r="J23">
            <v>8.5</v>
          </cell>
          <cell r="K23">
            <v>129.5</v>
          </cell>
          <cell r="L23">
            <v>13.631578947368421</v>
          </cell>
          <cell r="M23" t="str">
            <v>Admis</v>
          </cell>
          <cell r="N23" t="str">
            <v>16ème</v>
          </cell>
        </row>
        <row r="24">
          <cell r="A24">
            <v>441</v>
          </cell>
          <cell r="B24" t="str">
            <v>SOW Fatou Kiné</v>
          </cell>
          <cell r="C24">
            <v>13</v>
          </cell>
          <cell r="D24">
            <v>18</v>
          </cell>
          <cell r="E24">
            <v>15.5</v>
          </cell>
          <cell r="F24">
            <v>14</v>
          </cell>
          <cell r="G24">
            <v>24</v>
          </cell>
          <cell r="H24">
            <v>18</v>
          </cell>
          <cell r="I24">
            <v>10.75</v>
          </cell>
          <cell r="J24">
            <v>16</v>
          </cell>
          <cell r="K24">
            <v>129.25</v>
          </cell>
          <cell r="L24">
            <v>13.605263157894736</v>
          </cell>
          <cell r="M24" t="str">
            <v>Admis</v>
          </cell>
          <cell r="N24" t="str">
            <v>17ème</v>
          </cell>
        </row>
        <row r="25">
          <cell r="A25">
            <v>77</v>
          </cell>
          <cell r="B25" t="str">
            <v>YOUNDA TCHAKOUNTEU Lucien Parfait</v>
          </cell>
          <cell r="C25">
            <v>15</v>
          </cell>
          <cell r="D25">
            <v>12</v>
          </cell>
          <cell r="E25">
            <v>14</v>
          </cell>
          <cell r="F25">
            <v>15.5</v>
          </cell>
          <cell r="G25">
            <v>28</v>
          </cell>
          <cell r="H25">
            <v>18.5</v>
          </cell>
          <cell r="I25">
            <v>12</v>
          </cell>
          <cell r="J25">
            <v>14</v>
          </cell>
          <cell r="K25">
            <v>129</v>
          </cell>
          <cell r="L25">
            <v>13.578947368421053</v>
          </cell>
          <cell r="M25" t="str">
            <v>Admis</v>
          </cell>
          <cell r="N25" t="str">
            <v>18ème</v>
          </cell>
        </row>
        <row r="26">
          <cell r="A26">
            <v>2</v>
          </cell>
          <cell r="B26" t="str">
            <v>MINELI MINELI I  Marie Alice</v>
          </cell>
          <cell r="C26">
            <v>12</v>
          </cell>
          <cell r="D26">
            <v>13</v>
          </cell>
          <cell r="E26">
            <v>13</v>
          </cell>
          <cell r="F26">
            <v>16</v>
          </cell>
          <cell r="G26">
            <v>30</v>
          </cell>
          <cell r="H26">
            <v>23.5</v>
          </cell>
          <cell r="I26">
            <v>8.5</v>
          </cell>
          <cell r="J26">
            <v>12</v>
          </cell>
          <cell r="K26">
            <v>128</v>
          </cell>
          <cell r="L26">
            <v>13.473684210526315</v>
          </cell>
          <cell r="M26" t="str">
            <v>Admis</v>
          </cell>
          <cell r="N26" t="str">
            <v>19ème</v>
          </cell>
        </row>
        <row r="27">
          <cell r="A27">
            <v>276</v>
          </cell>
          <cell r="B27" t="str">
            <v>DIMI MOUANDINGA Alégra Josia</v>
          </cell>
          <cell r="C27">
            <v>11</v>
          </cell>
          <cell r="D27">
            <v>16</v>
          </cell>
          <cell r="E27">
            <v>18</v>
          </cell>
          <cell r="F27">
            <v>16</v>
          </cell>
          <cell r="G27">
            <v>29</v>
          </cell>
          <cell r="H27">
            <v>15.5</v>
          </cell>
          <cell r="I27">
            <v>12.5</v>
          </cell>
          <cell r="J27">
            <v>10</v>
          </cell>
          <cell r="K27">
            <v>128</v>
          </cell>
          <cell r="L27">
            <v>13.473684210526315</v>
          </cell>
          <cell r="M27" t="str">
            <v>Admis</v>
          </cell>
          <cell r="N27" t="str">
            <v>19ème</v>
          </cell>
        </row>
        <row r="28">
          <cell r="A28">
            <v>426</v>
          </cell>
          <cell r="B28" t="str">
            <v>TAMBOURA Hézita</v>
          </cell>
          <cell r="C28">
            <v>11</v>
          </cell>
          <cell r="D28">
            <v>14</v>
          </cell>
          <cell r="E28">
            <v>18</v>
          </cell>
          <cell r="F28">
            <v>17</v>
          </cell>
          <cell r="G28">
            <v>24</v>
          </cell>
          <cell r="H28">
            <v>20</v>
          </cell>
          <cell r="I28">
            <v>10</v>
          </cell>
          <cell r="J28">
            <v>14</v>
          </cell>
          <cell r="K28">
            <v>128</v>
          </cell>
          <cell r="L28">
            <v>13.473684210526315</v>
          </cell>
          <cell r="M28" t="str">
            <v>Admis</v>
          </cell>
          <cell r="N28" t="str">
            <v>19ème</v>
          </cell>
        </row>
        <row r="29">
          <cell r="A29">
            <v>282</v>
          </cell>
          <cell r="B29" t="str">
            <v>FOUROUX Christ Samétone</v>
          </cell>
          <cell r="C29">
            <v>12.5</v>
          </cell>
          <cell r="D29">
            <v>15</v>
          </cell>
          <cell r="E29">
            <v>17.5</v>
          </cell>
          <cell r="F29">
            <v>15.5</v>
          </cell>
          <cell r="G29">
            <v>26.5</v>
          </cell>
          <cell r="H29">
            <v>18.5</v>
          </cell>
          <cell r="I29">
            <v>10</v>
          </cell>
          <cell r="J29">
            <v>12</v>
          </cell>
          <cell r="K29">
            <v>127.5</v>
          </cell>
          <cell r="L29">
            <v>13.421052631578947</v>
          </cell>
          <cell r="M29" t="str">
            <v>Admis</v>
          </cell>
          <cell r="N29" t="str">
            <v>22ème</v>
          </cell>
        </row>
        <row r="30">
          <cell r="A30">
            <v>427</v>
          </cell>
          <cell r="B30" t="str">
            <v>YABRE Haïdara</v>
          </cell>
          <cell r="C30">
            <v>12</v>
          </cell>
          <cell r="D30">
            <v>14</v>
          </cell>
          <cell r="E30">
            <v>18.5</v>
          </cell>
          <cell r="F30">
            <v>16.5</v>
          </cell>
          <cell r="G30">
            <v>24</v>
          </cell>
          <cell r="H30">
            <v>16</v>
          </cell>
          <cell r="I30">
            <v>9.5</v>
          </cell>
          <cell r="J30">
            <v>17</v>
          </cell>
          <cell r="K30">
            <v>127.5</v>
          </cell>
          <cell r="L30">
            <v>13.421052631578947</v>
          </cell>
          <cell r="M30" t="str">
            <v>Admis</v>
          </cell>
          <cell r="N30" t="str">
            <v>22ème</v>
          </cell>
        </row>
        <row r="31">
          <cell r="A31">
            <v>414</v>
          </cell>
          <cell r="B31" t="str">
            <v>DIABATE Sié Kalifa</v>
          </cell>
          <cell r="C31">
            <v>13</v>
          </cell>
          <cell r="D31">
            <v>15</v>
          </cell>
          <cell r="E31">
            <v>18</v>
          </cell>
          <cell r="F31">
            <v>16.5</v>
          </cell>
          <cell r="G31">
            <v>26</v>
          </cell>
          <cell r="H31">
            <v>16.5</v>
          </cell>
          <cell r="I31">
            <v>9</v>
          </cell>
          <cell r="J31">
            <v>13</v>
          </cell>
          <cell r="K31">
            <v>127</v>
          </cell>
          <cell r="L31">
            <v>13.368421052631579</v>
          </cell>
          <cell r="M31" t="str">
            <v>Admis</v>
          </cell>
          <cell r="N31" t="str">
            <v>24ème</v>
          </cell>
        </row>
        <row r="32">
          <cell r="A32">
            <v>415</v>
          </cell>
          <cell r="B32" t="str">
            <v>GUIRA Drissa</v>
          </cell>
          <cell r="C32">
            <v>13</v>
          </cell>
          <cell r="D32">
            <v>11</v>
          </cell>
          <cell r="E32">
            <v>19</v>
          </cell>
          <cell r="F32">
            <v>15.5</v>
          </cell>
          <cell r="G32">
            <v>23</v>
          </cell>
          <cell r="H32">
            <v>20.5</v>
          </cell>
          <cell r="I32">
            <v>10</v>
          </cell>
          <cell r="J32">
            <v>15</v>
          </cell>
          <cell r="K32">
            <v>127</v>
          </cell>
          <cell r="L32">
            <v>13.368421052631579</v>
          </cell>
          <cell r="M32" t="str">
            <v>Admis</v>
          </cell>
          <cell r="N32" t="str">
            <v>24ème</v>
          </cell>
        </row>
        <row r="33">
          <cell r="A33">
            <v>318</v>
          </cell>
          <cell r="B33" t="str">
            <v>MOUKAMBA Cedric Willen</v>
          </cell>
          <cell r="C33">
            <v>11</v>
          </cell>
          <cell r="D33">
            <v>17</v>
          </cell>
          <cell r="E33">
            <v>18</v>
          </cell>
          <cell r="F33">
            <v>19</v>
          </cell>
          <cell r="G33">
            <v>24.75</v>
          </cell>
          <cell r="H33">
            <v>15</v>
          </cell>
          <cell r="I33">
            <v>11.5</v>
          </cell>
          <cell r="J33">
            <v>10.5</v>
          </cell>
          <cell r="K33">
            <v>126.75</v>
          </cell>
          <cell r="L33">
            <v>13.342105263157896</v>
          </cell>
          <cell r="M33" t="str">
            <v>Admis</v>
          </cell>
          <cell r="N33" t="str">
            <v>26ème</v>
          </cell>
        </row>
        <row r="34">
          <cell r="A34">
            <v>43</v>
          </cell>
          <cell r="B34" t="str">
            <v>NOKAM KAMGA Josiane Cindy</v>
          </cell>
          <cell r="C34">
            <v>11</v>
          </cell>
          <cell r="D34">
            <v>12</v>
          </cell>
          <cell r="E34">
            <v>17.5</v>
          </cell>
          <cell r="F34">
            <v>18</v>
          </cell>
          <cell r="G34">
            <v>27</v>
          </cell>
          <cell r="H34">
            <v>20</v>
          </cell>
          <cell r="I34">
            <v>8.5</v>
          </cell>
          <cell r="J34">
            <v>12.5</v>
          </cell>
          <cell r="K34">
            <v>126.5</v>
          </cell>
          <cell r="L34">
            <v>13.315789473684211</v>
          </cell>
          <cell r="M34" t="str">
            <v>Admis</v>
          </cell>
          <cell r="N34" t="str">
            <v>27ème</v>
          </cell>
        </row>
        <row r="35">
          <cell r="A35">
            <v>72</v>
          </cell>
          <cell r="B35" t="str">
            <v>WAFO TOUKAM Verice Antonio</v>
          </cell>
          <cell r="C35">
            <v>12</v>
          </cell>
          <cell r="D35">
            <v>13</v>
          </cell>
          <cell r="E35">
            <v>13</v>
          </cell>
          <cell r="F35">
            <v>17</v>
          </cell>
          <cell r="G35">
            <v>27.5</v>
          </cell>
          <cell r="H35">
            <v>21</v>
          </cell>
          <cell r="I35">
            <v>11</v>
          </cell>
          <cell r="J35">
            <v>12</v>
          </cell>
          <cell r="K35">
            <v>126.5</v>
          </cell>
          <cell r="L35">
            <v>13.315789473684211</v>
          </cell>
          <cell r="M35" t="str">
            <v>Admis</v>
          </cell>
          <cell r="N35" t="str">
            <v>27ème</v>
          </cell>
        </row>
        <row r="36">
          <cell r="A36">
            <v>494</v>
          </cell>
          <cell r="B36" t="str">
            <v>SOSSOU Yawoa Sromawuda</v>
          </cell>
          <cell r="C36">
            <v>11</v>
          </cell>
          <cell r="D36">
            <v>13</v>
          </cell>
          <cell r="E36">
            <v>14.5</v>
          </cell>
          <cell r="F36">
            <v>16</v>
          </cell>
          <cell r="G36">
            <v>24</v>
          </cell>
          <cell r="H36">
            <v>22</v>
          </cell>
          <cell r="I36">
            <v>12.5</v>
          </cell>
          <cell r="J36">
            <v>13</v>
          </cell>
          <cell r="K36">
            <v>126</v>
          </cell>
          <cell r="L36">
            <v>13.263157894736842</v>
          </cell>
          <cell r="M36" t="str">
            <v>Admis</v>
          </cell>
          <cell r="N36" t="str">
            <v>29ème</v>
          </cell>
        </row>
        <row r="37">
          <cell r="A37">
            <v>432</v>
          </cell>
          <cell r="B37" t="str">
            <v>CISSE Philomène Marguerite</v>
          </cell>
          <cell r="C37">
            <v>13</v>
          </cell>
          <cell r="D37">
            <v>17</v>
          </cell>
          <cell r="E37">
            <v>11.5</v>
          </cell>
          <cell r="F37">
            <v>17</v>
          </cell>
          <cell r="G37">
            <v>21</v>
          </cell>
          <cell r="H37">
            <v>23</v>
          </cell>
          <cell r="I37">
            <v>9</v>
          </cell>
          <cell r="J37">
            <v>13.5</v>
          </cell>
          <cell r="K37">
            <v>125</v>
          </cell>
          <cell r="L37">
            <v>13.157894736842104</v>
          </cell>
          <cell r="M37" t="str">
            <v>Admis</v>
          </cell>
          <cell r="N37" t="str">
            <v>30ème</v>
          </cell>
        </row>
        <row r="38">
          <cell r="A38">
            <v>25</v>
          </cell>
          <cell r="B38" t="str">
            <v>NGANDO NGANDO Lazare Claude Bernard</v>
          </cell>
          <cell r="C38">
            <v>13</v>
          </cell>
          <cell r="D38">
            <v>5</v>
          </cell>
          <cell r="E38">
            <v>17</v>
          </cell>
          <cell r="F38">
            <v>13.5</v>
          </cell>
          <cell r="G38">
            <v>32.5</v>
          </cell>
          <cell r="H38">
            <v>20.5</v>
          </cell>
          <cell r="I38">
            <v>8</v>
          </cell>
          <cell r="J38">
            <v>15</v>
          </cell>
          <cell r="K38">
            <v>124.5</v>
          </cell>
          <cell r="L38">
            <v>13.105263157894736</v>
          </cell>
          <cell r="M38" t="str">
            <v>Admis</v>
          </cell>
          <cell r="N38" t="str">
            <v>31ème</v>
          </cell>
        </row>
        <row r="39">
          <cell r="A39">
            <v>463</v>
          </cell>
          <cell r="B39" t="str">
            <v>ADE Atsouvi</v>
          </cell>
          <cell r="C39">
            <v>12</v>
          </cell>
          <cell r="D39">
            <v>14</v>
          </cell>
          <cell r="E39">
            <v>14.5</v>
          </cell>
          <cell r="F39">
            <v>14.5</v>
          </cell>
          <cell r="G39">
            <v>24</v>
          </cell>
          <cell r="H39">
            <v>22</v>
          </cell>
          <cell r="I39">
            <v>9</v>
          </cell>
          <cell r="J39">
            <v>14.5</v>
          </cell>
          <cell r="K39">
            <v>124.5</v>
          </cell>
          <cell r="L39">
            <v>13.105263157894736</v>
          </cell>
          <cell r="M39" t="str">
            <v>Admis</v>
          </cell>
          <cell r="N39" t="str">
            <v>31ème</v>
          </cell>
        </row>
        <row r="40">
          <cell r="A40">
            <v>412</v>
          </cell>
          <cell r="B40" t="str">
            <v>BORO Kouané Charlemagne</v>
          </cell>
          <cell r="C40">
            <v>6</v>
          </cell>
          <cell r="D40">
            <v>16</v>
          </cell>
          <cell r="E40">
            <v>19</v>
          </cell>
          <cell r="F40">
            <v>15.5</v>
          </cell>
          <cell r="G40">
            <v>28</v>
          </cell>
          <cell r="H40">
            <v>21</v>
          </cell>
          <cell r="I40">
            <v>9</v>
          </cell>
          <cell r="J40">
            <v>9.5</v>
          </cell>
          <cell r="K40">
            <v>124</v>
          </cell>
          <cell r="L40">
            <v>13.052631578947368</v>
          </cell>
          <cell r="M40" t="str">
            <v>Admis</v>
          </cell>
          <cell r="N40" t="str">
            <v>33ème</v>
          </cell>
        </row>
        <row r="41">
          <cell r="A41">
            <v>274</v>
          </cell>
          <cell r="B41" t="str">
            <v>DIATSINDA Christia Espoir</v>
          </cell>
          <cell r="C41">
            <v>12</v>
          </cell>
          <cell r="D41">
            <v>16</v>
          </cell>
          <cell r="E41">
            <v>16</v>
          </cell>
          <cell r="F41">
            <v>17</v>
          </cell>
          <cell r="G41">
            <v>25.5</v>
          </cell>
          <cell r="H41">
            <v>18</v>
          </cell>
          <cell r="I41">
            <v>9</v>
          </cell>
          <cell r="J41">
            <v>10</v>
          </cell>
          <cell r="K41">
            <v>123.5</v>
          </cell>
          <cell r="L41">
            <v>13</v>
          </cell>
          <cell r="M41" t="str">
            <v>Admis</v>
          </cell>
          <cell r="N41" t="str">
            <v>34ème</v>
          </cell>
        </row>
        <row r="42">
          <cell r="A42">
            <v>270</v>
          </cell>
          <cell r="B42" t="str">
            <v>BOULENGUY Ted Exoucia</v>
          </cell>
          <cell r="C42">
            <v>11</v>
          </cell>
          <cell r="D42">
            <v>16</v>
          </cell>
          <cell r="E42">
            <v>15</v>
          </cell>
          <cell r="F42">
            <v>15.5</v>
          </cell>
          <cell r="G42">
            <v>30.25</v>
          </cell>
          <cell r="H42">
            <v>19</v>
          </cell>
          <cell r="I42">
            <v>8</v>
          </cell>
          <cell r="J42">
            <v>8.5</v>
          </cell>
          <cell r="K42">
            <v>123.25</v>
          </cell>
          <cell r="L42">
            <v>12.973684210526315</v>
          </cell>
          <cell r="M42" t="str">
            <v>Admis</v>
          </cell>
          <cell r="N42" t="str">
            <v>35ème</v>
          </cell>
        </row>
        <row r="43">
          <cell r="A43">
            <v>16</v>
          </cell>
          <cell r="B43" t="str">
            <v>NDOUMBE BOWEN Daniel Aaron</v>
          </cell>
          <cell r="C43">
            <v>7</v>
          </cell>
          <cell r="D43">
            <v>12</v>
          </cell>
          <cell r="E43">
            <v>18</v>
          </cell>
          <cell r="F43">
            <v>15.5</v>
          </cell>
          <cell r="G43">
            <v>27</v>
          </cell>
          <cell r="H43">
            <v>19.5</v>
          </cell>
          <cell r="I43">
            <v>10</v>
          </cell>
          <cell r="J43">
            <v>14</v>
          </cell>
          <cell r="K43">
            <v>123</v>
          </cell>
          <cell r="L43">
            <v>12.947368421052632</v>
          </cell>
          <cell r="M43" t="str">
            <v>Admis</v>
          </cell>
          <cell r="N43" t="str">
            <v>36ème</v>
          </cell>
        </row>
        <row r="44">
          <cell r="A44">
            <v>88</v>
          </cell>
          <cell r="B44" t="str">
            <v>BOGMIS Simon Stéphane</v>
          </cell>
          <cell r="C44">
            <v>13</v>
          </cell>
          <cell r="D44">
            <v>9</v>
          </cell>
          <cell r="E44">
            <v>11</v>
          </cell>
          <cell r="F44">
            <v>15</v>
          </cell>
          <cell r="G44">
            <v>26</v>
          </cell>
          <cell r="H44">
            <v>26</v>
          </cell>
          <cell r="I44">
            <v>10</v>
          </cell>
          <cell r="J44">
            <v>13</v>
          </cell>
          <cell r="K44">
            <v>123</v>
          </cell>
          <cell r="L44">
            <v>12.947368421052632</v>
          </cell>
          <cell r="M44" t="str">
            <v>Admis</v>
          </cell>
          <cell r="N44" t="str">
            <v>36ème</v>
          </cell>
        </row>
        <row r="45">
          <cell r="A45">
            <v>465</v>
          </cell>
          <cell r="B45" t="str">
            <v>ADEYEMI Abdou-Djalilou</v>
          </cell>
          <cell r="C45">
            <v>13</v>
          </cell>
          <cell r="D45">
            <v>12</v>
          </cell>
          <cell r="E45">
            <v>14.5</v>
          </cell>
          <cell r="F45">
            <v>15.5</v>
          </cell>
          <cell r="G45">
            <v>23</v>
          </cell>
          <cell r="H45">
            <v>21</v>
          </cell>
          <cell r="I45">
            <v>11</v>
          </cell>
          <cell r="J45">
            <v>13</v>
          </cell>
          <cell r="K45">
            <v>123</v>
          </cell>
          <cell r="L45">
            <v>12.947368421052632</v>
          </cell>
          <cell r="M45" t="str">
            <v>Admis</v>
          </cell>
          <cell r="N45" t="str">
            <v>36ème</v>
          </cell>
        </row>
        <row r="46">
          <cell r="A46">
            <v>476</v>
          </cell>
          <cell r="B46" t="str">
            <v>AZONDOGA Zorobabel</v>
          </cell>
          <cell r="C46">
            <v>14</v>
          </cell>
          <cell r="D46">
            <v>13</v>
          </cell>
          <cell r="E46">
            <v>13.5</v>
          </cell>
          <cell r="F46">
            <v>16</v>
          </cell>
          <cell r="G46">
            <v>24</v>
          </cell>
          <cell r="H46">
            <v>21</v>
          </cell>
          <cell r="I46">
            <v>11</v>
          </cell>
          <cell r="J46">
            <v>10.5</v>
          </cell>
          <cell r="K46">
            <v>123</v>
          </cell>
          <cell r="L46">
            <v>12.947368421052632</v>
          </cell>
          <cell r="M46" t="str">
            <v>Admis</v>
          </cell>
          <cell r="N46" t="str">
            <v>36ème</v>
          </cell>
        </row>
        <row r="47">
          <cell r="A47">
            <v>477</v>
          </cell>
          <cell r="B47" t="str">
            <v>BLANDE Essossinam</v>
          </cell>
          <cell r="C47">
            <v>13</v>
          </cell>
          <cell r="D47">
            <v>15</v>
          </cell>
          <cell r="E47">
            <v>14.5</v>
          </cell>
          <cell r="F47">
            <v>16</v>
          </cell>
          <cell r="G47">
            <v>25</v>
          </cell>
          <cell r="H47">
            <v>16</v>
          </cell>
          <cell r="I47">
            <v>8.5</v>
          </cell>
          <cell r="J47">
            <v>15</v>
          </cell>
          <cell r="K47">
            <v>123</v>
          </cell>
          <cell r="L47">
            <v>12.947368421052632</v>
          </cell>
          <cell r="M47" t="str">
            <v>Admis</v>
          </cell>
          <cell r="N47" t="str">
            <v>36ème</v>
          </cell>
        </row>
        <row r="48">
          <cell r="A48">
            <v>544</v>
          </cell>
          <cell r="B48" t="str">
            <v>NGALYOU Jean de Dieu</v>
          </cell>
          <cell r="C48">
            <v>11</v>
          </cell>
          <cell r="D48">
            <v>15</v>
          </cell>
          <cell r="E48">
            <v>11.5</v>
          </cell>
          <cell r="F48">
            <v>13.75</v>
          </cell>
          <cell r="G48">
            <v>27</v>
          </cell>
          <cell r="H48">
            <v>19.5</v>
          </cell>
          <cell r="I48">
            <v>11</v>
          </cell>
          <cell r="J48">
            <v>14</v>
          </cell>
          <cell r="K48">
            <v>122.75</v>
          </cell>
          <cell r="L48">
            <v>12.921052631578947</v>
          </cell>
          <cell r="M48" t="str">
            <v>Admis</v>
          </cell>
          <cell r="N48" t="str">
            <v>41ème</v>
          </cell>
        </row>
        <row r="49">
          <cell r="A49">
            <v>475</v>
          </cell>
          <cell r="B49" t="str">
            <v>AVOGNON Afi Nikita</v>
          </cell>
          <cell r="C49">
            <v>13</v>
          </cell>
          <cell r="D49">
            <v>12</v>
          </cell>
          <cell r="E49">
            <v>15</v>
          </cell>
          <cell r="F49">
            <v>15.5</v>
          </cell>
          <cell r="G49">
            <v>26</v>
          </cell>
          <cell r="H49">
            <v>18</v>
          </cell>
          <cell r="I49">
            <v>10</v>
          </cell>
          <cell r="J49">
            <v>13</v>
          </cell>
          <cell r="K49">
            <v>122.5</v>
          </cell>
          <cell r="L49">
            <v>12.894736842105264</v>
          </cell>
          <cell r="M49" t="str">
            <v>Admis</v>
          </cell>
          <cell r="N49" t="str">
            <v>42ème</v>
          </cell>
        </row>
        <row r="50">
          <cell r="A50">
            <v>118</v>
          </cell>
          <cell r="B50" t="str">
            <v>LONLACK  TCHOFFO  Alain Isidore</v>
          </cell>
          <cell r="C50">
            <v>12</v>
          </cell>
          <cell r="D50">
            <v>10</v>
          </cell>
          <cell r="E50">
            <v>12.5</v>
          </cell>
          <cell r="F50">
            <v>17</v>
          </cell>
          <cell r="G50">
            <v>23.5</v>
          </cell>
          <cell r="H50">
            <v>23.5</v>
          </cell>
          <cell r="I50">
            <v>11</v>
          </cell>
          <cell r="J50">
            <v>12.5</v>
          </cell>
          <cell r="K50">
            <v>122</v>
          </cell>
          <cell r="L50">
            <v>12.842105263157896</v>
          </cell>
          <cell r="M50" t="str">
            <v>Admis</v>
          </cell>
          <cell r="N50" t="str">
            <v>43ème</v>
          </cell>
        </row>
        <row r="51">
          <cell r="A51">
            <v>252</v>
          </cell>
          <cell r="B51" t="str">
            <v>BACKOKO Précieux Clédiely</v>
          </cell>
          <cell r="C51">
            <v>14</v>
          </cell>
          <cell r="D51">
            <v>10</v>
          </cell>
          <cell r="E51">
            <v>16.5</v>
          </cell>
          <cell r="F51">
            <v>14</v>
          </cell>
          <cell r="G51">
            <v>31.5</v>
          </cell>
          <cell r="H51">
            <v>16.5</v>
          </cell>
          <cell r="I51">
            <v>10</v>
          </cell>
          <cell r="J51">
            <v>9.5</v>
          </cell>
          <cell r="K51">
            <v>122</v>
          </cell>
          <cell r="L51">
            <v>12.842105263157896</v>
          </cell>
          <cell r="M51" t="str">
            <v>Admis</v>
          </cell>
          <cell r="N51" t="str">
            <v>43ème</v>
          </cell>
        </row>
        <row r="52">
          <cell r="A52">
            <v>111</v>
          </cell>
          <cell r="B52" t="str">
            <v>KAMWA TEUKAM François Rodrigue</v>
          </cell>
          <cell r="C52">
            <v>12</v>
          </cell>
          <cell r="D52">
            <v>11</v>
          </cell>
          <cell r="E52">
            <v>17</v>
          </cell>
          <cell r="F52">
            <v>18</v>
          </cell>
          <cell r="G52">
            <v>22</v>
          </cell>
          <cell r="H52">
            <v>21</v>
          </cell>
          <cell r="I52">
            <v>9</v>
          </cell>
          <cell r="J52">
            <v>11.5</v>
          </cell>
          <cell r="K52">
            <v>121.5</v>
          </cell>
          <cell r="L52">
            <v>12.789473684210526</v>
          </cell>
          <cell r="M52" t="str">
            <v>Admis</v>
          </cell>
          <cell r="N52" t="str">
            <v>45ème</v>
          </cell>
        </row>
        <row r="53">
          <cell r="A53">
            <v>416</v>
          </cell>
          <cell r="B53" t="str">
            <v>KANE Ousséni</v>
          </cell>
          <cell r="C53">
            <v>10</v>
          </cell>
          <cell r="D53">
            <v>15</v>
          </cell>
          <cell r="E53">
            <v>13</v>
          </cell>
          <cell r="F53">
            <v>16</v>
          </cell>
          <cell r="G53">
            <v>25</v>
          </cell>
          <cell r="H53">
            <v>17</v>
          </cell>
          <cell r="I53">
            <v>10</v>
          </cell>
          <cell r="J53">
            <v>15.5</v>
          </cell>
          <cell r="K53">
            <v>121.5</v>
          </cell>
          <cell r="L53">
            <v>12.789473684210526</v>
          </cell>
          <cell r="M53" t="str">
            <v>Admis</v>
          </cell>
          <cell r="N53" t="str">
            <v>45ème</v>
          </cell>
        </row>
        <row r="54">
          <cell r="A54">
            <v>71</v>
          </cell>
          <cell r="B54" t="str">
            <v>WAFO KANKEU Billy</v>
          </cell>
          <cell r="C54">
            <v>10</v>
          </cell>
          <cell r="D54">
            <v>16</v>
          </cell>
          <cell r="E54">
            <v>16</v>
          </cell>
          <cell r="F54">
            <v>17</v>
          </cell>
          <cell r="G54">
            <v>25</v>
          </cell>
          <cell r="H54">
            <v>15.5</v>
          </cell>
          <cell r="I54">
            <v>7.75</v>
          </cell>
          <cell r="J54">
            <v>14</v>
          </cell>
          <cell r="K54">
            <v>121.25</v>
          </cell>
          <cell r="L54">
            <v>12.763157894736842</v>
          </cell>
          <cell r="M54" t="str">
            <v>Admis</v>
          </cell>
          <cell r="N54" t="str">
            <v>47ème</v>
          </cell>
        </row>
        <row r="55">
          <cell r="A55">
            <v>83</v>
          </cell>
          <cell r="B55" t="str">
            <v>BEDJEDI  Alain Franck</v>
          </cell>
          <cell r="C55">
            <v>11</v>
          </cell>
          <cell r="D55">
            <v>10</v>
          </cell>
          <cell r="E55">
            <v>13.5</v>
          </cell>
          <cell r="F55">
            <v>17.5</v>
          </cell>
          <cell r="G55">
            <v>28.5</v>
          </cell>
          <cell r="H55">
            <v>20.5</v>
          </cell>
          <cell r="I55">
            <v>10</v>
          </cell>
          <cell r="J55">
            <v>10</v>
          </cell>
          <cell r="K55">
            <v>121</v>
          </cell>
          <cell r="L55">
            <v>12.736842105263158</v>
          </cell>
          <cell r="M55" t="str">
            <v>Admis</v>
          </cell>
          <cell r="N55" t="str">
            <v>48ème</v>
          </cell>
        </row>
        <row r="56">
          <cell r="A56">
            <v>419</v>
          </cell>
          <cell r="B56" t="str">
            <v>OUEDRAOGO Gilbert</v>
          </cell>
          <cell r="C56">
            <v>10</v>
          </cell>
          <cell r="D56">
            <v>12</v>
          </cell>
          <cell r="E56">
            <v>14</v>
          </cell>
          <cell r="F56">
            <v>16</v>
          </cell>
          <cell r="G56">
            <v>25</v>
          </cell>
          <cell r="H56">
            <v>20</v>
          </cell>
          <cell r="I56">
            <v>9.5</v>
          </cell>
          <cell r="J56">
            <v>14.5</v>
          </cell>
          <cell r="K56">
            <v>121</v>
          </cell>
          <cell r="L56">
            <v>12.736842105263158</v>
          </cell>
          <cell r="M56" t="str">
            <v>Admis</v>
          </cell>
          <cell r="N56" t="str">
            <v>48ème</v>
          </cell>
        </row>
        <row r="57">
          <cell r="A57">
            <v>503</v>
          </cell>
          <cell r="B57" t="str">
            <v>DIAGUI Sidi</v>
          </cell>
          <cell r="C57">
            <v>9.5</v>
          </cell>
          <cell r="D57">
            <v>15</v>
          </cell>
          <cell r="E57">
            <v>18.5</v>
          </cell>
          <cell r="F57">
            <v>14.5</v>
          </cell>
          <cell r="G57">
            <v>21</v>
          </cell>
          <cell r="H57">
            <v>23</v>
          </cell>
          <cell r="I57">
            <v>10</v>
          </cell>
          <cell r="J57">
            <v>9.5</v>
          </cell>
          <cell r="K57">
            <v>121</v>
          </cell>
          <cell r="L57">
            <v>12.736842105263158</v>
          </cell>
          <cell r="M57" t="str">
            <v>Admis</v>
          </cell>
          <cell r="N57" t="str">
            <v>48ème</v>
          </cell>
        </row>
        <row r="58">
          <cell r="A58">
            <v>44</v>
          </cell>
          <cell r="B58" t="str">
            <v xml:space="preserve">NOUDJEU  NJAMY  Joël </v>
          </cell>
          <cell r="C58">
            <v>14</v>
          </cell>
          <cell r="D58">
            <v>8</v>
          </cell>
          <cell r="E58">
            <v>16</v>
          </cell>
          <cell r="F58">
            <v>12.5</v>
          </cell>
          <cell r="G58">
            <v>27.5</v>
          </cell>
          <cell r="H58">
            <v>19.5</v>
          </cell>
          <cell r="I58">
            <v>10</v>
          </cell>
          <cell r="J58">
            <v>13</v>
          </cell>
          <cell r="K58">
            <v>120.5</v>
          </cell>
          <cell r="L58">
            <v>12.684210526315789</v>
          </cell>
          <cell r="M58" t="str">
            <v>Admis</v>
          </cell>
          <cell r="N58" t="str">
            <v>51ème</v>
          </cell>
        </row>
        <row r="59">
          <cell r="A59">
            <v>87</v>
          </cell>
          <cell r="B59" t="str">
            <v>BINDZI  EMGBANG Charles</v>
          </cell>
          <cell r="C59">
            <v>13</v>
          </cell>
          <cell r="D59">
            <v>12</v>
          </cell>
          <cell r="E59">
            <v>16.5</v>
          </cell>
          <cell r="F59">
            <v>12.5</v>
          </cell>
          <cell r="G59">
            <v>25</v>
          </cell>
          <cell r="H59">
            <v>24</v>
          </cell>
          <cell r="I59">
            <v>11</v>
          </cell>
          <cell r="J59">
            <v>6.5</v>
          </cell>
          <cell r="K59">
            <v>120.5</v>
          </cell>
          <cell r="L59">
            <v>12.684210526315789</v>
          </cell>
          <cell r="M59" t="str">
            <v>Admis</v>
          </cell>
          <cell r="N59" t="str">
            <v>51ème</v>
          </cell>
        </row>
        <row r="60">
          <cell r="A60">
            <v>255</v>
          </cell>
          <cell r="B60" t="str">
            <v>BANACKISSA Naëf Valère Excellis</v>
          </cell>
          <cell r="C60">
            <v>11</v>
          </cell>
          <cell r="D60">
            <v>12</v>
          </cell>
          <cell r="E60">
            <v>16.5</v>
          </cell>
          <cell r="F60">
            <v>15</v>
          </cell>
          <cell r="G60">
            <v>30.5</v>
          </cell>
          <cell r="H60">
            <v>21</v>
          </cell>
          <cell r="I60">
            <v>7.5</v>
          </cell>
          <cell r="J60">
            <v>7</v>
          </cell>
          <cell r="K60">
            <v>120.5</v>
          </cell>
          <cell r="L60">
            <v>12.684210526315789</v>
          </cell>
          <cell r="M60" t="str">
            <v>Admis</v>
          </cell>
          <cell r="N60" t="str">
            <v>51ème</v>
          </cell>
        </row>
        <row r="61">
          <cell r="A61">
            <v>257</v>
          </cell>
          <cell r="B61" t="str">
            <v>BATALA NLEMVO Divin Benedict</v>
          </cell>
          <cell r="C61">
            <v>12</v>
          </cell>
          <cell r="D61">
            <v>12</v>
          </cell>
          <cell r="E61">
            <v>16</v>
          </cell>
          <cell r="F61">
            <v>18</v>
          </cell>
          <cell r="G61">
            <v>26.5</v>
          </cell>
          <cell r="H61">
            <v>17</v>
          </cell>
          <cell r="I61">
            <v>9</v>
          </cell>
          <cell r="J61">
            <v>10</v>
          </cell>
          <cell r="K61">
            <v>120.5</v>
          </cell>
          <cell r="L61">
            <v>12.684210526315789</v>
          </cell>
          <cell r="M61" t="str">
            <v>Admis</v>
          </cell>
          <cell r="N61" t="str">
            <v>51ème</v>
          </cell>
        </row>
        <row r="62">
          <cell r="A62">
            <v>363</v>
          </cell>
          <cell r="B62" t="str">
            <v>DIMANCHE DJIADOUMNGAR</v>
          </cell>
          <cell r="C62">
            <v>14</v>
          </cell>
          <cell r="D62">
            <v>9</v>
          </cell>
          <cell r="E62">
            <v>18.5</v>
          </cell>
          <cell r="F62">
            <v>16.5</v>
          </cell>
          <cell r="G62">
            <v>23.5</v>
          </cell>
          <cell r="H62">
            <v>18</v>
          </cell>
          <cell r="I62">
            <v>7.5</v>
          </cell>
          <cell r="J62">
            <v>13.5</v>
          </cell>
          <cell r="K62">
            <v>120.5</v>
          </cell>
          <cell r="L62">
            <v>12.684210526315789</v>
          </cell>
          <cell r="M62" t="str">
            <v>Admis</v>
          </cell>
          <cell r="N62" t="str">
            <v>51ème</v>
          </cell>
        </row>
        <row r="63">
          <cell r="A63">
            <v>423</v>
          </cell>
          <cell r="B63" t="str">
            <v>SANKARA Moussa</v>
          </cell>
          <cell r="C63">
            <v>9</v>
          </cell>
          <cell r="D63">
            <v>13</v>
          </cell>
          <cell r="E63">
            <v>13</v>
          </cell>
          <cell r="F63">
            <v>16</v>
          </cell>
          <cell r="G63">
            <v>27</v>
          </cell>
          <cell r="H63">
            <v>16</v>
          </cell>
          <cell r="I63">
            <v>9.5</v>
          </cell>
          <cell r="J63">
            <v>17</v>
          </cell>
          <cell r="K63">
            <v>120.5</v>
          </cell>
          <cell r="L63">
            <v>12.684210526315789</v>
          </cell>
          <cell r="M63" t="str">
            <v>Admis</v>
          </cell>
          <cell r="N63" t="str">
            <v>51ème</v>
          </cell>
        </row>
        <row r="64">
          <cell r="A64">
            <v>467</v>
          </cell>
          <cell r="B64" t="str">
            <v>AGBAGBA Fo-Yawo</v>
          </cell>
          <cell r="C64">
            <v>11</v>
          </cell>
          <cell r="D64">
            <v>14</v>
          </cell>
          <cell r="E64">
            <v>15</v>
          </cell>
          <cell r="F64">
            <v>15</v>
          </cell>
          <cell r="G64">
            <v>24</v>
          </cell>
          <cell r="H64">
            <v>17</v>
          </cell>
          <cell r="I64">
            <v>10.5</v>
          </cell>
          <cell r="J64">
            <v>14</v>
          </cell>
          <cell r="K64">
            <v>120.5</v>
          </cell>
          <cell r="L64">
            <v>12.684210526315789</v>
          </cell>
          <cell r="M64" t="str">
            <v>Admis</v>
          </cell>
          <cell r="N64" t="str">
            <v>51ème</v>
          </cell>
        </row>
        <row r="65">
          <cell r="A65">
            <v>484</v>
          </cell>
          <cell r="B65" t="str">
            <v>GOTA Komla Senyenyo</v>
          </cell>
          <cell r="C65">
            <v>14</v>
          </cell>
          <cell r="D65">
            <v>10</v>
          </cell>
          <cell r="E65">
            <v>9.5</v>
          </cell>
          <cell r="F65">
            <v>15.5</v>
          </cell>
          <cell r="G65">
            <v>27</v>
          </cell>
          <cell r="H65">
            <v>22</v>
          </cell>
          <cell r="I65">
            <v>11</v>
          </cell>
          <cell r="J65">
            <v>11.5</v>
          </cell>
          <cell r="K65">
            <v>120.5</v>
          </cell>
          <cell r="L65">
            <v>12.684210526315789</v>
          </cell>
          <cell r="M65" t="str">
            <v>Admis</v>
          </cell>
          <cell r="N65" t="str">
            <v>51ème</v>
          </cell>
        </row>
        <row r="66">
          <cell r="A66">
            <v>354</v>
          </cell>
          <cell r="B66" t="str">
            <v>TSIBA Guelor Phonsly</v>
          </cell>
          <cell r="C66">
            <v>8.5</v>
          </cell>
          <cell r="D66">
            <v>9</v>
          </cell>
          <cell r="E66">
            <v>14.5</v>
          </cell>
          <cell r="F66">
            <v>19.5</v>
          </cell>
          <cell r="G66">
            <v>26.5</v>
          </cell>
          <cell r="H66">
            <v>17</v>
          </cell>
          <cell r="I66">
            <v>13.75</v>
          </cell>
          <cell r="J66">
            <v>11.5</v>
          </cell>
          <cell r="K66">
            <v>120.25</v>
          </cell>
          <cell r="L66">
            <v>12.657894736842104</v>
          </cell>
          <cell r="M66" t="str">
            <v>Admis</v>
          </cell>
          <cell r="N66" t="str">
            <v>59ème</v>
          </cell>
        </row>
        <row r="67">
          <cell r="A67">
            <v>97</v>
          </cell>
          <cell r="B67" t="str">
            <v>ESSOLA Marie Thérèse</v>
          </cell>
          <cell r="C67">
            <v>11.5</v>
          </cell>
          <cell r="D67">
            <v>11</v>
          </cell>
          <cell r="E67">
            <v>17.5</v>
          </cell>
          <cell r="F67">
            <v>13</v>
          </cell>
          <cell r="G67">
            <v>24.5</v>
          </cell>
          <cell r="H67">
            <v>23</v>
          </cell>
          <cell r="I67">
            <v>9</v>
          </cell>
          <cell r="J67">
            <v>10.5</v>
          </cell>
          <cell r="K67">
            <v>120</v>
          </cell>
          <cell r="L67">
            <v>12.631578947368421</v>
          </cell>
          <cell r="M67" t="str">
            <v>Admis</v>
          </cell>
          <cell r="N67" t="str">
            <v>60ème</v>
          </cell>
        </row>
        <row r="68">
          <cell r="A68">
            <v>471</v>
          </cell>
          <cell r="B68" t="str">
            <v>AKORLI Kouami Xolali</v>
          </cell>
          <cell r="C68">
            <v>11</v>
          </cell>
          <cell r="D68">
            <v>10</v>
          </cell>
          <cell r="E68">
            <v>16</v>
          </cell>
          <cell r="F68">
            <v>16.5</v>
          </cell>
          <cell r="G68">
            <v>29</v>
          </cell>
          <cell r="H68">
            <v>19</v>
          </cell>
          <cell r="I68">
            <v>7</v>
          </cell>
          <cell r="J68">
            <v>11.5</v>
          </cell>
          <cell r="K68">
            <v>120</v>
          </cell>
          <cell r="L68">
            <v>12.631578947368421</v>
          </cell>
          <cell r="M68" t="str">
            <v>Admis</v>
          </cell>
          <cell r="N68" t="str">
            <v>60ème</v>
          </cell>
        </row>
        <row r="69">
          <cell r="A69">
            <v>84</v>
          </cell>
          <cell r="B69" t="str">
            <v>BEKONO  Liliane</v>
          </cell>
          <cell r="C69">
            <v>13</v>
          </cell>
          <cell r="D69">
            <v>9</v>
          </cell>
          <cell r="E69">
            <v>17</v>
          </cell>
          <cell r="F69">
            <v>14</v>
          </cell>
          <cell r="G69">
            <v>31</v>
          </cell>
          <cell r="H69">
            <v>18.5</v>
          </cell>
          <cell r="I69">
            <v>8.5</v>
          </cell>
          <cell r="J69">
            <v>8.5</v>
          </cell>
          <cell r="K69">
            <v>119.5</v>
          </cell>
          <cell r="L69">
            <v>12.578947368421053</v>
          </cell>
          <cell r="M69" t="str">
            <v>Admis</v>
          </cell>
          <cell r="N69" t="str">
            <v>62ème</v>
          </cell>
        </row>
        <row r="70">
          <cell r="A70">
            <v>9</v>
          </cell>
          <cell r="B70" t="str">
            <v>MOUTO LOBE OTHON Audrey Augusta</v>
          </cell>
          <cell r="C70">
            <v>13</v>
          </cell>
          <cell r="D70">
            <v>12</v>
          </cell>
          <cell r="E70">
            <v>7</v>
          </cell>
          <cell r="F70">
            <v>15</v>
          </cell>
          <cell r="G70">
            <v>28</v>
          </cell>
          <cell r="H70">
            <v>23.5</v>
          </cell>
          <cell r="I70">
            <v>10</v>
          </cell>
          <cell r="J70">
            <v>10.5</v>
          </cell>
          <cell r="K70">
            <v>119</v>
          </cell>
          <cell r="L70">
            <v>12.526315789473685</v>
          </cell>
          <cell r="M70" t="str">
            <v>Admis</v>
          </cell>
          <cell r="N70" t="str">
            <v>63ème</v>
          </cell>
        </row>
        <row r="71">
          <cell r="A71">
            <v>108</v>
          </cell>
          <cell r="B71" t="str">
            <v>IBRAHIMA MOHAMADOU MASSA</v>
          </cell>
          <cell r="C71">
            <v>13</v>
          </cell>
          <cell r="D71">
            <v>17</v>
          </cell>
          <cell r="E71">
            <v>13</v>
          </cell>
          <cell r="F71">
            <v>15.5</v>
          </cell>
          <cell r="G71">
            <v>24</v>
          </cell>
          <cell r="H71">
            <v>18</v>
          </cell>
          <cell r="I71">
            <v>8</v>
          </cell>
          <cell r="J71">
            <v>10.5</v>
          </cell>
          <cell r="K71">
            <v>119</v>
          </cell>
          <cell r="L71">
            <v>12.526315789473685</v>
          </cell>
          <cell r="M71" t="str">
            <v>Admis</v>
          </cell>
          <cell r="N71" t="str">
            <v>63ème</v>
          </cell>
        </row>
        <row r="72">
          <cell r="A72">
            <v>311</v>
          </cell>
          <cell r="B72" t="str">
            <v>MIAYOKA MOUSSOLO Brice</v>
          </cell>
          <cell r="C72">
            <v>11</v>
          </cell>
          <cell r="D72">
            <v>15</v>
          </cell>
          <cell r="E72">
            <v>18</v>
          </cell>
          <cell r="F72">
            <v>16.5</v>
          </cell>
          <cell r="G72">
            <v>21.5</v>
          </cell>
          <cell r="H72">
            <v>15</v>
          </cell>
          <cell r="I72">
            <v>12</v>
          </cell>
          <cell r="J72">
            <v>10</v>
          </cell>
          <cell r="K72">
            <v>119</v>
          </cell>
          <cell r="L72">
            <v>12.526315789473685</v>
          </cell>
          <cell r="M72" t="str">
            <v>Admis</v>
          </cell>
          <cell r="N72" t="str">
            <v>63ème</v>
          </cell>
        </row>
        <row r="73">
          <cell r="A73">
            <v>424</v>
          </cell>
          <cell r="B73" t="str">
            <v>SAWADOGO Lassané</v>
          </cell>
          <cell r="C73">
            <v>11</v>
          </cell>
          <cell r="D73">
            <v>8</v>
          </cell>
          <cell r="E73">
            <v>17.5</v>
          </cell>
          <cell r="F73">
            <v>17</v>
          </cell>
          <cell r="G73">
            <v>28</v>
          </cell>
          <cell r="H73">
            <v>13</v>
          </cell>
          <cell r="I73">
            <v>12</v>
          </cell>
          <cell r="J73">
            <v>12.5</v>
          </cell>
          <cell r="K73">
            <v>119</v>
          </cell>
          <cell r="L73">
            <v>12.526315789473685</v>
          </cell>
          <cell r="M73" t="str">
            <v>Admis</v>
          </cell>
          <cell r="N73" t="str">
            <v>63ème</v>
          </cell>
        </row>
        <row r="74">
          <cell r="A74">
            <v>461</v>
          </cell>
          <cell r="B74" t="str">
            <v>TOMAWA Kouassi Jean-Eudes</v>
          </cell>
          <cell r="C74">
            <v>13</v>
          </cell>
          <cell r="D74">
            <v>13</v>
          </cell>
          <cell r="E74">
            <v>13</v>
          </cell>
          <cell r="F74">
            <v>15</v>
          </cell>
          <cell r="G74">
            <v>24</v>
          </cell>
          <cell r="H74">
            <v>12.5</v>
          </cell>
          <cell r="I74">
            <v>14</v>
          </cell>
          <cell r="J74">
            <v>14.5</v>
          </cell>
          <cell r="K74">
            <v>119</v>
          </cell>
          <cell r="L74">
            <v>12.526315789473685</v>
          </cell>
          <cell r="M74" t="str">
            <v>Admis</v>
          </cell>
          <cell r="N74" t="str">
            <v>63ème</v>
          </cell>
        </row>
        <row r="75">
          <cell r="A75">
            <v>486</v>
          </cell>
          <cell r="B75" t="str">
            <v>HANVI N’vemo Follyvi</v>
          </cell>
          <cell r="C75">
            <v>12</v>
          </cell>
          <cell r="D75">
            <v>15</v>
          </cell>
          <cell r="E75">
            <v>13</v>
          </cell>
          <cell r="F75">
            <v>15.5</v>
          </cell>
          <cell r="G75">
            <v>25</v>
          </cell>
          <cell r="H75">
            <v>19</v>
          </cell>
          <cell r="I75">
            <v>6.5</v>
          </cell>
          <cell r="J75">
            <v>13</v>
          </cell>
          <cell r="K75">
            <v>119</v>
          </cell>
          <cell r="L75">
            <v>12.526315789473685</v>
          </cell>
          <cell r="M75" t="str">
            <v>Admis</v>
          </cell>
          <cell r="N75" t="str">
            <v>63ème</v>
          </cell>
        </row>
        <row r="76">
          <cell r="A76">
            <v>535</v>
          </cell>
          <cell r="B76" t="str">
            <v>DAMAÏ-BOMESSE Herno Vianey</v>
          </cell>
          <cell r="C76">
            <v>12</v>
          </cell>
          <cell r="D76">
            <v>17</v>
          </cell>
          <cell r="E76">
            <v>10.5</v>
          </cell>
          <cell r="F76">
            <v>13.5</v>
          </cell>
          <cell r="G76">
            <v>21.5</v>
          </cell>
          <cell r="H76">
            <v>23.5</v>
          </cell>
          <cell r="I76">
            <v>11</v>
          </cell>
          <cell r="J76">
            <v>10</v>
          </cell>
          <cell r="K76">
            <v>119</v>
          </cell>
          <cell r="L76">
            <v>12.526315789473685</v>
          </cell>
          <cell r="M76" t="str">
            <v>Admis</v>
          </cell>
          <cell r="N76" t="str">
            <v>63ème</v>
          </cell>
        </row>
        <row r="77">
          <cell r="A77">
            <v>534</v>
          </cell>
          <cell r="B77" t="str">
            <v>BE-SARALABA-NAGODO Ghislaine Armelle</v>
          </cell>
          <cell r="C77">
            <v>11</v>
          </cell>
          <cell r="D77">
            <v>12</v>
          </cell>
          <cell r="E77">
            <v>12</v>
          </cell>
          <cell r="F77">
            <v>12.25</v>
          </cell>
          <cell r="G77">
            <v>29</v>
          </cell>
          <cell r="H77">
            <v>17.5</v>
          </cell>
          <cell r="I77">
            <v>11</v>
          </cell>
          <cell r="J77">
            <v>14</v>
          </cell>
          <cell r="K77">
            <v>118.75</v>
          </cell>
          <cell r="L77">
            <v>12.5</v>
          </cell>
          <cell r="M77" t="str">
            <v>Admis</v>
          </cell>
          <cell r="N77" t="str">
            <v>70ème</v>
          </cell>
        </row>
        <row r="78">
          <cell r="A78">
            <v>256</v>
          </cell>
          <cell r="B78" t="str">
            <v>BASSEHA Laugh Strecher</v>
          </cell>
          <cell r="C78">
            <v>11</v>
          </cell>
          <cell r="D78">
            <v>17</v>
          </cell>
          <cell r="E78">
            <v>16.5</v>
          </cell>
          <cell r="F78">
            <v>12.5</v>
          </cell>
          <cell r="G78">
            <v>23.5</v>
          </cell>
          <cell r="H78">
            <v>16</v>
          </cell>
          <cell r="I78">
            <v>13</v>
          </cell>
          <cell r="J78">
            <v>9</v>
          </cell>
          <cell r="K78">
            <v>118.5</v>
          </cell>
          <cell r="L78">
            <v>12.473684210526315</v>
          </cell>
          <cell r="M78" t="str">
            <v>Admis</v>
          </cell>
          <cell r="N78" t="str">
            <v>71ème</v>
          </cell>
        </row>
        <row r="79">
          <cell r="A79">
            <v>313</v>
          </cell>
          <cell r="B79" t="str">
            <v>MILONDA MANDOUNOU Wolfgan</v>
          </cell>
          <cell r="C79">
            <v>12</v>
          </cell>
          <cell r="D79">
            <v>14</v>
          </cell>
          <cell r="E79">
            <v>15.5</v>
          </cell>
          <cell r="F79">
            <v>14.5</v>
          </cell>
          <cell r="G79">
            <v>23</v>
          </cell>
          <cell r="H79">
            <v>18</v>
          </cell>
          <cell r="I79">
            <v>11</v>
          </cell>
          <cell r="J79">
            <v>10.5</v>
          </cell>
          <cell r="K79">
            <v>118.5</v>
          </cell>
          <cell r="L79">
            <v>12.473684210526315</v>
          </cell>
          <cell r="M79" t="str">
            <v>Admis</v>
          </cell>
          <cell r="N79" t="str">
            <v>71ème</v>
          </cell>
        </row>
        <row r="80">
          <cell r="A80">
            <v>327</v>
          </cell>
          <cell r="B80" t="str">
            <v>NDIMALO Lorna</v>
          </cell>
          <cell r="C80">
            <v>12</v>
          </cell>
          <cell r="D80">
            <v>16</v>
          </cell>
          <cell r="E80">
            <v>15</v>
          </cell>
          <cell r="F80">
            <v>11</v>
          </cell>
          <cell r="G80">
            <v>26</v>
          </cell>
          <cell r="H80">
            <v>17.5</v>
          </cell>
          <cell r="I80">
            <v>9</v>
          </cell>
          <cell r="J80">
            <v>12</v>
          </cell>
          <cell r="K80">
            <v>118.5</v>
          </cell>
          <cell r="L80">
            <v>12.473684210526315</v>
          </cell>
          <cell r="M80" t="str">
            <v>Admis</v>
          </cell>
          <cell r="N80" t="str">
            <v>71ème</v>
          </cell>
        </row>
        <row r="81">
          <cell r="A81">
            <v>331</v>
          </cell>
          <cell r="B81" t="str">
            <v>NDZILA Khephert Gersaint Breel</v>
          </cell>
          <cell r="C81">
            <v>12</v>
          </cell>
          <cell r="D81">
            <v>9</v>
          </cell>
          <cell r="E81">
            <v>14.5</v>
          </cell>
          <cell r="F81">
            <v>17.25</v>
          </cell>
          <cell r="G81">
            <v>30</v>
          </cell>
          <cell r="H81">
            <v>17</v>
          </cell>
          <cell r="I81">
            <v>8</v>
          </cell>
          <cell r="J81">
            <v>10.5</v>
          </cell>
          <cell r="K81">
            <v>118.25</v>
          </cell>
          <cell r="L81">
            <v>12.447368421052632</v>
          </cell>
          <cell r="M81" t="str">
            <v>Admis</v>
          </cell>
          <cell r="N81" t="str">
            <v>74ème</v>
          </cell>
        </row>
        <row r="82">
          <cell r="A82">
            <v>546</v>
          </cell>
          <cell r="B82" t="str">
            <v>NZABA DEMONGONOU BENIN Hugues Chérubin</v>
          </cell>
          <cell r="C82">
            <v>9.5</v>
          </cell>
          <cell r="D82">
            <v>13</v>
          </cell>
          <cell r="E82">
            <v>10.5</v>
          </cell>
          <cell r="F82">
            <v>12.25</v>
          </cell>
          <cell r="G82">
            <v>30.5</v>
          </cell>
          <cell r="H82">
            <v>19.5</v>
          </cell>
          <cell r="I82">
            <v>9</v>
          </cell>
          <cell r="J82">
            <v>14</v>
          </cell>
          <cell r="K82">
            <v>118.25</v>
          </cell>
          <cell r="L82">
            <v>12.447368421052632</v>
          </cell>
          <cell r="M82" t="str">
            <v>Admis</v>
          </cell>
          <cell r="N82" t="str">
            <v>74ème</v>
          </cell>
        </row>
        <row r="83">
          <cell r="A83">
            <v>6</v>
          </cell>
          <cell r="B83" t="str">
            <v>MOUDIO BILLE Patrick</v>
          </cell>
          <cell r="C83">
            <v>12</v>
          </cell>
          <cell r="D83">
            <v>15</v>
          </cell>
          <cell r="E83">
            <v>16</v>
          </cell>
          <cell r="F83">
            <v>17</v>
          </cell>
          <cell r="G83">
            <v>25</v>
          </cell>
          <cell r="H83">
            <v>22</v>
          </cell>
          <cell r="I83">
            <v>6</v>
          </cell>
          <cell r="J83">
            <v>5</v>
          </cell>
          <cell r="K83">
            <v>118</v>
          </cell>
          <cell r="L83">
            <v>12.421052631578947</v>
          </cell>
          <cell r="M83" t="str">
            <v>Admis</v>
          </cell>
          <cell r="N83" t="str">
            <v>76ème</v>
          </cell>
        </row>
        <row r="84">
          <cell r="A84">
            <v>250</v>
          </cell>
          <cell r="B84" t="str">
            <v>AKOUNDZI Dody Feraul Nordelain</v>
          </cell>
          <cell r="C84">
            <v>11</v>
          </cell>
          <cell r="D84">
            <v>8</v>
          </cell>
          <cell r="E84">
            <v>15.5</v>
          </cell>
          <cell r="F84">
            <v>16.5</v>
          </cell>
          <cell r="G84">
            <v>31</v>
          </cell>
          <cell r="H84">
            <v>17.5</v>
          </cell>
          <cell r="I84">
            <v>10</v>
          </cell>
          <cell r="J84">
            <v>8.5</v>
          </cell>
          <cell r="K84">
            <v>118</v>
          </cell>
          <cell r="L84">
            <v>12.421052631578947</v>
          </cell>
          <cell r="M84" t="str">
            <v>Admis</v>
          </cell>
          <cell r="N84" t="str">
            <v>76ème</v>
          </cell>
        </row>
        <row r="85">
          <cell r="A85">
            <v>258</v>
          </cell>
          <cell r="B85" t="str">
            <v>BECKA MOUDOUMOU Gradi</v>
          </cell>
          <cell r="C85">
            <v>12</v>
          </cell>
          <cell r="D85">
            <v>13</v>
          </cell>
          <cell r="E85">
            <v>18.5</v>
          </cell>
          <cell r="F85">
            <v>12</v>
          </cell>
          <cell r="G85">
            <v>25</v>
          </cell>
          <cell r="H85">
            <v>19</v>
          </cell>
          <cell r="I85">
            <v>10</v>
          </cell>
          <cell r="J85">
            <v>8.5</v>
          </cell>
          <cell r="K85">
            <v>118</v>
          </cell>
          <cell r="L85">
            <v>12.421052631578947</v>
          </cell>
          <cell r="M85" t="str">
            <v>Admis</v>
          </cell>
          <cell r="N85" t="str">
            <v>76ème</v>
          </cell>
        </row>
        <row r="86">
          <cell r="A86">
            <v>458</v>
          </cell>
          <cell r="B86" t="str">
            <v>MOROU Adamou</v>
          </cell>
          <cell r="C86">
            <v>13</v>
          </cell>
          <cell r="D86">
            <v>16</v>
          </cell>
          <cell r="E86">
            <v>10</v>
          </cell>
          <cell r="F86">
            <v>18</v>
          </cell>
          <cell r="G86">
            <v>16</v>
          </cell>
          <cell r="H86">
            <v>17</v>
          </cell>
          <cell r="I86">
            <v>13.5</v>
          </cell>
          <cell r="J86">
            <v>14.5</v>
          </cell>
          <cell r="K86">
            <v>118</v>
          </cell>
          <cell r="L86">
            <v>12.421052631578947</v>
          </cell>
          <cell r="M86" t="str">
            <v>Admis</v>
          </cell>
          <cell r="N86" t="str">
            <v>76ème</v>
          </cell>
        </row>
        <row r="87">
          <cell r="A87">
            <v>545</v>
          </cell>
          <cell r="B87" t="str">
            <v>NGANDA née KOTA-NGUINZA Flora Suzette</v>
          </cell>
          <cell r="C87">
            <v>11</v>
          </cell>
          <cell r="D87">
            <v>12</v>
          </cell>
          <cell r="E87">
            <v>10.5</v>
          </cell>
          <cell r="F87">
            <v>14.5</v>
          </cell>
          <cell r="G87">
            <v>24.5</v>
          </cell>
          <cell r="H87">
            <v>21.5</v>
          </cell>
          <cell r="I87">
            <v>11</v>
          </cell>
          <cell r="J87">
            <v>13</v>
          </cell>
          <cell r="K87">
            <v>118</v>
          </cell>
          <cell r="L87">
            <v>12.421052631578947</v>
          </cell>
          <cell r="M87" t="str">
            <v>Admis</v>
          </cell>
          <cell r="N87" t="str">
            <v>76ème</v>
          </cell>
        </row>
        <row r="88">
          <cell r="A88">
            <v>388</v>
          </cell>
          <cell r="B88" t="str">
            <v>MIDOKO Davy</v>
          </cell>
          <cell r="C88">
            <v>13</v>
          </cell>
          <cell r="D88">
            <v>15</v>
          </cell>
          <cell r="E88">
            <v>15</v>
          </cell>
          <cell r="F88">
            <v>15</v>
          </cell>
          <cell r="G88">
            <v>16.5</v>
          </cell>
          <cell r="H88">
            <v>21</v>
          </cell>
          <cell r="I88">
            <v>9.5</v>
          </cell>
          <cell r="J88">
            <v>12.5</v>
          </cell>
          <cell r="K88">
            <v>117.5</v>
          </cell>
          <cell r="L88">
            <v>12.368421052631579</v>
          </cell>
          <cell r="M88" t="str">
            <v>Admis</v>
          </cell>
          <cell r="N88" t="str">
            <v>81ème</v>
          </cell>
        </row>
        <row r="89">
          <cell r="A89">
            <v>537</v>
          </cell>
          <cell r="B89" t="str">
            <v>GAZALIMA Jason Philippe</v>
          </cell>
          <cell r="C89">
            <v>9</v>
          </cell>
          <cell r="D89">
            <v>13</v>
          </cell>
          <cell r="E89">
            <v>10.5</v>
          </cell>
          <cell r="F89">
            <v>13</v>
          </cell>
          <cell r="G89">
            <v>27</v>
          </cell>
          <cell r="H89">
            <v>20</v>
          </cell>
          <cell r="I89">
            <v>11</v>
          </cell>
          <cell r="J89">
            <v>14</v>
          </cell>
          <cell r="K89">
            <v>117.5</v>
          </cell>
          <cell r="L89">
            <v>12.368421052631579</v>
          </cell>
          <cell r="M89" t="str">
            <v>Admis</v>
          </cell>
          <cell r="N89" t="str">
            <v>81ème</v>
          </cell>
        </row>
        <row r="90">
          <cell r="A90">
            <v>549</v>
          </cell>
          <cell r="B90" t="str">
            <v xml:space="preserve">THEMBIWA-DABANGA Chamberling Alexis </v>
          </cell>
          <cell r="C90">
            <v>8</v>
          </cell>
          <cell r="D90">
            <v>14</v>
          </cell>
          <cell r="E90">
            <v>10.5</v>
          </cell>
          <cell r="F90">
            <v>10</v>
          </cell>
          <cell r="G90">
            <v>29</v>
          </cell>
          <cell r="H90">
            <v>21</v>
          </cell>
          <cell r="I90">
            <v>11</v>
          </cell>
          <cell r="J90">
            <v>14</v>
          </cell>
          <cell r="K90">
            <v>117.5</v>
          </cell>
          <cell r="L90">
            <v>12.368421052631579</v>
          </cell>
          <cell r="M90" t="str">
            <v>Admis</v>
          </cell>
          <cell r="N90" t="str">
            <v>81ème</v>
          </cell>
        </row>
        <row r="91">
          <cell r="A91">
            <v>32</v>
          </cell>
          <cell r="B91" t="str">
            <v>NGO NYEMEG Simone Nelly</v>
          </cell>
          <cell r="C91">
            <v>9</v>
          </cell>
          <cell r="D91">
            <v>9</v>
          </cell>
          <cell r="E91">
            <v>14</v>
          </cell>
          <cell r="F91">
            <v>16.5</v>
          </cell>
          <cell r="G91">
            <v>30</v>
          </cell>
          <cell r="H91">
            <v>19</v>
          </cell>
          <cell r="I91">
            <v>6.5</v>
          </cell>
          <cell r="J91">
            <v>13</v>
          </cell>
          <cell r="K91">
            <v>117</v>
          </cell>
          <cell r="L91">
            <v>12.315789473684211</v>
          </cell>
          <cell r="M91" t="str">
            <v>Admis</v>
          </cell>
          <cell r="N91" t="str">
            <v>84ème</v>
          </cell>
        </row>
        <row r="92">
          <cell r="A92">
            <v>45</v>
          </cell>
          <cell r="B92" t="str">
            <v>NZEUKOU Judith</v>
          </cell>
          <cell r="C92">
            <v>12</v>
          </cell>
          <cell r="D92">
            <v>10</v>
          </cell>
          <cell r="E92">
            <v>11.5</v>
          </cell>
          <cell r="F92">
            <v>17.5</v>
          </cell>
          <cell r="G92">
            <v>20.5</v>
          </cell>
          <cell r="H92">
            <v>21</v>
          </cell>
          <cell r="I92">
            <v>11</v>
          </cell>
          <cell r="J92">
            <v>13.5</v>
          </cell>
          <cell r="K92">
            <v>117</v>
          </cell>
          <cell r="L92">
            <v>12.315789473684211</v>
          </cell>
          <cell r="M92" t="str">
            <v>Admis</v>
          </cell>
          <cell r="N92" t="str">
            <v>84ème</v>
          </cell>
        </row>
        <row r="93">
          <cell r="A93">
            <v>92</v>
          </cell>
          <cell r="B93" t="str">
            <v>EBALE MENDOMO Gaelle  Stephanie</v>
          </cell>
          <cell r="C93">
            <v>14</v>
          </cell>
          <cell r="D93">
            <v>4</v>
          </cell>
          <cell r="E93">
            <v>12</v>
          </cell>
          <cell r="F93">
            <v>16.5</v>
          </cell>
          <cell r="G93">
            <v>27.5</v>
          </cell>
          <cell r="H93">
            <v>21.5</v>
          </cell>
          <cell r="I93">
            <v>10</v>
          </cell>
          <cell r="J93">
            <v>11.5</v>
          </cell>
          <cell r="K93">
            <v>117</v>
          </cell>
          <cell r="L93">
            <v>12.315789473684211</v>
          </cell>
          <cell r="M93" t="str">
            <v>Admis</v>
          </cell>
          <cell r="N93" t="str">
            <v>84ème</v>
          </cell>
        </row>
        <row r="94">
          <cell r="A94">
            <v>457</v>
          </cell>
          <cell r="B94" t="str">
            <v>KPOGNIHOUE Abidémi Isidore</v>
          </cell>
          <cell r="C94">
            <v>13.5</v>
          </cell>
          <cell r="D94">
            <v>11</v>
          </cell>
          <cell r="E94">
            <v>12.5</v>
          </cell>
          <cell r="F94">
            <v>16.5</v>
          </cell>
          <cell r="G94">
            <v>20</v>
          </cell>
          <cell r="H94">
            <v>18</v>
          </cell>
          <cell r="I94">
            <v>13.5</v>
          </cell>
          <cell r="J94">
            <v>12</v>
          </cell>
          <cell r="K94">
            <v>117</v>
          </cell>
          <cell r="L94">
            <v>12.315789473684211</v>
          </cell>
          <cell r="M94" t="str">
            <v>Admis</v>
          </cell>
          <cell r="N94" t="str">
            <v>84ème</v>
          </cell>
        </row>
        <row r="95">
          <cell r="A95">
            <v>542</v>
          </cell>
          <cell r="B95" t="str">
            <v>LOBERANG Diane Carelle</v>
          </cell>
          <cell r="C95">
            <v>11</v>
          </cell>
          <cell r="D95">
            <v>13</v>
          </cell>
          <cell r="E95">
            <v>10.5</v>
          </cell>
          <cell r="F95">
            <v>15.5</v>
          </cell>
          <cell r="G95">
            <v>23</v>
          </cell>
          <cell r="H95">
            <v>19</v>
          </cell>
          <cell r="I95">
            <v>11</v>
          </cell>
          <cell r="J95">
            <v>14</v>
          </cell>
          <cell r="K95">
            <v>117</v>
          </cell>
          <cell r="L95">
            <v>12.315789473684211</v>
          </cell>
          <cell r="M95" t="str">
            <v>Admis</v>
          </cell>
          <cell r="N95" t="str">
            <v>84ème</v>
          </cell>
        </row>
        <row r="96">
          <cell r="A96">
            <v>455</v>
          </cell>
          <cell r="B96" t="str">
            <v>HOUVI Romain</v>
          </cell>
          <cell r="C96">
            <v>12</v>
          </cell>
          <cell r="D96">
            <v>8</v>
          </cell>
          <cell r="E96">
            <v>13.5</v>
          </cell>
          <cell r="F96">
            <v>17</v>
          </cell>
          <cell r="G96">
            <v>23</v>
          </cell>
          <cell r="H96">
            <v>16</v>
          </cell>
          <cell r="I96">
            <v>14.25</v>
          </cell>
          <cell r="J96">
            <v>13</v>
          </cell>
          <cell r="K96">
            <v>116.75</v>
          </cell>
          <cell r="L96">
            <v>12.289473684210526</v>
          </cell>
          <cell r="M96" t="str">
            <v>Admis</v>
          </cell>
          <cell r="N96" t="str">
            <v>89ème</v>
          </cell>
        </row>
        <row r="97">
          <cell r="A97">
            <v>120</v>
          </cell>
          <cell r="B97" t="str">
            <v>MANYAMBE MOUSSONGUI Agnès Florence</v>
          </cell>
          <cell r="C97">
            <v>13</v>
          </cell>
          <cell r="D97">
            <v>7</v>
          </cell>
          <cell r="E97">
            <v>17</v>
          </cell>
          <cell r="F97">
            <v>15</v>
          </cell>
          <cell r="G97">
            <v>26.5</v>
          </cell>
          <cell r="H97">
            <v>18.5</v>
          </cell>
          <cell r="I97">
            <v>8</v>
          </cell>
          <cell r="J97">
            <v>11.5</v>
          </cell>
          <cell r="K97">
            <v>116.5</v>
          </cell>
          <cell r="L97">
            <v>12.263157894736842</v>
          </cell>
          <cell r="M97" t="str">
            <v>Admis</v>
          </cell>
          <cell r="N97" t="str">
            <v>90ème</v>
          </cell>
        </row>
        <row r="98">
          <cell r="A98">
            <v>262</v>
          </cell>
          <cell r="B98" t="str">
            <v>BINGOUMOU Christ Martinien</v>
          </cell>
          <cell r="C98">
            <v>11</v>
          </cell>
          <cell r="D98">
            <v>15</v>
          </cell>
          <cell r="E98">
            <v>15.5</v>
          </cell>
          <cell r="F98">
            <v>11.5</v>
          </cell>
          <cell r="G98">
            <v>28</v>
          </cell>
          <cell r="H98">
            <v>18</v>
          </cell>
          <cell r="I98">
            <v>10</v>
          </cell>
          <cell r="J98">
            <v>7.5</v>
          </cell>
          <cell r="K98">
            <v>116.5</v>
          </cell>
          <cell r="L98">
            <v>12.263157894736842</v>
          </cell>
          <cell r="M98" t="str">
            <v>Admis</v>
          </cell>
          <cell r="N98" t="str">
            <v>90ème</v>
          </cell>
        </row>
        <row r="99">
          <cell r="A99">
            <v>281</v>
          </cell>
          <cell r="B99" t="str">
            <v>ETOUA -NKOUA Michel Chadrac</v>
          </cell>
          <cell r="C99">
            <v>12</v>
          </cell>
          <cell r="D99">
            <v>9</v>
          </cell>
          <cell r="E99">
            <v>18.5</v>
          </cell>
          <cell r="F99">
            <v>13.5</v>
          </cell>
          <cell r="G99">
            <v>26.5</v>
          </cell>
          <cell r="H99">
            <v>19</v>
          </cell>
          <cell r="I99">
            <v>9</v>
          </cell>
          <cell r="J99">
            <v>9</v>
          </cell>
          <cell r="K99">
            <v>116.5</v>
          </cell>
          <cell r="L99">
            <v>12.263157894736842</v>
          </cell>
          <cell r="M99" t="str">
            <v>Admis</v>
          </cell>
          <cell r="N99" t="str">
            <v>90ème</v>
          </cell>
        </row>
        <row r="100">
          <cell r="A100">
            <v>389</v>
          </cell>
          <cell r="B100" t="str">
            <v>MOMBE BEYEME Ismaël</v>
          </cell>
          <cell r="C100">
            <v>13</v>
          </cell>
          <cell r="D100">
            <v>9</v>
          </cell>
          <cell r="E100">
            <v>16</v>
          </cell>
          <cell r="F100">
            <v>17.5</v>
          </cell>
          <cell r="G100">
            <v>15.5</v>
          </cell>
          <cell r="H100">
            <v>20</v>
          </cell>
          <cell r="I100">
            <v>10.5</v>
          </cell>
          <cell r="J100">
            <v>15</v>
          </cell>
          <cell r="K100">
            <v>116.5</v>
          </cell>
          <cell r="L100">
            <v>12.263157894736842</v>
          </cell>
          <cell r="M100" t="str">
            <v>Admis</v>
          </cell>
          <cell r="N100" t="str">
            <v>90ème</v>
          </cell>
        </row>
        <row r="101">
          <cell r="A101">
            <v>439</v>
          </cell>
          <cell r="B101" t="str">
            <v>MBAYE Papa Médoune</v>
          </cell>
          <cell r="C101">
            <v>13</v>
          </cell>
          <cell r="D101">
            <v>16</v>
          </cell>
          <cell r="E101">
            <v>12.5</v>
          </cell>
          <cell r="F101">
            <v>15</v>
          </cell>
          <cell r="G101">
            <v>23</v>
          </cell>
          <cell r="H101">
            <v>18</v>
          </cell>
          <cell r="I101">
            <v>11.5</v>
          </cell>
          <cell r="J101">
            <v>7.5</v>
          </cell>
          <cell r="K101">
            <v>116.5</v>
          </cell>
          <cell r="L101">
            <v>12.263157894736842</v>
          </cell>
          <cell r="M101" t="str">
            <v>Admis</v>
          </cell>
          <cell r="N101" t="str">
            <v>90ème</v>
          </cell>
        </row>
        <row r="102">
          <cell r="A102">
            <v>490</v>
          </cell>
          <cell r="B102" t="str">
            <v>LADITOKE Sohou</v>
          </cell>
          <cell r="C102">
            <v>13</v>
          </cell>
          <cell r="D102">
            <v>7</v>
          </cell>
          <cell r="E102">
            <v>11.5</v>
          </cell>
          <cell r="F102">
            <v>17</v>
          </cell>
          <cell r="G102">
            <v>25</v>
          </cell>
          <cell r="H102">
            <v>24</v>
          </cell>
          <cell r="I102">
            <v>9</v>
          </cell>
          <cell r="J102">
            <v>10</v>
          </cell>
          <cell r="K102">
            <v>116.5</v>
          </cell>
          <cell r="L102">
            <v>12.263157894736842</v>
          </cell>
          <cell r="M102" t="str">
            <v>Admis</v>
          </cell>
          <cell r="N102" t="str">
            <v>90ème</v>
          </cell>
        </row>
        <row r="103">
          <cell r="A103">
            <v>271</v>
          </cell>
          <cell r="B103" t="str">
            <v>BOUMBA Rakoczi</v>
          </cell>
          <cell r="C103">
            <v>13</v>
          </cell>
          <cell r="D103">
            <v>9</v>
          </cell>
          <cell r="E103">
            <v>12.5</v>
          </cell>
          <cell r="F103">
            <v>14.5</v>
          </cell>
          <cell r="G103">
            <v>30.75</v>
          </cell>
          <cell r="H103">
            <v>18</v>
          </cell>
          <cell r="I103">
            <v>10</v>
          </cell>
          <cell r="J103">
            <v>8.5</v>
          </cell>
          <cell r="K103">
            <v>116.25</v>
          </cell>
          <cell r="L103">
            <v>12.236842105263158</v>
          </cell>
          <cell r="M103" t="str">
            <v>Admis</v>
          </cell>
          <cell r="N103" t="str">
            <v>96ème</v>
          </cell>
        </row>
        <row r="104">
          <cell r="A104">
            <v>326</v>
          </cell>
          <cell r="B104" t="str">
            <v>NDILA MOUANZA Ralph Mandy</v>
          </cell>
          <cell r="C104">
            <v>11.5</v>
          </cell>
          <cell r="D104">
            <v>18</v>
          </cell>
          <cell r="E104">
            <v>16</v>
          </cell>
          <cell r="F104">
            <v>15</v>
          </cell>
          <cell r="G104">
            <v>19.5</v>
          </cell>
          <cell r="H104">
            <v>18</v>
          </cell>
          <cell r="I104">
            <v>4.75</v>
          </cell>
          <cell r="J104">
            <v>13.5</v>
          </cell>
          <cell r="K104">
            <v>116.25</v>
          </cell>
          <cell r="L104">
            <v>12.236842105263158</v>
          </cell>
          <cell r="M104" t="str">
            <v>Admis</v>
          </cell>
          <cell r="N104" t="str">
            <v>96ème</v>
          </cell>
        </row>
        <row r="105">
          <cell r="A105">
            <v>11</v>
          </cell>
          <cell r="B105" t="str">
            <v>MPIBENG TCHIAZE Jean -Yves</v>
          </cell>
          <cell r="C105">
            <v>12</v>
          </cell>
          <cell r="D105">
            <v>7</v>
          </cell>
          <cell r="E105">
            <v>11</v>
          </cell>
          <cell r="F105">
            <v>18</v>
          </cell>
          <cell r="G105">
            <v>23.5</v>
          </cell>
          <cell r="H105">
            <v>20.5</v>
          </cell>
          <cell r="I105">
            <v>10</v>
          </cell>
          <cell r="J105">
            <v>14</v>
          </cell>
          <cell r="K105">
            <v>116</v>
          </cell>
          <cell r="L105">
            <v>12.210526315789474</v>
          </cell>
          <cell r="M105" t="str">
            <v>Admis</v>
          </cell>
          <cell r="N105" t="str">
            <v>98ème</v>
          </cell>
        </row>
        <row r="106">
          <cell r="A106">
            <v>443</v>
          </cell>
          <cell r="B106" t="str">
            <v>TINE Jeanne Valérie Eva</v>
          </cell>
          <cell r="C106">
            <v>10</v>
          </cell>
          <cell r="D106">
            <v>12</v>
          </cell>
          <cell r="E106">
            <v>13.5</v>
          </cell>
          <cell r="F106">
            <v>15.5</v>
          </cell>
          <cell r="G106">
            <v>22</v>
          </cell>
          <cell r="H106">
            <v>17</v>
          </cell>
          <cell r="I106">
            <v>10</v>
          </cell>
          <cell r="J106">
            <v>16</v>
          </cell>
          <cell r="K106">
            <v>116</v>
          </cell>
          <cell r="L106">
            <v>12.210526315789474</v>
          </cell>
          <cell r="M106" t="str">
            <v>Admis</v>
          </cell>
          <cell r="N106" t="str">
            <v>98ème</v>
          </cell>
        </row>
        <row r="107">
          <cell r="A107">
            <v>450</v>
          </cell>
          <cell r="B107" t="str">
            <v>CODJO Gbèmènou Achille</v>
          </cell>
          <cell r="C107">
            <v>13</v>
          </cell>
          <cell r="D107">
            <v>8</v>
          </cell>
          <cell r="E107">
            <v>13.5</v>
          </cell>
          <cell r="F107">
            <v>16.5</v>
          </cell>
          <cell r="G107">
            <v>26</v>
          </cell>
          <cell r="H107">
            <v>18</v>
          </cell>
          <cell r="I107">
            <v>13</v>
          </cell>
          <cell r="J107">
            <v>8</v>
          </cell>
          <cell r="K107">
            <v>116</v>
          </cell>
          <cell r="L107">
            <v>12.210526315789474</v>
          </cell>
          <cell r="M107" t="str">
            <v>Admis</v>
          </cell>
          <cell r="N107" t="str">
            <v>98ème</v>
          </cell>
        </row>
        <row r="108">
          <cell r="A108">
            <v>28</v>
          </cell>
          <cell r="B108" t="str">
            <v>NGO BASSOM Sara Noëlle</v>
          </cell>
          <cell r="C108">
            <v>13</v>
          </cell>
          <cell r="D108">
            <v>5</v>
          </cell>
          <cell r="E108">
            <v>6.5</v>
          </cell>
          <cell r="F108">
            <v>17.5</v>
          </cell>
          <cell r="G108">
            <v>32</v>
          </cell>
          <cell r="H108">
            <v>20.5</v>
          </cell>
          <cell r="I108">
            <v>10</v>
          </cell>
          <cell r="J108">
            <v>11</v>
          </cell>
          <cell r="K108">
            <v>115.5</v>
          </cell>
          <cell r="L108">
            <v>12.157894736842104</v>
          </cell>
          <cell r="M108" t="str">
            <v>Admis</v>
          </cell>
          <cell r="N108" t="str">
            <v>101ème</v>
          </cell>
        </row>
        <row r="109">
          <cell r="A109">
            <v>61</v>
          </cell>
          <cell r="B109" t="str">
            <v>TCHABUE Elisabeth Olive</v>
          </cell>
          <cell r="C109">
            <v>11</v>
          </cell>
          <cell r="D109">
            <v>10</v>
          </cell>
          <cell r="E109">
            <v>13</v>
          </cell>
          <cell r="F109">
            <v>17</v>
          </cell>
          <cell r="G109">
            <v>21.5</v>
          </cell>
          <cell r="H109">
            <v>20</v>
          </cell>
          <cell r="I109">
            <v>8</v>
          </cell>
          <cell r="J109">
            <v>15</v>
          </cell>
          <cell r="K109">
            <v>115.5</v>
          </cell>
          <cell r="L109">
            <v>12.157894736842104</v>
          </cell>
          <cell r="M109" t="str">
            <v>Admis</v>
          </cell>
          <cell r="N109" t="str">
            <v>101ème</v>
          </cell>
        </row>
        <row r="110">
          <cell r="A110">
            <v>321</v>
          </cell>
          <cell r="B110" t="str">
            <v>MOUSSIESSE Andalie Clotilde</v>
          </cell>
          <cell r="C110">
            <v>12</v>
          </cell>
          <cell r="D110">
            <v>17</v>
          </cell>
          <cell r="E110">
            <v>15</v>
          </cell>
          <cell r="F110">
            <v>14</v>
          </cell>
          <cell r="G110">
            <v>19</v>
          </cell>
          <cell r="H110">
            <v>18</v>
          </cell>
          <cell r="I110">
            <v>10</v>
          </cell>
          <cell r="J110">
            <v>10.5</v>
          </cell>
          <cell r="K110">
            <v>115.5</v>
          </cell>
          <cell r="L110">
            <v>12.157894736842104</v>
          </cell>
          <cell r="M110" t="str">
            <v>Admis</v>
          </cell>
          <cell r="N110" t="str">
            <v>101ème</v>
          </cell>
        </row>
        <row r="111">
          <cell r="A111">
            <v>421</v>
          </cell>
          <cell r="B111" t="str">
            <v>OUEDRAOGO Tegwen Florentin</v>
          </cell>
          <cell r="C111">
            <v>12</v>
          </cell>
          <cell r="D111">
            <v>14</v>
          </cell>
          <cell r="E111">
            <v>13.5</v>
          </cell>
          <cell r="F111">
            <v>16</v>
          </cell>
          <cell r="G111">
            <v>24</v>
          </cell>
          <cell r="H111">
            <v>14.5</v>
          </cell>
          <cell r="I111">
            <v>9</v>
          </cell>
          <cell r="J111">
            <v>12.5</v>
          </cell>
          <cell r="K111">
            <v>115.5</v>
          </cell>
          <cell r="L111">
            <v>12.157894736842104</v>
          </cell>
          <cell r="M111" t="str">
            <v>Admis</v>
          </cell>
          <cell r="N111" t="str">
            <v>101ème</v>
          </cell>
        </row>
        <row r="112">
          <cell r="A112">
            <v>445</v>
          </cell>
          <cell r="B112" t="str">
            <v>AMOU Déo-gracias Horace</v>
          </cell>
          <cell r="C112">
            <v>12</v>
          </cell>
          <cell r="D112">
            <v>6</v>
          </cell>
          <cell r="E112">
            <v>10</v>
          </cell>
          <cell r="F112">
            <v>16</v>
          </cell>
          <cell r="G112">
            <v>27</v>
          </cell>
          <cell r="H112">
            <v>16</v>
          </cell>
          <cell r="I112">
            <v>13</v>
          </cell>
          <cell r="J112">
            <v>15.5</v>
          </cell>
          <cell r="K112">
            <v>115.5</v>
          </cell>
          <cell r="L112">
            <v>12.157894736842104</v>
          </cell>
          <cell r="M112" t="str">
            <v>Admis</v>
          </cell>
          <cell r="N112" t="str">
            <v>101ème</v>
          </cell>
        </row>
        <row r="113">
          <cell r="A113">
            <v>488</v>
          </cell>
          <cell r="B113" t="str">
            <v>KERIM Djamel</v>
          </cell>
          <cell r="C113">
            <v>10</v>
          </cell>
          <cell r="D113">
            <v>12</v>
          </cell>
          <cell r="E113">
            <v>11.5</v>
          </cell>
          <cell r="F113">
            <v>14</v>
          </cell>
          <cell r="G113">
            <v>27</v>
          </cell>
          <cell r="H113">
            <v>17.5</v>
          </cell>
          <cell r="I113">
            <v>10.25</v>
          </cell>
          <cell r="J113">
            <v>13</v>
          </cell>
          <cell r="K113">
            <v>115.25</v>
          </cell>
          <cell r="L113">
            <v>12.131578947368421</v>
          </cell>
          <cell r="M113" t="str">
            <v>Admis</v>
          </cell>
          <cell r="N113" t="str">
            <v>106ème</v>
          </cell>
        </row>
        <row r="114">
          <cell r="A114">
            <v>49</v>
          </cell>
          <cell r="B114" t="str">
            <v>ONGBASSECK Lydie</v>
          </cell>
          <cell r="C114">
            <v>12</v>
          </cell>
          <cell r="D114">
            <v>15</v>
          </cell>
          <cell r="E114">
            <v>10</v>
          </cell>
          <cell r="F114">
            <v>13.5</v>
          </cell>
          <cell r="G114">
            <v>23</v>
          </cell>
          <cell r="H114">
            <v>22</v>
          </cell>
          <cell r="I114">
            <v>6</v>
          </cell>
          <cell r="J114">
            <v>13.5</v>
          </cell>
          <cell r="K114">
            <v>115</v>
          </cell>
          <cell r="L114">
            <v>12.105263157894736</v>
          </cell>
          <cell r="M114" t="str">
            <v>Admis</v>
          </cell>
          <cell r="N114" t="str">
            <v>107ème</v>
          </cell>
        </row>
        <row r="115">
          <cell r="A115">
            <v>124</v>
          </cell>
          <cell r="B115" t="str">
            <v>MBENGA  NOGHA Samuel Hermann</v>
          </cell>
          <cell r="C115">
            <v>10.5</v>
          </cell>
          <cell r="D115">
            <v>11</v>
          </cell>
          <cell r="E115">
            <v>11.5</v>
          </cell>
          <cell r="F115">
            <v>17</v>
          </cell>
          <cell r="G115">
            <v>27.5</v>
          </cell>
          <cell r="H115">
            <v>15.5</v>
          </cell>
          <cell r="I115">
            <v>11</v>
          </cell>
          <cell r="J115">
            <v>11</v>
          </cell>
          <cell r="K115">
            <v>115</v>
          </cell>
          <cell r="L115">
            <v>12.105263157894736</v>
          </cell>
          <cell r="M115" t="str">
            <v>Admis</v>
          </cell>
          <cell r="N115" t="str">
            <v>107ème</v>
          </cell>
        </row>
        <row r="116">
          <cell r="A116">
            <v>454</v>
          </cell>
          <cell r="B116" t="str">
            <v>HOUNWADO Adivignon Roland</v>
          </cell>
          <cell r="C116">
            <v>12</v>
          </cell>
          <cell r="D116">
            <v>12</v>
          </cell>
          <cell r="E116">
            <v>13</v>
          </cell>
          <cell r="F116">
            <v>16</v>
          </cell>
          <cell r="G116">
            <v>22</v>
          </cell>
          <cell r="H116">
            <v>14</v>
          </cell>
          <cell r="I116">
            <v>13</v>
          </cell>
          <cell r="J116">
            <v>13</v>
          </cell>
          <cell r="K116">
            <v>115</v>
          </cell>
          <cell r="L116">
            <v>12.105263157894736</v>
          </cell>
          <cell r="M116" t="str">
            <v>Admis</v>
          </cell>
          <cell r="N116" t="str">
            <v>107ème</v>
          </cell>
        </row>
        <row r="117">
          <cell r="A117">
            <v>462</v>
          </cell>
          <cell r="B117" t="str">
            <v>ABALO Koffi Blewoussi</v>
          </cell>
          <cell r="C117">
            <v>13</v>
          </cell>
          <cell r="D117">
            <v>14</v>
          </cell>
          <cell r="E117">
            <v>16</v>
          </cell>
          <cell r="F117">
            <v>15.5</v>
          </cell>
          <cell r="G117">
            <v>18</v>
          </cell>
          <cell r="H117">
            <v>15</v>
          </cell>
          <cell r="I117">
            <v>10</v>
          </cell>
          <cell r="J117">
            <v>13.5</v>
          </cell>
          <cell r="K117">
            <v>115</v>
          </cell>
          <cell r="L117">
            <v>12.105263157894736</v>
          </cell>
          <cell r="M117" t="str">
            <v>Admis</v>
          </cell>
          <cell r="N117" t="str">
            <v>107ème</v>
          </cell>
        </row>
        <row r="118">
          <cell r="A118">
            <v>540</v>
          </cell>
          <cell r="B118" t="str">
            <v>KOKOA Romuald Quentin Ulrich</v>
          </cell>
          <cell r="C118">
            <v>10</v>
          </cell>
          <cell r="D118">
            <v>12</v>
          </cell>
          <cell r="E118">
            <v>10.5</v>
          </cell>
          <cell r="F118">
            <v>11</v>
          </cell>
          <cell r="G118">
            <v>24.5</v>
          </cell>
          <cell r="H118">
            <v>21</v>
          </cell>
          <cell r="I118">
            <v>11</v>
          </cell>
          <cell r="J118">
            <v>15</v>
          </cell>
          <cell r="K118">
            <v>115</v>
          </cell>
          <cell r="L118">
            <v>12.105263157894736</v>
          </cell>
          <cell r="M118" t="str">
            <v>Admis</v>
          </cell>
          <cell r="N118" t="str">
            <v>107ème</v>
          </cell>
        </row>
        <row r="119">
          <cell r="A119">
            <v>336</v>
          </cell>
          <cell r="B119" t="str">
            <v>NGOMA Emmanuel Jastaldi</v>
          </cell>
          <cell r="C119">
            <v>12</v>
          </cell>
          <cell r="D119">
            <v>7</v>
          </cell>
          <cell r="E119">
            <v>16.5</v>
          </cell>
          <cell r="F119">
            <v>16.5</v>
          </cell>
          <cell r="G119">
            <v>25</v>
          </cell>
          <cell r="H119">
            <v>19</v>
          </cell>
          <cell r="I119">
            <v>5</v>
          </cell>
          <cell r="J119">
            <v>13.5</v>
          </cell>
          <cell r="K119">
            <v>114.5</v>
          </cell>
          <cell r="L119">
            <v>12.052631578947368</v>
          </cell>
          <cell r="M119" t="str">
            <v>Admis</v>
          </cell>
          <cell r="N119" t="str">
            <v>112ème</v>
          </cell>
        </row>
        <row r="120">
          <cell r="A120">
            <v>431</v>
          </cell>
          <cell r="B120" t="str">
            <v>BADJI Toumané</v>
          </cell>
          <cell r="C120">
            <v>12</v>
          </cell>
          <cell r="D120">
            <v>16</v>
          </cell>
          <cell r="E120">
            <v>7.5</v>
          </cell>
          <cell r="F120">
            <v>14</v>
          </cell>
          <cell r="G120">
            <v>20</v>
          </cell>
          <cell r="H120">
            <v>21.5</v>
          </cell>
          <cell r="I120">
            <v>10.5</v>
          </cell>
          <cell r="J120">
            <v>13</v>
          </cell>
          <cell r="K120">
            <v>114.5</v>
          </cell>
          <cell r="L120">
            <v>12.052631578947368</v>
          </cell>
          <cell r="M120" t="str">
            <v>Admis</v>
          </cell>
          <cell r="N120" t="str">
            <v>112ème</v>
          </cell>
        </row>
        <row r="121">
          <cell r="A121">
            <v>442</v>
          </cell>
          <cell r="B121" t="str">
            <v>SOW Ramata Mamadou</v>
          </cell>
          <cell r="C121">
            <v>12</v>
          </cell>
          <cell r="D121">
            <v>16</v>
          </cell>
          <cell r="E121">
            <v>6</v>
          </cell>
          <cell r="F121">
            <v>15</v>
          </cell>
          <cell r="G121">
            <v>24</v>
          </cell>
          <cell r="H121">
            <v>18.5</v>
          </cell>
          <cell r="I121">
            <v>10</v>
          </cell>
          <cell r="J121">
            <v>13</v>
          </cell>
          <cell r="K121">
            <v>114.5</v>
          </cell>
          <cell r="L121">
            <v>12.052631578947368</v>
          </cell>
          <cell r="M121" t="str">
            <v>Admis</v>
          </cell>
          <cell r="N121" t="str">
            <v>112ème</v>
          </cell>
        </row>
        <row r="122">
          <cell r="A122">
            <v>452</v>
          </cell>
          <cell r="B122" t="str">
            <v>HOUANGNITON Fabien</v>
          </cell>
          <cell r="C122">
            <v>11</v>
          </cell>
          <cell r="D122">
            <v>14</v>
          </cell>
          <cell r="E122">
            <v>13</v>
          </cell>
          <cell r="F122">
            <v>16.5</v>
          </cell>
          <cell r="G122">
            <v>18</v>
          </cell>
          <cell r="H122">
            <v>15</v>
          </cell>
          <cell r="I122">
            <v>13</v>
          </cell>
          <cell r="J122">
            <v>14</v>
          </cell>
          <cell r="K122">
            <v>114.5</v>
          </cell>
          <cell r="L122">
            <v>12.052631578947368</v>
          </cell>
          <cell r="M122" t="str">
            <v>Admis</v>
          </cell>
          <cell r="N122" t="str">
            <v>112ème</v>
          </cell>
        </row>
        <row r="123">
          <cell r="A123">
            <v>456</v>
          </cell>
          <cell r="B123" t="str">
            <v>KPENANTON Agossou Hugo</v>
          </cell>
          <cell r="C123">
            <v>11</v>
          </cell>
          <cell r="D123">
            <v>9</v>
          </cell>
          <cell r="E123">
            <v>10.5</v>
          </cell>
          <cell r="F123">
            <v>17</v>
          </cell>
          <cell r="G123">
            <v>24</v>
          </cell>
          <cell r="H123">
            <v>16</v>
          </cell>
          <cell r="I123">
            <v>13</v>
          </cell>
          <cell r="J123">
            <v>14</v>
          </cell>
          <cell r="K123">
            <v>114.5</v>
          </cell>
          <cell r="L123">
            <v>12.052631578947368</v>
          </cell>
          <cell r="M123" t="str">
            <v>Admis</v>
          </cell>
          <cell r="N123" t="str">
            <v>112ème</v>
          </cell>
        </row>
        <row r="124">
          <cell r="A124">
            <v>472</v>
          </cell>
          <cell r="B124" t="str">
            <v>ALAGBE Tchabanna</v>
          </cell>
          <cell r="C124">
            <v>13</v>
          </cell>
          <cell r="D124">
            <v>12</v>
          </cell>
          <cell r="E124">
            <v>14.5</v>
          </cell>
          <cell r="F124">
            <v>15</v>
          </cell>
          <cell r="G124">
            <v>22</v>
          </cell>
          <cell r="H124">
            <v>20</v>
          </cell>
          <cell r="I124">
            <v>7</v>
          </cell>
          <cell r="J124">
            <v>11</v>
          </cell>
          <cell r="K124">
            <v>114.5</v>
          </cell>
          <cell r="L124">
            <v>12.052631578947368</v>
          </cell>
          <cell r="M124" t="str">
            <v>Admis</v>
          </cell>
          <cell r="N124" t="str">
            <v>112ème</v>
          </cell>
        </row>
        <row r="125">
          <cell r="A125">
            <v>538</v>
          </cell>
          <cell r="B125" t="str">
            <v>GOUDJE-LE-DOBIRIDJE Kossiang</v>
          </cell>
          <cell r="C125">
            <v>10</v>
          </cell>
          <cell r="D125">
            <v>11</v>
          </cell>
          <cell r="E125">
            <v>10</v>
          </cell>
          <cell r="F125">
            <v>12.5</v>
          </cell>
          <cell r="G125">
            <v>22</v>
          </cell>
          <cell r="H125">
            <v>24</v>
          </cell>
          <cell r="I125">
            <v>11</v>
          </cell>
          <cell r="J125">
            <v>14</v>
          </cell>
          <cell r="K125">
            <v>114.5</v>
          </cell>
          <cell r="L125">
            <v>12.052631578947368</v>
          </cell>
          <cell r="M125" t="str">
            <v>Admis</v>
          </cell>
          <cell r="N125" t="str">
            <v>112ème</v>
          </cell>
        </row>
        <row r="126">
          <cell r="A126">
            <v>548</v>
          </cell>
          <cell r="B126" t="str">
            <v>SAKANAKO Barbara Ida</v>
          </cell>
          <cell r="C126">
            <v>10</v>
          </cell>
          <cell r="D126">
            <v>13</v>
          </cell>
          <cell r="E126">
            <v>11</v>
          </cell>
          <cell r="F126">
            <v>13</v>
          </cell>
          <cell r="G126">
            <v>23</v>
          </cell>
          <cell r="H126">
            <v>20.5</v>
          </cell>
          <cell r="I126">
            <v>10</v>
          </cell>
          <cell r="J126">
            <v>14</v>
          </cell>
          <cell r="K126">
            <v>114.5</v>
          </cell>
          <cell r="L126">
            <v>12.052631578947368</v>
          </cell>
          <cell r="M126" t="str">
            <v>Admis</v>
          </cell>
          <cell r="N126" t="str">
            <v>112ème</v>
          </cell>
        </row>
        <row r="127">
          <cell r="A127">
            <v>104</v>
          </cell>
          <cell r="B127" t="str">
            <v>FOUDA Jeanne Rosine</v>
          </cell>
          <cell r="C127">
            <v>11</v>
          </cell>
          <cell r="D127">
            <v>15</v>
          </cell>
          <cell r="E127">
            <v>16.5</v>
          </cell>
          <cell r="F127">
            <v>15.5</v>
          </cell>
          <cell r="G127">
            <v>16</v>
          </cell>
          <cell r="H127">
            <v>22.5</v>
          </cell>
          <cell r="I127">
            <v>9.25</v>
          </cell>
          <cell r="J127">
            <v>8.5</v>
          </cell>
          <cell r="K127">
            <v>114.25</v>
          </cell>
          <cell r="L127">
            <v>12.026315789473685</v>
          </cell>
          <cell r="M127" t="str">
            <v>Admis</v>
          </cell>
          <cell r="N127" t="str">
            <v>120ème</v>
          </cell>
        </row>
        <row r="128">
          <cell r="A128">
            <v>512</v>
          </cell>
          <cell r="B128" t="str">
            <v>KATILE Modibo</v>
          </cell>
          <cell r="C128">
            <v>11</v>
          </cell>
          <cell r="D128">
            <v>12</v>
          </cell>
          <cell r="E128">
            <v>15.5</v>
          </cell>
          <cell r="F128">
            <v>13.5</v>
          </cell>
          <cell r="G128">
            <v>20</v>
          </cell>
          <cell r="H128">
            <v>20</v>
          </cell>
          <cell r="I128">
            <v>11.25</v>
          </cell>
          <cell r="J128">
            <v>11</v>
          </cell>
          <cell r="K128">
            <v>114.25</v>
          </cell>
          <cell r="L128">
            <v>12.026315789473685</v>
          </cell>
          <cell r="M128" t="str">
            <v>Admis</v>
          </cell>
          <cell r="N128" t="str">
            <v>120ème</v>
          </cell>
        </row>
        <row r="129">
          <cell r="A129">
            <v>275</v>
          </cell>
          <cell r="B129" t="str">
            <v>DIKAMBOU Chancely Dorlika</v>
          </cell>
          <cell r="C129">
            <v>13</v>
          </cell>
          <cell r="D129">
            <v>10</v>
          </cell>
          <cell r="E129">
            <v>13</v>
          </cell>
          <cell r="F129">
            <v>15</v>
          </cell>
          <cell r="G129">
            <v>30.5</v>
          </cell>
          <cell r="H129">
            <v>16</v>
          </cell>
          <cell r="I129">
            <v>6</v>
          </cell>
          <cell r="J129">
            <v>10.5</v>
          </cell>
          <cell r="K129">
            <v>114</v>
          </cell>
          <cell r="L129">
            <v>12</v>
          </cell>
          <cell r="M129" t="str">
            <v>Admis</v>
          </cell>
          <cell r="N129" t="str">
            <v>122ème</v>
          </cell>
        </row>
        <row r="130">
          <cell r="A130">
            <v>377</v>
          </cell>
          <cell r="B130" t="str">
            <v>BILONG NKOGHE Yanne Roden</v>
          </cell>
          <cell r="C130">
            <v>14.5</v>
          </cell>
          <cell r="D130">
            <v>14</v>
          </cell>
          <cell r="E130">
            <v>7.5</v>
          </cell>
          <cell r="F130">
            <v>14</v>
          </cell>
          <cell r="G130">
            <v>20.5</v>
          </cell>
          <cell r="H130">
            <v>18</v>
          </cell>
          <cell r="I130">
            <v>10.5</v>
          </cell>
          <cell r="J130">
            <v>15</v>
          </cell>
          <cell r="K130">
            <v>114</v>
          </cell>
          <cell r="L130">
            <v>12</v>
          </cell>
          <cell r="M130" t="str">
            <v>Admis</v>
          </cell>
          <cell r="N130" t="str">
            <v>122ème</v>
          </cell>
        </row>
        <row r="131">
          <cell r="A131">
            <v>489</v>
          </cell>
          <cell r="B131" t="str">
            <v>KODO Mazama-Esso</v>
          </cell>
          <cell r="C131">
            <v>12</v>
          </cell>
          <cell r="D131">
            <v>9</v>
          </cell>
          <cell r="E131">
            <v>8</v>
          </cell>
          <cell r="F131">
            <v>17</v>
          </cell>
          <cell r="G131">
            <v>27</v>
          </cell>
          <cell r="H131">
            <v>17.5</v>
          </cell>
          <cell r="I131">
            <v>11</v>
          </cell>
          <cell r="J131">
            <v>12.5</v>
          </cell>
          <cell r="K131">
            <v>114</v>
          </cell>
          <cell r="L131">
            <v>12</v>
          </cell>
          <cell r="M131" t="str">
            <v>Admis</v>
          </cell>
          <cell r="N131" t="str">
            <v>122ème</v>
          </cell>
        </row>
        <row r="132">
          <cell r="A132">
            <v>125</v>
          </cell>
          <cell r="B132" t="str">
            <v>MBOGNOU NZEKO Syntyche</v>
          </cell>
          <cell r="C132">
            <v>10</v>
          </cell>
          <cell r="D132">
            <v>14</v>
          </cell>
          <cell r="E132">
            <v>13.5</v>
          </cell>
          <cell r="F132">
            <v>15.5</v>
          </cell>
          <cell r="G132">
            <v>23.5</v>
          </cell>
          <cell r="H132">
            <v>17</v>
          </cell>
          <cell r="I132">
            <v>12</v>
          </cell>
          <cell r="J132">
            <v>8</v>
          </cell>
          <cell r="K132">
            <v>113.5</v>
          </cell>
          <cell r="L132">
            <v>11.947368421052632</v>
          </cell>
          <cell r="M132" t="str">
            <v>Admis</v>
          </cell>
          <cell r="N132" t="str">
            <v>125ème</v>
          </cell>
        </row>
        <row r="133">
          <cell r="A133">
            <v>382</v>
          </cell>
          <cell r="B133" t="str">
            <v>KASSA NZIENGUI Anaclet Junior</v>
          </cell>
          <cell r="C133">
            <v>12</v>
          </cell>
          <cell r="D133">
            <v>11</v>
          </cell>
          <cell r="E133">
            <v>7.5</v>
          </cell>
          <cell r="F133">
            <v>16</v>
          </cell>
          <cell r="G133">
            <v>26</v>
          </cell>
          <cell r="H133">
            <v>16</v>
          </cell>
          <cell r="I133">
            <v>11</v>
          </cell>
          <cell r="J133">
            <v>14</v>
          </cell>
          <cell r="K133">
            <v>113.5</v>
          </cell>
          <cell r="L133">
            <v>11.947368421052632</v>
          </cell>
          <cell r="M133" t="str">
            <v>Admis</v>
          </cell>
          <cell r="N133" t="str">
            <v>125ème</v>
          </cell>
        </row>
        <row r="134">
          <cell r="A134">
            <v>464</v>
          </cell>
          <cell r="B134" t="str">
            <v>ADE Tsèvi</v>
          </cell>
          <cell r="C134">
            <v>12</v>
          </cell>
          <cell r="D134">
            <v>16</v>
          </cell>
          <cell r="E134">
            <v>13.5</v>
          </cell>
          <cell r="F134">
            <v>14</v>
          </cell>
          <cell r="G134">
            <v>21</v>
          </cell>
          <cell r="H134">
            <v>19</v>
          </cell>
          <cell r="I134">
            <v>10</v>
          </cell>
          <cell r="J134">
            <v>8</v>
          </cell>
          <cell r="K134">
            <v>113.5</v>
          </cell>
          <cell r="L134">
            <v>11.947368421052632</v>
          </cell>
          <cell r="M134" t="str">
            <v>Admis</v>
          </cell>
          <cell r="N134" t="str">
            <v>125ème</v>
          </cell>
        </row>
        <row r="135">
          <cell r="A135">
            <v>480</v>
          </cell>
          <cell r="B135" t="str">
            <v>DOEVI Doté Crédo</v>
          </cell>
          <cell r="C135">
            <v>12</v>
          </cell>
          <cell r="D135">
            <v>11</v>
          </cell>
          <cell r="E135">
            <v>11</v>
          </cell>
          <cell r="F135">
            <v>16</v>
          </cell>
          <cell r="G135">
            <v>26</v>
          </cell>
          <cell r="H135">
            <v>18</v>
          </cell>
          <cell r="I135">
            <v>9.5</v>
          </cell>
          <cell r="J135">
            <v>10</v>
          </cell>
          <cell r="K135">
            <v>113.5</v>
          </cell>
          <cell r="L135">
            <v>11.947368421052632</v>
          </cell>
          <cell r="M135" t="str">
            <v>Admis</v>
          </cell>
          <cell r="N135" t="str">
            <v>125ème</v>
          </cell>
        </row>
        <row r="136">
          <cell r="A136">
            <v>73</v>
          </cell>
          <cell r="B136" t="str">
            <v>YAMENI  MONGOUE  Michèle  Eliane</v>
          </cell>
          <cell r="C136">
            <v>11</v>
          </cell>
          <cell r="D136">
            <v>6</v>
          </cell>
          <cell r="E136">
            <v>11</v>
          </cell>
          <cell r="F136">
            <v>17</v>
          </cell>
          <cell r="G136">
            <v>28</v>
          </cell>
          <cell r="H136">
            <v>18.5</v>
          </cell>
          <cell r="I136">
            <v>11</v>
          </cell>
          <cell r="J136">
            <v>10.5</v>
          </cell>
          <cell r="K136">
            <v>113</v>
          </cell>
          <cell r="L136">
            <v>11.894736842105264</v>
          </cell>
          <cell r="M136" t="str">
            <v>Admis</v>
          </cell>
          <cell r="N136" t="str">
            <v>129ème</v>
          </cell>
        </row>
        <row r="137">
          <cell r="A137">
            <v>340</v>
          </cell>
          <cell r="B137" t="str">
            <v>NGUIMBI PETRO Gibrovitsh Euvrard</v>
          </cell>
          <cell r="C137">
            <v>8</v>
          </cell>
          <cell r="D137">
            <v>11</v>
          </cell>
          <cell r="E137">
            <v>12</v>
          </cell>
          <cell r="F137">
            <v>18.5</v>
          </cell>
          <cell r="G137">
            <v>28.5</v>
          </cell>
          <cell r="H137">
            <v>15</v>
          </cell>
          <cell r="I137">
            <v>12.5</v>
          </cell>
          <cell r="J137">
            <v>7.5</v>
          </cell>
          <cell r="K137">
            <v>113</v>
          </cell>
          <cell r="L137">
            <v>11.894736842105264</v>
          </cell>
          <cell r="M137" t="str">
            <v>Admis</v>
          </cell>
          <cell r="N137" t="str">
            <v>129ème</v>
          </cell>
        </row>
        <row r="138">
          <cell r="A138">
            <v>479</v>
          </cell>
          <cell r="B138" t="str">
            <v>DJOKOUME Kossivi</v>
          </cell>
          <cell r="C138">
            <v>13</v>
          </cell>
          <cell r="D138">
            <v>11</v>
          </cell>
          <cell r="E138">
            <v>11</v>
          </cell>
          <cell r="F138">
            <v>15.5</v>
          </cell>
          <cell r="G138">
            <v>27</v>
          </cell>
          <cell r="H138">
            <v>16</v>
          </cell>
          <cell r="I138">
            <v>8</v>
          </cell>
          <cell r="J138">
            <v>11.5</v>
          </cell>
          <cell r="K138">
            <v>113</v>
          </cell>
          <cell r="L138">
            <v>11.894736842105264</v>
          </cell>
          <cell r="M138" t="str">
            <v>Admis</v>
          </cell>
          <cell r="N138" t="str">
            <v>129ème</v>
          </cell>
        </row>
        <row r="139">
          <cell r="A139">
            <v>536</v>
          </cell>
          <cell r="B139" t="str">
            <v>GADENDJI Eddy-Sathurnin</v>
          </cell>
          <cell r="C139">
            <v>9</v>
          </cell>
          <cell r="D139">
            <v>15</v>
          </cell>
          <cell r="E139">
            <v>10</v>
          </cell>
          <cell r="F139">
            <v>12.5</v>
          </cell>
          <cell r="G139">
            <v>23</v>
          </cell>
          <cell r="H139">
            <v>18.5</v>
          </cell>
          <cell r="I139">
            <v>11</v>
          </cell>
          <cell r="J139">
            <v>14</v>
          </cell>
          <cell r="K139">
            <v>113</v>
          </cell>
          <cell r="L139">
            <v>11.894736842105264</v>
          </cell>
          <cell r="M139" t="str">
            <v>Admis</v>
          </cell>
          <cell r="N139" t="str">
            <v>129ème</v>
          </cell>
        </row>
        <row r="140">
          <cell r="A140">
            <v>307</v>
          </cell>
          <cell r="B140" t="str">
            <v>MBOUAKI MAHOUNGOU Jeanautin Striguette</v>
          </cell>
          <cell r="C140">
            <v>10</v>
          </cell>
          <cell r="D140">
            <v>13</v>
          </cell>
          <cell r="E140">
            <v>16.5</v>
          </cell>
          <cell r="F140">
            <v>16.5</v>
          </cell>
          <cell r="G140">
            <v>18.5</v>
          </cell>
          <cell r="H140">
            <v>15</v>
          </cell>
          <cell r="I140">
            <v>12</v>
          </cell>
          <cell r="J140">
            <v>11</v>
          </cell>
          <cell r="K140">
            <v>112.5</v>
          </cell>
          <cell r="L140">
            <v>11.842105263157896</v>
          </cell>
          <cell r="M140" t="str">
            <v>Admis</v>
          </cell>
          <cell r="N140" t="str">
            <v>133ème</v>
          </cell>
        </row>
        <row r="141">
          <cell r="A141">
            <v>438</v>
          </cell>
          <cell r="B141" t="str">
            <v>FAYE Nathalie Yvonne</v>
          </cell>
          <cell r="C141">
            <v>12</v>
          </cell>
          <cell r="D141">
            <v>14</v>
          </cell>
          <cell r="E141">
            <v>13.5</v>
          </cell>
          <cell r="F141">
            <v>17</v>
          </cell>
          <cell r="G141">
            <v>17</v>
          </cell>
          <cell r="H141">
            <v>17</v>
          </cell>
          <cell r="I141">
            <v>13</v>
          </cell>
          <cell r="J141">
            <v>9</v>
          </cell>
          <cell r="K141">
            <v>112.5</v>
          </cell>
          <cell r="L141">
            <v>11.842105263157896</v>
          </cell>
          <cell r="M141" t="str">
            <v>Admis</v>
          </cell>
          <cell r="N141" t="str">
            <v>133ème</v>
          </cell>
        </row>
        <row r="142">
          <cell r="A142">
            <v>515</v>
          </cell>
          <cell r="B142" t="str">
            <v>KONATE Soumaïla</v>
          </cell>
          <cell r="C142">
            <v>11</v>
          </cell>
          <cell r="D142">
            <v>14</v>
          </cell>
          <cell r="E142">
            <v>14.5</v>
          </cell>
          <cell r="F142">
            <v>14.5</v>
          </cell>
          <cell r="G142">
            <v>21</v>
          </cell>
          <cell r="H142">
            <v>17</v>
          </cell>
          <cell r="I142">
            <v>9.75</v>
          </cell>
          <cell r="J142">
            <v>10.5</v>
          </cell>
          <cell r="K142">
            <v>112.25</v>
          </cell>
          <cell r="L142">
            <v>11.815789473684211</v>
          </cell>
          <cell r="M142" t="str">
            <v>Admis</v>
          </cell>
          <cell r="N142" t="str">
            <v>135ème</v>
          </cell>
        </row>
        <row r="143">
          <cell r="A143">
            <v>102</v>
          </cell>
          <cell r="B143" t="str">
            <v>FOKA FODOUOP Jonas</v>
          </cell>
          <cell r="C143">
            <v>12</v>
          </cell>
          <cell r="D143">
            <v>9</v>
          </cell>
          <cell r="E143">
            <v>10.5</v>
          </cell>
          <cell r="F143">
            <v>15.5</v>
          </cell>
          <cell r="G143">
            <v>18.5</v>
          </cell>
          <cell r="H143">
            <v>23</v>
          </cell>
          <cell r="I143">
            <v>10</v>
          </cell>
          <cell r="J143">
            <v>13.5</v>
          </cell>
          <cell r="K143">
            <v>112</v>
          </cell>
          <cell r="L143">
            <v>11.789473684210526</v>
          </cell>
          <cell r="M143" t="str">
            <v>Admis</v>
          </cell>
          <cell r="N143" t="str">
            <v>136ème</v>
          </cell>
        </row>
        <row r="144">
          <cell r="A144">
            <v>446</v>
          </cell>
          <cell r="B144" t="str">
            <v>AMOUSSOU Eliezer Temidayo</v>
          </cell>
          <cell r="C144">
            <v>10</v>
          </cell>
          <cell r="D144">
            <v>11</v>
          </cell>
          <cell r="E144">
            <v>13</v>
          </cell>
          <cell r="F144">
            <v>15.5</v>
          </cell>
          <cell r="G144">
            <v>18</v>
          </cell>
          <cell r="H144">
            <v>19</v>
          </cell>
          <cell r="I144">
            <v>13</v>
          </cell>
          <cell r="J144">
            <v>12.5</v>
          </cell>
          <cell r="K144">
            <v>112</v>
          </cell>
          <cell r="L144">
            <v>11.789473684210526</v>
          </cell>
          <cell r="M144" t="str">
            <v>Admis</v>
          </cell>
          <cell r="N144" t="str">
            <v>136ème</v>
          </cell>
        </row>
        <row r="145">
          <cell r="A145">
            <v>466</v>
          </cell>
          <cell r="B145" t="str">
            <v>AGAMA Matozowé</v>
          </cell>
          <cell r="C145">
            <v>12</v>
          </cell>
          <cell r="D145">
            <v>15</v>
          </cell>
          <cell r="E145">
            <v>14.5</v>
          </cell>
          <cell r="F145">
            <v>15.5</v>
          </cell>
          <cell r="G145">
            <v>16</v>
          </cell>
          <cell r="H145">
            <v>15</v>
          </cell>
          <cell r="I145">
            <v>9</v>
          </cell>
          <cell r="J145">
            <v>15</v>
          </cell>
          <cell r="K145">
            <v>112</v>
          </cell>
          <cell r="L145">
            <v>11.789473684210526</v>
          </cell>
          <cell r="M145" t="str">
            <v>Admis</v>
          </cell>
          <cell r="N145" t="str">
            <v>136ème</v>
          </cell>
        </row>
        <row r="146">
          <cell r="A146">
            <v>63</v>
          </cell>
          <cell r="B146" t="str">
            <v>TCHAMOU  Ulric Martial</v>
          </cell>
          <cell r="C146">
            <v>10</v>
          </cell>
          <cell r="D146">
            <v>10</v>
          </cell>
          <cell r="E146">
            <v>14</v>
          </cell>
          <cell r="F146">
            <v>17</v>
          </cell>
          <cell r="G146">
            <v>18</v>
          </cell>
          <cell r="H146">
            <v>18</v>
          </cell>
          <cell r="I146">
            <v>10</v>
          </cell>
          <cell r="J146">
            <v>14.5</v>
          </cell>
          <cell r="K146">
            <v>111.5</v>
          </cell>
          <cell r="L146">
            <v>11.736842105263158</v>
          </cell>
          <cell r="M146" t="str">
            <v>Admis</v>
          </cell>
          <cell r="N146" t="str">
            <v>139ème</v>
          </cell>
        </row>
        <row r="147">
          <cell r="A147">
            <v>386</v>
          </cell>
          <cell r="B147" t="str">
            <v>MBOUMBA MBOUMBA Karl Axel</v>
          </cell>
          <cell r="C147">
            <v>13</v>
          </cell>
          <cell r="D147">
            <v>8</v>
          </cell>
          <cell r="E147">
            <v>11</v>
          </cell>
          <cell r="F147">
            <v>16</v>
          </cell>
          <cell r="G147">
            <v>21</v>
          </cell>
          <cell r="H147">
            <v>20</v>
          </cell>
          <cell r="I147">
            <v>9.5</v>
          </cell>
          <cell r="J147">
            <v>13</v>
          </cell>
          <cell r="K147">
            <v>111.5</v>
          </cell>
          <cell r="L147">
            <v>11.736842105263158</v>
          </cell>
          <cell r="M147" t="str">
            <v>Admis</v>
          </cell>
          <cell r="N147" t="str">
            <v>139ème</v>
          </cell>
        </row>
        <row r="148">
          <cell r="A148">
            <v>541</v>
          </cell>
          <cell r="B148" t="str">
            <v>KONGAÏNA Benedicte Jurdicia</v>
          </cell>
          <cell r="C148">
            <v>7</v>
          </cell>
          <cell r="D148">
            <v>14</v>
          </cell>
          <cell r="E148">
            <v>9.5</v>
          </cell>
          <cell r="F148">
            <v>15.5</v>
          </cell>
          <cell r="G148">
            <v>21</v>
          </cell>
          <cell r="H148">
            <v>18.5</v>
          </cell>
          <cell r="I148">
            <v>11</v>
          </cell>
          <cell r="J148">
            <v>15</v>
          </cell>
          <cell r="K148">
            <v>111.5</v>
          </cell>
          <cell r="L148">
            <v>11.736842105263158</v>
          </cell>
          <cell r="M148" t="str">
            <v>Admis</v>
          </cell>
          <cell r="N148" t="str">
            <v>139ème</v>
          </cell>
        </row>
        <row r="149">
          <cell r="A149">
            <v>4</v>
          </cell>
          <cell r="B149" t="str">
            <v>MOMO TSAFACK Roméo Patrice</v>
          </cell>
          <cell r="C149">
            <v>12</v>
          </cell>
          <cell r="D149">
            <v>18</v>
          </cell>
          <cell r="E149">
            <v>13</v>
          </cell>
          <cell r="F149">
            <v>17</v>
          </cell>
          <cell r="G149">
            <v>27</v>
          </cell>
          <cell r="H149">
            <v>10</v>
          </cell>
          <cell r="I149">
            <v>11</v>
          </cell>
          <cell r="J149">
            <v>3</v>
          </cell>
          <cell r="K149">
            <v>111</v>
          </cell>
          <cell r="L149">
            <v>11.684210526315789</v>
          </cell>
          <cell r="M149" t="str">
            <v>Admis</v>
          </cell>
          <cell r="N149" t="str">
            <v>142ème</v>
          </cell>
        </row>
        <row r="150">
          <cell r="A150">
            <v>436</v>
          </cell>
          <cell r="B150" t="str">
            <v>DIONG Fatou</v>
          </cell>
          <cell r="C150">
            <v>12</v>
          </cell>
          <cell r="D150">
            <v>9</v>
          </cell>
          <cell r="E150">
            <v>9.5</v>
          </cell>
          <cell r="F150">
            <v>16.5</v>
          </cell>
          <cell r="G150">
            <v>18</v>
          </cell>
          <cell r="H150">
            <v>21</v>
          </cell>
          <cell r="I150">
            <v>12.5</v>
          </cell>
          <cell r="J150">
            <v>12.5</v>
          </cell>
          <cell r="K150">
            <v>111</v>
          </cell>
          <cell r="L150">
            <v>11.684210526315789</v>
          </cell>
          <cell r="M150" t="str">
            <v>Admis</v>
          </cell>
          <cell r="N150" t="str">
            <v>142ème</v>
          </cell>
        </row>
        <row r="151">
          <cell r="A151">
            <v>485</v>
          </cell>
          <cell r="B151" t="str">
            <v>GUNN Séwa</v>
          </cell>
          <cell r="C151">
            <v>14</v>
          </cell>
          <cell r="D151">
            <v>13</v>
          </cell>
          <cell r="E151">
            <v>11.5</v>
          </cell>
          <cell r="F151">
            <v>11.5</v>
          </cell>
          <cell r="G151">
            <v>24</v>
          </cell>
          <cell r="H151">
            <v>19</v>
          </cell>
          <cell r="I151">
            <v>10</v>
          </cell>
          <cell r="J151">
            <v>8</v>
          </cell>
          <cell r="K151">
            <v>111</v>
          </cell>
          <cell r="L151">
            <v>11.684210526315789</v>
          </cell>
          <cell r="M151" t="str">
            <v>Admis</v>
          </cell>
          <cell r="N151" t="str">
            <v>142ème</v>
          </cell>
        </row>
        <row r="152">
          <cell r="A152">
            <v>98</v>
          </cell>
          <cell r="B152" t="str">
            <v>ETONGO ETONGO Willie IGOR</v>
          </cell>
          <cell r="C152">
            <v>11</v>
          </cell>
          <cell r="D152">
            <v>14</v>
          </cell>
          <cell r="E152">
            <v>12</v>
          </cell>
          <cell r="F152">
            <v>9.5</v>
          </cell>
          <cell r="G152">
            <v>23</v>
          </cell>
          <cell r="H152">
            <v>20.5</v>
          </cell>
          <cell r="I152">
            <v>9</v>
          </cell>
          <cell r="J152">
            <v>11.5</v>
          </cell>
          <cell r="K152">
            <v>110.5</v>
          </cell>
          <cell r="L152">
            <v>11.631578947368421</v>
          </cell>
          <cell r="M152" t="str">
            <v>Admis</v>
          </cell>
          <cell r="N152" t="str">
            <v>145ème</v>
          </cell>
        </row>
        <row r="153">
          <cell r="A153">
            <v>112</v>
          </cell>
          <cell r="B153" t="str">
            <v>KANA Julienne</v>
          </cell>
          <cell r="C153">
            <v>12</v>
          </cell>
          <cell r="D153">
            <v>6</v>
          </cell>
          <cell r="E153">
            <v>8.5</v>
          </cell>
          <cell r="F153">
            <v>18.5</v>
          </cell>
          <cell r="G153">
            <v>22</v>
          </cell>
          <cell r="H153">
            <v>24.5</v>
          </cell>
          <cell r="I153">
            <v>9</v>
          </cell>
          <cell r="J153">
            <v>10</v>
          </cell>
          <cell r="K153">
            <v>110.5</v>
          </cell>
          <cell r="L153">
            <v>11.631578947368421</v>
          </cell>
          <cell r="M153" t="str">
            <v>Admis</v>
          </cell>
          <cell r="N153" t="str">
            <v>145ème</v>
          </cell>
        </row>
        <row r="154">
          <cell r="A154">
            <v>303</v>
          </cell>
          <cell r="B154" t="str">
            <v>MANKOU MBIMI Donnel Bibimard</v>
          </cell>
          <cell r="C154">
            <v>12</v>
          </cell>
          <cell r="D154">
            <v>5</v>
          </cell>
          <cell r="E154">
            <v>16.5</v>
          </cell>
          <cell r="F154">
            <v>15.5</v>
          </cell>
          <cell r="G154">
            <v>23.5</v>
          </cell>
          <cell r="H154">
            <v>20</v>
          </cell>
          <cell r="I154">
            <v>6</v>
          </cell>
          <cell r="J154">
            <v>12</v>
          </cell>
          <cell r="K154">
            <v>110.5</v>
          </cell>
          <cell r="L154">
            <v>11.631578947368421</v>
          </cell>
          <cell r="M154" t="str">
            <v>Admis</v>
          </cell>
          <cell r="N154" t="str">
            <v>145ème</v>
          </cell>
        </row>
        <row r="155">
          <cell r="A155">
            <v>468</v>
          </cell>
          <cell r="B155" t="str">
            <v>AGBOTA Komlan</v>
          </cell>
          <cell r="C155">
            <v>11</v>
          </cell>
          <cell r="D155">
            <v>11</v>
          </cell>
          <cell r="E155">
            <v>12</v>
          </cell>
          <cell r="F155">
            <v>15</v>
          </cell>
          <cell r="G155">
            <v>26</v>
          </cell>
          <cell r="H155">
            <v>16</v>
          </cell>
          <cell r="I155">
            <v>7</v>
          </cell>
          <cell r="J155">
            <v>12.5</v>
          </cell>
          <cell r="K155">
            <v>110.5</v>
          </cell>
          <cell r="L155">
            <v>11.631578947368421</v>
          </cell>
          <cell r="M155" t="str">
            <v>Admis</v>
          </cell>
          <cell r="N155" t="str">
            <v>145ème</v>
          </cell>
        </row>
        <row r="156">
          <cell r="A156">
            <v>496</v>
          </cell>
          <cell r="B156" t="str">
            <v>BOUARE Mamou</v>
          </cell>
          <cell r="C156">
            <v>11</v>
          </cell>
          <cell r="D156">
            <v>10</v>
          </cell>
          <cell r="E156">
            <v>15</v>
          </cell>
          <cell r="F156">
            <v>16</v>
          </cell>
          <cell r="G156">
            <v>23</v>
          </cell>
          <cell r="H156">
            <v>14</v>
          </cell>
          <cell r="I156">
            <v>8</v>
          </cell>
          <cell r="J156">
            <v>13.5</v>
          </cell>
          <cell r="K156">
            <v>110.5</v>
          </cell>
          <cell r="L156">
            <v>11.631578947368421</v>
          </cell>
          <cell r="M156" t="str">
            <v>Admis</v>
          </cell>
          <cell r="N156" t="str">
            <v>145ème</v>
          </cell>
        </row>
        <row r="157">
          <cell r="A157">
            <v>66</v>
          </cell>
          <cell r="B157" t="str">
            <v>TJOCK Jean Erik Chartin</v>
          </cell>
          <cell r="C157">
            <v>13</v>
          </cell>
          <cell r="D157">
            <v>9</v>
          </cell>
          <cell r="E157">
            <v>8.5</v>
          </cell>
          <cell r="F157">
            <v>14</v>
          </cell>
          <cell r="G157">
            <v>27.5</v>
          </cell>
          <cell r="H157">
            <v>18</v>
          </cell>
          <cell r="I157">
            <v>10</v>
          </cell>
          <cell r="J157">
            <v>10</v>
          </cell>
          <cell r="K157">
            <v>110</v>
          </cell>
          <cell r="L157">
            <v>11.578947368421053</v>
          </cell>
          <cell r="M157" t="str">
            <v>Admis</v>
          </cell>
          <cell r="N157" t="str">
            <v>150ème</v>
          </cell>
        </row>
        <row r="158">
          <cell r="A158">
            <v>90</v>
          </cell>
          <cell r="B158" t="str">
            <v>CHARE NJOYA Ibrahim</v>
          </cell>
          <cell r="C158">
            <v>11</v>
          </cell>
          <cell r="D158">
            <v>6</v>
          </cell>
          <cell r="E158">
            <v>15</v>
          </cell>
          <cell r="F158">
            <v>12</v>
          </cell>
          <cell r="G158">
            <v>28</v>
          </cell>
          <cell r="H158">
            <v>17.5</v>
          </cell>
          <cell r="I158">
            <v>8</v>
          </cell>
          <cell r="J158">
            <v>12.5</v>
          </cell>
          <cell r="K158">
            <v>110</v>
          </cell>
          <cell r="L158">
            <v>11.578947368421053</v>
          </cell>
          <cell r="M158" t="str">
            <v>Admis</v>
          </cell>
          <cell r="N158" t="str">
            <v>150ème</v>
          </cell>
        </row>
        <row r="159">
          <cell r="A159">
            <v>101</v>
          </cell>
          <cell r="B159" t="str">
            <v>FODJO CHEMEGNE Antoine de ST Exupery</v>
          </cell>
          <cell r="C159">
            <v>11</v>
          </cell>
          <cell r="D159">
            <v>8</v>
          </cell>
          <cell r="E159">
            <v>15</v>
          </cell>
          <cell r="F159">
            <v>16.5</v>
          </cell>
          <cell r="G159">
            <v>20.5</v>
          </cell>
          <cell r="H159">
            <v>17.5</v>
          </cell>
          <cell r="I159">
            <v>9</v>
          </cell>
          <cell r="J159">
            <v>12.5</v>
          </cell>
          <cell r="K159">
            <v>110</v>
          </cell>
          <cell r="L159">
            <v>11.578947368421053</v>
          </cell>
          <cell r="M159" t="str">
            <v>Admis</v>
          </cell>
          <cell r="N159" t="str">
            <v>150ème</v>
          </cell>
        </row>
        <row r="160">
          <cell r="A160">
            <v>433</v>
          </cell>
          <cell r="B160" t="str">
            <v>DIA Sokhna Mbéne Mbacké</v>
          </cell>
          <cell r="C160">
            <v>13</v>
          </cell>
          <cell r="D160">
            <v>11</v>
          </cell>
          <cell r="E160">
            <v>9.5</v>
          </cell>
          <cell r="F160">
            <v>14.5</v>
          </cell>
          <cell r="G160">
            <v>18</v>
          </cell>
          <cell r="H160">
            <v>22</v>
          </cell>
          <cell r="I160">
            <v>11</v>
          </cell>
          <cell r="J160">
            <v>11</v>
          </cell>
          <cell r="K160">
            <v>110</v>
          </cell>
          <cell r="L160">
            <v>11.578947368421053</v>
          </cell>
          <cell r="M160" t="str">
            <v>Admis</v>
          </cell>
          <cell r="N160" t="str">
            <v>150ème</v>
          </cell>
        </row>
        <row r="161">
          <cell r="A161">
            <v>68</v>
          </cell>
          <cell r="B161" t="str">
            <v>TSALA AMBOMO Célestin Beautrel</v>
          </cell>
          <cell r="C161">
            <v>10</v>
          </cell>
          <cell r="D161">
            <v>4</v>
          </cell>
          <cell r="E161">
            <v>14</v>
          </cell>
          <cell r="F161">
            <v>16</v>
          </cell>
          <cell r="G161">
            <v>26</v>
          </cell>
          <cell r="H161">
            <v>21.5</v>
          </cell>
          <cell r="I161">
            <v>9</v>
          </cell>
          <cell r="J161">
            <v>9</v>
          </cell>
          <cell r="K161">
            <v>109.5</v>
          </cell>
          <cell r="L161">
            <v>11.526315789473685</v>
          </cell>
          <cell r="M161" t="str">
            <v>Admis</v>
          </cell>
          <cell r="N161" t="str">
            <v>154ème</v>
          </cell>
        </row>
        <row r="162">
          <cell r="A162">
            <v>293</v>
          </cell>
          <cell r="B162" t="str">
            <v>LOUBAKI Dieudonné Paradou</v>
          </cell>
          <cell r="C162">
            <v>10</v>
          </cell>
          <cell r="D162">
            <v>6</v>
          </cell>
          <cell r="E162">
            <v>14.5</v>
          </cell>
          <cell r="F162">
            <v>19.5</v>
          </cell>
          <cell r="G162">
            <v>25.5</v>
          </cell>
          <cell r="H162">
            <v>15</v>
          </cell>
          <cell r="I162">
            <v>7</v>
          </cell>
          <cell r="J162">
            <v>12</v>
          </cell>
          <cell r="K162">
            <v>109.5</v>
          </cell>
          <cell r="L162">
            <v>11.526315789473685</v>
          </cell>
          <cell r="M162" t="str">
            <v>Admis</v>
          </cell>
          <cell r="N162" t="str">
            <v>154ème</v>
          </cell>
        </row>
        <row r="163">
          <cell r="A163">
            <v>13</v>
          </cell>
          <cell r="B163" t="str">
            <v>MVONDO OLOA Albert Severin</v>
          </cell>
          <cell r="C163">
            <v>11</v>
          </cell>
          <cell r="D163">
            <v>12</v>
          </cell>
          <cell r="E163">
            <v>12</v>
          </cell>
          <cell r="F163">
            <v>14</v>
          </cell>
          <cell r="G163">
            <v>23.5</v>
          </cell>
          <cell r="H163">
            <v>13.5</v>
          </cell>
          <cell r="I163">
            <v>9</v>
          </cell>
          <cell r="J163">
            <v>14</v>
          </cell>
          <cell r="K163">
            <v>109</v>
          </cell>
          <cell r="L163">
            <v>11.473684210526315</v>
          </cell>
          <cell r="M163" t="str">
            <v>Admis</v>
          </cell>
          <cell r="N163" t="str">
            <v>156ème</v>
          </cell>
        </row>
        <row r="164">
          <cell r="A164">
            <v>57</v>
          </cell>
          <cell r="B164" t="str">
            <v>SONHAFOUO TCHOUTEZO Edwige Léonie</v>
          </cell>
          <cell r="C164">
            <v>13</v>
          </cell>
          <cell r="D164">
            <v>5</v>
          </cell>
          <cell r="E164">
            <v>9</v>
          </cell>
          <cell r="F164">
            <v>17.5</v>
          </cell>
          <cell r="G164">
            <v>20.5</v>
          </cell>
          <cell r="H164">
            <v>23.5</v>
          </cell>
          <cell r="I164">
            <v>10.5</v>
          </cell>
          <cell r="J164">
            <v>10</v>
          </cell>
          <cell r="K164">
            <v>109</v>
          </cell>
          <cell r="L164">
            <v>11.473684210526315</v>
          </cell>
          <cell r="M164" t="str">
            <v>Admis</v>
          </cell>
          <cell r="N164" t="str">
            <v>156ème</v>
          </cell>
        </row>
        <row r="165">
          <cell r="A165">
            <v>259</v>
          </cell>
          <cell r="B165" t="str">
            <v>BIAKASSE MAYALA Germaud Shaloret</v>
          </cell>
          <cell r="C165">
            <v>11</v>
          </cell>
          <cell r="D165">
            <v>13</v>
          </cell>
          <cell r="E165">
            <v>14.5</v>
          </cell>
          <cell r="F165">
            <v>16</v>
          </cell>
          <cell r="G165">
            <v>19.5</v>
          </cell>
          <cell r="H165">
            <v>18</v>
          </cell>
          <cell r="I165">
            <v>9</v>
          </cell>
          <cell r="J165">
            <v>8</v>
          </cell>
          <cell r="K165">
            <v>109</v>
          </cell>
          <cell r="L165">
            <v>11.473684210526315</v>
          </cell>
          <cell r="M165" t="str">
            <v>Admis</v>
          </cell>
          <cell r="N165" t="str">
            <v>156ème</v>
          </cell>
        </row>
        <row r="166">
          <cell r="A166">
            <v>451</v>
          </cell>
          <cell r="B166" t="str">
            <v>DANVIDE Monvignon</v>
          </cell>
          <cell r="C166">
            <v>12</v>
          </cell>
          <cell r="D166">
            <v>11</v>
          </cell>
          <cell r="E166">
            <v>12</v>
          </cell>
          <cell r="F166">
            <v>16</v>
          </cell>
          <cell r="G166">
            <v>20</v>
          </cell>
          <cell r="H166">
            <v>15</v>
          </cell>
          <cell r="I166">
            <v>13</v>
          </cell>
          <cell r="J166">
            <v>10</v>
          </cell>
          <cell r="K166">
            <v>109</v>
          </cell>
          <cell r="L166">
            <v>11.473684210526315</v>
          </cell>
          <cell r="M166" t="str">
            <v>Admis</v>
          </cell>
          <cell r="N166" t="str">
            <v>156ème</v>
          </cell>
        </row>
        <row r="167">
          <cell r="A167">
            <v>478</v>
          </cell>
          <cell r="B167" t="str">
            <v>BLEZA Mabaféi</v>
          </cell>
          <cell r="C167">
            <v>12.5</v>
          </cell>
          <cell r="D167">
            <v>13</v>
          </cell>
          <cell r="E167">
            <v>13.5</v>
          </cell>
          <cell r="F167">
            <v>15</v>
          </cell>
          <cell r="G167">
            <v>26</v>
          </cell>
          <cell r="H167">
            <v>13</v>
          </cell>
          <cell r="I167">
            <v>8.5</v>
          </cell>
          <cell r="J167">
            <v>7.5</v>
          </cell>
          <cell r="K167">
            <v>109</v>
          </cell>
          <cell r="L167">
            <v>11.473684210526315</v>
          </cell>
          <cell r="M167" t="str">
            <v>Admis</v>
          </cell>
          <cell r="N167" t="str">
            <v>156ème</v>
          </cell>
        </row>
        <row r="168">
          <cell r="A168">
            <v>323</v>
          </cell>
          <cell r="B168" t="str">
            <v>MPIKA NSIKA Muller</v>
          </cell>
          <cell r="C168">
            <v>11</v>
          </cell>
          <cell r="D168">
            <v>9</v>
          </cell>
          <cell r="E168">
            <v>10</v>
          </cell>
          <cell r="F168">
            <v>19.5</v>
          </cell>
          <cell r="G168">
            <v>24.5</v>
          </cell>
          <cell r="H168">
            <v>14</v>
          </cell>
          <cell r="I168">
            <v>7.25</v>
          </cell>
          <cell r="J168">
            <v>13.5</v>
          </cell>
          <cell r="K168">
            <v>108.75</v>
          </cell>
          <cell r="L168">
            <v>11.447368421052632</v>
          </cell>
          <cell r="M168" t="str">
            <v>Admis</v>
          </cell>
          <cell r="N168" t="str">
            <v>161ème</v>
          </cell>
        </row>
        <row r="169">
          <cell r="A169">
            <v>26</v>
          </cell>
          <cell r="B169" t="str">
            <v>NGANSOP NTEPDIEU Joliette Lucrèce</v>
          </cell>
          <cell r="C169">
            <v>11.5</v>
          </cell>
          <cell r="D169">
            <v>5</v>
          </cell>
          <cell r="E169">
            <v>11</v>
          </cell>
          <cell r="F169">
            <v>18</v>
          </cell>
          <cell r="G169">
            <v>24</v>
          </cell>
          <cell r="H169">
            <v>20</v>
          </cell>
          <cell r="I169">
            <v>6.5</v>
          </cell>
          <cell r="J169">
            <v>12.5</v>
          </cell>
          <cell r="K169">
            <v>108.5</v>
          </cell>
          <cell r="L169">
            <v>11.421052631578947</v>
          </cell>
          <cell r="M169" t="str">
            <v>Admis</v>
          </cell>
          <cell r="N169" t="str">
            <v>162ème</v>
          </cell>
        </row>
        <row r="170">
          <cell r="A170">
            <v>41</v>
          </cell>
          <cell r="B170" t="str">
            <v>NJOPNANG NANKAP Joël</v>
          </cell>
          <cell r="C170">
            <v>12</v>
          </cell>
          <cell r="D170">
            <v>7</v>
          </cell>
          <cell r="E170">
            <v>11.5</v>
          </cell>
          <cell r="F170">
            <v>13.5</v>
          </cell>
          <cell r="G170">
            <v>26</v>
          </cell>
          <cell r="H170">
            <v>17.5</v>
          </cell>
          <cell r="I170">
            <v>9</v>
          </cell>
          <cell r="J170">
            <v>12</v>
          </cell>
          <cell r="K170">
            <v>108.5</v>
          </cell>
          <cell r="L170">
            <v>11.421052631578947</v>
          </cell>
          <cell r="M170" t="str">
            <v>Admis</v>
          </cell>
          <cell r="N170" t="str">
            <v>162ème</v>
          </cell>
        </row>
        <row r="171">
          <cell r="A171">
            <v>91</v>
          </cell>
          <cell r="B171" t="str">
            <v>DEFO GOMDJUM Armand Ledoux</v>
          </cell>
          <cell r="C171">
            <v>14</v>
          </cell>
          <cell r="D171">
            <v>4</v>
          </cell>
          <cell r="E171">
            <v>17.5</v>
          </cell>
          <cell r="F171">
            <v>13</v>
          </cell>
          <cell r="G171">
            <v>23.5</v>
          </cell>
          <cell r="H171">
            <v>17</v>
          </cell>
          <cell r="I171">
            <v>8.5</v>
          </cell>
          <cell r="J171">
            <v>11</v>
          </cell>
          <cell r="K171">
            <v>108.5</v>
          </cell>
          <cell r="L171">
            <v>11.421052631578947</v>
          </cell>
          <cell r="M171" t="str">
            <v>Admis</v>
          </cell>
          <cell r="N171" t="str">
            <v>162ème</v>
          </cell>
        </row>
        <row r="172">
          <cell r="A172">
            <v>106</v>
          </cell>
          <cell r="B172" t="str">
            <v>G’YONTA BATCHOU Arline</v>
          </cell>
          <cell r="C172">
            <v>12</v>
          </cell>
          <cell r="D172">
            <v>12</v>
          </cell>
          <cell r="E172">
            <v>13</v>
          </cell>
          <cell r="F172">
            <v>12.5</v>
          </cell>
          <cell r="G172">
            <v>23.5</v>
          </cell>
          <cell r="H172">
            <v>17</v>
          </cell>
          <cell r="I172">
            <v>9.5</v>
          </cell>
          <cell r="J172">
            <v>9</v>
          </cell>
          <cell r="K172">
            <v>108.5</v>
          </cell>
          <cell r="L172">
            <v>11.421052631578947</v>
          </cell>
          <cell r="M172" t="str">
            <v>Admis</v>
          </cell>
          <cell r="N172" t="str">
            <v>162ème</v>
          </cell>
        </row>
        <row r="173">
          <cell r="A173">
            <v>543</v>
          </cell>
          <cell r="B173" t="str">
            <v>MOKONZAPA MIN-DENENGUENDE Saint Cyr</v>
          </cell>
          <cell r="C173">
            <v>11</v>
          </cell>
          <cell r="D173">
            <v>11</v>
          </cell>
          <cell r="E173">
            <v>10</v>
          </cell>
          <cell r="F173">
            <v>12</v>
          </cell>
          <cell r="G173">
            <v>23.5</v>
          </cell>
          <cell r="H173">
            <v>16</v>
          </cell>
          <cell r="I173">
            <v>12</v>
          </cell>
          <cell r="J173">
            <v>13</v>
          </cell>
          <cell r="K173">
            <v>108.5</v>
          </cell>
          <cell r="L173">
            <v>11.421052631578947</v>
          </cell>
          <cell r="M173" t="str">
            <v>Admis</v>
          </cell>
          <cell r="N173" t="str">
            <v>162ème</v>
          </cell>
        </row>
        <row r="174">
          <cell r="A174">
            <v>533</v>
          </cell>
          <cell r="B174" t="str">
            <v>ABBO Jimmy Fabrice Indrix</v>
          </cell>
          <cell r="C174">
            <v>10</v>
          </cell>
          <cell r="D174">
            <v>13</v>
          </cell>
          <cell r="E174">
            <v>12</v>
          </cell>
          <cell r="F174">
            <v>11.75</v>
          </cell>
          <cell r="G174">
            <v>22</v>
          </cell>
          <cell r="H174">
            <v>17.5</v>
          </cell>
          <cell r="I174">
            <v>11</v>
          </cell>
          <cell r="J174">
            <v>11</v>
          </cell>
          <cell r="K174">
            <v>108.25</v>
          </cell>
          <cell r="L174">
            <v>11.394736842105264</v>
          </cell>
          <cell r="M174" t="str">
            <v>Admis</v>
          </cell>
          <cell r="N174" t="str">
            <v>167ème</v>
          </cell>
        </row>
        <row r="175">
          <cell r="A175">
            <v>89</v>
          </cell>
          <cell r="B175" t="str">
            <v>BOKOT  KITJAKA  Jean Jules Dieudonné</v>
          </cell>
          <cell r="C175">
            <v>12</v>
          </cell>
          <cell r="D175">
            <v>5</v>
          </cell>
          <cell r="E175">
            <v>17</v>
          </cell>
          <cell r="F175">
            <v>16</v>
          </cell>
          <cell r="G175">
            <v>16.5</v>
          </cell>
          <cell r="H175">
            <v>16</v>
          </cell>
          <cell r="I175">
            <v>10</v>
          </cell>
          <cell r="J175">
            <v>15.5</v>
          </cell>
          <cell r="K175">
            <v>108</v>
          </cell>
          <cell r="L175">
            <v>11.368421052631579</v>
          </cell>
          <cell r="M175" t="str">
            <v>Admis</v>
          </cell>
          <cell r="N175" t="str">
            <v>168ème</v>
          </cell>
        </row>
        <row r="176">
          <cell r="A176">
            <v>117</v>
          </cell>
          <cell r="B176" t="str">
            <v xml:space="preserve">LEUKEU  TCHEUMAKO  Sabine </v>
          </cell>
          <cell r="C176">
            <v>12</v>
          </cell>
          <cell r="D176">
            <v>9</v>
          </cell>
          <cell r="E176">
            <v>11</v>
          </cell>
          <cell r="F176">
            <v>17</v>
          </cell>
          <cell r="G176">
            <v>22</v>
          </cell>
          <cell r="H176">
            <v>15</v>
          </cell>
          <cell r="I176">
            <v>10</v>
          </cell>
          <cell r="J176">
            <v>12</v>
          </cell>
          <cell r="K176">
            <v>108</v>
          </cell>
          <cell r="L176">
            <v>11.368421052631579</v>
          </cell>
          <cell r="M176" t="str">
            <v>Admis</v>
          </cell>
          <cell r="N176" t="str">
            <v>168ème</v>
          </cell>
        </row>
        <row r="177">
          <cell r="A177">
            <v>308</v>
          </cell>
          <cell r="B177" t="str">
            <v>MBOUNGOU MILANDOU Armand</v>
          </cell>
          <cell r="C177">
            <v>13</v>
          </cell>
          <cell r="D177">
            <v>5</v>
          </cell>
          <cell r="E177">
            <v>11.5</v>
          </cell>
          <cell r="F177">
            <v>16</v>
          </cell>
          <cell r="G177">
            <v>20.5</v>
          </cell>
          <cell r="H177">
            <v>20</v>
          </cell>
          <cell r="I177">
            <v>9</v>
          </cell>
          <cell r="J177">
            <v>13</v>
          </cell>
          <cell r="K177">
            <v>108</v>
          </cell>
          <cell r="L177">
            <v>11.368421052631579</v>
          </cell>
          <cell r="M177" t="str">
            <v>Admis</v>
          </cell>
          <cell r="N177" t="str">
            <v>168ème</v>
          </cell>
        </row>
        <row r="178">
          <cell r="A178">
            <v>1</v>
          </cell>
          <cell r="B178" t="str">
            <v>MESSI OBANG Joseph Materne</v>
          </cell>
          <cell r="C178">
            <v>10</v>
          </cell>
          <cell r="D178">
            <v>12</v>
          </cell>
          <cell r="E178">
            <v>9</v>
          </cell>
          <cell r="F178">
            <v>13</v>
          </cell>
          <cell r="G178">
            <v>23</v>
          </cell>
          <cell r="H178">
            <v>21.5</v>
          </cell>
          <cell r="I178">
            <v>7</v>
          </cell>
          <cell r="J178">
            <v>12</v>
          </cell>
          <cell r="K178">
            <v>107.5</v>
          </cell>
          <cell r="L178">
            <v>11.315789473684211</v>
          </cell>
          <cell r="M178" t="str">
            <v>Admis</v>
          </cell>
          <cell r="N178" t="str">
            <v>171ème</v>
          </cell>
        </row>
        <row r="179">
          <cell r="A179">
            <v>31</v>
          </cell>
          <cell r="B179" t="str">
            <v>NGO NSOUMB  Régine Marie  Anne</v>
          </cell>
          <cell r="C179">
            <v>13</v>
          </cell>
          <cell r="D179">
            <v>6</v>
          </cell>
          <cell r="E179">
            <v>6</v>
          </cell>
          <cell r="F179">
            <v>17</v>
          </cell>
          <cell r="G179">
            <v>25</v>
          </cell>
          <cell r="H179">
            <v>21.5</v>
          </cell>
          <cell r="I179">
            <v>8</v>
          </cell>
          <cell r="J179">
            <v>11</v>
          </cell>
          <cell r="K179">
            <v>107.5</v>
          </cell>
          <cell r="L179">
            <v>11.315789473684211</v>
          </cell>
          <cell r="M179" t="str">
            <v>Admis</v>
          </cell>
          <cell r="N179" t="str">
            <v>171ème</v>
          </cell>
        </row>
        <row r="180">
          <cell r="A180">
            <v>59</v>
          </cell>
          <cell r="B180" t="str">
            <v>TAMO Léo Clovis</v>
          </cell>
          <cell r="C180">
            <v>14</v>
          </cell>
          <cell r="D180">
            <v>9</v>
          </cell>
          <cell r="E180">
            <v>14</v>
          </cell>
          <cell r="F180">
            <v>17</v>
          </cell>
          <cell r="G180">
            <v>21</v>
          </cell>
          <cell r="H180">
            <v>15.5</v>
          </cell>
          <cell r="I180">
            <v>7</v>
          </cell>
          <cell r="J180">
            <v>10</v>
          </cell>
          <cell r="K180">
            <v>107.5</v>
          </cell>
          <cell r="L180">
            <v>11.315789473684211</v>
          </cell>
          <cell r="M180" t="str">
            <v>Admis</v>
          </cell>
          <cell r="N180" t="str">
            <v>171ème</v>
          </cell>
        </row>
        <row r="181">
          <cell r="A181">
            <v>62</v>
          </cell>
          <cell r="B181" t="str">
            <v>TCHAKOUNTE  NZOUEKE Wilfried</v>
          </cell>
          <cell r="C181">
            <v>9</v>
          </cell>
          <cell r="D181">
            <v>9</v>
          </cell>
          <cell r="E181">
            <v>6.5</v>
          </cell>
          <cell r="F181">
            <v>15.5</v>
          </cell>
          <cell r="G181">
            <v>26</v>
          </cell>
          <cell r="H181">
            <v>22.5</v>
          </cell>
          <cell r="I181">
            <v>9</v>
          </cell>
          <cell r="J181">
            <v>10</v>
          </cell>
          <cell r="K181">
            <v>107.5</v>
          </cell>
          <cell r="L181">
            <v>11.315789473684211</v>
          </cell>
          <cell r="M181" t="str">
            <v>Admis</v>
          </cell>
          <cell r="N181" t="str">
            <v>171ème</v>
          </cell>
        </row>
        <row r="182">
          <cell r="A182">
            <v>302</v>
          </cell>
          <cell r="B182" t="str">
            <v>MALANDA Corey Bernard Dauvergne</v>
          </cell>
          <cell r="C182">
            <v>11</v>
          </cell>
          <cell r="D182">
            <v>11</v>
          </cell>
          <cell r="E182">
            <v>15</v>
          </cell>
          <cell r="F182">
            <v>15.5</v>
          </cell>
          <cell r="G182">
            <v>20.5</v>
          </cell>
          <cell r="H182">
            <v>14</v>
          </cell>
          <cell r="I182">
            <v>7</v>
          </cell>
          <cell r="J182">
            <v>13.5</v>
          </cell>
          <cell r="K182">
            <v>107.5</v>
          </cell>
          <cell r="L182">
            <v>11.315789473684211</v>
          </cell>
          <cell r="M182" t="str">
            <v>Admis</v>
          </cell>
          <cell r="N182" t="str">
            <v>171ème</v>
          </cell>
        </row>
        <row r="183">
          <cell r="A183">
            <v>344</v>
          </cell>
          <cell r="B183" t="str">
            <v>NZABA Chadelvy Delphin</v>
          </cell>
          <cell r="C183">
            <v>11</v>
          </cell>
          <cell r="D183">
            <v>9</v>
          </cell>
          <cell r="E183">
            <v>13</v>
          </cell>
          <cell r="F183">
            <v>12.5</v>
          </cell>
          <cell r="G183">
            <v>25</v>
          </cell>
          <cell r="H183">
            <v>20</v>
          </cell>
          <cell r="I183">
            <v>8.5</v>
          </cell>
          <cell r="J183">
            <v>8.5</v>
          </cell>
          <cell r="K183">
            <v>107.5</v>
          </cell>
          <cell r="L183">
            <v>11.315789473684211</v>
          </cell>
          <cell r="M183" t="str">
            <v>Admis</v>
          </cell>
          <cell r="N183" t="str">
            <v>171ème</v>
          </cell>
        </row>
        <row r="184">
          <cell r="A184">
            <v>391</v>
          </cell>
          <cell r="B184" t="str">
            <v>NDONG OBAME Ulrich</v>
          </cell>
          <cell r="C184">
            <v>12</v>
          </cell>
          <cell r="D184">
            <v>13</v>
          </cell>
          <cell r="E184">
            <v>13.5</v>
          </cell>
          <cell r="F184">
            <v>17</v>
          </cell>
          <cell r="G184">
            <v>20.5</v>
          </cell>
          <cell r="H184">
            <v>16</v>
          </cell>
          <cell r="I184">
            <v>8</v>
          </cell>
          <cell r="J184">
            <v>7.5</v>
          </cell>
          <cell r="K184">
            <v>107.5</v>
          </cell>
          <cell r="L184">
            <v>11.315789473684211</v>
          </cell>
          <cell r="M184" t="str">
            <v>Admis</v>
          </cell>
          <cell r="N184" t="str">
            <v>171ème</v>
          </cell>
        </row>
        <row r="185">
          <cell r="A185">
            <v>460</v>
          </cell>
          <cell r="B185" t="str">
            <v>MOUROU SABI Alexandre</v>
          </cell>
          <cell r="C185">
            <v>12</v>
          </cell>
          <cell r="D185">
            <v>11</v>
          </cell>
          <cell r="E185">
            <v>12.5</v>
          </cell>
          <cell r="F185">
            <v>15.5</v>
          </cell>
          <cell r="G185">
            <v>20</v>
          </cell>
          <cell r="H185">
            <v>16</v>
          </cell>
          <cell r="I185">
            <v>13</v>
          </cell>
          <cell r="J185">
            <v>7.5</v>
          </cell>
          <cell r="K185">
            <v>107.5</v>
          </cell>
          <cell r="L185">
            <v>11.315789473684211</v>
          </cell>
          <cell r="M185" t="str">
            <v>Admis</v>
          </cell>
          <cell r="N185" t="str">
            <v>171ème</v>
          </cell>
        </row>
        <row r="186">
          <cell r="A186">
            <v>539</v>
          </cell>
          <cell r="B186" t="str">
            <v>KABAÏLE Philippe-De-Sal</v>
          </cell>
          <cell r="C186">
            <v>8.5</v>
          </cell>
          <cell r="D186">
            <v>13</v>
          </cell>
          <cell r="E186">
            <v>10</v>
          </cell>
          <cell r="F186">
            <v>12.25</v>
          </cell>
          <cell r="G186">
            <v>25.5</v>
          </cell>
          <cell r="H186">
            <v>13</v>
          </cell>
          <cell r="I186">
            <v>11</v>
          </cell>
          <cell r="J186">
            <v>14</v>
          </cell>
          <cell r="K186">
            <v>107.25</v>
          </cell>
          <cell r="L186">
            <v>11.289473684210526</v>
          </cell>
          <cell r="M186" t="str">
            <v>Admis</v>
          </cell>
          <cell r="N186" t="str">
            <v>179ème</v>
          </cell>
        </row>
        <row r="187">
          <cell r="A187">
            <v>115</v>
          </cell>
          <cell r="B187" t="str">
            <v>KUNJENG  Regina MUSONGONG</v>
          </cell>
          <cell r="C187">
            <v>10</v>
          </cell>
          <cell r="D187">
            <v>17</v>
          </cell>
          <cell r="E187">
            <v>10.5</v>
          </cell>
          <cell r="F187">
            <v>17</v>
          </cell>
          <cell r="G187">
            <v>13</v>
          </cell>
          <cell r="H187">
            <v>19</v>
          </cell>
          <cell r="I187">
            <v>7.5</v>
          </cell>
          <cell r="J187">
            <v>13</v>
          </cell>
          <cell r="K187">
            <v>107</v>
          </cell>
          <cell r="L187">
            <v>11.263157894736842</v>
          </cell>
          <cell r="M187" t="str">
            <v>Admis</v>
          </cell>
          <cell r="N187" t="str">
            <v>180ème</v>
          </cell>
        </row>
        <row r="188">
          <cell r="A188">
            <v>300</v>
          </cell>
          <cell r="B188" t="str">
            <v>MAKONDZO KOUMOU Rhèse</v>
          </cell>
          <cell r="C188">
            <v>11</v>
          </cell>
          <cell r="D188">
            <v>13</v>
          </cell>
          <cell r="E188">
            <v>16</v>
          </cell>
          <cell r="F188">
            <v>13</v>
          </cell>
          <cell r="G188">
            <v>25</v>
          </cell>
          <cell r="H188">
            <v>15</v>
          </cell>
          <cell r="I188">
            <v>5</v>
          </cell>
          <cell r="J188">
            <v>9</v>
          </cell>
          <cell r="K188">
            <v>107</v>
          </cell>
          <cell r="L188">
            <v>11.263157894736842</v>
          </cell>
          <cell r="M188" t="str">
            <v>Admis</v>
          </cell>
          <cell r="N188" t="str">
            <v>180ème</v>
          </cell>
        </row>
        <row r="189">
          <cell r="A189">
            <v>502</v>
          </cell>
          <cell r="B189" t="str">
            <v>DEMBELE Souleymane</v>
          </cell>
          <cell r="C189">
            <v>10</v>
          </cell>
          <cell r="D189">
            <v>17</v>
          </cell>
          <cell r="E189">
            <v>12.5</v>
          </cell>
          <cell r="F189">
            <v>11.5</v>
          </cell>
          <cell r="G189">
            <v>18</v>
          </cell>
          <cell r="H189">
            <v>20</v>
          </cell>
          <cell r="I189">
            <v>8</v>
          </cell>
          <cell r="J189">
            <v>10</v>
          </cell>
          <cell r="K189">
            <v>107</v>
          </cell>
          <cell r="L189">
            <v>11.263157894736842</v>
          </cell>
          <cell r="M189" t="str">
            <v>Admis</v>
          </cell>
          <cell r="N189" t="str">
            <v>180ème</v>
          </cell>
        </row>
        <row r="190">
          <cell r="A190">
            <v>7</v>
          </cell>
          <cell r="B190" t="str">
            <v>MOUEDIONG  AKAMA Hermine</v>
          </cell>
          <cell r="C190">
            <v>14</v>
          </cell>
          <cell r="D190">
            <v>13</v>
          </cell>
          <cell r="E190">
            <v>10</v>
          </cell>
          <cell r="F190">
            <v>12.5</v>
          </cell>
          <cell r="G190">
            <v>28</v>
          </cell>
          <cell r="H190">
            <v>14.5</v>
          </cell>
          <cell r="I190">
            <v>7.25</v>
          </cell>
          <cell r="J190">
            <v>7.5</v>
          </cell>
          <cell r="K190">
            <v>106.75</v>
          </cell>
          <cell r="L190">
            <v>11.236842105263158</v>
          </cell>
          <cell r="M190" t="str">
            <v>Admis</v>
          </cell>
          <cell r="N190" t="str">
            <v>183ème</v>
          </cell>
        </row>
        <row r="191">
          <cell r="A191">
            <v>284</v>
          </cell>
          <cell r="B191" t="str">
            <v>GANKI Olgeure</v>
          </cell>
          <cell r="C191">
            <v>10.5</v>
          </cell>
          <cell r="D191">
            <v>7</v>
          </cell>
          <cell r="E191">
            <v>13</v>
          </cell>
          <cell r="F191">
            <v>13.25</v>
          </cell>
          <cell r="G191">
            <v>22.5</v>
          </cell>
          <cell r="H191">
            <v>16</v>
          </cell>
          <cell r="I191">
            <v>11.5</v>
          </cell>
          <cell r="J191">
            <v>13</v>
          </cell>
          <cell r="K191">
            <v>106.75</v>
          </cell>
          <cell r="L191">
            <v>11.236842105263158</v>
          </cell>
          <cell r="M191" t="str">
            <v>Admis</v>
          </cell>
          <cell r="N191" t="str">
            <v>183ème</v>
          </cell>
        </row>
        <row r="192">
          <cell r="A192">
            <v>315</v>
          </cell>
          <cell r="B192" t="str">
            <v>MOUANDZA MPELO Tite</v>
          </cell>
          <cell r="C192">
            <v>11</v>
          </cell>
          <cell r="D192">
            <v>13</v>
          </cell>
          <cell r="E192">
            <v>13.5</v>
          </cell>
          <cell r="F192">
            <v>8.75</v>
          </cell>
          <cell r="G192">
            <v>29.5</v>
          </cell>
          <cell r="H192">
            <v>14.5</v>
          </cell>
          <cell r="I192">
            <v>6.5</v>
          </cell>
          <cell r="J192">
            <v>10</v>
          </cell>
          <cell r="K192">
            <v>106.75</v>
          </cell>
          <cell r="L192">
            <v>11.236842105263158</v>
          </cell>
          <cell r="M192" t="str">
            <v>Admis</v>
          </cell>
          <cell r="N192" t="str">
            <v>183ème</v>
          </cell>
        </row>
        <row r="193">
          <cell r="A193">
            <v>64</v>
          </cell>
          <cell r="B193" t="str">
            <v xml:space="preserve">TCHEPKOU Pelagie Ruth </v>
          </cell>
          <cell r="C193">
            <v>11</v>
          </cell>
          <cell r="D193">
            <v>5</v>
          </cell>
          <cell r="E193">
            <v>17</v>
          </cell>
          <cell r="F193">
            <v>16</v>
          </cell>
          <cell r="G193">
            <v>24.5</v>
          </cell>
          <cell r="H193">
            <v>20</v>
          </cell>
          <cell r="I193">
            <v>6.5</v>
          </cell>
          <cell r="J193">
            <v>6.5</v>
          </cell>
          <cell r="K193">
            <v>106.5</v>
          </cell>
          <cell r="L193">
            <v>11.210526315789474</v>
          </cell>
          <cell r="M193" t="str">
            <v>Admis</v>
          </cell>
          <cell r="N193" t="str">
            <v>186ème</v>
          </cell>
        </row>
        <row r="194">
          <cell r="A194">
            <v>78</v>
          </cell>
          <cell r="B194" t="str">
            <v>ZANG  Ferdinand</v>
          </cell>
          <cell r="C194">
            <v>11</v>
          </cell>
          <cell r="D194">
            <v>9</v>
          </cell>
          <cell r="E194">
            <v>9</v>
          </cell>
          <cell r="F194">
            <v>12</v>
          </cell>
          <cell r="G194">
            <v>26</v>
          </cell>
          <cell r="H194">
            <v>16</v>
          </cell>
          <cell r="I194">
            <v>8</v>
          </cell>
          <cell r="J194">
            <v>15.5</v>
          </cell>
          <cell r="K194">
            <v>106.5</v>
          </cell>
          <cell r="L194">
            <v>11.210526315789474</v>
          </cell>
          <cell r="M194" t="str">
            <v>Admis</v>
          </cell>
          <cell r="N194" t="str">
            <v>186ème</v>
          </cell>
        </row>
        <row r="195">
          <cell r="A195">
            <v>79</v>
          </cell>
          <cell r="B195" t="str">
            <v>ALELANA ANEGOUE Barbare</v>
          </cell>
          <cell r="C195">
            <v>11</v>
          </cell>
          <cell r="D195">
            <v>7</v>
          </cell>
          <cell r="E195">
            <v>10</v>
          </cell>
          <cell r="F195">
            <v>14</v>
          </cell>
          <cell r="G195">
            <v>29.5</v>
          </cell>
          <cell r="H195">
            <v>15</v>
          </cell>
          <cell r="I195">
            <v>8.5</v>
          </cell>
          <cell r="J195">
            <v>11.5</v>
          </cell>
          <cell r="K195">
            <v>106.5</v>
          </cell>
          <cell r="L195">
            <v>11.210526315789474</v>
          </cell>
          <cell r="M195" t="str">
            <v>Admis</v>
          </cell>
          <cell r="N195" t="str">
            <v>186ème</v>
          </cell>
        </row>
        <row r="196">
          <cell r="A196">
            <v>93</v>
          </cell>
          <cell r="B196" t="str">
            <v>EBWA Hélène Prudence</v>
          </cell>
          <cell r="C196">
            <v>11</v>
          </cell>
          <cell r="D196">
            <v>7</v>
          </cell>
          <cell r="E196">
            <v>10</v>
          </cell>
          <cell r="F196">
            <v>16.5</v>
          </cell>
          <cell r="G196">
            <v>21.5</v>
          </cell>
          <cell r="H196">
            <v>20.5</v>
          </cell>
          <cell r="I196">
            <v>10</v>
          </cell>
          <cell r="J196">
            <v>10</v>
          </cell>
          <cell r="K196">
            <v>106.5</v>
          </cell>
          <cell r="L196">
            <v>11.210526315789474</v>
          </cell>
          <cell r="M196" t="str">
            <v>Admis</v>
          </cell>
          <cell r="N196" t="str">
            <v>186ème</v>
          </cell>
        </row>
        <row r="197">
          <cell r="A197">
            <v>392</v>
          </cell>
          <cell r="B197" t="str">
            <v>NGAUDJOU NGODJOU Ulrich</v>
          </cell>
          <cell r="C197">
            <v>13</v>
          </cell>
          <cell r="D197">
            <v>9</v>
          </cell>
          <cell r="E197">
            <v>8.5</v>
          </cell>
          <cell r="F197">
            <v>15.5</v>
          </cell>
          <cell r="G197">
            <v>23.5</v>
          </cell>
          <cell r="H197">
            <v>17.5</v>
          </cell>
          <cell r="I197">
            <v>7.5</v>
          </cell>
          <cell r="J197">
            <v>12</v>
          </cell>
          <cell r="K197">
            <v>106.5</v>
          </cell>
          <cell r="L197">
            <v>11.210526315789474</v>
          </cell>
          <cell r="M197" t="str">
            <v>Admis</v>
          </cell>
          <cell r="N197" t="str">
            <v>186ème</v>
          </cell>
        </row>
        <row r="198">
          <cell r="A198">
            <v>453</v>
          </cell>
          <cell r="B198" t="str">
            <v>HOUKPONOU Octave Parfait</v>
          </cell>
          <cell r="C198">
            <v>12</v>
          </cell>
          <cell r="D198">
            <v>6</v>
          </cell>
          <cell r="E198">
            <v>10</v>
          </cell>
          <cell r="F198">
            <v>15</v>
          </cell>
          <cell r="G198">
            <v>22</v>
          </cell>
          <cell r="H198">
            <v>15</v>
          </cell>
          <cell r="I198">
            <v>13.25</v>
          </cell>
          <cell r="J198">
            <v>13</v>
          </cell>
          <cell r="K198">
            <v>106.25</v>
          </cell>
          <cell r="L198">
            <v>11.184210526315789</v>
          </cell>
          <cell r="M198" t="str">
            <v>Admis</v>
          </cell>
          <cell r="N198" t="str">
            <v>191ème</v>
          </cell>
        </row>
        <row r="199">
          <cell r="A199">
            <v>128</v>
          </cell>
          <cell r="B199" t="str">
            <v>MESSANGA  Lucien Christian</v>
          </cell>
          <cell r="C199">
            <v>10</v>
          </cell>
          <cell r="D199">
            <v>17</v>
          </cell>
          <cell r="E199">
            <v>11</v>
          </cell>
          <cell r="F199">
            <v>9.5</v>
          </cell>
          <cell r="G199">
            <v>20.5</v>
          </cell>
          <cell r="H199">
            <v>19</v>
          </cell>
          <cell r="I199">
            <v>8</v>
          </cell>
          <cell r="J199">
            <v>11</v>
          </cell>
          <cell r="K199">
            <v>106</v>
          </cell>
          <cell r="L199">
            <v>11.157894736842104</v>
          </cell>
          <cell r="M199" t="str">
            <v>Admis</v>
          </cell>
          <cell r="N199" t="str">
            <v>192ème</v>
          </cell>
        </row>
        <row r="200">
          <cell r="A200">
            <v>319</v>
          </cell>
          <cell r="B200" t="str">
            <v>MOUKENGUE Eric Mavi</v>
          </cell>
          <cell r="C200">
            <v>11</v>
          </cell>
          <cell r="D200">
            <v>11</v>
          </cell>
          <cell r="E200">
            <v>13.5</v>
          </cell>
          <cell r="F200">
            <v>19.5</v>
          </cell>
          <cell r="G200">
            <v>23.5</v>
          </cell>
          <cell r="H200">
            <v>9</v>
          </cell>
          <cell r="I200">
            <v>6</v>
          </cell>
          <cell r="J200">
            <v>12.5</v>
          </cell>
          <cell r="K200">
            <v>106</v>
          </cell>
          <cell r="L200">
            <v>11.157894736842104</v>
          </cell>
          <cell r="M200" t="str">
            <v>Admis</v>
          </cell>
          <cell r="N200" t="str">
            <v>192ème</v>
          </cell>
        </row>
        <row r="201">
          <cell r="A201">
            <v>459</v>
          </cell>
          <cell r="B201" t="str">
            <v>MOROU Moussa</v>
          </cell>
          <cell r="C201">
            <v>12</v>
          </cell>
          <cell r="D201">
            <v>7</v>
          </cell>
          <cell r="E201">
            <v>12.5</v>
          </cell>
          <cell r="F201">
            <v>17</v>
          </cell>
          <cell r="G201">
            <v>22</v>
          </cell>
          <cell r="H201">
            <v>17</v>
          </cell>
          <cell r="I201">
            <v>13</v>
          </cell>
          <cell r="J201">
            <v>5.5</v>
          </cell>
          <cell r="K201">
            <v>106</v>
          </cell>
          <cell r="L201">
            <v>11.157894736842104</v>
          </cell>
          <cell r="M201" t="str">
            <v>Admis</v>
          </cell>
          <cell r="N201" t="str">
            <v>192ème</v>
          </cell>
        </row>
        <row r="202">
          <cell r="A202">
            <v>483</v>
          </cell>
          <cell r="B202" t="str">
            <v>GOGA Edjeh Kossi</v>
          </cell>
          <cell r="C202">
            <v>12</v>
          </cell>
          <cell r="D202">
            <v>13</v>
          </cell>
          <cell r="E202">
            <v>5.5</v>
          </cell>
          <cell r="F202">
            <v>11.5</v>
          </cell>
          <cell r="G202">
            <v>24</v>
          </cell>
          <cell r="H202">
            <v>19</v>
          </cell>
          <cell r="I202">
            <v>7.5</v>
          </cell>
          <cell r="J202">
            <v>13.5</v>
          </cell>
          <cell r="K202">
            <v>106</v>
          </cell>
          <cell r="L202">
            <v>11.157894736842104</v>
          </cell>
          <cell r="M202" t="str">
            <v>Admis</v>
          </cell>
          <cell r="N202" t="str">
            <v>192ème</v>
          </cell>
        </row>
        <row r="203">
          <cell r="A203">
            <v>524</v>
          </cell>
          <cell r="B203" t="str">
            <v>SIDIBE Adama</v>
          </cell>
          <cell r="C203">
            <v>9</v>
          </cell>
          <cell r="D203">
            <v>16</v>
          </cell>
          <cell r="E203">
            <v>13.5</v>
          </cell>
          <cell r="F203">
            <v>13.5</v>
          </cell>
          <cell r="G203">
            <v>22</v>
          </cell>
          <cell r="H203">
            <v>17</v>
          </cell>
          <cell r="I203">
            <v>5.75</v>
          </cell>
          <cell r="J203">
            <v>9</v>
          </cell>
          <cell r="K203">
            <v>105.75</v>
          </cell>
          <cell r="L203">
            <v>11.131578947368421</v>
          </cell>
          <cell r="M203" t="str">
            <v>Admis</v>
          </cell>
          <cell r="N203" t="str">
            <v>196ème</v>
          </cell>
        </row>
        <row r="204">
          <cell r="A204">
            <v>46</v>
          </cell>
          <cell r="B204" t="str">
            <v>OMAGHA SENGE AGHA Patience</v>
          </cell>
          <cell r="C204">
            <v>11</v>
          </cell>
          <cell r="D204">
            <v>8</v>
          </cell>
          <cell r="E204">
            <v>9</v>
          </cell>
          <cell r="F204">
            <v>17</v>
          </cell>
          <cell r="G204">
            <v>26.5</v>
          </cell>
          <cell r="H204">
            <v>13</v>
          </cell>
          <cell r="I204">
            <v>10</v>
          </cell>
          <cell r="J204">
            <v>11</v>
          </cell>
          <cell r="K204">
            <v>105.5</v>
          </cell>
          <cell r="L204">
            <v>11.105263157894736</v>
          </cell>
          <cell r="M204" t="str">
            <v>Admis</v>
          </cell>
          <cell r="N204" t="str">
            <v>197ème</v>
          </cell>
        </row>
        <row r="205">
          <cell r="A205">
            <v>103</v>
          </cell>
          <cell r="B205" t="str">
            <v>FOKA TAKAMGNO  Carlin</v>
          </cell>
          <cell r="C205">
            <v>10</v>
          </cell>
          <cell r="D205">
            <v>13</v>
          </cell>
          <cell r="E205">
            <v>12.5</v>
          </cell>
          <cell r="F205">
            <v>12</v>
          </cell>
          <cell r="G205">
            <v>15.5</v>
          </cell>
          <cell r="H205">
            <v>24.5</v>
          </cell>
          <cell r="I205">
            <v>8</v>
          </cell>
          <cell r="J205">
            <v>10</v>
          </cell>
          <cell r="K205">
            <v>105.5</v>
          </cell>
          <cell r="L205">
            <v>11.105263157894736</v>
          </cell>
          <cell r="M205" t="str">
            <v>Admis</v>
          </cell>
          <cell r="N205" t="str">
            <v>197ème</v>
          </cell>
        </row>
        <row r="206">
          <cell r="A206">
            <v>267</v>
          </cell>
          <cell r="B206" t="str">
            <v>BOUDIMBOU MADZOUKA Yvan Lyonel</v>
          </cell>
          <cell r="C206">
            <v>11</v>
          </cell>
          <cell r="D206">
            <v>8</v>
          </cell>
          <cell r="E206">
            <v>14.5</v>
          </cell>
          <cell r="F206">
            <v>10.5</v>
          </cell>
          <cell r="G206">
            <v>27.5</v>
          </cell>
          <cell r="H206">
            <v>18</v>
          </cell>
          <cell r="I206">
            <v>8</v>
          </cell>
          <cell r="J206">
            <v>8</v>
          </cell>
          <cell r="K206">
            <v>105.5</v>
          </cell>
          <cell r="L206">
            <v>11.105263157894736</v>
          </cell>
          <cell r="M206" t="str">
            <v>Admis</v>
          </cell>
          <cell r="N206" t="str">
            <v>197ème</v>
          </cell>
        </row>
        <row r="207">
          <cell r="A207">
            <v>294</v>
          </cell>
          <cell r="B207" t="str">
            <v>LOUBAKI Jovain</v>
          </cell>
          <cell r="C207">
            <v>11</v>
          </cell>
          <cell r="D207">
            <v>7</v>
          </cell>
          <cell r="E207">
            <v>13</v>
          </cell>
          <cell r="F207">
            <v>16.5</v>
          </cell>
          <cell r="G207">
            <v>26</v>
          </cell>
          <cell r="H207">
            <v>16</v>
          </cell>
          <cell r="I207">
            <v>6</v>
          </cell>
          <cell r="J207">
            <v>10</v>
          </cell>
          <cell r="K207">
            <v>105.5</v>
          </cell>
          <cell r="L207">
            <v>11.105263157894736</v>
          </cell>
          <cell r="M207" t="str">
            <v>Admis</v>
          </cell>
          <cell r="N207" t="str">
            <v>197ème</v>
          </cell>
        </row>
        <row r="208">
          <cell r="A208">
            <v>395</v>
          </cell>
          <cell r="B208" t="str">
            <v>NTOUTOUME NDONG Evrald Raphael</v>
          </cell>
          <cell r="C208">
            <v>13</v>
          </cell>
          <cell r="D208">
            <v>14</v>
          </cell>
          <cell r="E208">
            <v>6</v>
          </cell>
          <cell r="F208">
            <v>15.5</v>
          </cell>
          <cell r="G208">
            <v>13.5</v>
          </cell>
          <cell r="H208">
            <v>23</v>
          </cell>
          <cell r="I208">
            <v>10.5</v>
          </cell>
          <cell r="J208">
            <v>10</v>
          </cell>
          <cell r="K208">
            <v>105.5</v>
          </cell>
          <cell r="L208">
            <v>11.105263157894736</v>
          </cell>
          <cell r="M208" t="str">
            <v>Admis</v>
          </cell>
          <cell r="N208" t="str">
            <v>197ème</v>
          </cell>
        </row>
        <row r="209">
          <cell r="A209">
            <v>397</v>
          </cell>
          <cell r="B209" t="str">
            <v>OKE BESSA Cyril Yannick</v>
          </cell>
          <cell r="C209">
            <v>11</v>
          </cell>
          <cell r="D209">
            <v>9</v>
          </cell>
          <cell r="E209">
            <v>12</v>
          </cell>
          <cell r="F209">
            <v>16</v>
          </cell>
          <cell r="G209">
            <v>19</v>
          </cell>
          <cell r="H209">
            <v>16</v>
          </cell>
          <cell r="I209">
            <v>11</v>
          </cell>
          <cell r="J209">
            <v>11.5</v>
          </cell>
          <cell r="K209">
            <v>105.5</v>
          </cell>
          <cell r="L209">
            <v>11.105263157894736</v>
          </cell>
          <cell r="M209" t="str">
            <v>Admis</v>
          </cell>
          <cell r="N209" t="str">
            <v>197ème</v>
          </cell>
        </row>
        <row r="210">
          <cell r="A210">
            <v>449</v>
          </cell>
          <cell r="B210" t="str">
            <v>BOUKO Bachirou</v>
          </cell>
          <cell r="C210">
            <v>13</v>
          </cell>
          <cell r="D210">
            <v>8</v>
          </cell>
          <cell r="E210">
            <v>9</v>
          </cell>
          <cell r="F210">
            <v>14.5</v>
          </cell>
          <cell r="G210">
            <v>25</v>
          </cell>
          <cell r="H210">
            <v>12</v>
          </cell>
          <cell r="I210">
            <v>13</v>
          </cell>
          <cell r="J210">
            <v>11</v>
          </cell>
          <cell r="K210">
            <v>105.5</v>
          </cell>
          <cell r="L210">
            <v>11.105263157894736</v>
          </cell>
          <cell r="M210" t="str">
            <v>Admis</v>
          </cell>
          <cell r="N210" t="str">
            <v>197ème</v>
          </cell>
        </row>
        <row r="211">
          <cell r="A211">
            <v>547</v>
          </cell>
          <cell r="B211" t="str">
            <v>PONGUINDE Jupsie Carole</v>
          </cell>
          <cell r="C211">
            <v>11</v>
          </cell>
          <cell r="D211">
            <v>13</v>
          </cell>
          <cell r="E211">
            <v>9</v>
          </cell>
          <cell r="F211">
            <v>13</v>
          </cell>
          <cell r="G211">
            <v>20</v>
          </cell>
          <cell r="H211">
            <v>21</v>
          </cell>
          <cell r="I211">
            <v>8</v>
          </cell>
          <cell r="J211">
            <v>10.5</v>
          </cell>
          <cell r="K211">
            <v>105.5</v>
          </cell>
          <cell r="L211">
            <v>11.105263157894736</v>
          </cell>
          <cell r="M211" t="str">
            <v>Admis</v>
          </cell>
          <cell r="N211" t="str">
            <v>197ème</v>
          </cell>
        </row>
        <row r="212">
          <cell r="A212">
            <v>35</v>
          </cell>
          <cell r="B212" t="str">
            <v>NGUEFACK  NGUEMO Armel</v>
          </cell>
          <cell r="C212">
            <v>9</v>
          </cell>
          <cell r="D212">
            <v>8</v>
          </cell>
          <cell r="E212">
            <v>11.5</v>
          </cell>
          <cell r="F212">
            <v>18.5</v>
          </cell>
          <cell r="G212">
            <v>21</v>
          </cell>
          <cell r="H212">
            <v>18</v>
          </cell>
          <cell r="I212">
            <v>9</v>
          </cell>
          <cell r="J212">
            <v>10</v>
          </cell>
          <cell r="K212">
            <v>105</v>
          </cell>
          <cell r="L212">
            <v>11.052631578947368</v>
          </cell>
          <cell r="M212" t="str">
            <v>Admis</v>
          </cell>
          <cell r="N212" t="str">
            <v>205ème</v>
          </cell>
        </row>
        <row r="213">
          <cell r="A213">
            <v>67</v>
          </cell>
          <cell r="B213" t="str">
            <v>TOMBEDI  Irène  Christine</v>
          </cell>
          <cell r="C213">
            <v>13</v>
          </cell>
          <cell r="D213">
            <v>12</v>
          </cell>
          <cell r="E213">
            <v>9</v>
          </cell>
          <cell r="F213">
            <v>13.5</v>
          </cell>
          <cell r="G213">
            <v>15.5</v>
          </cell>
          <cell r="H213">
            <v>24.5</v>
          </cell>
          <cell r="I213">
            <v>7</v>
          </cell>
          <cell r="J213">
            <v>10.5</v>
          </cell>
          <cell r="K213">
            <v>105</v>
          </cell>
          <cell r="L213">
            <v>11.052631578947368</v>
          </cell>
          <cell r="M213" t="str">
            <v>Admis</v>
          </cell>
          <cell r="N213" t="str">
            <v>205ème</v>
          </cell>
        </row>
        <row r="214">
          <cell r="A214">
            <v>126</v>
          </cell>
          <cell r="B214" t="str">
            <v>MBONGUE ESSOMBO Golfried</v>
          </cell>
          <cell r="C214">
            <v>11</v>
          </cell>
          <cell r="D214">
            <v>11</v>
          </cell>
          <cell r="E214">
            <v>7.5</v>
          </cell>
          <cell r="F214">
            <v>17</v>
          </cell>
          <cell r="G214">
            <v>29</v>
          </cell>
          <cell r="H214">
            <v>12.5</v>
          </cell>
          <cell r="I214">
            <v>7</v>
          </cell>
          <cell r="J214">
            <v>10</v>
          </cell>
          <cell r="K214">
            <v>105</v>
          </cell>
          <cell r="L214">
            <v>11.052631578947368</v>
          </cell>
          <cell r="M214" t="str">
            <v>Admis</v>
          </cell>
          <cell r="N214" t="str">
            <v>205ème</v>
          </cell>
        </row>
        <row r="215">
          <cell r="A215">
            <v>273</v>
          </cell>
          <cell r="B215" t="str">
            <v>BOUNKOUNIA Thélphonie Jacklin</v>
          </cell>
          <cell r="C215">
            <v>10</v>
          </cell>
          <cell r="D215">
            <v>12</v>
          </cell>
          <cell r="E215">
            <v>14.5</v>
          </cell>
          <cell r="F215">
            <v>16.5</v>
          </cell>
          <cell r="G215">
            <v>22.5</v>
          </cell>
          <cell r="H215">
            <v>16</v>
          </cell>
          <cell r="I215">
            <v>7.5</v>
          </cell>
          <cell r="J215">
            <v>6</v>
          </cell>
          <cell r="K215">
            <v>105</v>
          </cell>
          <cell r="L215">
            <v>11.052631578947368</v>
          </cell>
          <cell r="M215" t="str">
            <v>Admis</v>
          </cell>
          <cell r="N215" t="str">
            <v>205ème</v>
          </cell>
        </row>
        <row r="216">
          <cell r="A216">
            <v>444</v>
          </cell>
          <cell r="B216" t="str">
            <v xml:space="preserve">AGOSSA Dognon Edie </v>
          </cell>
          <cell r="C216">
            <v>12</v>
          </cell>
          <cell r="D216">
            <v>10</v>
          </cell>
          <cell r="E216">
            <v>11.5</v>
          </cell>
          <cell r="F216">
            <v>17</v>
          </cell>
          <cell r="G216">
            <v>20</v>
          </cell>
          <cell r="H216">
            <v>15</v>
          </cell>
          <cell r="I216">
            <v>11</v>
          </cell>
          <cell r="J216">
            <v>8.5</v>
          </cell>
          <cell r="K216">
            <v>105</v>
          </cell>
          <cell r="L216">
            <v>11.052631578947368</v>
          </cell>
          <cell r="M216" t="str">
            <v>Admis</v>
          </cell>
          <cell r="N216" t="str">
            <v>205ème</v>
          </cell>
        </row>
        <row r="217">
          <cell r="A217">
            <v>39</v>
          </cell>
          <cell r="B217" t="str">
            <v>NJIA NGONGANG Edmond Arnold</v>
          </cell>
          <cell r="C217">
            <v>10</v>
          </cell>
          <cell r="D217">
            <v>5</v>
          </cell>
          <cell r="E217">
            <v>7</v>
          </cell>
          <cell r="F217">
            <v>15</v>
          </cell>
          <cell r="G217">
            <v>27</v>
          </cell>
          <cell r="H217">
            <v>19</v>
          </cell>
          <cell r="I217">
            <v>10</v>
          </cell>
          <cell r="J217">
            <v>11.5</v>
          </cell>
          <cell r="K217">
            <v>104.5</v>
          </cell>
          <cell r="L217">
            <v>11</v>
          </cell>
          <cell r="M217" t="str">
            <v>Admis</v>
          </cell>
          <cell r="N217" t="str">
            <v>210ème</v>
          </cell>
        </row>
        <row r="218">
          <cell r="A218">
            <v>42</v>
          </cell>
          <cell r="B218" t="str">
            <v>NJOYA Youchahou</v>
          </cell>
          <cell r="C218">
            <v>13</v>
          </cell>
          <cell r="D218">
            <v>9</v>
          </cell>
          <cell r="E218">
            <v>13.5</v>
          </cell>
          <cell r="F218">
            <v>16</v>
          </cell>
          <cell r="G218">
            <v>14.5</v>
          </cell>
          <cell r="H218">
            <v>17.5</v>
          </cell>
          <cell r="I218">
            <v>9</v>
          </cell>
          <cell r="J218">
            <v>12</v>
          </cell>
          <cell r="K218">
            <v>104.5</v>
          </cell>
          <cell r="L218">
            <v>11</v>
          </cell>
          <cell r="M218" t="str">
            <v>Admis</v>
          </cell>
          <cell r="N218" t="str">
            <v>210ème</v>
          </cell>
        </row>
        <row r="219">
          <cell r="A219">
            <v>448</v>
          </cell>
          <cell r="B219" t="str">
            <v>AVLESSI Sègbégnon</v>
          </cell>
          <cell r="C219">
            <v>13</v>
          </cell>
          <cell r="D219">
            <v>8</v>
          </cell>
          <cell r="E219">
            <v>9.5</v>
          </cell>
          <cell r="F219">
            <v>19.5</v>
          </cell>
          <cell r="G219">
            <v>16</v>
          </cell>
          <cell r="H219">
            <v>12</v>
          </cell>
          <cell r="I219">
            <v>13</v>
          </cell>
          <cell r="J219">
            <v>13.5</v>
          </cell>
          <cell r="K219">
            <v>104.5</v>
          </cell>
          <cell r="L219">
            <v>11</v>
          </cell>
          <cell r="M219" t="str">
            <v>Admis</v>
          </cell>
          <cell r="N219" t="str">
            <v>210ème</v>
          </cell>
        </row>
        <row r="220">
          <cell r="A220">
            <v>529</v>
          </cell>
          <cell r="B220" t="str">
            <v>TEME Oumar</v>
          </cell>
          <cell r="C220">
            <v>11</v>
          </cell>
          <cell r="D220">
            <v>8</v>
          </cell>
          <cell r="E220">
            <v>16</v>
          </cell>
          <cell r="F220">
            <v>11.5</v>
          </cell>
          <cell r="G220">
            <v>17</v>
          </cell>
          <cell r="H220">
            <v>22</v>
          </cell>
          <cell r="I220">
            <v>11</v>
          </cell>
          <cell r="J220">
            <v>8</v>
          </cell>
          <cell r="K220">
            <v>104.5</v>
          </cell>
          <cell r="L220">
            <v>11</v>
          </cell>
          <cell r="M220" t="str">
            <v>Admis</v>
          </cell>
          <cell r="N220" t="str">
            <v>210ème</v>
          </cell>
        </row>
        <row r="221">
          <cell r="A221">
            <v>253</v>
          </cell>
          <cell r="B221" t="str">
            <v>BAKALA  Dimitri</v>
          </cell>
          <cell r="C221">
            <v>10</v>
          </cell>
          <cell r="D221">
            <v>15</v>
          </cell>
          <cell r="E221">
            <v>16</v>
          </cell>
          <cell r="F221">
            <v>9.5</v>
          </cell>
          <cell r="G221">
            <v>25.5</v>
          </cell>
          <cell r="H221">
            <v>13</v>
          </cell>
          <cell r="I221">
            <v>8</v>
          </cell>
          <cell r="J221">
            <v>7</v>
          </cell>
          <cell r="K221">
            <v>104</v>
          </cell>
          <cell r="L221">
            <v>10.947368421052632</v>
          </cell>
          <cell r="M221" t="str">
            <v>Admis</v>
          </cell>
          <cell r="N221" t="str">
            <v>214ème</v>
          </cell>
        </row>
        <row r="222">
          <cell r="A222">
            <v>254</v>
          </cell>
          <cell r="B222" t="str">
            <v>BALOUNGUIDI Grâce Chancel</v>
          </cell>
          <cell r="C222">
            <v>12</v>
          </cell>
          <cell r="D222">
            <v>13</v>
          </cell>
          <cell r="E222">
            <v>12.5</v>
          </cell>
          <cell r="F222">
            <v>17.5</v>
          </cell>
          <cell r="G222">
            <v>18</v>
          </cell>
          <cell r="H222">
            <v>13</v>
          </cell>
          <cell r="I222">
            <v>7</v>
          </cell>
          <cell r="J222">
            <v>11</v>
          </cell>
          <cell r="K222">
            <v>104</v>
          </cell>
          <cell r="L222">
            <v>10.947368421052632</v>
          </cell>
          <cell r="M222" t="str">
            <v>Admis</v>
          </cell>
          <cell r="N222" t="str">
            <v>214ème</v>
          </cell>
        </row>
        <row r="223">
          <cell r="A223">
            <v>434</v>
          </cell>
          <cell r="B223" t="str">
            <v>DIAKHATE Moustapha</v>
          </cell>
          <cell r="C223">
            <v>13</v>
          </cell>
          <cell r="D223">
            <v>12</v>
          </cell>
          <cell r="E223">
            <v>6</v>
          </cell>
          <cell r="F223">
            <v>16</v>
          </cell>
          <cell r="G223">
            <v>16</v>
          </cell>
          <cell r="H223">
            <v>18</v>
          </cell>
          <cell r="I223">
            <v>8.5</v>
          </cell>
          <cell r="J223">
            <v>14.5</v>
          </cell>
          <cell r="K223">
            <v>104</v>
          </cell>
          <cell r="L223">
            <v>10.947368421052632</v>
          </cell>
          <cell r="M223" t="str">
            <v>Admis</v>
          </cell>
          <cell r="N223" t="str">
            <v>214ème</v>
          </cell>
        </row>
        <row r="224">
          <cell r="A224">
            <v>40</v>
          </cell>
          <cell r="B224" t="str">
            <v>NJOJONE MOUKEZI ErvianeCarelle</v>
          </cell>
          <cell r="C224">
            <v>10</v>
          </cell>
          <cell r="D224">
            <v>9</v>
          </cell>
          <cell r="E224">
            <v>11.5</v>
          </cell>
          <cell r="F224">
            <v>16.5</v>
          </cell>
          <cell r="G224">
            <v>19.5</v>
          </cell>
          <cell r="H224">
            <v>20</v>
          </cell>
          <cell r="I224">
            <v>6</v>
          </cell>
          <cell r="J224">
            <v>11</v>
          </cell>
          <cell r="K224">
            <v>103.5</v>
          </cell>
          <cell r="L224">
            <v>10.894736842105264</v>
          </cell>
          <cell r="M224" t="str">
            <v>Admis</v>
          </cell>
          <cell r="N224" t="str">
            <v>217ème</v>
          </cell>
        </row>
        <row r="225">
          <cell r="A225">
            <v>297</v>
          </cell>
          <cell r="B225" t="str">
            <v>MABIALA MOUIMBOU Aristide Mesmin</v>
          </cell>
          <cell r="C225">
            <v>11.5</v>
          </cell>
          <cell r="D225">
            <v>7</v>
          </cell>
          <cell r="E225">
            <v>12</v>
          </cell>
          <cell r="F225">
            <v>18.5</v>
          </cell>
          <cell r="G225">
            <v>23.5</v>
          </cell>
          <cell r="H225">
            <v>14</v>
          </cell>
          <cell r="I225">
            <v>8</v>
          </cell>
          <cell r="J225">
            <v>9</v>
          </cell>
          <cell r="K225">
            <v>103.5</v>
          </cell>
          <cell r="L225">
            <v>10.894736842105264</v>
          </cell>
          <cell r="M225" t="str">
            <v>Admis</v>
          </cell>
          <cell r="N225" t="str">
            <v>217ème</v>
          </cell>
        </row>
        <row r="226">
          <cell r="A226">
            <v>362</v>
          </cell>
          <cell r="B226" t="str">
            <v>ALLAMINE ABAMEY</v>
          </cell>
          <cell r="C226">
            <v>10.5</v>
          </cell>
          <cell r="D226">
            <v>15</v>
          </cell>
          <cell r="E226">
            <v>17</v>
          </cell>
          <cell r="F226">
            <v>12.5</v>
          </cell>
          <cell r="G226">
            <v>12.5</v>
          </cell>
          <cell r="H226">
            <v>13</v>
          </cell>
          <cell r="I226">
            <v>7.5</v>
          </cell>
          <cell r="J226">
            <v>15.5</v>
          </cell>
          <cell r="K226">
            <v>103.5</v>
          </cell>
          <cell r="L226">
            <v>10.894736842105264</v>
          </cell>
          <cell r="M226" t="str">
            <v>Admis</v>
          </cell>
          <cell r="N226" t="str">
            <v>217ème</v>
          </cell>
        </row>
        <row r="227">
          <cell r="A227">
            <v>290</v>
          </cell>
          <cell r="B227" t="str">
            <v>LIELE LIKIBI Geraldy Durand</v>
          </cell>
          <cell r="C227">
            <v>10</v>
          </cell>
          <cell r="D227">
            <v>9</v>
          </cell>
          <cell r="E227">
            <v>13.5</v>
          </cell>
          <cell r="F227">
            <v>17</v>
          </cell>
          <cell r="G227">
            <v>26.75</v>
          </cell>
          <cell r="H227">
            <v>13</v>
          </cell>
          <cell r="I227">
            <v>8</v>
          </cell>
          <cell r="J227">
            <v>6</v>
          </cell>
          <cell r="K227">
            <v>103.25</v>
          </cell>
          <cell r="L227">
            <v>10.868421052631579</v>
          </cell>
          <cell r="M227" t="str">
            <v>Admis</v>
          </cell>
          <cell r="N227" t="str">
            <v>220ème</v>
          </cell>
        </row>
        <row r="228">
          <cell r="A228">
            <v>430</v>
          </cell>
          <cell r="B228" t="str">
            <v>BADJI Louis Prosper Anthelme</v>
          </cell>
          <cell r="C228">
            <v>10</v>
          </cell>
          <cell r="D228">
            <v>7</v>
          </cell>
          <cell r="E228">
            <v>9.5</v>
          </cell>
          <cell r="F228">
            <v>16.5</v>
          </cell>
          <cell r="G228">
            <v>17</v>
          </cell>
          <cell r="H228">
            <v>21</v>
          </cell>
          <cell r="I228">
            <v>7.25</v>
          </cell>
          <cell r="J228">
            <v>15</v>
          </cell>
          <cell r="K228">
            <v>103.25</v>
          </cell>
          <cell r="L228">
            <v>10.868421052631579</v>
          </cell>
          <cell r="M228" t="str">
            <v>Admis</v>
          </cell>
          <cell r="N228" t="str">
            <v>220ème</v>
          </cell>
        </row>
        <row r="229">
          <cell r="A229">
            <v>15</v>
          </cell>
          <cell r="B229" t="str">
            <v>NDOMBOL TONYE Fred</v>
          </cell>
          <cell r="C229">
            <v>8</v>
          </cell>
          <cell r="D229">
            <v>7</v>
          </cell>
          <cell r="E229">
            <v>14.5</v>
          </cell>
          <cell r="F229">
            <v>16.5</v>
          </cell>
          <cell r="G229">
            <v>22.5</v>
          </cell>
          <cell r="H229">
            <v>18.5</v>
          </cell>
          <cell r="I229">
            <v>6</v>
          </cell>
          <cell r="J229">
            <v>10</v>
          </cell>
          <cell r="K229">
            <v>103</v>
          </cell>
          <cell r="L229">
            <v>10.842105263157896</v>
          </cell>
          <cell r="M229" t="str">
            <v>Admis</v>
          </cell>
          <cell r="N229" t="str">
            <v>222ème</v>
          </cell>
        </row>
        <row r="230">
          <cell r="A230">
            <v>70</v>
          </cell>
          <cell r="B230" t="str">
            <v>VENEMBOUO Rajaye Ben Aziz</v>
          </cell>
          <cell r="C230">
            <v>12</v>
          </cell>
          <cell r="D230">
            <v>3</v>
          </cell>
          <cell r="E230">
            <v>13</v>
          </cell>
          <cell r="F230">
            <v>14.5</v>
          </cell>
          <cell r="G230">
            <v>21</v>
          </cell>
          <cell r="H230">
            <v>19</v>
          </cell>
          <cell r="I230">
            <v>11</v>
          </cell>
          <cell r="J230">
            <v>9.5</v>
          </cell>
          <cell r="K230">
            <v>103</v>
          </cell>
          <cell r="L230">
            <v>10.842105263157896</v>
          </cell>
          <cell r="M230" t="str">
            <v>Admis</v>
          </cell>
          <cell r="N230" t="str">
            <v>222ème</v>
          </cell>
        </row>
        <row r="231">
          <cell r="A231">
            <v>75</v>
          </cell>
          <cell r="B231" t="str">
            <v>YEPGANG NANA Nelie</v>
          </cell>
          <cell r="C231">
            <v>11</v>
          </cell>
          <cell r="D231">
            <v>4</v>
          </cell>
          <cell r="E231">
            <v>7.5</v>
          </cell>
          <cell r="F231">
            <v>17.5</v>
          </cell>
          <cell r="G231">
            <v>26</v>
          </cell>
          <cell r="H231">
            <v>17.5</v>
          </cell>
          <cell r="I231">
            <v>9</v>
          </cell>
          <cell r="J231">
            <v>10.5</v>
          </cell>
          <cell r="K231">
            <v>103</v>
          </cell>
          <cell r="L231">
            <v>10.842105263157896</v>
          </cell>
          <cell r="M231" t="str">
            <v>Admis</v>
          </cell>
          <cell r="N231" t="str">
            <v>222ème</v>
          </cell>
        </row>
        <row r="232">
          <cell r="A232">
            <v>305</v>
          </cell>
          <cell r="B232" t="str">
            <v>MAYAMOU LOZI Estaing Gloire</v>
          </cell>
          <cell r="C232">
            <v>9.5</v>
          </cell>
          <cell r="D232">
            <v>6</v>
          </cell>
          <cell r="E232">
            <v>10</v>
          </cell>
          <cell r="F232">
            <v>19</v>
          </cell>
          <cell r="G232">
            <v>22</v>
          </cell>
          <cell r="H232">
            <v>17</v>
          </cell>
          <cell r="I232">
            <v>6.5</v>
          </cell>
          <cell r="J232">
            <v>13</v>
          </cell>
          <cell r="K232">
            <v>103</v>
          </cell>
          <cell r="L232">
            <v>10.842105263157896</v>
          </cell>
          <cell r="M232" t="str">
            <v>Admis</v>
          </cell>
          <cell r="N232" t="str">
            <v>222ème</v>
          </cell>
        </row>
        <row r="233">
          <cell r="A233">
            <v>383</v>
          </cell>
          <cell r="B233" t="str">
            <v>LOUANGA Guy Berlin</v>
          </cell>
          <cell r="C233">
            <v>13</v>
          </cell>
          <cell r="D233">
            <v>8</v>
          </cell>
          <cell r="E233">
            <v>16</v>
          </cell>
          <cell r="F233">
            <v>15</v>
          </cell>
          <cell r="G233">
            <v>11</v>
          </cell>
          <cell r="H233">
            <v>19</v>
          </cell>
          <cell r="I233">
            <v>6</v>
          </cell>
          <cell r="J233">
            <v>15</v>
          </cell>
          <cell r="K233">
            <v>103</v>
          </cell>
          <cell r="L233">
            <v>10.842105263157896</v>
          </cell>
          <cell r="M233" t="str">
            <v>Admis</v>
          </cell>
          <cell r="N233" t="str">
            <v>222ème</v>
          </cell>
        </row>
        <row r="234">
          <cell r="A234">
            <v>474</v>
          </cell>
          <cell r="B234" t="str">
            <v>APEDO Akouvi Sandra Edithe Epouse GOZO</v>
          </cell>
          <cell r="C234">
            <v>13</v>
          </cell>
          <cell r="D234">
            <v>12</v>
          </cell>
          <cell r="E234">
            <v>11.5</v>
          </cell>
          <cell r="F234">
            <v>11.5</v>
          </cell>
          <cell r="G234">
            <v>20</v>
          </cell>
          <cell r="H234">
            <v>17</v>
          </cell>
          <cell r="I234">
            <v>6</v>
          </cell>
          <cell r="J234">
            <v>12</v>
          </cell>
          <cell r="K234">
            <v>103</v>
          </cell>
          <cell r="L234">
            <v>10.842105263157896</v>
          </cell>
          <cell r="M234" t="str">
            <v>Admis</v>
          </cell>
          <cell r="N234" t="str">
            <v>222ème</v>
          </cell>
        </row>
        <row r="235">
          <cell r="A235">
            <v>58</v>
          </cell>
          <cell r="B235" t="str">
            <v>Suzanne  Armelle  WAYAG</v>
          </cell>
          <cell r="C235">
            <v>12</v>
          </cell>
          <cell r="D235">
            <v>6</v>
          </cell>
          <cell r="E235">
            <v>9</v>
          </cell>
          <cell r="F235">
            <v>14</v>
          </cell>
          <cell r="G235">
            <v>28.5</v>
          </cell>
          <cell r="H235">
            <v>18</v>
          </cell>
          <cell r="I235">
            <v>8</v>
          </cell>
          <cell r="J235">
            <v>7</v>
          </cell>
          <cell r="K235">
            <v>102.5</v>
          </cell>
          <cell r="L235">
            <v>10.789473684210526</v>
          </cell>
          <cell r="M235" t="str">
            <v>Admis</v>
          </cell>
          <cell r="N235" t="str">
            <v>228ème</v>
          </cell>
        </row>
        <row r="236">
          <cell r="A236">
            <v>348</v>
          </cell>
          <cell r="B236" t="str">
            <v>ONTSIAYI Armand Vivien Bristol</v>
          </cell>
          <cell r="C236">
            <v>8</v>
          </cell>
          <cell r="D236">
            <v>7</v>
          </cell>
          <cell r="E236">
            <v>13.5</v>
          </cell>
          <cell r="F236">
            <v>15.5</v>
          </cell>
          <cell r="G236">
            <v>21</v>
          </cell>
          <cell r="H236">
            <v>16</v>
          </cell>
          <cell r="I236">
            <v>9.5</v>
          </cell>
          <cell r="J236">
            <v>12</v>
          </cell>
          <cell r="K236">
            <v>102.5</v>
          </cell>
          <cell r="L236">
            <v>10.789473684210526</v>
          </cell>
          <cell r="M236" t="str">
            <v>Admis</v>
          </cell>
          <cell r="N236" t="str">
            <v>228ème</v>
          </cell>
        </row>
        <row r="237">
          <cell r="A237">
            <v>390</v>
          </cell>
          <cell r="B237" t="str">
            <v>MOUNDOUNGA Marc Ulrich</v>
          </cell>
          <cell r="C237">
            <v>11</v>
          </cell>
          <cell r="D237">
            <v>13</v>
          </cell>
          <cell r="E237">
            <v>9.5</v>
          </cell>
          <cell r="F237">
            <v>17</v>
          </cell>
          <cell r="G237">
            <v>23</v>
          </cell>
          <cell r="H237">
            <v>12</v>
          </cell>
          <cell r="I237">
            <v>7</v>
          </cell>
          <cell r="J237">
            <v>10</v>
          </cell>
          <cell r="K237">
            <v>102.5</v>
          </cell>
          <cell r="L237">
            <v>10.789473684210526</v>
          </cell>
          <cell r="M237" t="str">
            <v>Admis</v>
          </cell>
          <cell r="N237" t="str">
            <v>228ème</v>
          </cell>
        </row>
        <row r="238">
          <cell r="A238">
            <v>447</v>
          </cell>
          <cell r="B238" t="str">
            <v>ASSOGBA Tchegoun</v>
          </cell>
          <cell r="C238">
            <v>12</v>
          </cell>
          <cell r="D238">
            <v>9</v>
          </cell>
          <cell r="E238">
            <v>8</v>
          </cell>
          <cell r="F238">
            <v>18.5</v>
          </cell>
          <cell r="G238">
            <v>15</v>
          </cell>
          <cell r="H238">
            <v>14</v>
          </cell>
          <cell r="I238">
            <v>13</v>
          </cell>
          <cell r="J238">
            <v>13</v>
          </cell>
          <cell r="K238">
            <v>102.5</v>
          </cell>
          <cell r="L238">
            <v>10.789473684210526</v>
          </cell>
          <cell r="M238" t="str">
            <v>Admis</v>
          </cell>
          <cell r="N238" t="str">
            <v>228ème</v>
          </cell>
        </row>
        <row r="239">
          <cell r="A239">
            <v>491</v>
          </cell>
          <cell r="B239" t="str">
            <v>MAMA Bitchelam-Nawa</v>
          </cell>
          <cell r="C239">
            <v>13</v>
          </cell>
          <cell r="D239">
            <v>7</v>
          </cell>
          <cell r="E239">
            <v>9</v>
          </cell>
          <cell r="F239">
            <v>16.5</v>
          </cell>
          <cell r="G239">
            <v>20</v>
          </cell>
          <cell r="H239">
            <v>18</v>
          </cell>
          <cell r="I239">
            <v>9</v>
          </cell>
          <cell r="J239">
            <v>10</v>
          </cell>
          <cell r="K239">
            <v>102.5</v>
          </cell>
          <cell r="L239">
            <v>10.789473684210526</v>
          </cell>
          <cell r="M239" t="str">
            <v>Admis</v>
          </cell>
          <cell r="N239" t="str">
            <v>228ème</v>
          </cell>
        </row>
        <row r="240">
          <cell r="A240">
            <v>322</v>
          </cell>
          <cell r="B240" t="str">
            <v>MOUYABI Fergida Ordeval</v>
          </cell>
          <cell r="C240">
            <v>10.5</v>
          </cell>
          <cell r="D240">
            <v>9</v>
          </cell>
          <cell r="E240">
            <v>15.5</v>
          </cell>
          <cell r="F240">
            <v>15</v>
          </cell>
          <cell r="G240">
            <v>19</v>
          </cell>
          <cell r="H240">
            <v>11</v>
          </cell>
          <cell r="I240">
            <v>10.5</v>
          </cell>
          <cell r="J240">
            <v>11.5</v>
          </cell>
          <cell r="K240">
            <v>102</v>
          </cell>
          <cell r="L240">
            <v>10.736842105263158</v>
          </cell>
          <cell r="M240" t="str">
            <v>Admis</v>
          </cell>
          <cell r="N240" t="str">
            <v>233ème</v>
          </cell>
        </row>
        <row r="241">
          <cell r="A241">
            <v>356</v>
          </cell>
          <cell r="B241" t="str">
            <v>TSOUMOU Christ Felnady</v>
          </cell>
          <cell r="C241">
            <v>9</v>
          </cell>
          <cell r="D241">
            <v>12</v>
          </cell>
          <cell r="E241">
            <v>12</v>
          </cell>
          <cell r="F241">
            <v>14.5</v>
          </cell>
          <cell r="G241">
            <v>20</v>
          </cell>
          <cell r="H241">
            <v>13</v>
          </cell>
          <cell r="I241">
            <v>11</v>
          </cell>
          <cell r="J241">
            <v>10.5</v>
          </cell>
          <cell r="K241">
            <v>102</v>
          </cell>
          <cell r="L241">
            <v>10.736842105263158</v>
          </cell>
          <cell r="M241" t="str">
            <v>Admis</v>
          </cell>
          <cell r="N241" t="str">
            <v>233ème</v>
          </cell>
        </row>
        <row r="242">
          <cell r="A242">
            <v>473</v>
          </cell>
          <cell r="B242" t="str">
            <v>AMADOU Sourou</v>
          </cell>
          <cell r="C242">
            <v>11.5</v>
          </cell>
          <cell r="D242">
            <v>15</v>
          </cell>
          <cell r="E242">
            <v>7</v>
          </cell>
          <cell r="F242">
            <v>12</v>
          </cell>
          <cell r="G242">
            <v>25</v>
          </cell>
          <cell r="H242">
            <v>13</v>
          </cell>
          <cell r="I242">
            <v>8</v>
          </cell>
          <cell r="J242">
            <v>10.5</v>
          </cell>
          <cell r="K242">
            <v>102</v>
          </cell>
          <cell r="L242">
            <v>10.736842105263158</v>
          </cell>
          <cell r="M242" t="str">
            <v>Admis</v>
          </cell>
          <cell r="N242" t="str">
            <v>233ème</v>
          </cell>
        </row>
        <row r="243">
          <cell r="A243">
            <v>359</v>
          </cell>
          <cell r="B243" t="str">
            <v>YIDIKA BANZOUZI Casyan Astaire</v>
          </cell>
          <cell r="C243">
            <v>10</v>
          </cell>
          <cell r="D243">
            <v>7</v>
          </cell>
          <cell r="E243">
            <v>18</v>
          </cell>
          <cell r="F243">
            <v>14.75</v>
          </cell>
          <cell r="G243">
            <v>23.5</v>
          </cell>
          <cell r="H243">
            <v>14</v>
          </cell>
          <cell r="I243">
            <v>6.5</v>
          </cell>
          <cell r="J243">
            <v>8</v>
          </cell>
          <cell r="K243">
            <v>101.75</v>
          </cell>
          <cell r="L243">
            <v>10.710526315789474</v>
          </cell>
          <cell r="M243" t="str">
            <v>Admis</v>
          </cell>
          <cell r="N243" t="str">
            <v>236ème</v>
          </cell>
        </row>
        <row r="244">
          <cell r="A244">
            <v>251</v>
          </cell>
          <cell r="B244" t="str">
            <v>ALOMBE Guy Kiyangou Clevid</v>
          </cell>
          <cell r="C244">
            <v>11</v>
          </cell>
          <cell r="D244">
            <v>7</v>
          </cell>
          <cell r="E244">
            <v>15.5</v>
          </cell>
          <cell r="F244">
            <v>11.5</v>
          </cell>
          <cell r="G244">
            <v>25</v>
          </cell>
          <cell r="H244">
            <v>15.5</v>
          </cell>
          <cell r="I244">
            <v>10</v>
          </cell>
          <cell r="J244">
            <v>6</v>
          </cell>
          <cell r="K244">
            <v>101.5</v>
          </cell>
          <cell r="L244">
            <v>10.684210526315789</v>
          </cell>
          <cell r="M244" t="str">
            <v>Admis</v>
          </cell>
          <cell r="N244" t="str">
            <v>237ème</v>
          </cell>
        </row>
        <row r="245">
          <cell r="A245">
            <v>375</v>
          </cell>
          <cell r="B245" t="str">
            <v>AMEMINIA BEKALE Wendila Isabelle</v>
          </cell>
          <cell r="C245">
            <v>13.5</v>
          </cell>
          <cell r="D245">
            <v>6</v>
          </cell>
          <cell r="E245">
            <v>14</v>
          </cell>
          <cell r="F245">
            <v>14</v>
          </cell>
          <cell r="G245">
            <v>14.5</v>
          </cell>
          <cell r="H245">
            <v>17</v>
          </cell>
          <cell r="I245">
            <v>9.5</v>
          </cell>
          <cell r="J245">
            <v>13</v>
          </cell>
          <cell r="K245">
            <v>101.5</v>
          </cell>
          <cell r="L245">
            <v>10.684210526315789</v>
          </cell>
          <cell r="M245" t="str">
            <v>Admis</v>
          </cell>
          <cell r="N245" t="str">
            <v>237ème</v>
          </cell>
        </row>
        <row r="246">
          <cell r="A246">
            <v>396</v>
          </cell>
          <cell r="B246" t="str">
            <v>NTOUTOUME NTOUTOUME Marie Violette</v>
          </cell>
          <cell r="C246">
            <v>12.5</v>
          </cell>
          <cell r="D246">
            <v>13</v>
          </cell>
          <cell r="E246">
            <v>6</v>
          </cell>
          <cell r="F246">
            <v>17</v>
          </cell>
          <cell r="G246">
            <v>24</v>
          </cell>
          <cell r="H246">
            <v>13</v>
          </cell>
          <cell r="I246">
            <v>8</v>
          </cell>
          <cell r="J246">
            <v>8</v>
          </cell>
          <cell r="K246">
            <v>101.5</v>
          </cell>
          <cell r="L246">
            <v>10.684210526315789</v>
          </cell>
          <cell r="M246" t="str">
            <v>Admis</v>
          </cell>
          <cell r="N246" t="str">
            <v>237ème</v>
          </cell>
        </row>
        <row r="247">
          <cell r="A247">
            <v>497</v>
          </cell>
          <cell r="B247" t="str">
            <v>CISSOUMA Dramane</v>
          </cell>
          <cell r="C247">
            <v>11</v>
          </cell>
          <cell r="D247">
            <v>14</v>
          </cell>
          <cell r="E247">
            <v>15</v>
          </cell>
          <cell r="F247">
            <v>12</v>
          </cell>
          <cell r="G247">
            <v>20</v>
          </cell>
          <cell r="H247">
            <v>19</v>
          </cell>
          <cell r="I247">
            <v>5.5</v>
          </cell>
          <cell r="J247">
            <v>5</v>
          </cell>
          <cell r="K247">
            <v>101.5</v>
          </cell>
          <cell r="L247">
            <v>10.684210526315789</v>
          </cell>
          <cell r="M247" t="str">
            <v>Admis</v>
          </cell>
          <cell r="N247" t="str">
            <v>237ème</v>
          </cell>
        </row>
        <row r="248">
          <cell r="A248">
            <v>517</v>
          </cell>
          <cell r="B248" t="str">
            <v>MAIGA Papa Moussa dit Diombana</v>
          </cell>
          <cell r="C248">
            <v>10</v>
          </cell>
          <cell r="D248">
            <v>14</v>
          </cell>
          <cell r="E248">
            <v>18.5</v>
          </cell>
          <cell r="F248">
            <v>14</v>
          </cell>
          <cell r="G248">
            <v>16</v>
          </cell>
          <cell r="H248">
            <v>19</v>
          </cell>
          <cell r="I248">
            <v>4</v>
          </cell>
          <cell r="J248">
            <v>6</v>
          </cell>
          <cell r="K248">
            <v>101.5</v>
          </cell>
          <cell r="L248">
            <v>10.684210526315789</v>
          </cell>
          <cell r="M248" t="str">
            <v>Admis</v>
          </cell>
          <cell r="N248" t="str">
            <v>237ème</v>
          </cell>
        </row>
        <row r="249">
          <cell r="A249">
            <v>33</v>
          </cell>
          <cell r="B249" t="str">
            <v>NGONO Georges Marcel</v>
          </cell>
          <cell r="C249">
            <v>13</v>
          </cell>
          <cell r="D249">
            <v>4</v>
          </cell>
          <cell r="E249">
            <v>9.5</v>
          </cell>
          <cell r="F249">
            <v>15.5</v>
          </cell>
          <cell r="G249">
            <v>26</v>
          </cell>
          <cell r="H249">
            <v>18.5</v>
          </cell>
          <cell r="I249">
            <v>7.25</v>
          </cell>
          <cell r="J249">
            <v>7.5</v>
          </cell>
          <cell r="K249">
            <v>101.25</v>
          </cell>
          <cell r="L249">
            <v>10.657894736842104</v>
          </cell>
          <cell r="M249" t="str">
            <v>Admis</v>
          </cell>
          <cell r="N249" t="str">
            <v>242ème</v>
          </cell>
        </row>
        <row r="250">
          <cell r="A250">
            <v>283</v>
          </cell>
          <cell r="B250" t="str">
            <v>GAMPAKA KIMBOUALA Rodial Djeanesvy</v>
          </cell>
          <cell r="C250">
            <v>11</v>
          </cell>
          <cell r="D250">
            <v>8</v>
          </cell>
          <cell r="E250">
            <v>15.5</v>
          </cell>
          <cell r="F250">
            <v>11.5</v>
          </cell>
          <cell r="G250">
            <v>23.25</v>
          </cell>
          <cell r="H250">
            <v>18</v>
          </cell>
          <cell r="I250">
            <v>5</v>
          </cell>
          <cell r="J250">
            <v>9</v>
          </cell>
          <cell r="K250">
            <v>101.25</v>
          </cell>
          <cell r="L250">
            <v>10.657894736842104</v>
          </cell>
          <cell r="M250" t="str">
            <v>Admis</v>
          </cell>
          <cell r="N250" t="str">
            <v>242ème</v>
          </cell>
        </row>
        <row r="251">
          <cell r="A251">
            <v>469</v>
          </cell>
          <cell r="B251" t="str">
            <v>AGNASRE Tchantine</v>
          </cell>
          <cell r="C251">
            <v>11</v>
          </cell>
          <cell r="D251">
            <v>12</v>
          </cell>
          <cell r="E251">
            <v>8</v>
          </cell>
          <cell r="F251">
            <v>16</v>
          </cell>
          <cell r="G251">
            <v>25</v>
          </cell>
          <cell r="H251">
            <v>12</v>
          </cell>
          <cell r="I251">
            <v>8.25</v>
          </cell>
          <cell r="J251">
            <v>9</v>
          </cell>
          <cell r="K251">
            <v>101.25</v>
          </cell>
          <cell r="L251">
            <v>10.657894736842104</v>
          </cell>
          <cell r="M251" t="str">
            <v>Admis</v>
          </cell>
          <cell r="N251" t="str">
            <v>242ème</v>
          </cell>
        </row>
        <row r="252">
          <cell r="A252">
            <v>5</v>
          </cell>
          <cell r="B252" t="str">
            <v>MOUANJO Christelle</v>
          </cell>
          <cell r="C252">
            <v>8</v>
          </cell>
          <cell r="D252">
            <v>13</v>
          </cell>
          <cell r="E252">
            <v>11.5</v>
          </cell>
          <cell r="F252">
            <v>18</v>
          </cell>
          <cell r="G252">
            <v>19</v>
          </cell>
          <cell r="H252">
            <v>11.5</v>
          </cell>
          <cell r="I252">
            <v>7</v>
          </cell>
          <cell r="J252">
            <v>13</v>
          </cell>
          <cell r="K252">
            <v>101</v>
          </cell>
          <cell r="L252">
            <v>10.631578947368421</v>
          </cell>
          <cell r="M252" t="str">
            <v>Admis</v>
          </cell>
          <cell r="N252" t="str">
            <v>245ème</v>
          </cell>
        </row>
        <row r="253">
          <cell r="A253">
            <v>21</v>
          </cell>
          <cell r="B253" t="str">
            <v>NDZIE  JACQUES Raoul</v>
          </cell>
          <cell r="C253">
            <v>7</v>
          </cell>
          <cell r="D253">
            <v>9</v>
          </cell>
          <cell r="E253">
            <v>9.5</v>
          </cell>
          <cell r="F253">
            <v>8.5</v>
          </cell>
          <cell r="G253">
            <v>27.5</v>
          </cell>
          <cell r="H253">
            <v>17.5</v>
          </cell>
          <cell r="I253">
            <v>11</v>
          </cell>
          <cell r="J253">
            <v>11</v>
          </cell>
          <cell r="K253">
            <v>101</v>
          </cell>
          <cell r="L253">
            <v>10.631578947368421</v>
          </cell>
          <cell r="M253" t="str">
            <v>Admis</v>
          </cell>
          <cell r="N253" t="str">
            <v>245ème</v>
          </cell>
        </row>
        <row r="254">
          <cell r="A254">
            <v>334</v>
          </cell>
          <cell r="B254" t="str">
            <v>NGATSELE MBIZI Franck Daurel</v>
          </cell>
          <cell r="C254">
            <v>13</v>
          </cell>
          <cell r="D254">
            <v>10</v>
          </cell>
          <cell r="E254">
            <v>14</v>
          </cell>
          <cell r="F254">
            <v>9</v>
          </cell>
          <cell r="G254">
            <v>17.5</v>
          </cell>
          <cell r="H254">
            <v>21</v>
          </cell>
          <cell r="I254">
            <v>8</v>
          </cell>
          <cell r="J254">
            <v>8.5</v>
          </cell>
          <cell r="K254">
            <v>101</v>
          </cell>
          <cell r="L254">
            <v>10.631578947368421</v>
          </cell>
          <cell r="M254" t="str">
            <v>Admis</v>
          </cell>
          <cell r="N254" t="str">
            <v>245ème</v>
          </cell>
        </row>
        <row r="255">
          <cell r="A255">
            <v>341</v>
          </cell>
          <cell r="B255" t="str">
            <v>NIAMA Gosier Turpicia</v>
          </cell>
          <cell r="C255">
            <v>10</v>
          </cell>
          <cell r="D255">
            <v>8</v>
          </cell>
          <cell r="E255">
            <v>14.5</v>
          </cell>
          <cell r="F255">
            <v>17</v>
          </cell>
          <cell r="G255">
            <v>19</v>
          </cell>
          <cell r="H255">
            <v>16</v>
          </cell>
          <cell r="I255">
            <v>5</v>
          </cell>
          <cell r="J255">
            <v>11.5</v>
          </cell>
          <cell r="K255">
            <v>101</v>
          </cell>
          <cell r="L255">
            <v>10.631578947368421</v>
          </cell>
          <cell r="M255" t="str">
            <v>Admis</v>
          </cell>
          <cell r="N255" t="str">
            <v>245ème</v>
          </cell>
        </row>
        <row r="256">
          <cell r="A256">
            <v>347</v>
          </cell>
          <cell r="B256" t="str">
            <v>ONDONGO Payoh Charnold</v>
          </cell>
          <cell r="C256">
            <v>10</v>
          </cell>
          <cell r="D256">
            <v>12</v>
          </cell>
          <cell r="E256">
            <v>14</v>
          </cell>
          <cell r="F256">
            <v>16</v>
          </cell>
          <cell r="G256">
            <v>21</v>
          </cell>
          <cell r="H256">
            <v>12</v>
          </cell>
          <cell r="I256">
            <v>6</v>
          </cell>
          <cell r="J256">
            <v>10</v>
          </cell>
          <cell r="K256">
            <v>101</v>
          </cell>
          <cell r="L256">
            <v>10.631578947368421</v>
          </cell>
          <cell r="M256" t="str">
            <v>Admis</v>
          </cell>
          <cell r="N256" t="str">
            <v>245ème</v>
          </cell>
        </row>
        <row r="257">
          <cell r="A257">
            <v>99</v>
          </cell>
          <cell r="B257" t="str">
            <v>EWOUDOU III Le Prince Francis</v>
          </cell>
          <cell r="C257">
            <v>13</v>
          </cell>
          <cell r="D257">
            <v>9</v>
          </cell>
          <cell r="E257">
            <v>12</v>
          </cell>
          <cell r="F257">
            <v>15.5</v>
          </cell>
          <cell r="G257">
            <v>18</v>
          </cell>
          <cell r="H257">
            <v>15</v>
          </cell>
          <cell r="I257">
            <v>9</v>
          </cell>
          <cell r="J257">
            <v>9</v>
          </cell>
          <cell r="K257">
            <v>100.5</v>
          </cell>
          <cell r="L257">
            <v>10.578947368421053</v>
          </cell>
          <cell r="M257" t="str">
            <v>Admis</v>
          </cell>
          <cell r="N257" t="str">
            <v>250ème</v>
          </cell>
        </row>
        <row r="258">
          <cell r="A258">
            <v>324</v>
          </cell>
          <cell r="B258" t="str">
            <v>MVANGUIDI OUAMBA Ultime Grâcia</v>
          </cell>
          <cell r="C258">
            <v>10</v>
          </cell>
          <cell r="D258">
            <v>9</v>
          </cell>
          <cell r="E258">
            <v>15</v>
          </cell>
          <cell r="F258">
            <v>15.5</v>
          </cell>
          <cell r="G258">
            <v>19</v>
          </cell>
          <cell r="H258">
            <v>16</v>
          </cell>
          <cell r="I258">
            <v>5</v>
          </cell>
          <cell r="J258">
            <v>11</v>
          </cell>
          <cell r="K258">
            <v>100.5</v>
          </cell>
          <cell r="L258">
            <v>10.578947368421053</v>
          </cell>
          <cell r="M258" t="str">
            <v>Admis</v>
          </cell>
          <cell r="N258" t="str">
            <v>250ème</v>
          </cell>
        </row>
        <row r="259">
          <cell r="A259">
            <v>379</v>
          </cell>
          <cell r="B259" t="str">
            <v>EKOGA ONDO Anxieux Parfaix</v>
          </cell>
          <cell r="C259">
            <v>12</v>
          </cell>
          <cell r="D259">
            <v>8</v>
          </cell>
          <cell r="E259">
            <v>10</v>
          </cell>
          <cell r="F259">
            <v>15.5</v>
          </cell>
          <cell r="G259">
            <v>15.5</v>
          </cell>
          <cell r="H259">
            <v>16</v>
          </cell>
          <cell r="I259">
            <v>12.5</v>
          </cell>
          <cell r="J259">
            <v>11</v>
          </cell>
          <cell r="K259">
            <v>100.5</v>
          </cell>
          <cell r="L259">
            <v>10.578947368421053</v>
          </cell>
          <cell r="M259" t="str">
            <v>Admis</v>
          </cell>
          <cell r="N259" t="str">
            <v>250ème</v>
          </cell>
        </row>
        <row r="260">
          <cell r="A260">
            <v>470</v>
          </cell>
          <cell r="B260" t="str">
            <v>AKONDE Masa-Alou Matinkiwè</v>
          </cell>
          <cell r="C260">
            <v>13</v>
          </cell>
          <cell r="D260">
            <v>13</v>
          </cell>
          <cell r="E260">
            <v>6</v>
          </cell>
          <cell r="F260">
            <v>15.5</v>
          </cell>
          <cell r="G260">
            <v>17</v>
          </cell>
          <cell r="H260">
            <v>14</v>
          </cell>
          <cell r="I260">
            <v>8.5</v>
          </cell>
          <cell r="J260">
            <v>13</v>
          </cell>
          <cell r="K260">
            <v>100</v>
          </cell>
          <cell r="L260">
            <v>10.526315789473685</v>
          </cell>
          <cell r="M260" t="str">
            <v>Admis</v>
          </cell>
          <cell r="N260" t="str">
            <v>253ème</v>
          </cell>
        </row>
        <row r="261">
          <cell r="A261">
            <v>492</v>
          </cell>
          <cell r="B261" t="str">
            <v>OGNIGAMA Kokou</v>
          </cell>
          <cell r="C261">
            <v>11</v>
          </cell>
          <cell r="D261">
            <v>8</v>
          </cell>
          <cell r="E261">
            <v>12.5</v>
          </cell>
          <cell r="F261">
            <v>14.5</v>
          </cell>
          <cell r="G261">
            <v>23</v>
          </cell>
          <cell r="H261">
            <v>13</v>
          </cell>
          <cell r="I261">
            <v>5.5</v>
          </cell>
          <cell r="J261">
            <v>12.5</v>
          </cell>
          <cell r="K261">
            <v>100</v>
          </cell>
          <cell r="L261">
            <v>10.526315789473685</v>
          </cell>
          <cell r="M261" t="str">
            <v>Admis</v>
          </cell>
          <cell r="N261" t="str">
            <v>253ème</v>
          </cell>
        </row>
        <row r="262">
          <cell r="A262">
            <v>81</v>
          </cell>
          <cell r="B262" t="str">
            <v>AWONO AWONO  Martin Patrick</v>
          </cell>
          <cell r="C262">
            <v>10</v>
          </cell>
          <cell r="D262">
            <v>4</v>
          </cell>
          <cell r="E262">
            <v>5</v>
          </cell>
          <cell r="F262">
            <v>16.25</v>
          </cell>
          <cell r="G262">
            <v>24.5</v>
          </cell>
          <cell r="H262">
            <v>17.5</v>
          </cell>
          <cell r="I262">
            <v>9.5</v>
          </cell>
          <cell r="J262">
            <v>13</v>
          </cell>
          <cell r="K262">
            <v>99.75</v>
          </cell>
          <cell r="L262">
            <v>10.5</v>
          </cell>
          <cell r="M262" t="str">
            <v>Admis</v>
          </cell>
          <cell r="N262" t="str">
            <v>255ème</v>
          </cell>
        </row>
        <row r="263">
          <cell r="A263">
            <v>47</v>
          </cell>
          <cell r="B263" t="str">
            <v>OMBE  MOUKE Aguy  Carine</v>
          </cell>
          <cell r="C263">
            <v>13</v>
          </cell>
          <cell r="D263">
            <v>3</v>
          </cell>
          <cell r="E263">
            <v>8</v>
          </cell>
          <cell r="F263">
            <v>17</v>
          </cell>
          <cell r="G263">
            <v>27</v>
          </cell>
          <cell r="H263">
            <v>17</v>
          </cell>
          <cell r="I263">
            <v>7.5</v>
          </cell>
          <cell r="J263">
            <v>7</v>
          </cell>
          <cell r="K263">
            <v>99.5</v>
          </cell>
          <cell r="L263">
            <v>10.473684210526315</v>
          </cell>
          <cell r="M263" t="str">
            <v>Admis</v>
          </cell>
          <cell r="N263" t="str">
            <v>256ème</v>
          </cell>
        </row>
        <row r="264">
          <cell r="A264">
            <v>309</v>
          </cell>
          <cell r="B264" t="str">
            <v>MBOURA NGOKON Donny Styve</v>
          </cell>
          <cell r="C264">
            <v>10</v>
          </cell>
          <cell r="D264">
            <v>10</v>
          </cell>
          <cell r="E264">
            <v>12</v>
          </cell>
          <cell r="F264">
            <v>12.5</v>
          </cell>
          <cell r="G264">
            <v>25</v>
          </cell>
          <cell r="H264">
            <v>17</v>
          </cell>
          <cell r="I264">
            <v>7.5</v>
          </cell>
          <cell r="J264">
            <v>5.5</v>
          </cell>
          <cell r="K264">
            <v>99.5</v>
          </cell>
          <cell r="L264">
            <v>10.473684210526315</v>
          </cell>
          <cell r="M264" t="str">
            <v>Admis</v>
          </cell>
          <cell r="N264" t="str">
            <v>256ème</v>
          </cell>
        </row>
        <row r="265">
          <cell r="A265">
            <v>393</v>
          </cell>
          <cell r="B265" t="str">
            <v>NGODI Calvin</v>
          </cell>
          <cell r="C265">
            <v>11</v>
          </cell>
          <cell r="D265">
            <v>9</v>
          </cell>
          <cell r="E265">
            <v>7.5</v>
          </cell>
          <cell r="F265">
            <v>16.5</v>
          </cell>
          <cell r="G265">
            <v>18.5</v>
          </cell>
          <cell r="H265">
            <v>15</v>
          </cell>
          <cell r="I265">
            <v>8.5</v>
          </cell>
          <cell r="J265">
            <v>13.5</v>
          </cell>
          <cell r="K265">
            <v>99.5</v>
          </cell>
          <cell r="L265">
            <v>10.473684210526315</v>
          </cell>
          <cell r="M265" t="str">
            <v>Admis</v>
          </cell>
          <cell r="N265" t="str">
            <v>256ème</v>
          </cell>
        </row>
        <row r="266">
          <cell r="A266">
            <v>429</v>
          </cell>
          <cell r="B266" t="str">
            <v>BADIANE Alexandre Jean Noël</v>
          </cell>
          <cell r="C266">
            <v>12</v>
          </cell>
          <cell r="D266">
            <v>8</v>
          </cell>
          <cell r="E266">
            <v>5</v>
          </cell>
          <cell r="F266">
            <v>17</v>
          </cell>
          <cell r="G266">
            <v>24</v>
          </cell>
          <cell r="H266">
            <v>19</v>
          </cell>
          <cell r="I266">
            <v>8.5</v>
          </cell>
          <cell r="J266">
            <v>6</v>
          </cell>
          <cell r="K266">
            <v>99.5</v>
          </cell>
          <cell r="L266">
            <v>10.473684210526315</v>
          </cell>
          <cell r="M266" t="str">
            <v>Admis</v>
          </cell>
          <cell r="N266" t="str">
            <v>256ème</v>
          </cell>
        </row>
        <row r="267">
          <cell r="A267">
            <v>493</v>
          </cell>
          <cell r="B267" t="str">
            <v>SERENDA Tsématèh</v>
          </cell>
          <cell r="C267">
            <v>13</v>
          </cell>
          <cell r="D267">
            <v>5</v>
          </cell>
          <cell r="E267">
            <v>4</v>
          </cell>
          <cell r="F267">
            <v>14.5</v>
          </cell>
          <cell r="G267">
            <v>22</v>
          </cell>
          <cell r="H267">
            <v>21</v>
          </cell>
          <cell r="I267">
            <v>8.5</v>
          </cell>
          <cell r="J267">
            <v>11.5</v>
          </cell>
          <cell r="K267">
            <v>99.5</v>
          </cell>
          <cell r="L267">
            <v>10.473684210526315</v>
          </cell>
          <cell r="M267" t="str">
            <v>Admis</v>
          </cell>
          <cell r="N267" t="str">
            <v>256ème</v>
          </cell>
        </row>
        <row r="268">
          <cell r="A268">
            <v>499</v>
          </cell>
          <cell r="B268" t="str">
            <v>COULIBALY Boubacar</v>
          </cell>
          <cell r="C268">
            <v>11</v>
          </cell>
          <cell r="D268">
            <v>16</v>
          </cell>
          <cell r="E268">
            <v>11.5</v>
          </cell>
          <cell r="F268">
            <v>10</v>
          </cell>
          <cell r="G268">
            <v>18</v>
          </cell>
          <cell r="H268">
            <v>18</v>
          </cell>
          <cell r="I268">
            <v>7</v>
          </cell>
          <cell r="J268">
            <v>8</v>
          </cell>
          <cell r="K268">
            <v>99.5</v>
          </cell>
          <cell r="L268">
            <v>10.473684210526315</v>
          </cell>
          <cell r="M268" t="str">
            <v>Admis</v>
          </cell>
          <cell r="N268" t="str">
            <v>256ème</v>
          </cell>
        </row>
        <row r="269">
          <cell r="A269">
            <v>48</v>
          </cell>
          <cell r="B269" t="str">
            <v>ONDOBO Aliana Joselyne Séraphine</v>
          </cell>
          <cell r="C269">
            <v>10</v>
          </cell>
          <cell r="D269">
            <v>6</v>
          </cell>
          <cell r="E269">
            <v>11.5</v>
          </cell>
          <cell r="F269">
            <v>14.5</v>
          </cell>
          <cell r="G269">
            <v>26</v>
          </cell>
          <cell r="H269">
            <v>11</v>
          </cell>
          <cell r="I269">
            <v>8</v>
          </cell>
          <cell r="J269">
            <v>12</v>
          </cell>
          <cell r="K269">
            <v>99</v>
          </cell>
          <cell r="L269">
            <v>10.421052631578947</v>
          </cell>
          <cell r="M269" t="str">
            <v>Admis</v>
          </cell>
          <cell r="N269" t="str">
            <v>262ème</v>
          </cell>
        </row>
        <row r="270">
          <cell r="A270">
            <v>82</v>
          </cell>
          <cell r="B270" t="str">
            <v>BANACK SENDA Rosine Lucrece</v>
          </cell>
          <cell r="C270">
            <v>7</v>
          </cell>
          <cell r="D270">
            <v>4</v>
          </cell>
          <cell r="E270">
            <v>13</v>
          </cell>
          <cell r="F270">
            <v>18</v>
          </cell>
          <cell r="G270">
            <v>21</v>
          </cell>
          <cell r="H270">
            <v>15.5</v>
          </cell>
          <cell r="I270">
            <v>8</v>
          </cell>
          <cell r="J270">
            <v>12.5</v>
          </cell>
          <cell r="K270">
            <v>99</v>
          </cell>
          <cell r="L270">
            <v>10.421052631578947</v>
          </cell>
          <cell r="M270" t="str">
            <v>Admis</v>
          </cell>
          <cell r="N270" t="str">
            <v>262ème</v>
          </cell>
        </row>
        <row r="271">
          <cell r="A271">
            <v>266</v>
          </cell>
          <cell r="B271" t="str">
            <v>BONGO-BANDA Gobal Jurel</v>
          </cell>
          <cell r="C271">
            <v>9</v>
          </cell>
          <cell r="D271">
            <v>10</v>
          </cell>
          <cell r="E271">
            <v>17</v>
          </cell>
          <cell r="F271">
            <v>11.5</v>
          </cell>
          <cell r="G271">
            <v>18</v>
          </cell>
          <cell r="H271">
            <v>16</v>
          </cell>
          <cell r="I271">
            <v>8</v>
          </cell>
          <cell r="J271">
            <v>9</v>
          </cell>
          <cell r="K271">
            <v>98.5</v>
          </cell>
          <cell r="L271">
            <v>10.368421052631579</v>
          </cell>
          <cell r="M271" t="str">
            <v>Admis</v>
          </cell>
          <cell r="N271" t="str">
            <v>264ème</v>
          </cell>
        </row>
        <row r="272">
          <cell r="A272">
            <v>287</v>
          </cell>
          <cell r="B272" t="str">
            <v>KIMBOUALA Sheryl Elvir</v>
          </cell>
          <cell r="C272">
            <v>11</v>
          </cell>
          <cell r="D272">
            <v>5</v>
          </cell>
          <cell r="E272">
            <v>12.5</v>
          </cell>
          <cell r="F272">
            <v>15</v>
          </cell>
          <cell r="G272">
            <v>21</v>
          </cell>
          <cell r="H272">
            <v>16</v>
          </cell>
          <cell r="I272">
            <v>8</v>
          </cell>
          <cell r="J272">
            <v>10</v>
          </cell>
          <cell r="K272">
            <v>98.5</v>
          </cell>
          <cell r="L272">
            <v>10.368421052631579</v>
          </cell>
          <cell r="M272" t="str">
            <v>Admis</v>
          </cell>
          <cell r="N272" t="str">
            <v>264ème</v>
          </cell>
        </row>
        <row r="273">
          <cell r="A273">
            <v>304</v>
          </cell>
          <cell r="B273" t="str">
            <v xml:space="preserve">MASSIOLO NLENVO Marlon </v>
          </cell>
          <cell r="C273">
            <v>10</v>
          </cell>
          <cell r="D273">
            <v>10</v>
          </cell>
          <cell r="E273">
            <v>11</v>
          </cell>
          <cell r="F273">
            <v>18.5</v>
          </cell>
          <cell r="G273">
            <v>19.5</v>
          </cell>
          <cell r="H273">
            <v>10</v>
          </cell>
          <cell r="I273">
            <v>9</v>
          </cell>
          <cell r="J273">
            <v>10.5</v>
          </cell>
          <cell r="K273">
            <v>98.5</v>
          </cell>
          <cell r="L273">
            <v>10.368421052631579</v>
          </cell>
          <cell r="M273" t="str">
            <v>Admis</v>
          </cell>
          <cell r="N273" t="str">
            <v>264ème</v>
          </cell>
        </row>
        <row r="274">
          <cell r="A274">
            <v>314</v>
          </cell>
          <cell r="B274" t="str">
            <v>MONDH NGOLET Horty Agendaz</v>
          </cell>
          <cell r="C274">
            <v>11</v>
          </cell>
          <cell r="D274">
            <v>5</v>
          </cell>
          <cell r="E274">
            <v>14</v>
          </cell>
          <cell r="F274">
            <v>15.5</v>
          </cell>
          <cell r="G274">
            <v>23.5</v>
          </cell>
          <cell r="H274">
            <v>14</v>
          </cell>
          <cell r="I274">
            <v>7</v>
          </cell>
          <cell r="J274">
            <v>8.5</v>
          </cell>
          <cell r="K274">
            <v>98.5</v>
          </cell>
          <cell r="L274">
            <v>10.368421052631579</v>
          </cell>
          <cell r="M274" t="str">
            <v>Admis</v>
          </cell>
          <cell r="N274" t="str">
            <v>264ème</v>
          </cell>
        </row>
        <row r="275">
          <cell r="A275">
            <v>345</v>
          </cell>
          <cell r="B275" t="str">
            <v>NZOUKI NKOUKA Idris Merland</v>
          </cell>
          <cell r="C275">
            <v>10.5</v>
          </cell>
          <cell r="D275">
            <v>8</v>
          </cell>
          <cell r="E275">
            <v>11.5</v>
          </cell>
          <cell r="F275">
            <v>13.5</v>
          </cell>
          <cell r="G275">
            <v>23.5</v>
          </cell>
          <cell r="H275">
            <v>14</v>
          </cell>
          <cell r="I275">
            <v>7.5</v>
          </cell>
          <cell r="J275">
            <v>10</v>
          </cell>
          <cell r="K275">
            <v>98.5</v>
          </cell>
          <cell r="L275">
            <v>10.368421052631579</v>
          </cell>
          <cell r="M275" t="str">
            <v>Admis</v>
          </cell>
          <cell r="N275" t="str">
            <v>264ème</v>
          </cell>
        </row>
        <row r="276">
          <cell r="A276">
            <v>482</v>
          </cell>
          <cell r="B276" t="str">
            <v>GNEBAKOU Dawounla</v>
          </cell>
          <cell r="C276">
            <v>13</v>
          </cell>
          <cell r="D276">
            <v>7</v>
          </cell>
          <cell r="E276">
            <v>5.5</v>
          </cell>
          <cell r="F276">
            <v>15</v>
          </cell>
          <cell r="G276">
            <v>20</v>
          </cell>
          <cell r="H276">
            <v>17</v>
          </cell>
          <cell r="I276">
            <v>11</v>
          </cell>
          <cell r="J276">
            <v>10</v>
          </cell>
          <cell r="K276">
            <v>98.5</v>
          </cell>
          <cell r="L276">
            <v>10.368421052631579</v>
          </cell>
          <cell r="M276" t="str">
            <v>Admis</v>
          </cell>
          <cell r="N276" t="str">
            <v>264ème</v>
          </cell>
        </row>
        <row r="277">
          <cell r="A277">
            <v>312</v>
          </cell>
          <cell r="B277" t="str">
            <v>MIKOUNGUI Yvmar Châtaigne</v>
          </cell>
          <cell r="C277">
            <v>10</v>
          </cell>
          <cell r="D277">
            <v>7</v>
          </cell>
          <cell r="E277">
            <v>12.5</v>
          </cell>
          <cell r="F277">
            <v>12</v>
          </cell>
          <cell r="G277">
            <v>22</v>
          </cell>
          <cell r="H277">
            <v>18</v>
          </cell>
          <cell r="I277">
            <v>6.5</v>
          </cell>
          <cell r="J277">
            <v>10</v>
          </cell>
          <cell r="K277">
            <v>98</v>
          </cell>
          <cell r="L277">
            <v>10.315789473684211</v>
          </cell>
          <cell r="M277" t="str">
            <v>Admis</v>
          </cell>
          <cell r="N277" t="str">
            <v>270ème</v>
          </cell>
        </row>
        <row r="278">
          <cell r="A278">
            <v>513</v>
          </cell>
          <cell r="B278" t="str">
            <v>KEITA Moussa</v>
          </cell>
          <cell r="C278">
            <v>10</v>
          </cell>
          <cell r="D278">
            <v>8</v>
          </cell>
          <cell r="E278">
            <v>12</v>
          </cell>
          <cell r="F278">
            <v>15</v>
          </cell>
          <cell r="G278">
            <v>20</v>
          </cell>
          <cell r="H278">
            <v>19</v>
          </cell>
          <cell r="I278">
            <v>8.5</v>
          </cell>
          <cell r="J278">
            <v>5.5</v>
          </cell>
          <cell r="K278">
            <v>98</v>
          </cell>
          <cell r="L278">
            <v>10.315789473684211</v>
          </cell>
          <cell r="M278" t="str">
            <v>Admis</v>
          </cell>
          <cell r="N278" t="str">
            <v>270ème</v>
          </cell>
        </row>
        <row r="279">
          <cell r="A279">
            <v>343</v>
          </cell>
          <cell r="B279" t="str">
            <v>NSEMONO SAMBA Moïsette Giovanie</v>
          </cell>
          <cell r="C279">
            <v>12</v>
          </cell>
          <cell r="D279">
            <v>9</v>
          </cell>
          <cell r="E279">
            <v>13</v>
          </cell>
          <cell r="F279">
            <v>14.5</v>
          </cell>
          <cell r="G279">
            <v>21.6</v>
          </cell>
          <cell r="H279">
            <v>13</v>
          </cell>
          <cell r="I279">
            <v>4.25</v>
          </cell>
          <cell r="J279">
            <v>10.5</v>
          </cell>
          <cell r="K279">
            <v>97.85</v>
          </cell>
          <cell r="L279">
            <v>10.299999999999999</v>
          </cell>
          <cell r="M279" t="str">
            <v>Admis</v>
          </cell>
          <cell r="N279" t="str">
            <v>272ème</v>
          </cell>
        </row>
        <row r="280">
          <cell r="A280">
            <v>94</v>
          </cell>
          <cell r="B280" t="str">
            <v>EFFA ESSOMBA Alphonse Michel</v>
          </cell>
          <cell r="C280">
            <v>14</v>
          </cell>
          <cell r="D280">
            <v>6</v>
          </cell>
          <cell r="E280">
            <v>5</v>
          </cell>
          <cell r="F280">
            <v>8.5</v>
          </cell>
          <cell r="G280">
            <v>18</v>
          </cell>
          <cell r="H280">
            <v>25</v>
          </cell>
          <cell r="I280">
            <v>10</v>
          </cell>
          <cell r="J280">
            <v>11</v>
          </cell>
          <cell r="K280">
            <v>97.5</v>
          </cell>
          <cell r="L280">
            <v>10.263157894736842</v>
          </cell>
          <cell r="M280" t="str">
            <v>Admis</v>
          </cell>
          <cell r="N280" t="str">
            <v>273ème</v>
          </cell>
        </row>
        <row r="281">
          <cell r="A281">
            <v>316</v>
          </cell>
          <cell r="B281" t="str">
            <v>MOUBADI FOUEMINA Dieu-Grâce Gatiens St-Eudes</v>
          </cell>
          <cell r="C281">
            <v>9.5</v>
          </cell>
          <cell r="D281">
            <v>11</v>
          </cell>
          <cell r="E281">
            <v>15</v>
          </cell>
          <cell r="F281">
            <v>15.5</v>
          </cell>
          <cell r="G281">
            <v>18</v>
          </cell>
          <cell r="H281">
            <v>10</v>
          </cell>
          <cell r="I281">
            <v>7.75</v>
          </cell>
          <cell r="J281">
            <v>10.5</v>
          </cell>
          <cell r="K281">
            <v>97.25</v>
          </cell>
          <cell r="L281">
            <v>10.236842105263158</v>
          </cell>
          <cell r="M281" t="str">
            <v>Admis</v>
          </cell>
          <cell r="N281" t="str">
            <v>274ème</v>
          </cell>
        </row>
        <row r="282">
          <cell r="A282">
            <v>122</v>
          </cell>
          <cell r="B282" t="str">
            <v>MBA Ismael Bertrand</v>
          </cell>
          <cell r="C282">
            <v>11</v>
          </cell>
          <cell r="D282">
            <v>6</v>
          </cell>
          <cell r="E282">
            <v>9.5</v>
          </cell>
          <cell r="F282">
            <v>15</v>
          </cell>
          <cell r="G282">
            <v>18</v>
          </cell>
          <cell r="H282">
            <v>17.5</v>
          </cell>
          <cell r="I282">
            <v>9</v>
          </cell>
          <cell r="J282">
            <v>11</v>
          </cell>
          <cell r="K282">
            <v>97</v>
          </cell>
          <cell r="L282">
            <v>10.210526315789474</v>
          </cell>
          <cell r="M282" t="str">
            <v>Admis</v>
          </cell>
          <cell r="N282" t="str">
            <v>275ème</v>
          </cell>
        </row>
        <row r="283">
          <cell r="A283">
            <v>269</v>
          </cell>
          <cell r="B283" t="str">
            <v>BOULANGUI LOUNDOU Dimitri</v>
          </cell>
          <cell r="C283">
            <v>11</v>
          </cell>
          <cell r="D283">
            <v>7</v>
          </cell>
          <cell r="E283">
            <v>15</v>
          </cell>
          <cell r="F283">
            <v>9</v>
          </cell>
          <cell r="G283">
            <v>25.5</v>
          </cell>
          <cell r="H283">
            <v>16</v>
          </cell>
          <cell r="I283">
            <v>6</v>
          </cell>
          <cell r="J283">
            <v>7.5</v>
          </cell>
          <cell r="K283">
            <v>97</v>
          </cell>
          <cell r="L283">
            <v>10.210526315789474</v>
          </cell>
          <cell r="M283" t="str">
            <v>Admis</v>
          </cell>
          <cell r="N283" t="str">
            <v>275ème</v>
          </cell>
        </row>
        <row r="284">
          <cell r="A284">
            <v>498</v>
          </cell>
          <cell r="B284" t="str">
            <v>COULIBALY Abdramane</v>
          </cell>
          <cell r="C284">
            <v>11</v>
          </cell>
          <cell r="D284">
            <v>9</v>
          </cell>
          <cell r="E284">
            <v>15.5</v>
          </cell>
          <cell r="F284">
            <v>14.5</v>
          </cell>
          <cell r="G284">
            <v>16</v>
          </cell>
          <cell r="H284">
            <v>20.5</v>
          </cell>
          <cell r="I284">
            <v>5</v>
          </cell>
          <cell r="J284">
            <v>5.5</v>
          </cell>
          <cell r="K284">
            <v>97</v>
          </cell>
          <cell r="L284">
            <v>10.210526315789474</v>
          </cell>
          <cell r="M284" t="str">
            <v>Admis</v>
          </cell>
          <cell r="N284" t="str">
            <v>275ème</v>
          </cell>
        </row>
        <row r="285">
          <cell r="A285">
            <v>519</v>
          </cell>
          <cell r="B285" t="str">
            <v>OUOLOGUEM Sékou</v>
          </cell>
          <cell r="C285">
            <v>7</v>
          </cell>
          <cell r="D285">
            <v>13</v>
          </cell>
          <cell r="E285">
            <v>17</v>
          </cell>
          <cell r="F285">
            <v>12</v>
          </cell>
          <cell r="G285">
            <v>18</v>
          </cell>
          <cell r="H285">
            <v>16</v>
          </cell>
          <cell r="I285">
            <v>7</v>
          </cell>
          <cell r="J285">
            <v>7</v>
          </cell>
          <cell r="K285">
            <v>97</v>
          </cell>
          <cell r="L285">
            <v>10.210526315789474</v>
          </cell>
          <cell r="M285" t="str">
            <v>Admis</v>
          </cell>
          <cell r="N285" t="str">
            <v>275ème</v>
          </cell>
        </row>
        <row r="286">
          <cell r="A286">
            <v>76</v>
          </cell>
          <cell r="B286" t="str">
            <v>YOUABEN Francine  Cybele</v>
          </cell>
          <cell r="C286">
            <v>8</v>
          </cell>
          <cell r="D286">
            <v>5</v>
          </cell>
          <cell r="E286">
            <v>3.5</v>
          </cell>
          <cell r="F286">
            <v>17</v>
          </cell>
          <cell r="G286">
            <v>24</v>
          </cell>
          <cell r="H286">
            <v>22</v>
          </cell>
          <cell r="I286">
            <v>7</v>
          </cell>
          <cell r="J286">
            <v>10.25</v>
          </cell>
          <cell r="K286">
            <v>96.75</v>
          </cell>
          <cell r="L286">
            <v>10.184210526315789</v>
          </cell>
          <cell r="M286" t="str">
            <v>Admis</v>
          </cell>
          <cell r="N286" t="str">
            <v>279ème</v>
          </cell>
        </row>
        <row r="287">
          <cell r="A287">
            <v>54</v>
          </cell>
          <cell r="B287" t="str">
            <v>SAHAGHOUM TCHINDA MAURICE Eric</v>
          </cell>
          <cell r="C287">
            <v>14</v>
          </cell>
          <cell r="D287">
            <v>8</v>
          </cell>
          <cell r="E287">
            <v>10.5</v>
          </cell>
          <cell r="F287">
            <v>11</v>
          </cell>
          <cell r="G287">
            <v>21</v>
          </cell>
          <cell r="H287">
            <v>13</v>
          </cell>
          <cell r="I287">
            <v>10</v>
          </cell>
          <cell r="J287">
            <v>9</v>
          </cell>
          <cell r="K287">
            <v>96.5</v>
          </cell>
          <cell r="L287">
            <v>10.157894736842104</v>
          </cell>
          <cell r="M287" t="str">
            <v>Admis</v>
          </cell>
          <cell r="N287" t="str">
            <v>280ème</v>
          </cell>
        </row>
        <row r="288">
          <cell r="A288">
            <v>280</v>
          </cell>
          <cell r="B288" t="str">
            <v>EKAMA Rodhes Melsan</v>
          </cell>
          <cell r="C288">
            <v>10.5</v>
          </cell>
          <cell r="D288">
            <v>5</v>
          </cell>
          <cell r="E288">
            <v>12.5</v>
          </cell>
          <cell r="F288">
            <v>12</v>
          </cell>
          <cell r="G288">
            <v>21.5</v>
          </cell>
          <cell r="H288">
            <v>16</v>
          </cell>
          <cell r="I288">
            <v>10</v>
          </cell>
          <cell r="J288">
            <v>9</v>
          </cell>
          <cell r="K288">
            <v>96.5</v>
          </cell>
          <cell r="L288">
            <v>10.157894736842104</v>
          </cell>
          <cell r="M288" t="str">
            <v>Admis</v>
          </cell>
          <cell r="N288" t="str">
            <v>280ème</v>
          </cell>
        </row>
        <row r="289">
          <cell r="A289">
            <v>3</v>
          </cell>
          <cell r="B289" t="str">
            <v>MIYEME Elsa Sintia</v>
          </cell>
          <cell r="C289">
            <v>8</v>
          </cell>
          <cell r="D289">
            <v>5</v>
          </cell>
          <cell r="E289">
            <v>8.5</v>
          </cell>
          <cell r="F289">
            <v>15.25</v>
          </cell>
          <cell r="G289">
            <v>26</v>
          </cell>
          <cell r="H289">
            <v>13</v>
          </cell>
          <cell r="I289">
            <v>9</v>
          </cell>
          <cell r="J289">
            <v>11.5</v>
          </cell>
          <cell r="K289">
            <v>96.25</v>
          </cell>
          <cell r="L289">
            <v>10.131578947368421</v>
          </cell>
          <cell r="M289" t="str">
            <v>Admis</v>
          </cell>
          <cell r="N289" t="str">
            <v>282ème</v>
          </cell>
        </row>
        <row r="290">
          <cell r="A290">
            <v>358</v>
          </cell>
          <cell r="B290" t="str">
            <v>WENABIO OUAYIMOUNOU Christie Derlande</v>
          </cell>
          <cell r="C290">
            <v>10</v>
          </cell>
          <cell r="D290">
            <v>8</v>
          </cell>
          <cell r="E290">
            <v>11</v>
          </cell>
          <cell r="F290">
            <v>13</v>
          </cell>
          <cell r="G290">
            <v>21.5</v>
          </cell>
          <cell r="H290">
            <v>14</v>
          </cell>
          <cell r="I290">
            <v>7</v>
          </cell>
          <cell r="J290">
            <v>11.5</v>
          </cell>
          <cell r="K290">
            <v>96</v>
          </cell>
          <cell r="L290">
            <v>10.105263157894736</v>
          </cell>
          <cell r="M290" t="str">
            <v>Admis</v>
          </cell>
          <cell r="N290" t="str">
            <v>283ème</v>
          </cell>
        </row>
        <row r="291">
          <cell r="A291">
            <v>384</v>
          </cell>
          <cell r="B291" t="str">
            <v>MBA SIMA Wilfried</v>
          </cell>
          <cell r="C291">
            <v>13</v>
          </cell>
          <cell r="D291">
            <v>12</v>
          </cell>
          <cell r="E291">
            <v>10.5</v>
          </cell>
          <cell r="F291">
            <v>15.5</v>
          </cell>
          <cell r="G291">
            <v>13.5</v>
          </cell>
          <cell r="H291">
            <v>16</v>
          </cell>
          <cell r="I291">
            <v>5.5</v>
          </cell>
          <cell r="J291">
            <v>10</v>
          </cell>
          <cell r="K291">
            <v>96</v>
          </cell>
          <cell r="L291">
            <v>10.105263157894736</v>
          </cell>
          <cell r="M291" t="str">
            <v>Admis</v>
          </cell>
          <cell r="N291" t="str">
            <v>283ème</v>
          </cell>
        </row>
        <row r="292">
          <cell r="A292">
            <v>394</v>
          </cell>
          <cell r="B292" t="str">
            <v>NTOUGOU BITEGHE Nick Christopher</v>
          </cell>
          <cell r="C292">
            <v>13</v>
          </cell>
          <cell r="D292">
            <v>9</v>
          </cell>
          <cell r="E292">
            <v>9</v>
          </cell>
          <cell r="F292">
            <v>16</v>
          </cell>
          <cell r="G292">
            <v>15.5</v>
          </cell>
          <cell r="H292">
            <v>15</v>
          </cell>
          <cell r="I292">
            <v>10</v>
          </cell>
          <cell r="J292">
            <v>8.5</v>
          </cell>
          <cell r="K292">
            <v>96</v>
          </cell>
          <cell r="L292">
            <v>10.105263157894736</v>
          </cell>
          <cell r="M292" t="str">
            <v>Admis</v>
          </cell>
          <cell r="N292" t="str">
            <v>283ème</v>
          </cell>
        </row>
        <row r="293">
          <cell r="A293">
            <v>114</v>
          </cell>
          <cell r="B293" t="str">
            <v>KOUEMO  MBIANOU  Eric Celestin</v>
          </cell>
          <cell r="C293">
            <v>12</v>
          </cell>
          <cell r="D293">
            <v>5</v>
          </cell>
          <cell r="E293">
            <v>5.5</v>
          </cell>
          <cell r="F293">
            <v>17</v>
          </cell>
          <cell r="G293">
            <v>21</v>
          </cell>
          <cell r="H293">
            <v>16.5</v>
          </cell>
          <cell r="I293">
            <v>7</v>
          </cell>
          <cell r="J293">
            <v>11.5</v>
          </cell>
          <cell r="K293">
            <v>95.5</v>
          </cell>
          <cell r="L293">
            <v>10.052631578947368</v>
          </cell>
          <cell r="M293" t="str">
            <v>Admis</v>
          </cell>
          <cell r="N293" t="str">
            <v>286ème</v>
          </cell>
        </row>
        <row r="294">
          <cell r="A294">
            <v>27</v>
          </cell>
          <cell r="B294" t="str">
            <v>NGASSA  Bertrand</v>
          </cell>
          <cell r="C294">
            <v>10.000990000000002</v>
          </cell>
          <cell r="D294">
            <v>4.0003960000000003</v>
          </cell>
          <cell r="E294">
            <v>10.501039500000001</v>
          </cell>
          <cell r="F294">
            <v>11.501138500000001</v>
          </cell>
          <cell r="G294">
            <v>24.002376000000002</v>
          </cell>
          <cell r="H294">
            <v>17.001683</v>
          </cell>
          <cell r="I294">
            <v>8.0007920000000006</v>
          </cell>
          <cell r="J294">
            <v>10.000990000000002</v>
          </cell>
          <cell r="K294">
            <v>95.009405000000015</v>
          </cell>
          <cell r="L294">
            <v>10.000990000000002</v>
          </cell>
          <cell r="M294" t="str">
            <v>Admis</v>
          </cell>
          <cell r="N294" t="str">
            <v>287ème</v>
          </cell>
        </row>
        <row r="295">
          <cell r="A295">
            <v>123</v>
          </cell>
          <cell r="B295" t="str">
            <v>MBAH Derek MBAH</v>
          </cell>
          <cell r="C295">
            <v>11.001078</v>
          </cell>
          <cell r="D295">
            <v>8.0007839999999995</v>
          </cell>
          <cell r="E295">
            <v>12.001175999999999</v>
          </cell>
          <cell r="F295">
            <v>15.501518999999998</v>
          </cell>
          <cell r="G295">
            <v>16.501617</v>
          </cell>
          <cell r="H295">
            <v>20.502008999999997</v>
          </cell>
          <cell r="I295">
            <v>7.000686</v>
          </cell>
          <cell r="J295">
            <v>4.5004409999999995</v>
          </cell>
          <cell r="K295">
            <v>95.009309999999985</v>
          </cell>
          <cell r="L295">
            <v>10.000979999999998</v>
          </cell>
          <cell r="M295" t="str">
            <v>Admis</v>
          </cell>
          <cell r="N295" t="str">
            <v>288ème</v>
          </cell>
        </row>
        <row r="296">
          <cell r="A296">
            <v>277</v>
          </cell>
          <cell r="B296" t="str">
            <v>DZAMBI TSALA Mariette</v>
          </cell>
          <cell r="C296">
            <v>10.000970000000001</v>
          </cell>
          <cell r="D296">
            <v>6.0005819999999996</v>
          </cell>
          <cell r="E296">
            <v>12.501212499999999</v>
          </cell>
          <cell r="F296">
            <v>13.001261</v>
          </cell>
          <cell r="G296">
            <v>23.002231000000002</v>
          </cell>
          <cell r="H296">
            <v>15.001455</v>
          </cell>
          <cell r="I296">
            <v>8.0007760000000001</v>
          </cell>
          <cell r="J296">
            <v>7.5007275</v>
          </cell>
          <cell r="K296">
            <v>95.009214999999998</v>
          </cell>
          <cell r="L296">
            <v>10.000970000000001</v>
          </cell>
          <cell r="M296" t="str">
            <v>Admis</v>
          </cell>
          <cell r="N296" t="str">
            <v>289ème</v>
          </cell>
        </row>
        <row r="297">
          <cell r="A297">
            <v>272</v>
          </cell>
          <cell r="B297" t="str">
            <v>BOUMBANDZOGO VOUMA Harvey</v>
          </cell>
          <cell r="C297">
            <v>10.053875132275131</v>
          </cell>
          <cell r="D297">
            <v>8.0431001058201055</v>
          </cell>
          <cell r="E297">
            <v>15.583506455026454</v>
          </cell>
          <cell r="F297">
            <v>14.578118941798941</v>
          </cell>
          <cell r="G297">
            <v>15.583506455026454</v>
          </cell>
          <cell r="H297">
            <v>15.080812698412698</v>
          </cell>
          <cell r="I297">
            <v>8.0431001058201055</v>
          </cell>
          <cell r="J297">
            <v>8.0431001058201055</v>
          </cell>
          <cell r="K297">
            <v>95.009119999999982</v>
          </cell>
          <cell r="L297">
            <v>10.000959999999997</v>
          </cell>
          <cell r="M297" t="str">
            <v>Admis</v>
          </cell>
          <cell r="N297" t="str">
            <v>290ème</v>
          </cell>
        </row>
        <row r="298">
          <cell r="A298">
            <v>18</v>
          </cell>
          <cell r="B298" t="str">
            <v>NDOUMBE EKAMBI Raymond Guy Dieudonné</v>
          </cell>
          <cell r="C298">
            <v>12.128811702127658</v>
          </cell>
          <cell r="D298">
            <v>6.064405851063829</v>
          </cell>
          <cell r="E298">
            <v>4.0429372340425527</v>
          </cell>
          <cell r="F298">
            <v>16.677116090425528</v>
          </cell>
          <cell r="G298">
            <v>24.257623404255316</v>
          </cell>
          <cell r="H298">
            <v>15.666381781914891</v>
          </cell>
          <cell r="I298">
            <v>6.064405851063829</v>
          </cell>
          <cell r="J298">
            <v>10.107343085106383</v>
          </cell>
          <cell r="K298">
            <v>95.00902499999998</v>
          </cell>
          <cell r="L298">
            <v>10.000949999999998</v>
          </cell>
          <cell r="M298" t="str">
            <v>Admis</v>
          </cell>
          <cell r="N298" t="str">
            <v>291ème</v>
          </cell>
        </row>
        <row r="299">
          <cell r="A299">
            <v>20</v>
          </cell>
          <cell r="B299" t="str">
            <v>NDZIE  AMOUGOU Laure Marcelle</v>
          </cell>
          <cell r="C299">
            <v>13.139532872340427</v>
          </cell>
          <cell r="D299">
            <v>9.0965996808510639</v>
          </cell>
          <cell r="E299">
            <v>10.107332978723404</v>
          </cell>
          <cell r="F299">
            <v>9.6019663297872349</v>
          </cell>
          <cell r="G299">
            <v>19.20393265957447</v>
          </cell>
          <cell r="H299">
            <v>20.214665957446808</v>
          </cell>
          <cell r="I299">
            <v>9.0965996808510639</v>
          </cell>
          <cell r="J299">
            <v>4.5482998404255319</v>
          </cell>
          <cell r="K299">
            <v>95.008929999999992</v>
          </cell>
          <cell r="L299">
            <v>10.00094</v>
          </cell>
          <cell r="M299" t="str">
            <v>Admis</v>
          </cell>
          <cell r="N299" t="str">
            <v>292ème</v>
          </cell>
        </row>
        <row r="300">
          <cell r="A300">
            <v>278</v>
          </cell>
          <cell r="B300" t="str">
            <v>EBONDZO Golfi Rosland</v>
          </cell>
          <cell r="C300">
            <v>12.128787446808509</v>
          </cell>
          <cell r="D300">
            <v>5.0536614361702128</v>
          </cell>
          <cell r="E300">
            <v>13.644885877659574</v>
          </cell>
          <cell r="F300">
            <v>9.6019567287234047</v>
          </cell>
          <cell r="G300">
            <v>24.257574893617019</v>
          </cell>
          <cell r="H300">
            <v>13.139519734042553</v>
          </cell>
          <cell r="I300">
            <v>7.0751260106382974</v>
          </cell>
          <cell r="J300">
            <v>10.107322872340426</v>
          </cell>
          <cell r="K300">
            <v>95.008835000000005</v>
          </cell>
          <cell r="L300">
            <v>10.00093</v>
          </cell>
          <cell r="M300" t="str">
            <v>Admis</v>
          </cell>
          <cell r="N300" t="str">
            <v>293ème</v>
          </cell>
        </row>
        <row r="301">
          <cell r="A301">
            <v>52</v>
          </cell>
          <cell r="B301" t="str">
            <v>POKAM FOKWE Daniel</v>
          </cell>
          <cell r="C301">
            <v>11.147692160000002</v>
          </cell>
          <cell r="D301">
            <v>3.0402796800000003</v>
          </cell>
          <cell r="E301">
            <v>10.134265600000001</v>
          </cell>
          <cell r="F301">
            <v>16.721538240000001</v>
          </cell>
          <cell r="G301">
            <v>20.775244480000001</v>
          </cell>
          <cell r="H301">
            <v>15.708111680000002</v>
          </cell>
          <cell r="I301">
            <v>7.0939859200000006</v>
          </cell>
          <cell r="J301">
            <v>10.387622240000001</v>
          </cell>
          <cell r="K301">
            <v>95.008740000000003</v>
          </cell>
          <cell r="L301">
            <v>10.000920000000001</v>
          </cell>
          <cell r="M301" t="str">
            <v>Admis</v>
          </cell>
          <cell r="N301" t="str">
            <v>294ème</v>
          </cell>
        </row>
        <row r="302">
          <cell r="A302">
            <v>263</v>
          </cell>
          <cell r="B302" t="str">
            <v>BOBANDA Jodelain</v>
          </cell>
          <cell r="C302">
            <v>9.1208299200000003</v>
          </cell>
          <cell r="D302">
            <v>7.0939788266666666</v>
          </cell>
          <cell r="E302">
            <v>13.174532106666666</v>
          </cell>
          <cell r="F302">
            <v>13.934601266666666</v>
          </cell>
          <cell r="G302">
            <v>20.268510933333332</v>
          </cell>
          <cell r="H302">
            <v>15.201383199999999</v>
          </cell>
          <cell r="I302">
            <v>8.107404373333333</v>
          </cell>
          <cell r="J302">
            <v>8.107404373333333</v>
          </cell>
          <cell r="K302">
            <v>95.008645000000001</v>
          </cell>
          <cell r="L302">
            <v>10.000909999999999</v>
          </cell>
          <cell r="M302" t="str">
            <v>Admis</v>
          </cell>
          <cell r="N302" t="str">
            <v>295ème</v>
          </cell>
        </row>
        <row r="303">
          <cell r="A303">
            <v>325</v>
          </cell>
          <cell r="B303" t="str">
            <v>NDAMBA Romali Daniel</v>
          </cell>
          <cell r="C303">
            <v>12.193610695187164</v>
          </cell>
          <cell r="D303">
            <v>9.1452080213903741</v>
          </cell>
          <cell r="E303">
            <v>11.6855435828877</v>
          </cell>
          <cell r="F303">
            <v>11.177476470588235</v>
          </cell>
          <cell r="G303">
            <v>15.750080481283423</v>
          </cell>
          <cell r="H303">
            <v>18.290416042780748</v>
          </cell>
          <cell r="I303">
            <v>6.6048724598930475</v>
          </cell>
          <cell r="J303">
            <v>10.161342245989305</v>
          </cell>
          <cell r="K303">
            <v>95.008549999999985</v>
          </cell>
          <cell r="L303">
            <v>10.000899999999998</v>
          </cell>
          <cell r="M303" t="str">
            <v>Admis</v>
          </cell>
          <cell r="N303" t="str">
            <v>296ème</v>
          </cell>
        </row>
        <row r="304">
          <cell r="A304">
            <v>332</v>
          </cell>
          <cell r="B304" t="str">
            <v>NGAKONO NDALA Gaïr Irdal</v>
          </cell>
          <cell r="C304">
            <v>13.209731711229946</v>
          </cell>
          <cell r="D304">
            <v>8.1290656684491971</v>
          </cell>
          <cell r="E304">
            <v>15.241998128342244</v>
          </cell>
          <cell r="F304">
            <v>8.6371322727272712</v>
          </cell>
          <cell r="G304">
            <v>12.193598502673796</v>
          </cell>
          <cell r="H304">
            <v>18.290397754010694</v>
          </cell>
          <cell r="I304">
            <v>7.112932459893047</v>
          </cell>
          <cell r="J304">
            <v>12.193598502673796</v>
          </cell>
          <cell r="K304">
            <v>95.008454999999984</v>
          </cell>
          <cell r="L304">
            <v>10.000889999999998</v>
          </cell>
          <cell r="M304" t="str">
            <v>Admis</v>
          </cell>
          <cell r="N304" t="str">
            <v>297ème</v>
          </cell>
        </row>
        <row r="305">
          <cell r="A305">
            <v>357</v>
          </cell>
          <cell r="B305" t="str">
            <v>VOUEK-EMET-NGOUORO Yann Juden</v>
          </cell>
          <cell r="C305">
            <v>13.209718502673795</v>
          </cell>
          <cell r="D305">
            <v>6.0967931550802135</v>
          </cell>
          <cell r="E305">
            <v>11.685520213903741</v>
          </cell>
          <cell r="F305">
            <v>11.685520213903741</v>
          </cell>
          <cell r="G305">
            <v>20.322643850267376</v>
          </cell>
          <cell r="H305">
            <v>17.274247272727269</v>
          </cell>
          <cell r="I305">
            <v>4.0645287700534753</v>
          </cell>
          <cell r="J305">
            <v>10.669388021390374</v>
          </cell>
          <cell r="K305">
            <v>95.008359999999982</v>
          </cell>
          <cell r="L305">
            <v>10.000879999999999</v>
          </cell>
          <cell r="M305" t="str">
            <v>Admis</v>
          </cell>
          <cell r="N305" t="str">
            <v>298ème</v>
          </cell>
        </row>
        <row r="306">
          <cell r="A306">
            <v>329</v>
          </cell>
          <cell r="B306" t="str">
            <v>NDONGO OKOMBI Fransnel Steve</v>
          </cell>
          <cell r="C306">
            <v>10.188553887399465</v>
          </cell>
          <cell r="D306">
            <v>10.188553887399465</v>
          </cell>
          <cell r="E306">
            <v>13.754547747989278</v>
          </cell>
          <cell r="F306">
            <v>10.188553887399465</v>
          </cell>
          <cell r="G306">
            <v>14.773403136729225</v>
          </cell>
          <cell r="H306">
            <v>18.339396997319039</v>
          </cell>
          <cell r="I306">
            <v>7.3867015683646127</v>
          </cell>
          <cell r="J306">
            <v>10.188553887399465</v>
          </cell>
          <cell r="K306">
            <v>95.008265000000023</v>
          </cell>
          <cell r="L306">
            <v>10.000870000000003</v>
          </cell>
          <cell r="M306" t="str">
            <v>Admis</v>
          </cell>
          <cell r="N306" t="str">
            <v>299ème</v>
          </cell>
        </row>
        <row r="307">
          <cell r="A307">
            <v>514</v>
          </cell>
          <cell r="B307" t="str">
            <v>KONATE Nouhoum</v>
          </cell>
          <cell r="C307">
            <v>12.25911870967742</v>
          </cell>
          <cell r="D307">
            <v>6.12955935483871</v>
          </cell>
          <cell r="E307">
            <v>11.23752548387097</v>
          </cell>
          <cell r="F307">
            <v>13.280711935483872</v>
          </cell>
          <cell r="G307">
            <v>22.475050967741939</v>
          </cell>
          <cell r="H307">
            <v>17.36708483870968</v>
          </cell>
          <cell r="I307">
            <v>3.575576290322581</v>
          </cell>
          <cell r="J307">
            <v>8.6835424193548398</v>
          </cell>
          <cell r="K307">
            <v>95.008170000000021</v>
          </cell>
          <cell r="L307">
            <v>10.000860000000003</v>
          </cell>
          <cell r="M307" t="str">
            <v>Admis</v>
          </cell>
          <cell r="N307" t="str">
            <v>300ème</v>
          </cell>
        </row>
        <row r="308">
          <cell r="A308">
            <v>374</v>
          </cell>
          <cell r="B308" t="str">
            <v>ABESSOLO ETOUGOU Dario</v>
          </cell>
          <cell r="C308">
            <v>12.325371891891892</v>
          </cell>
          <cell r="D308">
            <v>5.1355716216216223</v>
          </cell>
          <cell r="E308">
            <v>10.784700405405406</v>
          </cell>
          <cell r="F308">
            <v>17.460943513513513</v>
          </cell>
          <cell r="G308">
            <v>12.838929054054054</v>
          </cell>
          <cell r="H308">
            <v>18.48805783783784</v>
          </cell>
          <cell r="I308">
            <v>7.7033574324324325</v>
          </cell>
          <cell r="J308">
            <v>10.271143243243245</v>
          </cell>
          <cell r="K308">
            <v>95.008074999999991</v>
          </cell>
          <cell r="L308">
            <v>10.00085</v>
          </cell>
          <cell r="M308" t="str">
            <v>Admis</v>
          </cell>
          <cell r="N308" t="str">
            <v>301ème</v>
          </cell>
        </row>
        <row r="309">
          <cell r="A309">
            <v>435</v>
          </cell>
          <cell r="B309" t="str">
            <v>DIOGOUL Abdou</v>
          </cell>
          <cell r="C309">
            <v>12.325359567567569</v>
          </cell>
          <cell r="D309">
            <v>10.271132972972975</v>
          </cell>
          <cell r="E309">
            <v>3.0813398918918922</v>
          </cell>
          <cell r="F309">
            <v>14.893142810810811</v>
          </cell>
          <cell r="G309">
            <v>15.40669945945946</v>
          </cell>
          <cell r="H309">
            <v>15.40669945945946</v>
          </cell>
          <cell r="I309">
            <v>12.325359567567569</v>
          </cell>
          <cell r="J309">
            <v>11.298246270270271</v>
          </cell>
          <cell r="K309">
            <v>95.007980000000018</v>
          </cell>
          <cell r="L309">
            <v>10.000840000000002</v>
          </cell>
          <cell r="M309" t="str">
            <v>Admis</v>
          </cell>
          <cell r="N309" t="str">
            <v>302ème</v>
          </cell>
        </row>
        <row r="310">
          <cell r="A310">
            <v>320</v>
          </cell>
          <cell r="B310" t="str">
            <v>MOULONGO Bertin Retruch Roversy</v>
          </cell>
          <cell r="C310">
            <v>9.7840098373983739</v>
          </cell>
          <cell r="D310">
            <v>8.2391661788617885</v>
          </cell>
          <cell r="E310">
            <v>11.843801382113821</v>
          </cell>
          <cell r="F310">
            <v>13.388645040650406</v>
          </cell>
          <cell r="G310">
            <v>14.41854081300813</v>
          </cell>
          <cell r="H310">
            <v>18.538123902439025</v>
          </cell>
          <cell r="I310">
            <v>9.5265358943089424</v>
          </cell>
          <cell r="J310">
            <v>9.2690619512195127</v>
          </cell>
          <cell r="K310">
            <v>95.007885000000002</v>
          </cell>
          <cell r="L310">
            <v>10.000830000000001</v>
          </cell>
          <cell r="M310" t="str">
            <v>Admis</v>
          </cell>
          <cell r="N310" t="str">
            <v>303ème</v>
          </cell>
        </row>
        <row r="311">
          <cell r="A311">
            <v>349</v>
          </cell>
          <cell r="B311" t="str">
            <v>OUENIKA MANGUENDET Alide Ulrich</v>
          </cell>
          <cell r="C311">
            <v>10.326933695652174</v>
          </cell>
          <cell r="D311">
            <v>6.196160217391304</v>
          </cell>
          <cell r="E311">
            <v>14.974053858695653</v>
          </cell>
          <cell r="F311">
            <v>10.326933695652174</v>
          </cell>
          <cell r="G311">
            <v>16.523093913043478</v>
          </cell>
          <cell r="H311">
            <v>19.62117402173913</v>
          </cell>
          <cell r="I311">
            <v>7.7452002717391304</v>
          </cell>
          <cell r="J311">
            <v>9.2942403260869568</v>
          </cell>
          <cell r="K311">
            <v>95.00779</v>
          </cell>
          <cell r="L311">
            <v>10.000819999999999</v>
          </cell>
          <cell r="M311" t="str">
            <v>Admis</v>
          </cell>
          <cell r="N311" t="str">
            <v>304ème</v>
          </cell>
        </row>
        <row r="312">
          <cell r="A312">
            <v>353</v>
          </cell>
          <cell r="B312" t="str">
            <v>TOUILA Jacques Dieu-Merci</v>
          </cell>
          <cell r="C312">
            <v>8.2615386956521739</v>
          </cell>
          <cell r="D312">
            <v>6.1961540217391304</v>
          </cell>
          <cell r="E312">
            <v>13.941346548913044</v>
          </cell>
          <cell r="F312">
            <v>14.457692717391303</v>
          </cell>
          <cell r="G312">
            <v>17.55576972826087</v>
          </cell>
          <cell r="H312">
            <v>16.523077391304348</v>
          </cell>
          <cell r="I312">
            <v>7.2288463586956517</v>
          </cell>
          <cell r="J312">
            <v>10.843269538043478</v>
          </cell>
          <cell r="K312">
            <v>95.007694999999984</v>
          </cell>
          <cell r="L312">
            <v>10.000809999999998</v>
          </cell>
          <cell r="M312" t="str">
            <v>Admis</v>
          </cell>
          <cell r="N312" t="str">
            <v>305ème</v>
          </cell>
        </row>
        <row r="313">
          <cell r="A313">
            <v>380</v>
          </cell>
          <cell r="B313" t="str">
            <v>EKOMIE ELLO Rodrigue</v>
          </cell>
          <cell r="C313">
            <v>11.359604347826087</v>
          </cell>
          <cell r="D313">
            <v>9.2942217391304354</v>
          </cell>
          <cell r="E313">
            <v>7.7451847826086953</v>
          </cell>
          <cell r="F313">
            <v>14.974023913043478</v>
          </cell>
          <cell r="G313">
            <v>12.392295652173914</v>
          </cell>
          <cell r="H313">
            <v>17.555752173913042</v>
          </cell>
          <cell r="I313">
            <v>9.2942217391304354</v>
          </cell>
          <cell r="J313">
            <v>12.392295652173914</v>
          </cell>
          <cell r="K313">
            <v>95.007600000000011</v>
          </cell>
          <cell r="L313">
            <v>10.000800000000002</v>
          </cell>
          <cell r="M313" t="str">
            <v>Admis</v>
          </cell>
          <cell r="N313" t="str">
            <v>306ème</v>
          </cell>
        </row>
        <row r="314">
          <cell r="A314">
            <v>385</v>
          </cell>
          <cell r="B314" t="str">
            <v>MBANG MEYONG Boris</v>
          </cell>
          <cell r="C314">
            <v>15.490354076086955</v>
          </cell>
          <cell r="D314">
            <v>9.2942124456521746</v>
          </cell>
          <cell r="E314">
            <v>6.7124867663043482</v>
          </cell>
          <cell r="F314">
            <v>16.006699211956523</v>
          </cell>
          <cell r="G314">
            <v>10.84324785326087</v>
          </cell>
          <cell r="H314">
            <v>17.555734619565218</v>
          </cell>
          <cell r="I314">
            <v>8.777867309782609</v>
          </cell>
          <cell r="J314">
            <v>10.326902717391304</v>
          </cell>
          <cell r="K314">
            <v>95.007505000000009</v>
          </cell>
          <cell r="L314">
            <v>10.00079</v>
          </cell>
          <cell r="M314" t="str">
            <v>Admis</v>
          </cell>
          <cell r="N314" t="str">
            <v>307ème</v>
          </cell>
        </row>
        <row r="315">
          <cell r="A315">
            <v>299</v>
          </cell>
          <cell r="B315" t="str">
            <v>MABIKA Alcha</v>
          </cell>
          <cell r="C315">
            <v>11.421655846994536</v>
          </cell>
          <cell r="D315">
            <v>4.1533293989071041</v>
          </cell>
          <cell r="E315">
            <v>13.498320546448088</v>
          </cell>
          <cell r="F315">
            <v>16.09415142076503</v>
          </cell>
          <cell r="G315">
            <v>20.247480819672134</v>
          </cell>
          <cell r="H315">
            <v>13.498320546448088</v>
          </cell>
          <cell r="I315">
            <v>4.1533293989071041</v>
          </cell>
          <cell r="J315">
            <v>11.940822021857924</v>
          </cell>
          <cell r="K315">
            <v>95.007410000000007</v>
          </cell>
          <cell r="L315">
            <v>10.000780000000001</v>
          </cell>
          <cell r="M315" t="str">
            <v>Admis</v>
          </cell>
          <cell r="N315" t="str">
            <v>308ème</v>
          </cell>
        </row>
        <row r="316">
          <cell r="A316">
            <v>260</v>
          </cell>
          <cell r="B316" t="str">
            <v>BIKAMOU MAKOSSO Pascal Davy</v>
          </cell>
          <cell r="C316">
            <v>9.8911725205479453</v>
          </cell>
          <cell r="D316">
            <v>9.3705844931506856</v>
          </cell>
          <cell r="E316">
            <v>15.617640821917808</v>
          </cell>
          <cell r="F316">
            <v>12.494112657534247</v>
          </cell>
          <cell r="G316">
            <v>15.617640821917808</v>
          </cell>
          <cell r="H316">
            <v>16.658816876712329</v>
          </cell>
          <cell r="I316">
            <v>7.5485263972602743</v>
          </cell>
          <cell r="J316">
            <v>7.8088204109589041</v>
          </cell>
          <cell r="K316">
            <v>95.007315000000006</v>
          </cell>
          <cell r="L316">
            <v>10.000770000000001</v>
          </cell>
          <cell r="M316" t="str">
            <v>Admis</v>
          </cell>
          <cell r="N316" t="str">
            <v>309ème</v>
          </cell>
        </row>
        <row r="317">
          <cell r="A317">
            <v>8</v>
          </cell>
          <cell r="B317" t="str">
            <v>MOUIND Alice Michèle</v>
          </cell>
          <cell r="C317">
            <v>10.440353846153844</v>
          </cell>
          <cell r="D317">
            <v>6.2642123076923069</v>
          </cell>
          <cell r="E317">
            <v>3.6541238461538459</v>
          </cell>
          <cell r="F317">
            <v>15.660530769230768</v>
          </cell>
          <cell r="G317">
            <v>20.880707692307688</v>
          </cell>
          <cell r="H317">
            <v>19.314654615384612</v>
          </cell>
          <cell r="I317">
            <v>8.3522830769230758</v>
          </cell>
          <cell r="J317">
            <v>10.440353846153844</v>
          </cell>
          <cell r="K317">
            <v>95.007219999999975</v>
          </cell>
          <cell r="L317">
            <v>10.000759999999998</v>
          </cell>
          <cell r="M317" t="str">
            <v>Admis</v>
          </cell>
          <cell r="N317" t="str">
            <v>310ème</v>
          </cell>
        </row>
        <row r="318">
          <cell r="A318">
            <v>12</v>
          </cell>
          <cell r="B318" t="str">
            <v>MVONDO Daniel Yvan Landry</v>
          </cell>
          <cell r="C318">
            <v>10.440343406593406</v>
          </cell>
          <cell r="D318">
            <v>8.3522747252747251</v>
          </cell>
          <cell r="E318">
            <v>10.440343406593406</v>
          </cell>
          <cell r="F318">
            <v>13.572446428571428</v>
          </cell>
          <cell r="G318">
            <v>17.748583791208791</v>
          </cell>
          <cell r="H318">
            <v>16.182532280219782</v>
          </cell>
          <cell r="I318">
            <v>9.3963090659340658</v>
          </cell>
          <cell r="J318">
            <v>8.8742918956043955</v>
          </cell>
          <cell r="K318">
            <v>95.007125000000002</v>
          </cell>
          <cell r="L318">
            <v>10.00075</v>
          </cell>
          <cell r="M318" t="str">
            <v>Admis</v>
          </cell>
          <cell r="N318" t="str">
            <v>311ème</v>
          </cell>
        </row>
        <row r="319">
          <cell r="A319">
            <v>487</v>
          </cell>
          <cell r="B319" t="str">
            <v>KADJAWETOU Abalika</v>
          </cell>
          <cell r="C319">
            <v>13.572432857142855</v>
          </cell>
          <cell r="D319">
            <v>8.3522663736263727</v>
          </cell>
          <cell r="E319">
            <v>10.962349615384614</v>
          </cell>
          <cell r="F319">
            <v>15.138482802197801</v>
          </cell>
          <cell r="G319">
            <v>12.52839956043956</v>
          </cell>
          <cell r="H319">
            <v>13.050416208791207</v>
          </cell>
          <cell r="I319">
            <v>9.9183163186813168</v>
          </cell>
          <cell r="J319">
            <v>11.484366263736263</v>
          </cell>
          <cell r="K319">
            <v>95.00703</v>
          </cell>
          <cell r="L319">
            <v>10.00074</v>
          </cell>
          <cell r="M319" t="str">
            <v>Admis</v>
          </cell>
          <cell r="N319" t="str">
            <v>312ème</v>
          </cell>
        </row>
        <row r="320">
          <cell r="A320">
            <v>387</v>
          </cell>
          <cell r="B320" t="str">
            <v>MENDOUME NGWA Aimé Thomas</v>
          </cell>
          <cell r="C320">
            <v>13.609808870523418</v>
          </cell>
          <cell r="D320">
            <v>9.4221753719008277</v>
          </cell>
          <cell r="E320">
            <v>7.3283586225895334</v>
          </cell>
          <cell r="F320">
            <v>15.703625619834714</v>
          </cell>
          <cell r="G320">
            <v>12.562900495867771</v>
          </cell>
          <cell r="H320">
            <v>17.797442369146008</v>
          </cell>
          <cell r="I320">
            <v>9.1604482782369168</v>
          </cell>
          <cell r="J320">
            <v>9.4221753719008277</v>
          </cell>
          <cell r="K320">
            <v>95.006934999999999</v>
          </cell>
          <cell r="L320">
            <v>10.000729999999999</v>
          </cell>
          <cell r="M320" t="str">
            <v>Admis</v>
          </cell>
          <cell r="N320" t="str">
            <v>313ème</v>
          </cell>
        </row>
        <row r="321">
          <cell r="A321">
            <v>96</v>
          </cell>
          <cell r="B321" t="str">
            <v>EMBOM   BAYOAK   Aymard  Boris</v>
          </cell>
          <cell r="C321">
            <v>11.547792707182317</v>
          </cell>
          <cell r="D321">
            <v>6.2987960220994461</v>
          </cell>
          <cell r="E321">
            <v>15.222090386740328</v>
          </cell>
          <cell r="F321">
            <v>16.79678939226519</v>
          </cell>
          <cell r="G321">
            <v>13.647391381215467</v>
          </cell>
          <cell r="H321">
            <v>12.072692375690606</v>
          </cell>
          <cell r="I321">
            <v>5.2489966850828722</v>
          </cell>
          <cell r="J321">
            <v>14.172291049723754</v>
          </cell>
          <cell r="K321">
            <v>95.006839999999983</v>
          </cell>
          <cell r="L321">
            <v>10.000719999999998</v>
          </cell>
          <cell r="M321" t="str">
            <v>Admis</v>
          </cell>
          <cell r="N321" t="str">
            <v>314ème</v>
          </cell>
        </row>
        <row r="322">
          <cell r="A322">
            <v>296</v>
          </cell>
          <cell r="B322" t="str">
            <v>LOUZOLO Jiovannie</v>
          </cell>
          <cell r="C322">
            <v>11.547781160220993</v>
          </cell>
          <cell r="D322">
            <v>11.547781160220993</v>
          </cell>
          <cell r="E322">
            <v>13.122478591160219</v>
          </cell>
          <cell r="F322">
            <v>12.072680303867402</v>
          </cell>
          <cell r="G322">
            <v>18.371470027624309</v>
          </cell>
          <cell r="H322">
            <v>12.597579447513811</v>
          </cell>
          <cell r="I322">
            <v>7.3485880110497224</v>
          </cell>
          <cell r="J322">
            <v>8.3983862983425404</v>
          </cell>
          <cell r="K322">
            <v>95.006744999999995</v>
          </cell>
          <cell r="L322">
            <v>10.00071</v>
          </cell>
          <cell r="M322" t="str">
            <v>Admis</v>
          </cell>
          <cell r="N322" t="str">
            <v>315ème</v>
          </cell>
        </row>
        <row r="323">
          <cell r="A323">
            <v>261</v>
          </cell>
          <cell r="B323" t="str">
            <v>BIMANGOU NSIMBA Ninon Breslin</v>
          </cell>
          <cell r="C323">
            <v>11.611923888888889</v>
          </cell>
          <cell r="D323">
            <v>10.556294444444445</v>
          </cell>
          <cell r="E323">
            <v>16.362256388888891</v>
          </cell>
          <cell r="F323">
            <v>12.667553333333334</v>
          </cell>
          <cell r="G323">
            <v>15.834441666666667</v>
          </cell>
          <cell r="H323">
            <v>15.834441666666667</v>
          </cell>
          <cell r="I323">
            <v>8.4450355555555561</v>
          </cell>
          <cell r="J323">
            <v>3.6947030555555558</v>
          </cell>
          <cell r="K323">
            <v>95.006649999999979</v>
          </cell>
          <cell r="L323">
            <v>10.000699999999998</v>
          </cell>
          <cell r="M323" t="str">
            <v>Admis</v>
          </cell>
          <cell r="N323" t="str">
            <v>316ème</v>
          </cell>
        </row>
        <row r="324">
          <cell r="A324">
            <v>338</v>
          </cell>
          <cell r="B324" t="str">
            <v>NGOMBE OLEKE Pachelly Belvina</v>
          </cell>
          <cell r="C324">
            <v>12.667540666666669</v>
          </cell>
          <cell r="D324">
            <v>10.556283888888892</v>
          </cell>
          <cell r="E324">
            <v>8.9728413055555567</v>
          </cell>
          <cell r="F324">
            <v>13.723169055555559</v>
          </cell>
          <cell r="G324">
            <v>19.001311000000005</v>
          </cell>
          <cell r="H324">
            <v>14.778797444444447</v>
          </cell>
          <cell r="I324">
            <v>6.3337703333333346</v>
          </cell>
          <cell r="J324">
            <v>8.9728413055555567</v>
          </cell>
          <cell r="K324">
            <v>95.00655500000002</v>
          </cell>
          <cell r="L324">
            <v>10.000690000000002</v>
          </cell>
          <cell r="M324" t="str">
            <v>Admis</v>
          </cell>
          <cell r="N324" t="str">
            <v>317ème</v>
          </cell>
        </row>
        <row r="325">
          <cell r="A325">
            <v>495</v>
          </cell>
          <cell r="B325" t="str">
            <v>WONA Afi Mawussé</v>
          </cell>
          <cell r="C325">
            <v>11.611900666666665</v>
          </cell>
          <cell r="D325">
            <v>5.2781366666666667</v>
          </cell>
          <cell r="E325">
            <v>8.445018666666666</v>
          </cell>
          <cell r="F325">
            <v>14.778782666666665</v>
          </cell>
          <cell r="G325">
            <v>19.001291999999999</v>
          </cell>
          <cell r="H325">
            <v>16.890037333333332</v>
          </cell>
          <cell r="I325">
            <v>6.8615776666666664</v>
          </cell>
          <cell r="J325">
            <v>12.139714333333332</v>
          </cell>
          <cell r="K325">
            <v>95.00645999999999</v>
          </cell>
          <cell r="L325">
            <v>10.000679999999999</v>
          </cell>
          <cell r="M325" t="str">
            <v>Admis</v>
          </cell>
          <cell r="N325" t="str">
            <v>318ème</v>
          </cell>
        </row>
        <row r="326">
          <cell r="A326">
            <v>516</v>
          </cell>
          <cell r="B326" t="str">
            <v>MAIGA Issa</v>
          </cell>
          <cell r="C326">
            <v>12.667515333333334</v>
          </cell>
          <cell r="D326">
            <v>9.5006365000000006</v>
          </cell>
          <cell r="E326">
            <v>12.667515333333334</v>
          </cell>
          <cell r="F326">
            <v>14.77876788888889</v>
          </cell>
          <cell r="G326">
            <v>15.834394166666668</v>
          </cell>
          <cell r="H326">
            <v>21.112525555555557</v>
          </cell>
          <cell r="I326">
            <v>6.3337576666666671</v>
          </cell>
          <cell r="J326">
            <v>2.1112525555555557</v>
          </cell>
          <cell r="K326">
            <v>95.006365000000002</v>
          </cell>
          <cell r="L326">
            <v>10.00067</v>
          </cell>
          <cell r="M326" t="str">
            <v>Admis</v>
          </cell>
          <cell r="N326" t="str">
            <v>319ème</v>
          </cell>
        </row>
        <row r="327">
          <cell r="A327">
            <v>80</v>
          </cell>
          <cell r="B327" t="str">
            <v>ATSENA Prisca</v>
          </cell>
          <cell r="C327">
            <v>11.676748268156425</v>
          </cell>
          <cell r="D327">
            <v>4.2460902793296089</v>
          </cell>
          <cell r="E327">
            <v>5.3076128491620107</v>
          </cell>
          <cell r="F327">
            <v>15.392077262569833</v>
          </cell>
          <cell r="G327">
            <v>18.57664497206704</v>
          </cell>
          <cell r="H327">
            <v>18.045883687150837</v>
          </cell>
          <cell r="I327">
            <v>9.0229418435754187</v>
          </cell>
          <cell r="J327">
            <v>12.738270837988827</v>
          </cell>
          <cell r="K327">
            <v>95.006270000000001</v>
          </cell>
          <cell r="L327">
            <v>10.00066</v>
          </cell>
          <cell r="M327" t="str">
            <v>Admis</v>
          </cell>
          <cell r="N327" t="str">
            <v>320ème</v>
          </cell>
        </row>
        <row r="328">
          <cell r="A328">
            <v>339</v>
          </cell>
          <cell r="B328" t="str">
            <v>NGOUMA KIEKIE Romaric Farlane</v>
          </cell>
          <cell r="C328">
            <v>11.676736592178772</v>
          </cell>
          <cell r="D328">
            <v>6.3691290502793301</v>
          </cell>
          <cell r="E328">
            <v>8.4921720670391068</v>
          </cell>
          <cell r="F328">
            <v>15.392061871508382</v>
          </cell>
          <cell r="G328">
            <v>24.945755446927375</v>
          </cell>
          <cell r="H328">
            <v>18.045865642458104</v>
          </cell>
          <cell r="I328">
            <v>3.7153252793296092</v>
          </cell>
          <cell r="J328">
            <v>6.3691290502793301</v>
          </cell>
          <cell r="K328">
            <v>95.006174999999999</v>
          </cell>
          <cell r="L328">
            <v>10.00065</v>
          </cell>
          <cell r="M328" t="str">
            <v>Admis</v>
          </cell>
          <cell r="N328" t="str">
            <v>321ème</v>
          </cell>
        </row>
        <row r="329">
          <cell r="A329">
            <v>402</v>
          </cell>
          <cell r="B329" t="str">
            <v>BOUBACAR KONDO IBRAHIM</v>
          </cell>
          <cell r="C329">
            <v>10.615204469273746</v>
          </cell>
          <cell r="D329">
            <v>6.3691226815642468</v>
          </cell>
          <cell r="E329">
            <v>10.615204469273746</v>
          </cell>
          <cell r="F329">
            <v>16.984327150837991</v>
          </cell>
          <cell r="G329">
            <v>23.353449832402237</v>
          </cell>
          <cell r="H329">
            <v>12.738245363128494</v>
          </cell>
          <cell r="I329">
            <v>8.4921635754189957</v>
          </cell>
          <cell r="J329">
            <v>5.8383624581005593</v>
          </cell>
          <cell r="K329">
            <v>95.006080000000026</v>
          </cell>
          <cell r="L329">
            <v>10.000640000000002</v>
          </cell>
          <cell r="M329" t="str">
            <v>Admis</v>
          </cell>
          <cell r="N329" t="str">
            <v>322ème</v>
          </cell>
        </row>
        <row r="330">
          <cell r="A330">
            <v>428</v>
          </cell>
          <cell r="B330" t="str">
            <v>BA Moussa</v>
          </cell>
          <cell r="C330">
            <v>11.676713240223464</v>
          </cell>
          <cell r="D330">
            <v>14.861271396648045</v>
          </cell>
          <cell r="E330">
            <v>7.4306356983240223</v>
          </cell>
          <cell r="F330">
            <v>16.453550474860336</v>
          </cell>
          <cell r="G330">
            <v>16.984310167597766</v>
          </cell>
          <cell r="H330">
            <v>15.922790782122906</v>
          </cell>
          <cell r="I330">
            <v>6.3691163128491617</v>
          </cell>
          <cell r="J330">
            <v>5.307596927374302</v>
          </cell>
          <cell r="K330">
            <v>95.005984999999995</v>
          </cell>
          <cell r="L330">
            <v>10.000629999999999</v>
          </cell>
          <cell r="M330" t="str">
            <v>Admis</v>
          </cell>
          <cell r="N330" t="str">
            <v>323ème</v>
          </cell>
        </row>
        <row r="331">
          <cell r="A331">
            <v>22</v>
          </cell>
          <cell r="B331" t="str">
            <v>NGA NDJANA Boris Justin</v>
          </cell>
          <cell r="C331">
            <v>12.809782921348315</v>
          </cell>
          <cell r="D331">
            <v>5.337409550561798</v>
          </cell>
          <cell r="E331">
            <v>5.337409550561798</v>
          </cell>
          <cell r="F331">
            <v>13.343523876404495</v>
          </cell>
          <cell r="G331">
            <v>22.95086106741573</v>
          </cell>
          <cell r="H331">
            <v>21.349638202247192</v>
          </cell>
          <cell r="I331">
            <v>6.4048914606741576</v>
          </cell>
          <cell r="J331">
            <v>7.4723733707865172</v>
          </cell>
          <cell r="K331">
            <v>95.005890000000008</v>
          </cell>
          <cell r="L331">
            <v>10.000620000000001</v>
          </cell>
          <cell r="M331" t="str">
            <v>Admis</v>
          </cell>
          <cell r="N331" t="str">
            <v>324ème</v>
          </cell>
        </row>
        <row r="332">
          <cell r="A332">
            <v>37</v>
          </cell>
          <cell r="B332" t="str">
            <v>NGWE DINOGUI Jean Yannick</v>
          </cell>
          <cell r="C332">
            <v>12.80977011235955</v>
          </cell>
          <cell r="D332">
            <v>5.3374042134831452</v>
          </cell>
          <cell r="E332">
            <v>3.2024425280898874</v>
          </cell>
          <cell r="F332">
            <v>16.012212640449437</v>
          </cell>
          <cell r="G332">
            <v>23.484578539325842</v>
          </cell>
          <cell r="H332">
            <v>18.147174325842695</v>
          </cell>
          <cell r="I332">
            <v>5.3374042134831452</v>
          </cell>
          <cell r="J332">
            <v>10.67480842696629</v>
          </cell>
          <cell r="K332">
            <v>95.005794999999992</v>
          </cell>
          <cell r="L332">
            <v>10.00061</v>
          </cell>
          <cell r="M332" t="str">
            <v>Admis</v>
          </cell>
          <cell r="N332" t="str">
            <v>325ème</v>
          </cell>
        </row>
        <row r="333">
          <cell r="A333">
            <v>306</v>
          </cell>
          <cell r="B333" t="str">
            <v>MBANI Belvany Frederick</v>
          </cell>
          <cell r="C333">
            <v>10.674797752808988</v>
          </cell>
          <cell r="D333">
            <v>6.4048786516853937</v>
          </cell>
          <cell r="E333">
            <v>17.079676404494382</v>
          </cell>
          <cell r="F333">
            <v>16.545936516853931</v>
          </cell>
          <cell r="G333">
            <v>14.410976966292134</v>
          </cell>
          <cell r="H333">
            <v>14.944716853932585</v>
          </cell>
          <cell r="I333">
            <v>5.3373988764044942</v>
          </cell>
          <cell r="J333">
            <v>9.6073179775280906</v>
          </cell>
          <cell r="K333">
            <v>95.005700000000019</v>
          </cell>
          <cell r="L333">
            <v>10.000600000000002</v>
          </cell>
          <cell r="M333" t="str">
            <v>Admis</v>
          </cell>
          <cell r="N333" t="str">
            <v>326ème</v>
          </cell>
        </row>
        <row r="334">
          <cell r="A334">
            <v>337</v>
          </cell>
          <cell r="B334" t="str">
            <v>NGOMA NGABIDZOUA Laurdan Gefral</v>
          </cell>
          <cell r="C334">
            <v>12.809744494382024</v>
          </cell>
          <cell r="D334">
            <v>7.4723509550561804</v>
          </cell>
          <cell r="E334">
            <v>14.410962556179776</v>
          </cell>
          <cell r="F334">
            <v>13.343483848314609</v>
          </cell>
          <cell r="G334">
            <v>11.742265786516855</v>
          </cell>
          <cell r="H334">
            <v>13.343483848314609</v>
          </cell>
          <cell r="I334">
            <v>10.674787078651686</v>
          </cell>
          <cell r="J334">
            <v>11.208526432584272</v>
          </cell>
          <cell r="K334">
            <v>95.005605000000003</v>
          </cell>
          <cell r="L334">
            <v>10.000590000000001</v>
          </cell>
          <cell r="M334" t="str">
            <v>Admis</v>
          </cell>
          <cell r="N334" t="str">
            <v>327ème</v>
          </cell>
        </row>
        <row r="335">
          <cell r="A335">
            <v>376</v>
          </cell>
          <cell r="B335" t="str">
            <v>ANDEME NGUEMA JENNIFER</v>
          </cell>
          <cell r="C335">
            <v>13.877209325842696</v>
          </cell>
          <cell r="D335">
            <v>10.674776404494381</v>
          </cell>
          <cell r="E335">
            <v>6.9386046629213478</v>
          </cell>
          <cell r="F335">
            <v>16.012164606741571</v>
          </cell>
          <cell r="G335">
            <v>9.607298764044943</v>
          </cell>
          <cell r="H335">
            <v>14.944686966292135</v>
          </cell>
          <cell r="I335">
            <v>10.141037584269663</v>
          </cell>
          <cell r="J335">
            <v>12.809731685393258</v>
          </cell>
          <cell r="K335">
            <v>95.005510000000001</v>
          </cell>
          <cell r="L335">
            <v>10.000579999999999</v>
          </cell>
          <cell r="M335" t="str">
            <v>Admis</v>
          </cell>
          <cell r="N335" t="str">
            <v>328ème</v>
          </cell>
        </row>
        <row r="336">
          <cell r="A336">
            <v>440</v>
          </cell>
          <cell r="B336" t="str">
            <v>SENE Abdoulaye</v>
          </cell>
          <cell r="C336">
            <v>12.809718876404496</v>
          </cell>
          <cell r="D336">
            <v>6.4048594382022479</v>
          </cell>
          <cell r="E336">
            <v>2.1349531460674158</v>
          </cell>
          <cell r="F336">
            <v>12.809718876404496</v>
          </cell>
          <cell r="G336">
            <v>21.349531460674157</v>
          </cell>
          <cell r="H336">
            <v>18.680840028089889</v>
          </cell>
          <cell r="I336">
            <v>8.006074297752809</v>
          </cell>
          <cell r="J336">
            <v>12.809718876404496</v>
          </cell>
          <cell r="K336">
            <v>95.005414999999999</v>
          </cell>
          <cell r="L336">
            <v>10.00057</v>
          </cell>
          <cell r="M336" t="str">
            <v>Admis</v>
          </cell>
          <cell r="N336" t="str">
            <v>329ème</v>
          </cell>
        </row>
        <row r="337">
          <cell r="A337">
            <v>508</v>
          </cell>
          <cell r="B337" t="str">
            <v>DIARRA Zoumana</v>
          </cell>
          <cell r="C337">
            <v>8.5398040449438213</v>
          </cell>
          <cell r="D337">
            <v>7.4723285393258436</v>
          </cell>
          <cell r="E337">
            <v>7.4723285393258436</v>
          </cell>
          <cell r="F337">
            <v>13.343443820224721</v>
          </cell>
          <cell r="G337">
            <v>23.484461123595509</v>
          </cell>
          <cell r="H337">
            <v>20.282034606741576</v>
          </cell>
          <cell r="I337">
            <v>8.5398040449438213</v>
          </cell>
          <cell r="J337">
            <v>5.8711152808988771</v>
          </cell>
          <cell r="K337">
            <v>95.005320000000012</v>
          </cell>
          <cell r="L337">
            <v>10.000560000000002</v>
          </cell>
          <cell r="M337" t="str">
            <v>Admis</v>
          </cell>
          <cell r="N337" t="str">
            <v>330ème</v>
          </cell>
        </row>
        <row r="338">
          <cell r="A338">
            <v>509</v>
          </cell>
          <cell r="B338" t="str">
            <v>DICKO Madina</v>
          </cell>
          <cell r="C338">
            <v>11.74221882022472</v>
          </cell>
          <cell r="D338">
            <v>6.4048466292134831</v>
          </cell>
          <cell r="E338">
            <v>14.410904915730336</v>
          </cell>
          <cell r="F338">
            <v>13.34343047752809</v>
          </cell>
          <cell r="G338">
            <v>21.349488764044942</v>
          </cell>
          <cell r="H338">
            <v>9.6072699438202243</v>
          </cell>
          <cell r="I338">
            <v>9.0735327247191009</v>
          </cell>
          <cell r="J338">
            <v>9.0735327247191009</v>
          </cell>
          <cell r="K338">
            <v>95.005224999999996</v>
          </cell>
          <cell r="L338">
            <v>10.000549999999999</v>
          </cell>
          <cell r="M338" t="str">
            <v>Admis</v>
          </cell>
          <cell r="N338" t="str">
            <v>331ème</v>
          </cell>
        </row>
        <row r="339">
          <cell r="A339">
            <v>522</v>
          </cell>
          <cell r="B339" t="str">
            <v>SANOGO Ali</v>
          </cell>
          <cell r="C339">
            <v>8.5397869662921355</v>
          </cell>
          <cell r="D339">
            <v>11.742207078651687</v>
          </cell>
          <cell r="E339">
            <v>11.208470393258429</v>
          </cell>
          <cell r="F339">
            <v>13.87715382022472</v>
          </cell>
          <cell r="G339">
            <v>20.281994044943822</v>
          </cell>
          <cell r="H339">
            <v>13.87715382022472</v>
          </cell>
          <cell r="I339">
            <v>4.8036301685393266</v>
          </cell>
          <cell r="J339">
            <v>10.674733707865169</v>
          </cell>
          <cell r="K339">
            <v>95.005130000000008</v>
          </cell>
          <cell r="L339">
            <v>10.000540000000001</v>
          </cell>
          <cell r="M339" t="str">
            <v>Admis</v>
          </cell>
          <cell r="N339" t="str">
            <v>332ème</v>
          </cell>
        </row>
        <row r="340">
          <cell r="A340">
            <v>34</v>
          </cell>
          <cell r="B340" t="str">
            <v xml:space="preserve">NGOUNGOURE NYOYA  Awa </v>
          </cell>
          <cell r="C340">
            <v>12.882038644067794</v>
          </cell>
          <cell r="D340">
            <v>6.4410193220338972</v>
          </cell>
          <cell r="E340">
            <v>4.8307644915254233</v>
          </cell>
          <cell r="F340">
            <v>16.639299915254234</v>
          </cell>
          <cell r="G340">
            <v>16.102548305084746</v>
          </cell>
          <cell r="H340">
            <v>19.859809576271186</v>
          </cell>
          <cell r="I340">
            <v>9.6615289830508466</v>
          </cell>
          <cell r="J340">
            <v>8.5880257627118635</v>
          </cell>
          <cell r="K340">
            <v>95.005034999999992</v>
          </cell>
          <cell r="L340">
            <v>10.000529999999999</v>
          </cell>
          <cell r="M340" t="str">
            <v>Admis</v>
          </cell>
          <cell r="N340" t="str">
            <v>333ème</v>
          </cell>
        </row>
        <row r="341">
          <cell r="A341">
            <v>264</v>
          </cell>
          <cell r="B341" t="str">
            <v>BOKAMBELABISSO Severin Guelor</v>
          </cell>
          <cell r="C341">
            <v>12.882025762711864</v>
          </cell>
          <cell r="D341">
            <v>5.3675107344632771</v>
          </cell>
          <cell r="E341">
            <v>13.95552790960452</v>
          </cell>
          <cell r="F341">
            <v>9.1247682485875696</v>
          </cell>
          <cell r="G341">
            <v>27.911055819209039</v>
          </cell>
          <cell r="H341">
            <v>12.882025762711864</v>
          </cell>
          <cell r="I341">
            <v>5.3675107344632771</v>
          </cell>
          <cell r="J341">
            <v>7.5145150282485869</v>
          </cell>
          <cell r="K341">
            <v>95.004940000000005</v>
          </cell>
          <cell r="L341">
            <v>10.00052</v>
          </cell>
          <cell r="M341" t="str">
            <v>Admis</v>
          </cell>
          <cell r="N341" t="str">
            <v>334ème</v>
          </cell>
        </row>
        <row r="342">
          <cell r="A342">
            <v>268</v>
          </cell>
          <cell r="B342" t="str">
            <v>BOUKONGOU Giress</v>
          </cell>
          <cell r="C342">
            <v>13.95551395480226</v>
          </cell>
          <cell r="D342">
            <v>5.3675053672316384</v>
          </cell>
          <cell r="E342">
            <v>14.492264491525424</v>
          </cell>
          <cell r="F342">
            <v>10.735010734463277</v>
          </cell>
          <cell r="G342">
            <v>25.227275225988702</v>
          </cell>
          <cell r="H342">
            <v>11.808511807909605</v>
          </cell>
          <cell r="I342">
            <v>4.8307548305084751</v>
          </cell>
          <cell r="J342">
            <v>8.5880085875706218</v>
          </cell>
          <cell r="K342">
            <v>95.004845000000032</v>
          </cell>
          <cell r="L342">
            <v>10.000510000000004</v>
          </cell>
          <cell r="M342" t="str">
            <v>Admis</v>
          </cell>
          <cell r="N342" t="str">
            <v>335ème</v>
          </cell>
        </row>
        <row r="343">
          <cell r="A343">
            <v>265</v>
          </cell>
          <cell r="B343" t="str">
            <v>BOMA NZINGA Fiston</v>
          </cell>
          <cell r="C343">
            <v>9.716394886363636</v>
          </cell>
          <cell r="D343">
            <v>7.5571960227272728</v>
          </cell>
          <cell r="E343">
            <v>17.27359090909091</v>
          </cell>
          <cell r="F343">
            <v>12.955193181818181</v>
          </cell>
          <cell r="G343">
            <v>18.353190340909091</v>
          </cell>
          <cell r="H343">
            <v>12.955193181818181</v>
          </cell>
          <cell r="I343">
            <v>7.5571960227272728</v>
          </cell>
          <cell r="J343">
            <v>8.6367954545454548</v>
          </cell>
          <cell r="K343">
            <v>95.004749999999987</v>
          </cell>
          <cell r="L343">
            <v>10.000499999999999</v>
          </cell>
          <cell r="M343" t="str">
            <v>Admis</v>
          </cell>
          <cell r="N343" t="str">
            <v>336ème</v>
          </cell>
        </row>
        <row r="344">
          <cell r="A344">
            <v>328</v>
          </cell>
          <cell r="B344" t="str">
            <v>NDONGO NGASSIKI Justin Aristide</v>
          </cell>
          <cell r="C344">
            <v>12.955180227272724</v>
          </cell>
          <cell r="D344">
            <v>6.4775901136363618</v>
          </cell>
          <cell r="E344">
            <v>13.494979403409088</v>
          </cell>
          <cell r="F344">
            <v>14.574577755681815</v>
          </cell>
          <cell r="G344">
            <v>20.512368693181813</v>
          </cell>
          <cell r="H344">
            <v>14.034778579545451</v>
          </cell>
          <cell r="I344">
            <v>5.3979917613636355</v>
          </cell>
          <cell r="J344">
            <v>7.5571884659090891</v>
          </cell>
          <cell r="K344">
            <v>95.004654999999985</v>
          </cell>
          <cell r="L344">
            <v>10.000489999999999</v>
          </cell>
          <cell r="M344" t="str">
            <v>Admis</v>
          </cell>
          <cell r="N344" t="str">
            <v>337ème</v>
          </cell>
        </row>
        <row r="345">
          <cell r="A345">
            <v>355</v>
          </cell>
          <cell r="B345" t="str">
            <v>TSIBA MOUKOKO Luck Flavien</v>
          </cell>
          <cell r="C345">
            <v>9.7440574358974352</v>
          </cell>
          <cell r="D345">
            <v>8.6613843874643877</v>
          </cell>
          <cell r="E345">
            <v>10.826730484330485</v>
          </cell>
          <cell r="F345">
            <v>15.157422678062678</v>
          </cell>
          <cell r="G345">
            <v>16.78143225071225</v>
          </cell>
          <cell r="H345">
            <v>18.405441823361823</v>
          </cell>
          <cell r="I345">
            <v>4.6013604558404557</v>
          </cell>
          <cell r="J345">
            <v>10.826730484330485</v>
          </cell>
          <cell r="K345">
            <v>95.004559999999998</v>
          </cell>
          <cell r="L345">
            <v>10.00048</v>
          </cell>
          <cell r="M345" t="str">
            <v>Admis</v>
          </cell>
          <cell r="N345" t="str">
            <v>338ème</v>
          </cell>
        </row>
        <row r="346">
          <cell r="A346">
            <v>14</v>
          </cell>
          <cell r="B346" t="str">
            <v>NANA DJOMO Richard</v>
          </cell>
          <cell r="C346">
            <v>7.6003571999999995</v>
          </cell>
          <cell r="D346">
            <v>4.3430612571428568</v>
          </cell>
          <cell r="E346">
            <v>5.9717092285714282</v>
          </cell>
          <cell r="F346">
            <v>18.458010342857143</v>
          </cell>
          <cell r="G346">
            <v>25.515484885714283</v>
          </cell>
          <cell r="H346">
            <v>14.657831742857141</v>
          </cell>
          <cell r="I346">
            <v>5.4288265714285711</v>
          </cell>
          <cell r="J346">
            <v>13.029183771428571</v>
          </cell>
          <cell r="K346">
            <v>95.00446500000001</v>
          </cell>
          <cell r="L346">
            <v>10.000470000000002</v>
          </cell>
          <cell r="M346" t="str">
            <v>Admis</v>
          </cell>
          <cell r="N346" t="str">
            <v>339ème</v>
          </cell>
        </row>
        <row r="347">
          <cell r="A347">
            <v>113</v>
          </cell>
          <cell r="B347" t="str">
            <v>KOUBOUL René Garcin</v>
          </cell>
          <cell r="C347">
            <v>13.572052857142857</v>
          </cell>
          <cell r="D347">
            <v>7.6003496000000004</v>
          </cell>
          <cell r="E347">
            <v>8.1432317142857151</v>
          </cell>
          <cell r="F347">
            <v>13.029170742857143</v>
          </cell>
          <cell r="G347">
            <v>15.200699200000001</v>
          </cell>
          <cell r="H347">
            <v>17.915109771428572</v>
          </cell>
          <cell r="I347">
            <v>11.943406514285716</v>
          </cell>
          <cell r="J347">
            <v>7.6003496000000004</v>
          </cell>
          <cell r="K347">
            <v>95.004370000000009</v>
          </cell>
          <cell r="L347">
            <v>10.00046</v>
          </cell>
          <cell r="M347" t="str">
            <v>Admis</v>
          </cell>
          <cell r="N347" t="str">
            <v>340ème</v>
          </cell>
        </row>
        <row r="348">
          <cell r="A348">
            <v>279</v>
          </cell>
          <cell r="B348" t="str">
            <v>EBONDZO Thérèse Estelle</v>
          </cell>
          <cell r="C348">
            <v>13.104037931034485</v>
          </cell>
          <cell r="D348">
            <v>5.4600158045977025</v>
          </cell>
          <cell r="E348">
            <v>16.926048994252877</v>
          </cell>
          <cell r="F348">
            <v>9.2820268678160929</v>
          </cell>
          <cell r="G348">
            <v>22.932066379310349</v>
          </cell>
          <cell r="H348">
            <v>13.104037931034485</v>
          </cell>
          <cell r="I348">
            <v>4.3680126436781617</v>
          </cell>
          <cell r="J348">
            <v>9.8280284482758642</v>
          </cell>
          <cell r="K348">
            <v>95.004275000000007</v>
          </cell>
          <cell r="L348">
            <v>10.000450000000001</v>
          </cell>
          <cell r="M348" t="str">
            <v>Admis</v>
          </cell>
          <cell r="N348" t="str">
            <v>341ème</v>
          </cell>
        </row>
        <row r="349">
          <cell r="A349">
            <v>369</v>
          </cell>
          <cell r="B349" t="str">
            <v>LANDAYE KLAMADJI DIEUDONNE</v>
          </cell>
          <cell r="C349">
            <v>12.01202275862069</v>
          </cell>
          <cell r="D349">
            <v>6.5520124137931033</v>
          </cell>
          <cell r="E349">
            <v>19.00203827586207</v>
          </cell>
          <cell r="F349">
            <v>16.380031034482759</v>
          </cell>
          <cell r="G349">
            <v>3.930005172413793</v>
          </cell>
          <cell r="H349">
            <v>22.932043448275863</v>
          </cell>
          <cell r="I349">
            <v>5.4600103448275856</v>
          </cell>
          <cell r="J349">
            <v>8.7360165517241377</v>
          </cell>
          <cell r="K349">
            <v>95.004179999999977</v>
          </cell>
          <cell r="L349">
            <v>10.000439999999998</v>
          </cell>
          <cell r="M349" t="str">
            <v>Admis</v>
          </cell>
          <cell r="N349" t="str">
            <v>342ème</v>
          </cell>
        </row>
        <row r="350">
          <cell r="A350">
            <v>521</v>
          </cell>
          <cell r="B350" t="str">
            <v>SANKARE Hamadoun</v>
          </cell>
          <cell r="C350">
            <v>12.012010747126437</v>
          </cell>
          <cell r="D350">
            <v>9.8280087931034483</v>
          </cell>
          <cell r="E350">
            <v>7.0980063505747122</v>
          </cell>
          <cell r="F350">
            <v>15.288013678160919</v>
          </cell>
          <cell r="G350">
            <v>19.656017586206897</v>
          </cell>
          <cell r="H350">
            <v>17.472015632183908</v>
          </cell>
          <cell r="I350">
            <v>9.8280087931034483</v>
          </cell>
          <cell r="J350">
            <v>3.8220034195402297</v>
          </cell>
          <cell r="K350">
            <v>95.004085000000003</v>
          </cell>
          <cell r="L350">
            <v>10.00043</v>
          </cell>
          <cell r="M350" t="str">
            <v>Admis</v>
          </cell>
          <cell r="N350" t="str">
            <v>343ème</v>
          </cell>
        </row>
        <row r="351">
          <cell r="A351">
            <v>378</v>
          </cell>
          <cell r="B351" t="str">
            <v>BOUDINGA Loïck Guy Lain</v>
          </cell>
          <cell r="C351">
            <v>14.278056300578037</v>
          </cell>
          <cell r="D351">
            <v>10.983120231213874</v>
          </cell>
          <cell r="E351">
            <v>7.1390281502890183</v>
          </cell>
          <cell r="F351">
            <v>17.023836358381505</v>
          </cell>
          <cell r="G351">
            <v>5.4915601156069371</v>
          </cell>
          <cell r="H351">
            <v>18.671304393063586</v>
          </cell>
          <cell r="I351">
            <v>8.7864961849710994</v>
          </cell>
          <cell r="J351">
            <v>12.630588265895955</v>
          </cell>
          <cell r="K351">
            <v>95.003990000000002</v>
          </cell>
          <cell r="L351">
            <v>10.00042</v>
          </cell>
          <cell r="M351" t="str">
            <v>Admis</v>
          </cell>
          <cell r="N351" t="str">
            <v>344ème</v>
          </cell>
        </row>
        <row r="352">
          <cell r="A352">
            <v>528</v>
          </cell>
          <cell r="B352" t="str">
            <v>TEMBELY Amagaraï</v>
          </cell>
          <cell r="C352">
            <v>12.081420173410406</v>
          </cell>
          <cell r="D352">
            <v>9.8847983236994228</v>
          </cell>
          <cell r="E352">
            <v>11.532264710982659</v>
          </cell>
          <cell r="F352">
            <v>12.081420173410406</v>
          </cell>
          <cell r="G352">
            <v>18.671285722543352</v>
          </cell>
          <cell r="H352">
            <v>18.671285722543352</v>
          </cell>
          <cell r="I352">
            <v>7.68817647398844</v>
          </cell>
          <cell r="J352">
            <v>4.3932436994219657</v>
          </cell>
          <cell r="K352">
            <v>95.003895</v>
          </cell>
          <cell r="L352">
            <v>10.00041</v>
          </cell>
          <cell r="M352" t="str">
            <v>Admis</v>
          </cell>
          <cell r="N352" t="str">
            <v>345ème</v>
          </cell>
        </row>
        <row r="353">
          <cell r="A353">
            <v>51</v>
          </cell>
          <cell r="B353" t="str">
            <v>PATOUM  MOH Bienvenue</v>
          </cell>
          <cell r="C353">
            <v>12.116426666666667</v>
          </cell>
          <cell r="D353">
            <v>4.4059733333333337</v>
          </cell>
          <cell r="E353">
            <v>6.6089600000000006</v>
          </cell>
          <cell r="F353">
            <v>17.07314666666667</v>
          </cell>
          <cell r="G353">
            <v>19.826880000000003</v>
          </cell>
          <cell r="H353">
            <v>14.870160000000002</v>
          </cell>
          <cell r="I353">
            <v>6.6089600000000006</v>
          </cell>
          <cell r="J353">
            <v>13.493293333333334</v>
          </cell>
          <cell r="K353">
            <v>95.003800000000012</v>
          </cell>
          <cell r="L353">
            <v>10.000400000000001</v>
          </cell>
          <cell r="M353" t="str">
            <v>Admis</v>
          </cell>
          <cell r="N353" t="str">
            <v>346ème</v>
          </cell>
        </row>
        <row r="354">
          <cell r="A354">
            <v>23</v>
          </cell>
          <cell r="B354" t="str">
            <v>NGAH Augustin</v>
          </cell>
          <cell r="C354">
            <v>13.256330930232558</v>
          </cell>
          <cell r="D354">
            <v>4.4187769767441862</v>
          </cell>
          <cell r="E354">
            <v>14.361025174418605</v>
          </cell>
          <cell r="F354">
            <v>17.675107906976745</v>
          </cell>
          <cell r="G354">
            <v>11.599289563953489</v>
          </cell>
          <cell r="H354">
            <v>20.989190639534886</v>
          </cell>
          <cell r="I354">
            <v>8.8375539534883725</v>
          </cell>
          <cell r="J354">
            <v>3.8664298546511628</v>
          </cell>
          <cell r="K354">
            <v>95.003704999999997</v>
          </cell>
          <cell r="L354">
            <v>10.000389999999999</v>
          </cell>
          <cell r="M354" t="str">
            <v>Admis</v>
          </cell>
          <cell r="N354" t="str">
            <v>347ème</v>
          </cell>
        </row>
        <row r="355">
          <cell r="A355">
            <v>291</v>
          </cell>
          <cell r="B355" t="str">
            <v>LINTSOUE TANTSIBA Aimé Berkème</v>
          </cell>
          <cell r="C355">
            <v>12.151624534883721</v>
          </cell>
          <cell r="D355">
            <v>5.5234656976744194</v>
          </cell>
          <cell r="E355">
            <v>18.227436802325581</v>
          </cell>
          <cell r="F355">
            <v>11.046931395348839</v>
          </cell>
          <cell r="G355">
            <v>16.018050523255816</v>
          </cell>
          <cell r="H355">
            <v>17.675090232558141</v>
          </cell>
          <cell r="I355">
            <v>4.9711191279069773</v>
          </cell>
          <cell r="J355">
            <v>9.3898916860465125</v>
          </cell>
          <cell r="K355">
            <v>95.003609999999995</v>
          </cell>
          <cell r="L355">
            <v>10.00038</v>
          </cell>
          <cell r="M355" t="str">
            <v>Admis</v>
          </cell>
          <cell r="N355" t="str">
            <v>348ème</v>
          </cell>
        </row>
        <row r="356">
          <cell r="A356">
            <v>381</v>
          </cell>
          <cell r="B356" t="str">
            <v>EMANE Jovana Gaillard</v>
          </cell>
          <cell r="C356">
            <v>12.151612383720931</v>
          </cell>
          <cell r="D356">
            <v>9.942228313953489</v>
          </cell>
          <cell r="E356">
            <v>7.7328442441860474</v>
          </cell>
          <cell r="F356">
            <v>17.122726540697677</v>
          </cell>
          <cell r="G356">
            <v>10.49457433139535</v>
          </cell>
          <cell r="H356">
            <v>20.989148662790701</v>
          </cell>
          <cell r="I356">
            <v>7.7328442441860474</v>
          </cell>
          <cell r="J356">
            <v>8.8375362790697682</v>
          </cell>
          <cell r="K356">
            <v>95.003515000000007</v>
          </cell>
          <cell r="L356">
            <v>10.00037</v>
          </cell>
          <cell r="M356" t="str">
            <v>Admis</v>
          </cell>
          <cell r="N356" t="str">
            <v>349ème</v>
          </cell>
        </row>
        <row r="357">
          <cell r="A357">
            <v>500</v>
          </cell>
          <cell r="B357" t="str">
            <v>DEMBELE Aboubacar</v>
          </cell>
          <cell r="C357">
            <v>13.256291162790699</v>
          </cell>
          <cell r="D357">
            <v>9.9422183720930235</v>
          </cell>
          <cell r="E357">
            <v>7.1804910465116283</v>
          </cell>
          <cell r="F357">
            <v>11.599254767441861</v>
          </cell>
          <cell r="G357">
            <v>15.465673023255816</v>
          </cell>
          <cell r="H357">
            <v>23.198509534883723</v>
          </cell>
          <cell r="I357">
            <v>9.3898729069767448</v>
          </cell>
          <cell r="J357">
            <v>4.9711091860465118</v>
          </cell>
          <cell r="K357">
            <v>95.003420000000006</v>
          </cell>
          <cell r="L357">
            <v>10.000360000000001</v>
          </cell>
          <cell r="M357" t="str">
            <v>Admis</v>
          </cell>
          <cell r="N357" t="str">
            <v>350ème</v>
          </cell>
        </row>
        <row r="358">
          <cell r="A358">
            <v>420</v>
          </cell>
          <cell r="B358" t="str">
            <v>OUEDRAOGO Rélewindé</v>
          </cell>
          <cell r="C358">
            <v>12.187015451895041</v>
          </cell>
          <cell r="D358">
            <v>11.079104956268219</v>
          </cell>
          <cell r="E358">
            <v>11.63306020408163</v>
          </cell>
          <cell r="F358">
            <v>16.61865743440233</v>
          </cell>
          <cell r="G358">
            <v>15.510746938775508</v>
          </cell>
          <cell r="H358">
            <v>13.294925947521865</v>
          </cell>
          <cell r="I358">
            <v>8.0323510932944586</v>
          </cell>
          <cell r="J358">
            <v>6.6474629737609323</v>
          </cell>
          <cell r="K358">
            <v>95.003324999999975</v>
          </cell>
          <cell r="L358">
            <v>10.000349999999997</v>
          </cell>
          <cell r="M358" t="str">
            <v>Admis</v>
          </cell>
          <cell r="N358" t="str">
            <v>351ème</v>
          </cell>
        </row>
        <row r="359">
          <cell r="A359">
            <v>333</v>
          </cell>
          <cell r="B359" t="str">
            <v>NGASSAKI Michel Archange</v>
          </cell>
          <cell r="C359">
            <v>7.7780422222222212</v>
          </cell>
          <cell r="D359">
            <v>8.8891911111111099</v>
          </cell>
          <cell r="E359">
            <v>17.222807777777774</v>
          </cell>
          <cell r="F359">
            <v>14.444935555555553</v>
          </cell>
          <cell r="G359">
            <v>9.4447655555555539</v>
          </cell>
          <cell r="H359">
            <v>17.77838222222222</v>
          </cell>
          <cell r="I359">
            <v>4.444595555555555</v>
          </cell>
          <cell r="J359">
            <v>15.000509999999998</v>
          </cell>
          <cell r="K359">
            <v>95.003229999999974</v>
          </cell>
          <cell r="L359">
            <v>10.000339999999998</v>
          </cell>
          <cell r="M359" t="str">
            <v>Admis</v>
          </cell>
          <cell r="N359" t="str">
            <v>352ème</v>
          </cell>
        </row>
        <row r="360">
          <cell r="A360">
            <v>527</v>
          </cell>
          <cell r="B360" t="str">
            <v>SOUNKARA Moustapha</v>
          </cell>
          <cell r="C360">
            <v>11.111477777777779</v>
          </cell>
          <cell r="D360">
            <v>10.00033</v>
          </cell>
          <cell r="E360">
            <v>13.889347222222224</v>
          </cell>
          <cell r="F360">
            <v>13.333773333333333</v>
          </cell>
          <cell r="G360">
            <v>12.222625555555556</v>
          </cell>
          <cell r="H360">
            <v>15.556068888888889</v>
          </cell>
          <cell r="I360">
            <v>10.00033</v>
          </cell>
          <cell r="J360">
            <v>8.8891822222222228</v>
          </cell>
          <cell r="K360">
            <v>95.003135</v>
          </cell>
          <cell r="L360">
            <v>10.00033</v>
          </cell>
          <cell r="M360" t="str">
            <v>Admis</v>
          </cell>
          <cell r="N360" t="str">
            <v>353ème</v>
          </cell>
        </row>
        <row r="361">
          <cell r="A361">
            <v>60</v>
          </cell>
          <cell r="B361" t="str">
            <v>TANKIO WANDJI Doriant</v>
          </cell>
          <cell r="C361">
            <v>9</v>
          </cell>
          <cell r="D361">
            <v>6</v>
          </cell>
          <cell r="E361">
            <v>13.5</v>
          </cell>
          <cell r="F361">
            <v>16.5</v>
          </cell>
          <cell r="G361">
            <v>18</v>
          </cell>
          <cell r="H361">
            <v>9</v>
          </cell>
          <cell r="I361">
            <v>4</v>
          </cell>
          <cell r="J361">
            <v>9</v>
          </cell>
          <cell r="K361">
            <v>85</v>
          </cell>
          <cell r="L361">
            <v>8.9473684210526319</v>
          </cell>
          <cell r="M361" t="str">
            <v>Refusé</v>
          </cell>
          <cell r="N361" t="str">
            <v>354ème</v>
          </cell>
        </row>
        <row r="362">
          <cell r="A362">
            <v>74</v>
          </cell>
          <cell r="B362" t="str">
            <v>YAMESSI PENDIE Louise Olive</v>
          </cell>
          <cell r="C362">
            <v>10</v>
          </cell>
          <cell r="D362">
            <v>7</v>
          </cell>
          <cell r="E362">
            <v>7</v>
          </cell>
          <cell r="F362">
            <v>12.5</v>
          </cell>
          <cell r="G362">
            <v>13</v>
          </cell>
          <cell r="H362">
            <v>19.5</v>
          </cell>
          <cell r="I362">
            <v>7.5</v>
          </cell>
          <cell r="J362">
            <v>8.5</v>
          </cell>
          <cell r="K362">
            <v>85</v>
          </cell>
          <cell r="L362">
            <v>8.9473684210526319</v>
          </cell>
          <cell r="M362" t="str">
            <v>Refusé</v>
          </cell>
          <cell r="N362" t="str">
            <v>354ème</v>
          </cell>
        </row>
        <row r="363">
          <cell r="A363">
            <v>437</v>
          </cell>
          <cell r="B363" t="str">
            <v>DIOP Ababacar Sy</v>
          </cell>
          <cell r="C363">
            <v>9</v>
          </cell>
          <cell r="D363">
            <v>5</v>
          </cell>
          <cell r="E363">
            <v>2</v>
          </cell>
          <cell r="F363">
            <v>11</v>
          </cell>
          <cell r="G363">
            <v>22</v>
          </cell>
          <cell r="H363">
            <v>17</v>
          </cell>
          <cell r="I363">
            <v>8.5</v>
          </cell>
          <cell r="J363">
            <v>10.5</v>
          </cell>
          <cell r="K363">
            <v>85</v>
          </cell>
          <cell r="L363">
            <v>8.9473684210526319</v>
          </cell>
          <cell r="M363" t="str">
            <v>Refusé</v>
          </cell>
          <cell r="N363" t="str">
            <v>354ème</v>
          </cell>
        </row>
        <row r="364">
          <cell r="A364">
            <v>523</v>
          </cell>
          <cell r="B364" t="str">
            <v>SANOGO Noumory</v>
          </cell>
          <cell r="C364">
            <v>11</v>
          </cell>
          <cell r="D364">
            <v>6</v>
          </cell>
          <cell r="E364">
            <v>8.5</v>
          </cell>
          <cell r="F364">
            <v>12.5</v>
          </cell>
          <cell r="G364">
            <v>16</v>
          </cell>
          <cell r="H364">
            <v>20</v>
          </cell>
          <cell r="I364">
            <v>6.75</v>
          </cell>
          <cell r="J364">
            <v>4</v>
          </cell>
          <cell r="K364">
            <v>84.75</v>
          </cell>
          <cell r="L364">
            <v>8.9210526315789469</v>
          </cell>
          <cell r="M364" t="str">
            <v>Refusé</v>
          </cell>
          <cell r="N364" t="str">
            <v>357ème</v>
          </cell>
        </row>
        <row r="365">
          <cell r="A365">
            <v>50</v>
          </cell>
          <cell r="B365" t="str">
            <v>OWONA FOUDA Marc  Patrick</v>
          </cell>
          <cell r="C365">
            <v>10</v>
          </cell>
          <cell r="D365">
            <v>3</v>
          </cell>
          <cell r="E365">
            <v>3</v>
          </cell>
          <cell r="F365">
            <v>12</v>
          </cell>
          <cell r="G365">
            <v>22</v>
          </cell>
          <cell r="H365">
            <v>13.5</v>
          </cell>
          <cell r="I365">
            <v>10</v>
          </cell>
          <cell r="J365">
            <v>11</v>
          </cell>
          <cell r="K365">
            <v>84.5</v>
          </cell>
          <cell r="L365">
            <v>8.8947368421052637</v>
          </cell>
          <cell r="M365" t="str">
            <v>Refusé</v>
          </cell>
          <cell r="N365" t="str">
            <v>358ème</v>
          </cell>
        </row>
        <row r="366">
          <cell r="A366">
            <v>298</v>
          </cell>
          <cell r="B366" t="str">
            <v>MABIALA NGOUNGA Christ Espoir</v>
          </cell>
          <cell r="C366">
            <v>9</v>
          </cell>
          <cell r="D366">
            <v>5</v>
          </cell>
          <cell r="E366">
            <v>11</v>
          </cell>
          <cell r="F366">
            <v>12.5</v>
          </cell>
          <cell r="G366">
            <v>19.5</v>
          </cell>
          <cell r="H366">
            <v>15</v>
          </cell>
          <cell r="I366">
            <v>6</v>
          </cell>
          <cell r="J366">
            <v>6.5</v>
          </cell>
          <cell r="K366">
            <v>84.5</v>
          </cell>
          <cell r="L366">
            <v>8.8947368421052637</v>
          </cell>
          <cell r="M366" t="str">
            <v>Refusé</v>
          </cell>
          <cell r="N366" t="str">
            <v>358ème</v>
          </cell>
        </row>
        <row r="367">
          <cell r="A367">
            <v>335</v>
          </cell>
          <cell r="B367" t="str">
            <v>NGOLO Barricadi le Roi</v>
          </cell>
          <cell r="C367">
            <v>10</v>
          </cell>
          <cell r="D367">
            <v>6</v>
          </cell>
          <cell r="E367">
            <v>13</v>
          </cell>
          <cell r="F367">
            <v>7.5</v>
          </cell>
          <cell r="G367">
            <v>11.5</v>
          </cell>
          <cell r="H367">
            <v>17</v>
          </cell>
          <cell r="I367">
            <v>7</v>
          </cell>
          <cell r="J367">
            <v>12.5</v>
          </cell>
          <cell r="K367">
            <v>84.5</v>
          </cell>
          <cell r="L367">
            <v>8.8947368421052637</v>
          </cell>
          <cell r="M367" t="str">
            <v>Refusé</v>
          </cell>
          <cell r="N367" t="str">
            <v>358ème</v>
          </cell>
        </row>
        <row r="368">
          <cell r="A368">
            <v>351</v>
          </cell>
          <cell r="B368" t="str">
            <v xml:space="preserve">PAMBOU MILOUNGUI Cruz Nahida </v>
          </cell>
          <cell r="C368">
            <v>13</v>
          </cell>
          <cell r="D368">
            <v>7</v>
          </cell>
          <cell r="E368">
            <v>13</v>
          </cell>
          <cell r="F368">
            <v>13</v>
          </cell>
          <cell r="G368">
            <v>8.5</v>
          </cell>
          <cell r="H368">
            <v>15</v>
          </cell>
          <cell r="I368">
            <v>4</v>
          </cell>
          <cell r="J368">
            <v>11</v>
          </cell>
          <cell r="K368">
            <v>84.5</v>
          </cell>
          <cell r="L368">
            <v>8.8947368421052637</v>
          </cell>
          <cell r="M368" t="str">
            <v>Refusé</v>
          </cell>
          <cell r="N368" t="str">
            <v>358ème</v>
          </cell>
        </row>
        <row r="369">
          <cell r="A369">
            <v>69</v>
          </cell>
          <cell r="B369" t="str">
            <v>TSOUNGUI  MBENTI  Maurice</v>
          </cell>
          <cell r="C369">
            <v>10</v>
          </cell>
          <cell r="D369">
            <v>4</v>
          </cell>
          <cell r="E369">
            <v>6</v>
          </cell>
          <cell r="F369">
            <v>10.5</v>
          </cell>
          <cell r="G369">
            <v>18.5</v>
          </cell>
          <cell r="H369">
            <v>16</v>
          </cell>
          <cell r="I369">
            <v>9</v>
          </cell>
          <cell r="J369">
            <v>10</v>
          </cell>
          <cell r="K369">
            <v>84</v>
          </cell>
          <cell r="L369">
            <v>8.8421052631578956</v>
          </cell>
          <cell r="M369" t="str">
            <v>Refusé</v>
          </cell>
          <cell r="N369" t="str">
            <v>362ème</v>
          </cell>
        </row>
        <row r="370">
          <cell r="A370">
            <v>30</v>
          </cell>
          <cell r="B370" t="str">
            <v>NGO HIOL Cécile</v>
          </cell>
          <cell r="C370">
            <v>11</v>
          </cell>
          <cell r="D370">
            <v>4</v>
          </cell>
          <cell r="E370">
            <v>13</v>
          </cell>
          <cell r="F370">
            <v>14</v>
          </cell>
          <cell r="G370">
            <v>10</v>
          </cell>
          <cell r="H370">
            <v>14</v>
          </cell>
          <cell r="I370">
            <v>9</v>
          </cell>
          <cell r="J370">
            <v>8.5</v>
          </cell>
          <cell r="K370">
            <v>83.5</v>
          </cell>
          <cell r="L370">
            <v>8.7894736842105257</v>
          </cell>
          <cell r="M370" t="str">
            <v>Refusé</v>
          </cell>
          <cell r="N370" t="str">
            <v>363ème</v>
          </cell>
        </row>
        <row r="371">
          <cell r="A371">
            <v>119</v>
          </cell>
          <cell r="B371" t="str">
            <v>MANGAMBA  ETONGO Bernard Arnaud</v>
          </cell>
          <cell r="C371">
            <v>12</v>
          </cell>
          <cell r="D371">
            <v>10</v>
          </cell>
          <cell r="E371">
            <v>5</v>
          </cell>
          <cell r="F371">
            <v>16.5</v>
          </cell>
          <cell r="G371">
            <v>11</v>
          </cell>
          <cell r="H371">
            <v>13</v>
          </cell>
          <cell r="I371">
            <v>7</v>
          </cell>
          <cell r="J371">
            <v>9</v>
          </cell>
          <cell r="K371">
            <v>83.5</v>
          </cell>
          <cell r="L371">
            <v>8.7894736842105257</v>
          </cell>
          <cell r="M371" t="str">
            <v>Refusé</v>
          </cell>
          <cell r="N371" t="str">
            <v>363ème</v>
          </cell>
        </row>
        <row r="372">
          <cell r="A372">
            <v>288</v>
          </cell>
          <cell r="B372" t="str">
            <v>KITOKO Shasphanie Sulamithe</v>
          </cell>
          <cell r="C372">
            <v>10</v>
          </cell>
          <cell r="D372">
            <v>4</v>
          </cell>
          <cell r="E372">
            <v>15</v>
          </cell>
          <cell r="F372">
            <v>12</v>
          </cell>
          <cell r="G372">
            <v>14</v>
          </cell>
          <cell r="H372">
            <v>14</v>
          </cell>
          <cell r="I372">
            <v>7</v>
          </cell>
          <cell r="J372">
            <v>7.5</v>
          </cell>
          <cell r="K372">
            <v>83.5</v>
          </cell>
          <cell r="L372">
            <v>8.7894736842105257</v>
          </cell>
          <cell r="M372" t="str">
            <v>Refusé</v>
          </cell>
          <cell r="N372" t="str">
            <v>363ème</v>
          </cell>
        </row>
        <row r="373">
          <cell r="A373">
            <v>292</v>
          </cell>
          <cell r="B373" t="str">
            <v>LISSOUERE Gerveli</v>
          </cell>
          <cell r="C373">
            <v>10</v>
          </cell>
          <cell r="D373">
            <v>6</v>
          </cell>
          <cell r="E373">
            <v>13.5</v>
          </cell>
          <cell r="F373">
            <v>16.5</v>
          </cell>
          <cell r="G373">
            <v>13</v>
          </cell>
          <cell r="H373">
            <v>13</v>
          </cell>
          <cell r="I373">
            <v>4</v>
          </cell>
          <cell r="J373">
            <v>7.5</v>
          </cell>
          <cell r="K373">
            <v>83.5</v>
          </cell>
          <cell r="L373">
            <v>8.7894736842105257</v>
          </cell>
          <cell r="M373" t="str">
            <v>Refusé</v>
          </cell>
          <cell r="N373" t="str">
            <v>363ème</v>
          </cell>
        </row>
        <row r="374">
          <cell r="A374">
            <v>330</v>
          </cell>
          <cell r="B374" t="str">
            <v>NDOUDI MATEYI Landry Iréné</v>
          </cell>
          <cell r="C374">
            <v>10</v>
          </cell>
          <cell r="D374">
            <v>5</v>
          </cell>
          <cell r="E374">
            <v>8</v>
          </cell>
          <cell r="F374">
            <v>12.5</v>
          </cell>
          <cell r="G374">
            <v>16</v>
          </cell>
          <cell r="H374">
            <v>16</v>
          </cell>
          <cell r="I374">
            <v>5</v>
          </cell>
          <cell r="J374">
            <v>11</v>
          </cell>
          <cell r="K374">
            <v>83.5</v>
          </cell>
          <cell r="L374">
            <v>8.7894736842105257</v>
          </cell>
          <cell r="M374" t="str">
            <v>Refusé</v>
          </cell>
          <cell r="N374" t="str">
            <v>363ème</v>
          </cell>
        </row>
        <row r="375">
          <cell r="A375">
            <v>342</v>
          </cell>
          <cell r="B375" t="str">
            <v>NKOMBO BAKALA Ulrich</v>
          </cell>
          <cell r="C375">
            <v>9</v>
          </cell>
          <cell r="D375">
            <v>7</v>
          </cell>
          <cell r="E375">
            <v>10</v>
          </cell>
          <cell r="F375">
            <v>12.5</v>
          </cell>
          <cell r="G375">
            <v>11.5</v>
          </cell>
          <cell r="H375">
            <v>15</v>
          </cell>
          <cell r="I375">
            <v>8.5</v>
          </cell>
          <cell r="J375">
            <v>10</v>
          </cell>
          <cell r="K375">
            <v>83.5</v>
          </cell>
          <cell r="L375">
            <v>8.7894736842105257</v>
          </cell>
          <cell r="M375" t="str">
            <v>Refusé</v>
          </cell>
          <cell r="N375" t="str">
            <v>363ème</v>
          </cell>
        </row>
        <row r="376">
          <cell r="A376">
            <v>85</v>
          </cell>
          <cell r="B376" t="str">
            <v>BEYECK A MOUZONG Abou</v>
          </cell>
          <cell r="C376">
            <v>13</v>
          </cell>
          <cell r="D376">
            <v>5</v>
          </cell>
          <cell r="E376">
            <v>5</v>
          </cell>
          <cell r="F376">
            <v>11</v>
          </cell>
          <cell r="G376">
            <v>16.5</v>
          </cell>
          <cell r="H376">
            <v>22</v>
          </cell>
          <cell r="I376">
            <v>7</v>
          </cell>
          <cell r="J376">
            <v>3.75</v>
          </cell>
          <cell r="K376">
            <v>83.25</v>
          </cell>
          <cell r="L376">
            <v>8.7631578947368425</v>
          </cell>
          <cell r="M376" t="str">
            <v>Refusé</v>
          </cell>
          <cell r="N376" t="str">
            <v>369ème</v>
          </cell>
        </row>
        <row r="377">
          <cell r="A377">
            <v>368</v>
          </cell>
          <cell r="B377" t="str">
            <v>KOUMLA KELKA KEMLEMGA</v>
          </cell>
          <cell r="C377">
            <v>11.5</v>
          </cell>
          <cell r="D377">
            <v>5</v>
          </cell>
          <cell r="E377">
            <v>13</v>
          </cell>
          <cell r="F377">
            <v>14</v>
          </cell>
          <cell r="G377">
            <v>9.5</v>
          </cell>
          <cell r="H377">
            <v>15</v>
          </cell>
          <cell r="I377">
            <v>8.75</v>
          </cell>
          <cell r="J377">
            <v>6.5</v>
          </cell>
          <cell r="K377">
            <v>83.25</v>
          </cell>
          <cell r="L377">
            <v>8.7631578947368425</v>
          </cell>
          <cell r="M377" t="str">
            <v>Refusé</v>
          </cell>
          <cell r="N377" t="str">
            <v>369ème</v>
          </cell>
        </row>
        <row r="378">
          <cell r="A378">
            <v>360</v>
          </cell>
          <cell r="B378" t="str">
            <v>YILA MOUTELET Christ Durhel</v>
          </cell>
          <cell r="C378">
            <v>10</v>
          </cell>
          <cell r="D378">
            <v>7</v>
          </cell>
          <cell r="E378">
            <v>13.5</v>
          </cell>
          <cell r="F378">
            <v>9.5</v>
          </cell>
          <cell r="G378">
            <v>14</v>
          </cell>
          <cell r="H378">
            <v>14</v>
          </cell>
          <cell r="I378">
            <v>7.5</v>
          </cell>
          <cell r="J378">
            <v>7</v>
          </cell>
          <cell r="K378">
            <v>82.5</v>
          </cell>
          <cell r="L378">
            <v>8.6842105263157894</v>
          </cell>
          <cell r="M378" t="str">
            <v>Refusé</v>
          </cell>
          <cell r="N378" t="str">
            <v>371ème</v>
          </cell>
        </row>
        <row r="379">
          <cell r="A379">
            <v>36</v>
          </cell>
          <cell r="B379" t="str">
            <v>NGUEM  André  Roger</v>
          </cell>
          <cell r="C379">
            <v>12</v>
          </cell>
          <cell r="D379">
            <v>4</v>
          </cell>
          <cell r="E379">
            <v>7</v>
          </cell>
          <cell r="F379">
            <v>7.5</v>
          </cell>
          <cell r="G379">
            <v>18.5</v>
          </cell>
          <cell r="H379">
            <v>15.5</v>
          </cell>
          <cell r="I379">
            <v>7</v>
          </cell>
          <cell r="J379">
            <v>10.5</v>
          </cell>
          <cell r="K379">
            <v>82</v>
          </cell>
          <cell r="L379">
            <v>8.6315789473684212</v>
          </cell>
          <cell r="M379" t="str">
            <v>Refusé</v>
          </cell>
          <cell r="N379" t="str">
            <v>372ème</v>
          </cell>
        </row>
        <row r="380">
          <cell r="A380">
            <v>86</v>
          </cell>
          <cell r="B380" t="str">
            <v>BIDJA EBALE Idris Denis</v>
          </cell>
          <cell r="C380">
            <v>10</v>
          </cell>
          <cell r="D380">
            <v>7</v>
          </cell>
          <cell r="E380">
            <v>8</v>
          </cell>
          <cell r="F380">
            <v>15.5</v>
          </cell>
          <cell r="G380">
            <v>13</v>
          </cell>
          <cell r="H380">
            <v>11.5</v>
          </cell>
          <cell r="I380">
            <v>7</v>
          </cell>
          <cell r="J380">
            <v>10</v>
          </cell>
          <cell r="K380">
            <v>82</v>
          </cell>
          <cell r="L380">
            <v>8.6315789473684212</v>
          </cell>
          <cell r="M380" t="str">
            <v>Refusé</v>
          </cell>
          <cell r="N380" t="str">
            <v>372ème</v>
          </cell>
        </row>
        <row r="381">
          <cell r="A381">
            <v>310</v>
          </cell>
          <cell r="B381" t="str">
            <v>MFOUA Christ</v>
          </cell>
          <cell r="C381">
            <v>10</v>
          </cell>
          <cell r="D381">
            <v>4</v>
          </cell>
          <cell r="E381">
            <v>9.5</v>
          </cell>
          <cell r="F381">
            <v>13.5</v>
          </cell>
          <cell r="G381">
            <v>15.5</v>
          </cell>
          <cell r="H381">
            <v>17</v>
          </cell>
          <cell r="I381">
            <v>5</v>
          </cell>
          <cell r="J381">
            <v>7.5</v>
          </cell>
          <cell r="K381">
            <v>82</v>
          </cell>
          <cell r="L381">
            <v>8.6315789473684212</v>
          </cell>
          <cell r="M381" t="str">
            <v>Refusé</v>
          </cell>
          <cell r="N381" t="str">
            <v>372ème</v>
          </cell>
        </row>
        <row r="382">
          <cell r="A382">
            <v>346</v>
          </cell>
          <cell r="B382" t="str">
            <v>OBATEME OVAKISSA Farel Bardel</v>
          </cell>
          <cell r="C382">
            <v>10</v>
          </cell>
          <cell r="D382">
            <v>5</v>
          </cell>
          <cell r="E382">
            <v>11.5</v>
          </cell>
          <cell r="F382">
            <v>14.5</v>
          </cell>
          <cell r="G382">
            <v>12.5</v>
          </cell>
          <cell r="H382">
            <v>12</v>
          </cell>
          <cell r="I382">
            <v>6.5</v>
          </cell>
          <cell r="J382">
            <v>10</v>
          </cell>
          <cell r="K382">
            <v>82</v>
          </cell>
          <cell r="L382">
            <v>8.6315789473684212</v>
          </cell>
          <cell r="M382" t="str">
            <v>Refusé</v>
          </cell>
          <cell r="N382" t="str">
            <v>372ème</v>
          </cell>
        </row>
        <row r="383">
          <cell r="A383">
            <v>10</v>
          </cell>
          <cell r="B383" t="str">
            <v xml:space="preserve">MPEME MPEME Ferdinand Bertrand </v>
          </cell>
          <cell r="C383">
            <v>10</v>
          </cell>
          <cell r="D383">
            <v>5</v>
          </cell>
          <cell r="E383">
            <v>7</v>
          </cell>
          <cell r="F383">
            <v>9.5</v>
          </cell>
          <cell r="G383">
            <v>17</v>
          </cell>
          <cell r="H383">
            <v>17</v>
          </cell>
          <cell r="I383">
            <v>7</v>
          </cell>
          <cell r="J383">
            <v>9</v>
          </cell>
          <cell r="K383">
            <v>81.5</v>
          </cell>
          <cell r="L383">
            <v>8.5789473684210531</v>
          </cell>
          <cell r="M383" t="str">
            <v>Refusé</v>
          </cell>
          <cell r="N383" t="str">
            <v>376ème</v>
          </cell>
        </row>
        <row r="384">
          <cell r="A384">
            <v>410</v>
          </cell>
          <cell r="B384" t="str">
            <v>MOUSSA KODO GARBA</v>
          </cell>
          <cell r="C384">
            <v>10</v>
          </cell>
          <cell r="D384">
            <v>6</v>
          </cell>
          <cell r="E384">
            <v>5</v>
          </cell>
          <cell r="F384">
            <v>12.5</v>
          </cell>
          <cell r="G384">
            <v>21</v>
          </cell>
          <cell r="H384">
            <v>15</v>
          </cell>
          <cell r="I384">
            <v>7</v>
          </cell>
          <cell r="J384">
            <v>5</v>
          </cell>
          <cell r="K384">
            <v>81.5</v>
          </cell>
          <cell r="L384">
            <v>8.5789473684210531</v>
          </cell>
          <cell r="M384" t="str">
            <v>Refusé</v>
          </cell>
          <cell r="N384" t="str">
            <v>376ème</v>
          </cell>
        </row>
        <row r="385">
          <cell r="A385">
            <v>65</v>
          </cell>
          <cell r="B385" t="str">
            <v>THUBE  AMBASSA  Maurice Emmanuel</v>
          </cell>
          <cell r="C385">
            <v>10</v>
          </cell>
          <cell r="D385">
            <v>3</v>
          </cell>
          <cell r="E385">
            <v>7.5</v>
          </cell>
          <cell r="F385">
            <v>10</v>
          </cell>
          <cell r="G385">
            <v>22.5</v>
          </cell>
          <cell r="H385">
            <v>13.5</v>
          </cell>
          <cell r="I385">
            <v>9.5</v>
          </cell>
          <cell r="J385">
            <v>5</v>
          </cell>
          <cell r="K385">
            <v>81</v>
          </cell>
          <cell r="L385">
            <v>8.526315789473685</v>
          </cell>
          <cell r="M385" t="str">
            <v>Refusé</v>
          </cell>
          <cell r="N385" t="str">
            <v>378ème</v>
          </cell>
        </row>
        <row r="386">
          <cell r="A386">
            <v>507</v>
          </cell>
          <cell r="B386" t="str">
            <v>DIARRA Issa</v>
          </cell>
          <cell r="C386">
            <v>10</v>
          </cell>
          <cell r="D386">
            <v>7</v>
          </cell>
          <cell r="E386">
            <v>10.5</v>
          </cell>
          <cell r="F386">
            <v>11.5</v>
          </cell>
          <cell r="G386">
            <v>13</v>
          </cell>
          <cell r="H386">
            <v>17</v>
          </cell>
          <cell r="I386">
            <v>7.5</v>
          </cell>
          <cell r="J386">
            <v>4</v>
          </cell>
          <cell r="K386">
            <v>80.5</v>
          </cell>
          <cell r="L386">
            <v>8.473684210526315</v>
          </cell>
          <cell r="M386" t="str">
            <v>Refusé</v>
          </cell>
          <cell r="N386" t="str">
            <v>379ème</v>
          </cell>
        </row>
        <row r="387">
          <cell r="A387">
            <v>532</v>
          </cell>
          <cell r="B387" t="str">
            <v>TRAORE Cheick Ahmed Mohamed</v>
          </cell>
          <cell r="C387">
            <v>11</v>
          </cell>
          <cell r="D387">
            <v>12</v>
          </cell>
          <cell r="E387">
            <v>10</v>
          </cell>
          <cell r="F387">
            <v>9</v>
          </cell>
          <cell r="G387">
            <v>13</v>
          </cell>
          <cell r="H387">
            <v>11</v>
          </cell>
          <cell r="I387">
            <v>7.5</v>
          </cell>
          <cell r="J387">
            <v>7</v>
          </cell>
          <cell r="K387">
            <v>80.5</v>
          </cell>
          <cell r="L387">
            <v>8.473684210526315</v>
          </cell>
          <cell r="M387" t="str">
            <v>Refusé</v>
          </cell>
          <cell r="N387" t="str">
            <v>379ème</v>
          </cell>
        </row>
        <row r="388">
          <cell r="A388">
            <v>400</v>
          </cell>
          <cell r="B388" t="str">
            <v>ABDOUL KARIM ALI SOFFO EL-MOURAD</v>
          </cell>
          <cell r="C388">
            <v>10</v>
          </cell>
          <cell r="D388">
            <v>7</v>
          </cell>
          <cell r="E388">
            <v>5</v>
          </cell>
          <cell r="F388">
            <v>17.5</v>
          </cell>
          <cell r="G388">
            <v>16</v>
          </cell>
          <cell r="H388">
            <v>10</v>
          </cell>
          <cell r="I388">
            <v>10.25</v>
          </cell>
          <cell r="J388">
            <v>4.5</v>
          </cell>
          <cell r="K388">
            <v>80.25</v>
          </cell>
          <cell r="L388">
            <v>8.4473684210526319</v>
          </cell>
          <cell r="M388" t="str">
            <v>Refusé</v>
          </cell>
          <cell r="N388" t="str">
            <v>381ème</v>
          </cell>
        </row>
        <row r="389">
          <cell r="A389">
            <v>127</v>
          </cell>
          <cell r="B389" t="str">
            <v>MBONO Clémentine Viviane</v>
          </cell>
          <cell r="C389">
            <v>10</v>
          </cell>
          <cell r="D389">
            <v>12</v>
          </cell>
          <cell r="E389">
            <v>7.5</v>
          </cell>
          <cell r="F389">
            <v>9</v>
          </cell>
          <cell r="G389">
            <v>15.5</v>
          </cell>
          <cell r="H389">
            <v>12.5</v>
          </cell>
          <cell r="I389">
            <v>6.5</v>
          </cell>
          <cell r="J389">
            <v>7</v>
          </cell>
          <cell r="K389">
            <v>80</v>
          </cell>
          <cell r="L389">
            <v>8.4210526315789469</v>
          </cell>
          <cell r="M389" t="str">
            <v>Refusé</v>
          </cell>
          <cell r="N389" t="str">
            <v>382ème</v>
          </cell>
        </row>
        <row r="390">
          <cell r="A390">
            <v>295</v>
          </cell>
          <cell r="B390" t="str">
            <v>LOUHOUNGOU Modeste Frence</v>
          </cell>
          <cell r="C390">
            <v>10</v>
          </cell>
          <cell r="D390">
            <v>10</v>
          </cell>
          <cell r="E390">
            <v>10</v>
          </cell>
          <cell r="F390">
            <v>14</v>
          </cell>
          <cell r="G390">
            <v>9.5</v>
          </cell>
          <cell r="H390">
            <v>10</v>
          </cell>
          <cell r="I390">
            <v>6</v>
          </cell>
          <cell r="J390">
            <v>10</v>
          </cell>
          <cell r="K390">
            <v>79.5</v>
          </cell>
          <cell r="L390">
            <v>8.3684210526315788</v>
          </cell>
          <cell r="M390" t="str">
            <v>Refusé</v>
          </cell>
          <cell r="N390" t="str">
            <v>383ème</v>
          </cell>
        </row>
        <row r="391">
          <cell r="A391">
            <v>121</v>
          </cell>
          <cell r="B391" t="str">
            <v>MATONGO Maurice</v>
          </cell>
          <cell r="C391">
            <v>8</v>
          </cell>
          <cell r="D391">
            <v>4</v>
          </cell>
          <cell r="E391">
            <v>5</v>
          </cell>
          <cell r="F391">
            <v>14</v>
          </cell>
          <cell r="G391">
            <v>15.5</v>
          </cell>
          <cell r="H391">
            <v>17.5</v>
          </cell>
          <cell r="I391">
            <v>9.5</v>
          </cell>
          <cell r="J391">
            <v>5.5</v>
          </cell>
          <cell r="K391">
            <v>79</v>
          </cell>
          <cell r="L391">
            <v>8.3157894736842106</v>
          </cell>
          <cell r="M391" t="str">
            <v>Refusé</v>
          </cell>
          <cell r="N391" t="str">
            <v>384ème</v>
          </cell>
        </row>
        <row r="392">
          <cell r="A392">
            <v>105</v>
          </cell>
          <cell r="B392" t="str">
            <v>GUIOL OLOUME Armel Claude</v>
          </cell>
          <cell r="C392">
            <v>13</v>
          </cell>
          <cell r="D392">
            <v>7</v>
          </cell>
          <cell r="E392">
            <v>7</v>
          </cell>
          <cell r="F392">
            <v>11</v>
          </cell>
          <cell r="G392">
            <v>11.5</v>
          </cell>
          <cell r="H392">
            <v>16.5</v>
          </cell>
          <cell r="I392">
            <v>7</v>
          </cell>
          <cell r="J392">
            <v>5.5</v>
          </cell>
          <cell r="K392">
            <v>78.5</v>
          </cell>
          <cell r="L392">
            <v>8.2631578947368425</v>
          </cell>
          <cell r="M392" t="str">
            <v>Refusé</v>
          </cell>
          <cell r="N392" t="str">
            <v>385ème</v>
          </cell>
        </row>
        <row r="393">
          <cell r="A393">
            <v>520</v>
          </cell>
          <cell r="B393" t="str">
            <v>SAMASSEKOU Aly</v>
          </cell>
          <cell r="C393">
            <v>7</v>
          </cell>
          <cell r="D393">
            <v>13</v>
          </cell>
          <cell r="E393">
            <v>7</v>
          </cell>
          <cell r="F393">
            <v>10.5</v>
          </cell>
          <cell r="G393">
            <v>20</v>
          </cell>
          <cell r="H393">
            <v>14</v>
          </cell>
          <cell r="I393">
            <v>4</v>
          </cell>
          <cell r="J393">
            <v>3</v>
          </cell>
          <cell r="K393">
            <v>78.5</v>
          </cell>
          <cell r="L393">
            <v>8.2631578947368425</v>
          </cell>
          <cell r="M393" t="str">
            <v>Refusé</v>
          </cell>
          <cell r="N393" t="str">
            <v>385ème</v>
          </cell>
        </row>
        <row r="394">
          <cell r="A394">
            <v>29</v>
          </cell>
          <cell r="B394" t="str">
            <v>NGO BOUD Justine  Nicole</v>
          </cell>
          <cell r="C394">
            <v>11.5</v>
          </cell>
          <cell r="D394">
            <v>6</v>
          </cell>
          <cell r="E394">
            <v>8</v>
          </cell>
          <cell r="F394">
            <v>11</v>
          </cell>
          <cell r="G394">
            <v>14.5</v>
          </cell>
          <cell r="H394">
            <v>8</v>
          </cell>
          <cell r="I394">
            <v>9</v>
          </cell>
          <cell r="J394">
            <v>10</v>
          </cell>
          <cell r="K394">
            <v>78</v>
          </cell>
          <cell r="L394">
            <v>8.2105263157894743</v>
          </cell>
          <cell r="M394" t="str">
            <v>Refusé</v>
          </cell>
          <cell r="N394" t="str">
            <v>387ème</v>
          </cell>
        </row>
        <row r="395">
          <cell r="A395">
            <v>505</v>
          </cell>
          <cell r="B395" t="str">
            <v>DIAKITE Bintou Epouse SISSOKO</v>
          </cell>
          <cell r="C395">
            <v>6</v>
          </cell>
          <cell r="D395">
            <v>8</v>
          </cell>
          <cell r="E395">
            <v>7.5</v>
          </cell>
          <cell r="F395">
            <v>12.5</v>
          </cell>
          <cell r="G395">
            <v>20</v>
          </cell>
          <cell r="H395">
            <v>14</v>
          </cell>
          <cell r="I395">
            <v>4.5</v>
          </cell>
          <cell r="J395">
            <v>5.5</v>
          </cell>
          <cell r="K395">
            <v>78</v>
          </cell>
          <cell r="L395">
            <v>8.2105263157894743</v>
          </cell>
          <cell r="M395" t="str">
            <v>Refusé</v>
          </cell>
          <cell r="N395" t="str">
            <v>387ème</v>
          </cell>
        </row>
        <row r="396">
          <cell r="A396">
            <v>501</v>
          </cell>
          <cell r="B396" t="str">
            <v>DEMBELE Sidiki Kiya Karim</v>
          </cell>
          <cell r="C396">
            <v>10</v>
          </cell>
          <cell r="D396">
            <v>8</v>
          </cell>
          <cell r="E396">
            <v>8</v>
          </cell>
          <cell r="F396">
            <v>11.5</v>
          </cell>
          <cell r="G396">
            <v>16</v>
          </cell>
          <cell r="H396">
            <v>13</v>
          </cell>
          <cell r="I396">
            <v>4.5</v>
          </cell>
          <cell r="J396">
            <v>6</v>
          </cell>
          <cell r="K396">
            <v>77</v>
          </cell>
          <cell r="L396">
            <v>8.1052631578947363</v>
          </cell>
          <cell r="M396" t="str">
            <v>Refusé</v>
          </cell>
          <cell r="N396" t="str">
            <v>389ème</v>
          </cell>
        </row>
        <row r="397">
          <cell r="A397">
            <v>24</v>
          </cell>
          <cell r="B397" t="str">
            <v>NGAMO NGAMO Leonel Hormidas</v>
          </cell>
          <cell r="C397">
            <v>10</v>
          </cell>
          <cell r="D397">
            <v>4</v>
          </cell>
          <cell r="E397">
            <v>11</v>
          </cell>
          <cell r="F397">
            <v>13</v>
          </cell>
          <cell r="G397">
            <v>14.5</v>
          </cell>
          <cell r="H397">
            <v>13</v>
          </cell>
          <cell r="I397">
            <v>4</v>
          </cell>
          <cell r="J397">
            <v>7</v>
          </cell>
          <cell r="K397">
            <v>76.5</v>
          </cell>
          <cell r="L397">
            <v>8.0526315789473681</v>
          </cell>
          <cell r="M397" t="str">
            <v>Refusé</v>
          </cell>
          <cell r="N397" t="str">
            <v>390ème</v>
          </cell>
        </row>
        <row r="398">
          <cell r="A398">
            <v>110</v>
          </cell>
          <cell r="B398" t="str">
            <v>KAMDEM TEYOU Harold</v>
          </cell>
          <cell r="C398">
            <v>10.5</v>
          </cell>
          <cell r="D398">
            <v>5</v>
          </cell>
          <cell r="E398">
            <v>6</v>
          </cell>
          <cell r="F398">
            <v>8.5</v>
          </cell>
          <cell r="G398">
            <v>17</v>
          </cell>
          <cell r="H398">
            <v>16.5</v>
          </cell>
          <cell r="I398">
            <v>9</v>
          </cell>
          <cell r="J398">
            <v>4</v>
          </cell>
          <cell r="K398">
            <v>76.5</v>
          </cell>
          <cell r="L398">
            <v>8.0526315789473681</v>
          </cell>
          <cell r="M398" t="str">
            <v>Refusé</v>
          </cell>
          <cell r="N398" t="str">
            <v>390ème</v>
          </cell>
        </row>
        <row r="399">
          <cell r="A399">
            <v>409</v>
          </cell>
          <cell r="B399" t="str">
            <v>MAHAMADOU YAHAYA</v>
          </cell>
          <cell r="C399">
            <v>8</v>
          </cell>
          <cell r="D399">
            <v>12</v>
          </cell>
          <cell r="E399">
            <v>3.5</v>
          </cell>
          <cell r="F399">
            <v>13</v>
          </cell>
          <cell r="G399">
            <v>18</v>
          </cell>
          <cell r="H399">
            <v>16</v>
          </cell>
          <cell r="I399">
            <v>5</v>
          </cell>
          <cell r="J399">
            <v>1</v>
          </cell>
          <cell r="K399">
            <v>76.5</v>
          </cell>
          <cell r="L399">
            <v>8.0526315789473681</v>
          </cell>
          <cell r="M399" t="str">
            <v>Refusé</v>
          </cell>
          <cell r="N399" t="str">
            <v>390ème</v>
          </cell>
        </row>
        <row r="400">
          <cell r="A400">
            <v>350</v>
          </cell>
          <cell r="B400" t="str">
            <v xml:space="preserve">PAMBOU Lionel Whenslas </v>
          </cell>
          <cell r="C400">
            <v>10</v>
          </cell>
          <cell r="D400">
            <v>6</v>
          </cell>
          <cell r="E400">
            <v>12</v>
          </cell>
          <cell r="F400">
            <v>8</v>
          </cell>
          <cell r="G400">
            <v>10</v>
          </cell>
          <cell r="H400">
            <v>15</v>
          </cell>
          <cell r="I400">
            <v>5</v>
          </cell>
          <cell r="J400">
            <v>10</v>
          </cell>
          <cell r="K400">
            <v>76</v>
          </cell>
          <cell r="L400">
            <v>8</v>
          </cell>
          <cell r="M400" t="str">
            <v>Refusé</v>
          </cell>
          <cell r="N400" t="str">
            <v>393ème</v>
          </cell>
        </row>
        <row r="401">
          <cell r="A401">
            <v>372</v>
          </cell>
          <cell r="B401" t="str">
            <v>NATOÏ-ALLAH MOUGUENA</v>
          </cell>
          <cell r="C401">
            <v>14</v>
          </cell>
          <cell r="D401">
            <v>6</v>
          </cell>
          <cell r="E401">
            <v>9</v>
          </cell>
          <cell r="F401">
            <v>11</v>
          </cell>
          <cell r="G401">
            <v>8</v>
          </cell>
          <cell r="H401">
            <v>19</v>
          </cell>
          <cell r="I401">
            <v>4</v>
          </cell>
          <cell r="J401">
            <v>3.5</v>
          </cell>
          <cell r="K401">
            <v>74.5</v>
          </cell>
          <cell r="L401">
            <v>7.8421052631578947</v>
          </cell>
          <cell r="M401" t="str">
            <v>Refusé</v>
          </cell>
          <cell r="N401" t="str">
            <v>394ème</v>
          </cell>
        </row>
        <row r="402">
          <cell r="A402">
            <v>373</v>
          </cell>
          <cell r="B402" t="str">
            <v>SOLMEM BATINGAR  ISABELLE</v>
          </cell>
          <cell r="C402">
            <v>10</v>
          </cell>
          <cell r="D402">
            <v>6</v>
          </cell>
          <cell r="E402">
            <v>7.5</v>
          </cell>
          <cell r="F402">
            <v>14</v>
          </cell>
          <cell r="G402">
            <v>12.5</v>
          </cell>
          <cell r="H402">
            <v>14</v>
          </cell>
          <cell r="I402">
            <v>7.5</v>
          </cell>
          <cell r="J402">
            <v>2.5</v>
          </cell>
          <cell r="K402">
            <v>74</v>
          </cell>
          <cell r="L402">
            <v>7.7894736842105265</v>
          </cell>
          <cell r="M402" t="str">
            <v>Refusé</v>
          </cell>
          <cell r="N402" t="str">
            <v>395ème</v>
          </cell>
        </row>
        <row r="403">
          <cell r="A403">
            <v>398</v>
          </cell>
          <cell r="B403" t="str">
            <v>ABDOU GARBA ABDOUL-MALIKI</v>
          </cell>
          <cell r="C403">
            <v>10</v>
          </cell>
          <cell r="D403">
            <v>6</v>
          </cell>
          <cell r="E403">
            <v>3.5</v>
          </cell>
          <cell r="F403">
            <v>13</v>
          </cell>
          <cell r="G403">
            <v>11</v>
          </cell>
          <cell r="H403">
            <v>21</v>
          </cell>
          <cell r="I403">
            <v>4</v>
          </cell>
          <cell r="J403">
            <v>5.5</v>
          </cell>
          <cell r="K403">
            <v>74</v>
          </cell>
          <cell r="L403">
            <v>7.7894736842105265</v>
          </cell>
          <cell r="M403" t="str">
            <v>Refusé</v>
          </cell>
          <cell r="N403" t="str">
            <v>395ème</v>
          </cell>
        </row>
        <row r="404">
          <cell r="A404">
            <v>403</v>
          </cell>
          <cell r="B404" t="str">
            <v>BOUKARI SARKIN FADA ALI MOUSTAPHA</v>
          </cell>
          <cell r="C404">
            <v>7</v>
          </cell>
          <cell r="D404">
            <v>8</v>
          </cell>
          <cell r="E404">
            <v>8.5</v>
          </cell>
          <cell r="F404">
            <v>13.5</v>
          </cell>
          <cell r="G404">
            <v>20</v>
          </cell>
          <cell r="H404">
            <v>10</v>
          </cell>
          <cell r="I404">
            <v>4</v>
          </cell>
          <cell r="J404">
            <v>2.5</v>
          </cell>
          <cell r="K404">
            <v>73.5</v>
          </cell>
          <cell r="L404">
            <v>7.7368421052631575</v>
          </cell>
          <cell r="M404" t="str">
            <v>Refusé</v>
          </cell>
          <cell r="N404" t="str">
            <v>397ème</v>
          </cell>
        </row>
        <row r="405">
          <cell r="A405">
            <v>370</v>
          </cell>
          <cell r="B405" t="str">
            <v>MBAGADJA NGOTE MOHON</v>
          </cell>
          <cell r="C405">
            <v>11</v>
          </cell>
          <cell r="D405">
            <v>9</v>
          </cell>
          <cell r="E405">
            <v>13</v>
          </cell>
          <cell r="F405">
            <v>10</v>
          </cell>
          <cell r="G405">
            <v>11.5</v>
          </cell>
          <cell r="H405">
            <v>9</v>
          </cell>
          <cell r="I405">
            <v>4</v>
          </cell>
          <cell r="J405">
            <v>5.5</v>
          </cell>
          <cell r="K405">
            <v>73</v>
          </cell>
          <cell r="L405">
            <v>7.6842105263157894</v>
          </cell>
          <cell r="M405" t="str">
            <v>Refusé</v>
          </cell>
          <cell r="N405" t="str">
            <v>398ème</v>
          </cell>
        </row>
        <row r="406">
          <cell r="A406">
            <v>530</v>
          </cell>
          <cell r="B406" t="str">
            <v>TRAORE Dadji</v>
          </cell>
          <cell r="C406">
            <v>8</v>
          </cell>
          <cell r="D406">
            <v>4</v>
          </cell>
          <cell r="E406">
            <v>12.5</v>
          </cell>
          <cell r="F406">
            <v>10.5</v>
          </cell>
          <cell r="G406">
            <v>12</v>
          </cell>
          <cell r="H406">
            <v>18</v>
          </cell>
          <cell r="I406">
            <v>5</v>
          </cell>
          <cell r="J406">
            <v>3</v>
          </cell>
          <cell r="K406">
            <v>73</v>
          </cell>
          <cell r="L406">
            <v>7.6842105263157894</v>
          </cell>
          <cell r="M406" t="str">
            <v>Refusé</v>
          </cell>
          <cell r="N406" t="str">
            <v>398ème</v>
          </cell>
        </row>
        <row r="407">
          <cell r="A407">
            <v>408</v>
          </cell>
          <cell r="B407" t="str">
            <v>IDRISS ISSOUFOU MAILOU</v>
          </cell>
          <cell r="C407">
            <v>10</v>
          </cell>
          <cell r="D407">
            <v>8</v>
          </cell>
          <cell r="E407">
            <v>4.5</v>
          </cell>
          <cell r="F407">
            <v>11.5</v>
          </cell>
          <cell r="G407">
            <v>12</v>
          </cell>
          <cell r="H407">
            <v>15</v>
          </cell>
          <cell r="I407">
            <v>6.25</v>
          </cell>
          <cell r="J407">
            <v>5.5</v>
          </cell>
          <cell r="K407">
            <v>72.75</v>
          </cell>
          <cell r="L407">
            <v>7.6578947368421053</v>
          </cell>
          <cell r="M407" t="str">
            <v>Refusé</v>
          </cell>
          <cell r="N407" t="str">
            <v>400ème</v>
          </cell>
        </row>
        <row r="408">
          <cell r="A408">
            <v>525</v>
          </cell>
          <cell r="B408" t="str">
            <v>SIDIBE Daouda</v>
          </cell>
          <cell r="C408">
            <v>10</v>
          </cell>
          <cell r="D408">
            <v>7</v>
          </cell>
          <cell r="E408">
            <v>8.5</v>
          </cell>
          <cell r="F408">
            <v>12.5</v>
          </cell>
          <cell r="G408">
            <v>6.5</v>
          </cell>
          <cell r="H408">
            <v>16</v>
          </cell>
          <cell r="I408">
            <v>8</v>
          </cell>
          <cell r="J408">
            <v>4</v>
          </cell>
          <cell r="K408">
            <v>72.5</v>
          </cell>
          <cell r="L408">
            <v>7.6315789473684212</v>
          </cell>
          <cell r="M408" t="str">
            <v>Refusé</v>
          </cell>
          <cell r="N408" t="str">
            <v>401ème</v>
          </cell>
        </row>
        <row r="409">
          <cell r="A409">
            <v>285</v>
          </cell>
          <cell r="B409" t="str">
            <v>KABA Sylvie Ulrich Mireille</v>
          </cell>
          <cell r="C409">
            <v>10.5</v>
          </cell>
          <cell r="D409">
            <v>6</v>
          </cell>
          <cell r="E409">
            <v>13.5</v>
          </cell>
          <cell r="F409">
            <v>8</v>
          </cell>
          <cell r="G409">
            <v>11.5</v>
          </cell>
          <cell r="H409">
            <v>13</v>
          </cell>
          <cell r="I409">
            <v>6</v>
          </cell>
          <cell r="J409">
            <v>3.5</v>
          </cell>
          <cell r="K409">
            <v>72</v>
          </cell>
          <cell r="L409">
            <v>7.5789473684210522</v>
          </cell>
          <cell r="M409" t="str">
            <v>Refusé</v>
          </cell>
          <cell r="N409" t="str">
            <v>402ème</v>
          </cell>
        </row>
        <row r="410">
          <cell r="A410">
            <v>365</v>
          </cell>
          <cell r="B410" t="str">
            <v>DJINBO MICHAEL</v>
          </cell>
          <cell r="C410">
            <v>10</v>
          </cell>
          <cell r="D410">
            <v>5</v>
          </cell>
          <cell r="E410">
            <v>12</v>
          </cell>
          <cell r="F410">
            <v>11</v>
          </cell>
          <cell r="G410">
            <v>12.5</v>
          </cell>
          <cell r="H410">
            <v>12</v>
          </cell>
          <cell r="I410">
            <v>4</v>
          </cell>
          <cell r="J410">
            <v>5</v>
          </cell>
          <cell r="K410">
            <v>71.5</v>
          </cell>
          <cell r="L410">
            <v>7.5263157894736841</v>
          </cell>
          <cell r="M410" t="str">
            <v>Refusé</v>
          </cell>
          <cell r="N410" t="str">
            <v>403ème</v>
          </cell>
        </row>
        <row r="411">
          <cell r="A411">
            <v>371</v>
          </cell>
          <cell r="B411" t="str">
            <v>NADJIARABEY JOSEPH</v>
          </cell>
          <cell r="C411">
            <v>10</v>
          </cell>
          <cell r="D411">
            <v>6</v>
          </cell>
          <cell r="E411">
            <v>8.5</v>
          </cell>
          <cell r="F411">
            <v>13.5</v>
          </cell>
          <cell r="G411">
            <v>13</v>
          </cell>
          <cell r="H411">
            <v>13.5</v>
          </cell>
          <cell r="I411">
            <v>6.5</v>
          </cell>
          <cell r="J411">
            <v>0.5</v>
          </cell>
          <cell r="K411">
            <v>71.5</v>
          </cell>
          <cell r="L411">
            <v>7.5263157894736841</v>
          </cell>
          <cell r="M411" t="str">
            <v>Refusé</v>
          </cell>
          <cell r="N411" t="str">
            <v>403ème</v>
          </cell>
        </row>
        <row r="412">
          <cell r="A412">
            <v>55</v>
          </cell>
          <cell r="B412" t="str">
            <v>SEDNA SEDNA Claude Gerald</v>
          </cell>
          <cell r="C412">
            <v>8</v>
          </cell>
          <cell r="D412">
            <v>3</v>
          </cell>
          <cell r="E412">
            <v>11</v>
          </cell>
          <cell r="F412">
            <v>10.5</v>
          </cell>
          <cell r="G412">
            <v>8</v>
          </cell>
          <cell r="H412">
            <v>12.5</v>
          </cell>
          <cell r="I412">
            <v>7</v>
          </cell>
          <cell r="J412">
            <v>10</v>
          </cell>
          <cell r="K412">
            <v>70</v>
          </cell>
          <cell r="L412">
            <v>7.3684210526315788</v>
          </cell>
          <cell r="M412" t="str">
            <v>Refusé</v>
          </cell>
          <cell r="N412" t="str">
            <v>405ème</v>
          </cell>
        </row>
        <row r="413">
          <cell r="A413">
            <v>107</v>
          </cell>
          <cell r="B413" t="str">
            <v>HAMADOU Oumarou</v>
          </cell>
          <cell r="C413">
            <v>12</v>
          </cell>
          <cell r="D413">
            <v>7</v>
          </cell>
          <cell r="E413">
            <v>7.5</v>
          </cell>
          <cell r="F413">
            <v>9.5</v>
          </cell>
          <cell r="G413">
            <v>7.5</v>
          </cell>
          <cell r="H413">
            <v>19.5</v>
          </cell>
          <cell r="I413">
            <v>6</v>
          </cell>
          <cell r="J413">
            <v>1</v>
          </cell>
          <cell r="K413">
            <v>70</v>
          </cell>
          <cell r="L413">
            <v>7.3684210526315788</v>
          </cell>
          <cell r="M413" t="str">
            <v>Refusé</v>
          </cell>
          <cell r="N413" t="str">
            <v>405ème</v>
          </cell>
        </row>
        <row r="414">
          <cell r="A414">
            <v>116</v>
          </cell>
          <cell r="B414" t="str">
            <v>LABOU  FOKAM Peter Charles</v>
          </cell>
          <cell r="C414">
            <v>9</v>
          </cell>
          <cell r="D414">
            <v>10</v>
          </cell>
          <cell r="E414">
            <v>14</v>
          </cell>
          <cell r="F414">
            <v>9</v>
          </cell>
          <cell r="G414">
            <v>8</v>
          </cell>
          <cell r="H414">
            <v>11.5</v>
          </cell>
          <cell r="I414">
            <v>5</v>
          </cell>
          <cell r="J414">
            <v>3.5</v>
          </cell>
          <cell r="K414">
            <v>70</v>
          </cell>
          <cell r="L414">
            <v>7.3684210526315788</v>
          </cell>
          <cell r="M414" t="str">
            <v>Refusé</v>
          </cell>
          <cell r="N414" t="str">
            <v>405ème</v>
          </cell>
        </row>
        <row r="415">
          <cell r="A415">
            <v>289</v>
          </cell>
          <cell r="B415" t="str">
            <v>LEMPEMBE MIYE Chérie Maririfiane</v>
          </cell>
          <cell r="C415">
            <v>8</v>
          </cell>
          <cell r="D415">
            <v>4</v>
          </cell>
          <cell r="E415">
            <v>5.5</v>
          </cell>
          <cell r="F415">
            <v>8</v>
          </cell>
          <cell r="G415">
            <v>16</v>
          </cell>
          <cell r="H415">
            <v>14</v>
          </cell>
          <cell r="I415">
            <v>8</v>
          </cell>
          <cell r="J415">
            <v>6.5</v>
          </cell>
          <cell r="K415">
            <v>70</v>
          </cell>
          <cell r="L415">
            <v>7.3684210526315788</v>
          </cell>
          <cell r="M415" t="str">
            <v>Refusé</v>
          </cell>
          <cell r="N415" t="str">
            <v>405ème</v>
          </cell>
        </row>
        <row r="416">
          <cell r="A416">
            <v>511</v>
          </cell>
          <cell r="B416" t="str">
            <v>GUINDO Mamadou</v>
          </cell>
          <cell r="C416">
            <v>8</v>
          </cell>
          <cell r="D416">
            <v>5</v>
          </cell>
          <cell r="E416">
            <v>6.5</v>
          </cell>
          <cell r="F416">
            <v>13</v>
          </cell>
          <cell r="G416">
            <v>16</v>
          </cell>
          <cell r="H416">
            <v>11</v>
          </cell>
          <cell r="I416">
            <v>5</v>
          </cell>
          <cell r="J416">
            <v>5.5</v>
          </cell>
          <cell r="K416">
            <v>70</v>
          </cell>
          <cell r="L416">
            <v>7.3684210526315788</v>
          </cell>
          <cell r="M416" t="str">
            <v>Refusé</v>
          </cell>
          <cell r="N416" t="str">
            <v>405ème</v>
          </cell>
        </row>
        <row r="417">
          <cell r="A417">
            <v>286</v>
          </cell>
          <cell r="B417" t="str">
            <v>KADI NGOUMA Didel Ferdick</v>
          </cell>
          <cell r="C417">
            <v>10</v>
          </cell>
          <cell r="D417">
            <v>5</v>
          </cell>
          <cell r="E417">
            <v>15.5</v>
          </cell>
          <cell r="F417">
            <v>9</v>
          </cell>
          <cell r="G417">
            <v>7.5</v>
          </cell>
          <cell r="H417">
            <v>13</v>
          </cell>
          <cell r="I417">
            <v>4.5</v>
          </cell>
          <cell r="J417">
            <v>5</v>
          </cell>
          <cell r="K417">
            <v>69.5</v>
          </cell>
          <cell r="L417">
            <v>7.3157894736842106</v>
          </cell>
          <cell r="M417" t="str">
            <v>Refusé</v>
          </cell>
          <cell r="N417" t="str">
            <v>410ème</v>
          </cell>
        </row>
        <row r="418">
          <cell r="A418">
            <v>406</v>
          </cell>
          <cell r="B418" t="str">
            <v>IBRAHIM MAHAMADOU MOCTAR</v>
          </cell>
          <cell r="C418">
            <v>10</v>
          </cell>
          <cell r="D418">
            <v>12</v>
          </cell>
          <cell r="E418">
            <v>7.5</v>
          </cell>
          <cell r="F418">
            <v>15</v>
          </cell>
          <cell r="G418">
            <v>10</v>
          </cell>
          <cell r="H418">
            <v>7</v>
          </cell>
          <cell r="I418">
            <v>5.25</v>
          </cell>
          <cell r="J418">
            <v>2.5</v>
          </cell>
          <cell r="K418">
            <v>69.25</v>
          </cell>
          <cell r="L418">
            <v>7.2894736842105265</v>
          </cell>
          <cell r="M418" t="str">
            <v>Refusé</v>
          </cell>
          <cell r="N418" t="str">
            <v>411ème</v>
          </cell>
        </row>
        <row r="419">
          <cell r="A419">
            <v>352</v>
          </cell>
          <cell r="B419" t="str">
            <v>SOMPI TANDA Wilfrid  Paulisidore</v>
          </cell>
          <cell r="C419">
            <v>10</v>
          </cell>
          <cell r="D419">
            <v>4</v>
          </cell>
          <cell r="E419">
            <v>9</v>
          </cell>
          <cell r="F419">
            <v>7.5</v>
          </cell>
          <cell r="G419">
            <v>9.5</v>
          </cell>
          <cell r="H419">
            <v>15</v>
          </cell>
          <cell r="I419">
            <v>6.5</v>
          </cell>
          <cell r="J419">
            <v>7</v>
          </cell>
          <cell r="K419">
            <v>68.5</v>
          </cell>
          <cell r="L419">
            <v>7.2105263157894735</v>
          </cell>
          <cell r="M419" t="str">
            <v>Refusé</v>
          </cell>
          <cell r="N419" t="str">
            <v>412ème</v>
          </cell>
        </row>
        <row r="420">
          <cell r="A420">
            <v>510</v>
          </cell>
          <cell r="B420" t="str">
            <v>FOMBA Haoua</v>
          </cell>
          <cell r="C420">
            <v>8</v>
          </cell>
          <cell r="D420">
            <v>10</v>
          </cell>
          <cell r="E420">
            <v>5.5</v>
          </cell>
          <cell r="F420">
            <v>11.5</v>
          </cell>
          <cell r="G420">
            <v>13</v>
          </cell>
          <cell r="H420">
            <v>9</v>
          </cell>
          <cell r="I420">
            <v>4.5</v>
          </cell>
          <cell r="J420">
            <v>6.5</v>
          </cell>
          <cell r="K420">
            <v>68</v>
          </cell>
          <cell r="L420">
            <v>7.1578947368421053</v>
          </cell>
          <cell r="M420" t="str">
            <v>Refusé</v>
          </cell>
          <cell r="N420" t="str">
            <v>413ème</v>
          </cell>
        </row>
        <row r="421">
          <cell r="A421">
            <v>367</v>
          </cell>
          <cell r="B421" t="str">
            <v>ISSAC NDIGLENGAR</v>
          </cell>
          <cell r="C421">
            <v>12</v>
          </cell>
          <cell r="D421">
            <v>6</v>
          </cell>
          <cell r="E421">
            <v>9</v>
          </cell>
          <cell r="F421">
            <v>14.5</v>
          </cell>
          <cell r="G421">
            <v>6.5</v>
          </cell>
          <cell r="H421">
            <v>11</v>
          </cell>
          <cell r="I421">
            <v>4.5</v>
          </cell>
          <cell r="J421">
            <v>4</v>
          </cell>
          <cell r="K421">
            <v>67.5</v>
          </cell>
          <cell r="L421">
            <v>7.1052631578947372</v>
          </cell>
          <cell r="M421" t="str">
            <v>Refusé</v>
          </cell>
          <cell r="N421" t="str">
            <v>414ème</v>
          </cell>
        </row>
        <row r="422">
          <cell r="A422">
            <v>531</v>
          </cell>
          <cell r="B422" t="str">
            <v>TRAORE Karamoko</v>
          </cell>
          <cell r="C422">
            <v>8</v>
          </cell>
          <cell r="D422">
            <v>5</v>
          </cell>
          <cell r="E422">
            <v>11.5</v>
          </cell>
          <cell r="F422">
            <v>11.5</v>
          </cell>
          <cell r="G422">
            <v>5</v>
          </cell>
          <cell r="H422">
            <v>18</v>
          </cell>
          <cell r="I422">
            <v>4</v>
          </cell>
          <cell r="J422">
            <v>4.5</v>
          </cell>
          <cell r="K422">
            <v>67.5</v>
          </cell>
          <cell r="L422">
            <v>7.1052631578947372</v>
          </cell>
          <cell r="M422" t="str">
            <v>Refusé</v>
          </cell>
          <cell r="N422" t="str">
            <v>414ème</v>
          </cell>
        </row>
        <row r="423">
          <cell r="A423">
            <v>504</v>
          </cell>
          <cell r="B423" t="str">
            <v>DIALLO Kalihawa</v>
          </cell>
          <cell r="C423">
            <v>4</v>
          </cell>
          <cell r="D423">
            <v>15</v>
          </cell>
          <cell r="E423">
            <v>8.5</v>
          </cell>
          <cell r="F423">
            <v>10.5</v>
          </cell>
          <cell r="G423">
            <v>14</v>
          </cell>
          <cell r="H423">
            <v>4</v>
          </cell>
          <cell r="I423">
            <v>4.5</v>
          </cell>
          <cell r="J423">
            <v>4</v>
          </cell>
          <cell r="K423">
            <v>64.5</v>
          </cell>
          <cell r="L423">
            <v>6.7894736842105265</v>
          </cell>
          <cell r="M423" t="str">
            <v>Refusé</v>
          </cell>
          <cell r="N423" t="str">
            <v>416ème</v>
          </cell>
        </row>
        <row r="424">
          <cell r="A424">
            <v>401</v>
          </cell>
          <cell r="B424" t="str">
            <v>ADO HABOU SAÏDOU</v>
          </cell>
          <cell r="C424">
            <v>10</v>
          </cell>
          <cell r="D424">
            <v>6</v>
          </cell>
          <cell r="E424">
            <v>3</v>
          </cell>
          <cell r="F424">
            <v>12.5</v>
          </cell>
          <cell r="G424">
            <v>10</v>
          </cell>
          <cell r="H424">
            <v>10</v>
          </cell>
          <cell r="I424">
            <v>7.25</v>
          </cell>
          <cell r="J424">
            <v>4.5</v>
          </cell>
          <cell r="K424">
            <v>63.25</v>
          </cell>
          <cell r="L424">
            <v>6.6578947368421053</v>
          </cell>
          <cell r="M424" t="str">
            <v>Refusé</v>
          </cell>
          <cell r="N424" t="str">
            <v>417ème</v>
          </cell>
        </row>
        <row r="425">
          <cell r="A425">
            <v>526</v>
          </cell>
          <cell r="B425" t="str">
            <v>SIDIBE Ousmane</v>
          </cell>
          <cell r="C425">
            <v>10.5</v>
          </cell>
          <cell r="D425">
            <v>4</v>
          </cell>
          <cell r="E425">
            <v>6.5</v>
          </cell>
          <cell r="F425">
            <v>12.5</v>
          </cell>
          <cell r="G425">
            <v>3.5</v>
          </cell>
          <cell r="H425">
            <v>19</v>
          </cell>
          <cell r="I425">
            <v>2.5</v>
          </cell>
          <cell r="J425">
            <v>4</v>
          </cell>
          <cell r="K425">
            <v>62.5</v>
          </cell>
          <cell r="L425">
            <v>6.5789473684210522</v>
          </cell>
          <cell r="M425" t="str">
            <v>Refusé</v>
          </cell>
          <cell r="N425" t="str">
            <v>418ème</v>
          </cell>
        </row>
        <row r="426">
          <cell r="A426">
            <v>404</v>
          </cell>
          <cell r="B426" t="str">
            <v>GADO KADADE MAHAMADOU</v>
          </cell>
          <cell r="C426">
            <v>10</v>
          </cell>
          <cell r="D426">
            <v>8</v>
          </cell>
          <cell r="E426">
            <v>4</v>
          </cell>
          <cell r="F426">
            <v>12</v>
          </cell>
          <cell r="G426">
            <v>10</v>
          </cell>
          <cell r="H426">
            <v>10</v>
          </cell>
          <cell r="I426">
            <v>4.5</v>
          </cell>
          <cell r="J426">
            <v>2</v>
          </cell>
          <cell r="K426">
            <v>60.5</v>
          </cell>
          <cell r="L426">
            <v>6.3684210526315788</v>
          </cell>
          <cell r="M426" t="str">
            <v>Refusé</v>
          </cell>
          <cell r="N426" t="str">
            <v>419ème</v>
          </cell>
        </row>
        <row r="427">
          <cell r="A427">
            <v>399</v>
          </cell>
          <cell r="B427" t="str">
            <v>ABDOUL HAYATOU ABDOUL HABI</v>
          </cell>
          <cell r="C427">
            <v>10</v>
          </cell>
          <cell r="D427">
            <v>4</v>
          </cell>
          <cell r="E427">
            <v>3</v>
          </cell>
          <cell r="F427">
            <v>14.5</v>
          </cell>
          <cell r="G427">
            <v>10</v>
          </cell>
          <cell r="H427">
            <v>11</v>
          </cell>
          <cell r="I427">
            <v>4.5</v>
          </cell>
          <cell r="J427">
            <v>2</v>
          </cell>
          <cell r="K427">
            <v>59</v>
          </cell>
          <cell r="L427">
            <v>6.2105263157894735</v>
          </cell>
          <cell r="M427" t="str">
            <v>Refusé</v>
          </cell>
          <cell r="N427" t="str">
            <v>420ème</v>
          </cell>
        </row>
        <row r="428">
          <cell r="A428">
            <v>364</v>
          </cell>
          <cell r="B428" t="str">
            <v>DINGAMNAYAL BAIMI SERVICE</v>
          </cell>
          <cell r="C428">
            <v>10</v>
          </cell>
          <cell r="D428">
            <v>6</v>
          </cell>
          <cell r="E428">
            <v>6</v>
          </cell>
          <cell r="F428">
            <v>11</v>
          </cell>
          <cell r="G428">
            <v>9.5</v>
          </cell>
          <cell r="H428">
            <v>12</v>
          </cell>
          <cell r="I428">
            <v>3</v>
          </cell>
          <cell r="J428">
            <v>1</v>
          </cell>
          <cell r="K428">
            <v>58.5</v>
          </cell>
          <cell r="L428">
            <v>6.1578947368421053</v>
          </cell>
          <cell r="M428" t="str">
            <v>Refusé</v>
          </cell>
          <cell r="N428" t="str">
            <v>421ème</v>
          </cell>
        </row>
        <row r="429">
          <cell r="A429">
            <v>405</v>
          </cell>
          <cell r="B429" t="str">
            <v>GUIMBA ADAM SAIDOU</v>
          </cell>
          <cell r="C429">
            <v>6</v>
          </cell>
          <cell r="D429">
            <v>5</v>
          </cell>
          <cell r="E429">
            <v>5</v>
          </cell>
          <cell r="F429">
            <v>10.5</v>
          </cell>
          <cell r="G429">
            <v>8</v>
          </cell>
          <cell r="H429">
            <v>12</v>
          </cell>
          <cell r="I429">
            <v>4.5</v>
          </cell>
          <cell r="J429">
            <v>6</v>
          </cell>
          <cell r="K429">
            <v>57</v>
          </cell>
          <cell r="L429">
            <v>6</v>
          </cell>
          <cell r="M429" t="str">
            <v>Refusé</v>
          </cell>
          <cell r="N429" t="str">
            <v>422ème</v>
          </cell>
        </row>
        <row r="430">
          <cell r="A430">
            <v>411</v>
          </cell>
          <cell r="B430" t="str">
            <v>ZAKARIA MALAM KORE MOUSSA</v>
          </cell>
          <cell r="C430">
            <v>8</v>
          </cell>
          <cell r="D430">
            <v>5</v>
          </cell>
          <cell r="E430">
            <v>4.5</v>
          </cell>
          <cell r="F430">
            <v>10</v>
          </cell>
          <cell r="G430">
            <v>12</v>
          </cell>
          <cell r="H430">
            <v>14</v>
          </cell>
          <cell r="I430">
            <v>3</v>
          </cell>
          <cell r="J430">
            <v>0</v>
          </cell>
          <cell r="K430">
            <v>56.5</v>
          </cell>
          <cell r="L430">
            <v>5.9473684210526319</v>
          </cell>
          <cell r="M430" t="str">
            <v>Refusé</v>
          </cell>
          <cell r="N430" t="str">
            <v>423ème</v>
          </cell>
        </row>
        <row r="431">
          <cell r="A431">
            <v>518</v>
          </cell>
          <cell r="B431" t="str">
            <v>NIENTAO DIALLO Fatoumata</v>
          </cell>
          <cell r="C431">
            <v>8</v>
          </cell>
          <cell r="D431">
            <v>7</v>
          </cell>
          <cell r="E431">
            <v>2</v>
          </cell>
          <cell r="F431">
            <v>11</v>
          </cell>
          <cell r="G431">
            <v>10</v>
          </cell>
          <cell r="H431">
            <v>2</v>
          </cell>
          <cell r="I431">
            <v>6</v>
          </cell>
          <cell r="J431">
            <v>4</v>
          </cell>
          <cell r="K431">
            <v>50</v>
          </cell>
          <cell r="L431">
            <v>5.2631578947368425</v>
          </cell>
          <cell r="M431" t="str">
            <v>Refusé</v>
          </cell>
          <cell r="N431" t="str">
            <v>424ème</v>
          </cell>
        </row>
        <row r="432">
          <cell r="A432">
            <v>366</v>
          </cell>
          <cell r="B432" t="str">
            <v>DJONWE BAGAO</v>
          </cell>
          <cell r="C432">
            <v>12</v>
          </cell>
          <cell r="D432">
            <v>7</v>
          </cell>
          <cell r="E432">
            <v>5.5</v>
          </cell>
          <cell r="F432">
            <v>8</v>
          </cell>
          <cell r="G432">
            <v>3</v>
          </cell>
          <cell r="H432">
            <v>9</v>
          </cell>
          <cell r="I432">
            <v>4</v>
          </cell>
          <cell r="J432">
            <v>1</v>
          </cell>
          <cell r="K432">
            <v>49.5</v>
          </cell>
          <cell r="L432">
            <v>5.2105263157894735</v>
          </cell>
          <cell r="M432" t="str">
            <v>Refusé</v>
          </cell>
          <cell r="N432" t="str">
            <v>425ème</v>
          </cell>
        </row>
        <row r="433">
          <cell r="A433">
            <v>506</v>
          </cell>
          <cell r="B433" t="str">
            <v>DIARRA Adama</v>
          </cell>
          <cell r="C433">
            <v>7</v>
          </cell>
          <cell r="D433">
            <v>8</v>
          </cell>
          <cell r="E433">
            <v>2.5</v>
          </cell>
          <cell r="F433">
            <v>10</v>
          </cell>
          <cell r="G433">
            <v>17</v>
          </cell>
          <cell r="H433">
            <v>1</v>
          </cell>
          <cell r="I433">
            <v>3</v>
          </cell>
          <cell r="J433">
            <v>0.5</v>
          </cell>
          <cell r="K433">
            <v>49</v>
          </cell>
          <cell r="L433">
            <v>5.1578947368421053</v>
          </cell>
          <cell r="M433" t="str">
            <v>Refusé</v>
          </cell>
          <cell r="N433" t="str">
            <v>426ème</v>
          </cell>
        </row>
        <row r="434">
          <cell r="A434">
            <v>407</v>
          </cell>
          <cell r="B434" t="str">
            <v>IDI ABOUBACAR ABRAHAMS</v>
          </cell>
          <cell r="C434">
            <v>7</v>
          </cell>
          <cell r="D434">
            <v>5</v>
          </cell>
          <cell r="E434">
            <v>3</v>
          </cell>
          <cell r="F434">
            <v>10</v>
          </cell>
          <cell r="G434">
            <v>10</v>
          </cell>
          <cell r="H434">
            <v>9</v>
          </cell>
          <cell r="I434">
            <v>3</v>
          </cell>
          <cell r="J434">
            <v>1</v>
          </cell>
          <cell r="K434">
            <v>48</v>
          </cell>
          <cell r="L434">
            <v>5.0526315789473681</v>
          </cell>
          <cell r="M434" t="str">
            <v>Refusé</v>
          </cell>
          <cell r="N434" t="str">
            <v>427ème</v>
          </cell>
        </row>
        <row r="435">
          <cell r="A435">
            <v>361</v>
          </cell>
          <cell r="B435" t="str">
            <v>ABAKAR ALI DJADDAYE</v>
          </cell>
          <cell r="C435">
            <v>6</v>
          </cell>
          <cell r="D435">
            <v>5</v>
          </cell>
          <cell r="E435">
            <v>6</v>
          </cell>
          <cell r="F435">
            <v>9</v>
          </cell>
          <cell r="G435">
            <v>4.5</v>
          </cell>
          <cell r="H435">
            <v>11</v>
          </cell>
          <cell r="I435">
            <v>2</v>
          </cell>
          <cell r="J435">
            <v>4</v>
          </cell>
          <cell r="K435">
            <v>47.5</v>
          </cell>
          <cell r="L435">
            <v>5</v>
          </cell>
          <cell r="M435" t="str">
            <v>Refusé</v>
          </cell>
          <cell r="N435" t="str">
            <v>428ème</v>
          </cell>
        </row>
        <row r="436">
          <cell r="A436">
            <v>550</v>
          </cell>
          <cell r="B436" t="str">
            <v>MOUKAKOUNOU IMIMI Emanh Harold</v>
          </cell>
          <cell r="C436">
            <v>10</v>
          </cell>
          <cell r="D436">
            <v>5</v>
          </cell>
          <cell r="E436">
            <v>10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25</v>
          </cell>
          <cell r="L436">
            <v>2.6315789473684212</v>
          </cell>
          <cell r="M436" t="str">
            <v>Refusé</v>
          </cell>
          <cell r="N436" t="str">
            <v>429ème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">
          <cell r="A1" t="str">
            <v>Code</v>
          </cell>
          <cell r="B1" t="str">
            <v>Nom &amp; Prénoms</v>
          </cell>
          <cell r="C1" t="str">
            <v>Date de naissance</v>
          </cell>
          <cell r="D1" t="str">
            <v>Lieu de naissance</v>
          </cell>
          <cell r="E1" t="str">
            <v>Pays</v>
          </cell>
          <cell r="F1" t="str">
            <v>Nationalité</v>
          </cell>
          <cell r="G1" t="str">
            <v>Sexe</v>
          </cell>
        </row>
        <row r="2">
          <cell r="A2">
            <v>1</v>
          </cell>
          <cell r="B2" t="str">
            <v>MESSI OBANG Joseph Materne</v>
          </cell>
          <cell r="C2">
            <v>32683</v>
          </cell>
          <cell r="D2" t="str">
            <v>Yaoundé</v>
          </cell>
          <cell r="E2" t="str">
            <v>Cameroun</v>
          </cell>
          <cell r="F2" t="str">
            <v>Camerounaise</v>
          </cell>
          <cell r="G2" t="str">
            <v>M</v>
          </cell>
        </row>
        <row r="3">
          <cell r="A3">
            <v>2</v>
          </cell>
          <cell r="B3" t="str">
            <v>MINELI MINELI I  Marie Alice</v>
          </cell>
          <cell r="C3">
            <v>33982</v>
          </cell>
          <cell r="D3" t="str">
            <v>Bafoussam</v>
          </cell>
          <cell r="E3" t="str">
            <v>Cameroun</v>
          </cell>
          <cell r="F3" t="str">
            <v>Camerounaise</v>
          </cell>
          <cell r="G3" t="str">
            <v>F</v>
          </cell>
        </row>
        <row r="4">
          <cell r="A4">
            <v>3</v>
          </cell>
          <cell r="B4" t="str">
            <v>MIYEME Elsa Sintia</v>
          </cell>
          <cell r="C4">
            <v>34799</v>
          </cell>
          <cell r="D4" t="str">
            <v>Edéa</v>
          </cell>
          <cell r="E4" t="str">
            <v>Cameroun</v>
          </cell>
          <cell r="F4" t="str">
            <v>Camerounaise</v>
          </cell>
          <cell r="G4" t="str">
            <v>F</v>
          </cell>
        </row>
        <row r="5">
          <cell r="A5">
            <v>4</v>
          </cell>
          <cell r="B5" t="str">
            <v>MOMO TSAFACK Roméo Patrice</v>
          </cell>
          <cell r="C5">
            <v>31658</v>
          </cell>
          <cell r="D5" t="str">
            <v>Douala</v>
          </cell>
          <cell r="E5" t="str">
            <v>Cameroun</v>
          </cell>
          <cell r="F5" t="str">
            <v>Camerounaise</v>
          </cell>
          <cell r="G5" t="str">
            <v>M</v>
          </cell>
        </row>
        <row r="6">
          <cell r="A6">
            <v>5</v>
          </cell>
          <cell r="B6" t="str">
            <v>MOUANJO Christelle</v>
          </cell>
          <cell r="C6">
            <v>32791</v>
          </cell>
          <cell r="D6" t="str">
            <v>Douala</v>
          </cell>
          <cell r="E6" t="str">
            <v>Cameroun</v>
          </cell>
          <cell r="F6" t="str">
            <v>Camerounaise</v>
          </cell>
          <cell r="G6" t="str">
            <v>F</v>
          </cell>
        </row>
        <row r="7">
          <cell r="A7">
            <v>6</v>
          </cell>
          <cell r="B7" t="str">
            <v>MOUDIO BILLE Patrick</v>
          </cell>
          <cell r="C7">
            <v>30536</v>
          </cell>
          <cell r="D7" t="str">
            <v>Douala</v>
          </cell>
          <cell r="E7" t="str">
            <v>Cameroun</v>
          </cell>
          <cell r="F7" t="str">
            <v>Camerounaise</v>
          </cell>
          <cell r="G7" t="str">
            <v>M</v>
          </cell>
        </row>
        <row r="8">
          <cell r="A8">
            <v>7</v>
          </cell>
          <cell r="B8" t="str">
            <v>MOUEDIONG  AKAMA Hermine</v>
          </cell>
          <cell r="C8">
            <v>30371</v>
          </cell>
          <cell r="D8" t="str">
            <v>Mbouda</v>
          </cell>
          <cell r="E8" t="str">
            <v>Cameroun</v>
          </cell>
          <cell r="F8" t="str">
            <v>Camerounaise</v>
          </cell>
          <cell r="G8" t="str">
            <v>F</v>
          </cell>
        </row>
        <row r="9">
          <cell r="A9">
            <v>8</v>
          </cell>
          <cell r="B9" t="str">
            <v>MOUIND Alice Michèle</v>
          </cell>
          <cell r="C9">
            <v>32153</v>
          </cell>
          <cell r="D9" t="str">
            <v>Eseka</v>
          </cell>
          <cell r="E9" t="str">
            <v>Cameroun</v>
          </cell>
          <cell r="F9" t="str">
            <v>Camerounaise</v>
          </cell>
          <cell r="G9" t="str">
            <v>F</v>
          </cell>
        </row>
        <row r="10">
          <cell r="A10">
            <v>9</v>
          </cell>
          <cell r="B10" t="str">
            <v>MOUTO LOBE OTHON Audrey Augusta</v>
          </cell>
          <cell r="C10">
            <v>31714</v>
          </cell>
          <cell r="D10" t="str">
            <v>Douala</v>
          </cell>
          <cell r="E10" t="str">
            <v>Cameroun</v>
          </cell>
          <cell r="F10" t="str">
            <v>Camerounaise</v>
          </cell>
          <cell r="G10" t="str">
            <v>F</v>
          </cell>
        </row>
        <row r="11">
          <cell r="A11">
            <v>10</v>
          </cell>
          <cell r="B11" t="str">
            <v xml:space="preserve">MPEME MPEME Ferdinand Bertrand </v>
          </cell>
          <cell r="C11">
            <v>32390</v>
          </cell>
          <cell r="D11" t="str">
            <v>Ombessa</v>
          </cell>
          <cell r="E11" t="str">
            <v>Cameroun</v>
          </cell>
          <cell r="F11" t="str">
            <v>Camerounaise</v>
          </cell>
          <cell r="G11" t="str">
            <v>M</v>
          </cell>
        </row>
        <row r="12">
          <cell r="A12">
            <v>11</v>
          </cell>
          <cell r="B12" t="str">
            <v>MPIBENG TCHIAZE Jean -Yves</v>
          </cell>
          <cell r="C12">
            <v>32575</v>
          </cell>
          <cell r="D12" t="str">
            <v>Douala</v>
          </cell>
          <cell r="E12" t="str">
            <v>Cameroun</v>
          </cell>
          <cell r="F12" t="str">
            <v>Camerounaise</v>
          </cell>
          <cell r="G12" t="str">
            <v>M</v>
          </cell>
        </row>
        <row r="13">
          <cell r="A13">
            <v>12</v>
          </cell>
          <cell r="B13" t="str">
            <v>MVONDO Daniel Yvan Landry</v>
          </cell>
          <cell r="C13">
            <v>34178</v>
          </cell>
          <cell r="D13" t="str">
            <v>Efoulane</v>
          </cell>
          <cell r="E13" t="str">
            <v>Cameroun</v>
          </cell>
          <cell r="F13" t="str">
            <v>Camerounaise</v>
          </cell>
          <cell r="G13" t="str">
            <v>M</v>
          </cell>
        </row>
        <row r="14">
          <cell r="A14">
            <v>13</v>
          </cell>
          <cell r="B14" t="str">
            <v>MVONDO OLOA Albert Severin</v>
          </cell>
          <cell r="C14">
            <v>29435</v>
          </cell>
          <cell r="D14" t="str">
            <v>Atog-boga</v>
          </cell>
          <cell r="E14" t="str">
            <v>Cameroun</v>
          </cell>
          <cell r="F14" t="str">
            <v>Camerounaise</v>
          </cell>
          <cell r="G14" t="str">
            <v>M</v>
          </cell>
        </row>
        <row r="15">
          <cell r="A15">
            <v>14</v>
          </cell>
          <cell r="B15" t="str">
            <v>NANA DJOMO Richard</v>
          </cell>
          <cell r="C15">
            <v>32450</v>
          </cell>
          <cell r="D15" t="str">
            <v>Bangoua</v>
          </cell>
          <cell r="E15" t="str">
            <v>Cameroun</v>
          </cell>
          <cell r="F15" t="str">
            <v>Camerounaise</v>
          </cell>
          <cell r="G15" t="str">
            <v>M</v>
          </cell>
        </row>
        <row r="16">
          <cell r="A16">
            <v>15</v>
          </cell>
          <cell r="B16" t="str">
            <v>NDOMBOL TONYE Fred</v>
          </cell>
          <cell r="C16">
            <v>32716</v>
          </cell>
          <cell r="D16" t="str">
            <v>Ndom</v>
          </cell>
          <cell r="E16" t="str">
            <v>Cameroun</v>
          </cell>
          <cell r="F16" t="str">
            <v>Camerounaise</v>
          </cell>
          <cell r="G16" t="str">
            <v>M</v>
          </cell>
        </row>
        <row r="17">
          <cell r="A17">
            <v>16</v>
          </cell>
          <cell r="B17" t="str">
            <v>NDOUMBE BOWEN Daniel Aaron</v>
          </cell>
          <cell r="C17">
            <v>32114</v>
          </cell>
          <cell r="D17" t="str">
            <v>Douala</v>
          </cell>
          <cell r="E17" t="str">
            <v>Cameroun</v>
          </cell>
          <cell r="F17" t="str">
            <v>Camerounaise</v>
          </cell>
          <cell r="G17" t="str">
            <v>M</v>
          </cell>
        </row>
        <row r="18">
          <cell r="A18">
            <v>17</v>
          </cell>
          <cell r="B18" t="str">
            <v>NDOUMBE Dominique Flora</v>
          </cell>
          <cell r="C18">
            <v>35723</v>
          </cell>
          <cell r="D18" t="str">
            <v>Douala</v>
          </cell>
          <cell r="E18" t="str">
            <v>Cameroun</v>
          </cell>
          <cell r="F18" t="str">
            <v>Camerounaise</v>
          </cell>
          <cell r="G18" t="str">
            <v>F</v>
          </cell>
        </row>
        <row r="19">
          <cell r="A19">
            <v>18</v>
          </cell>
          <cell r="B19" t="str">
            <v>NDOUMBE EKAMBI Raymond Guy Dieudonné</v>
          </cell>
          <cell r="C19">
            <v>23534</v>
          </cell>
          <cell r="D19" t="str">
            <v>Ntui</v>
          </cell>
          <cell r="E19" t="str">
            <v>Cameroun</v>
          </cell>
          <cell r="F19" t="str">
            <v>Camerounaise</v>
          </cell>
          <cell r="G19" t="str">
            <v>M</v>
          </cell>
        </row>
        <row r="20">
          <cell r="A20">
            <v>19</v>
          </cell>
          <cell r="B20" t="str">
            <v>NDOUMBE Martial</v>
          </cell>
          <cell r="C20">
            <v>24739</v>
          </cell>
          <cell r="D20" t="str">
            <v>Maroua</v>
          </cell>
          <cell r="E20" t="str">
            <v>Cameroun</v>
          </cell>
          <cell r="F20" t="str">
            <v>Camerounaise</v>
          </cell>
          <cell r="G20" t="str">
            <v>M</v>
          </cell>
        </row>
        <row r="21">
          <cell r="A21">
            <v>20</v>
          </cell>
          <cell r="B21" t="str">
            <v>NDZIE  AMOUGOU Laure Marcelle</v>
          </cell>
          <cell r="C21">
            <v>27792</v>
          </cell>
          <cell r="D21" t="str">
            <v>Ngoumou</v>
          </cell>
          <cell r="E21" t="str">
            <v>Cameroun</v>
          </cell>
          <cell r="F21" t="str">
            <v>Camerounaise</v>
          </cell>
          <cell r="G21" t="str">
            <v>F</v>
          </cell>
        </row>
        <row r="22">
          <cell r="A22">
            <v>21</v>
          </cell>
          <cell r="B22" t="str">
            <v>NDZIE  JACQUES Raoul</v>
          </cell>
          <cell r="C22">
            <v>33806</v>
          </cell>
          <cell r="D22" t="str">
            <v>Oman II</v>
          </cell>
          <cell r="E22" t="str">
            <v>Cameroun</v>
          </cell>
          <cell r="F22" t="str">
            <v>Camerounaise</v>
          </cell>
          <cell r="G22" t="str">
            <v>M</v>
          </cell>
        </row>
        <row r="23">
          <cell r="A23">
            <v>22</v>
          </cell>
          <cell r="B23" t="str">
            <v>NGA NDJANA Boris Justin</v>
          </cell>
          <cell r="C23">
            <v>32706</v>
          </cell>
          <cell r="D23" t="str">
            <v>Yaoundé</v>
          </cell>
          <cell r="E23" t="str">
            <v>Cameroun</v>
          </cell>
          <cell r="F23" t="str">
            <v>Camerounaise</v>
          </cell>
          <cell r="G23" t="str">
            <v>M</v>
          </cell>
        </row>
        <row r="24">
          <cell r="A24">
            <v>23</v>
          </cell>
          <cell r="B24" t="str">
            <v>NGAH Augustin</v>
          </cell>
          <cell r="C24">
            <v>30632</v>
          </cell>
          <cell r="D24" t="str">
            <v>Bankim</v>
          </cell>
          <cell r="E24" t="str">
            <v>Cameroun</v>
          </cell>
          <cell r="F24" t="str">
            <v>Camerounaise</v>
          </cell>
          <cell r="G24" t="str">
            <v>M</v>
          </cell>
        </row>
        <row r="25">
          <cell r="A25">
            <v>24</v>
          </cell>
          <cell r="B25" t="str">
            <v>NGAMO NGAMO Leonel Hormidas</v>
          </cell>
          <cell r="C25">
            <v>34011</v>
          </cell>
          <cell r="D25" t="str">
            <v>Banka-Bafang</v>
          </cell>
          <cell r="E25" t="str">
            <v>Cameroun</v>
          </cell>
          <cell r="F25" t="str">
            <v>Camerounaise</v>
          </cell>
          <cell r="G25" t="str">
            <v>M</v>
          </cell>
        </row>
        <row r="26">
          <cell r="A26">
            <v>25</v>
          </cell>
          <cell r="B26" t="str">
            <v>NGANDO NGANDO Lazare Claude Bernard</v>
          </cell>
          <cell r="C26">
            <v>29719</v>
          </cell>
          <cell r="D26" t="str">
            <v>Douala</v>
          </cell>
          <cell r="E26" t="str">
            <v>Cameroun</v>
          </cell>
          <cell r="F26" t="str">
            <v>Camerounaise</v>
          </cell>
          <cell r="G26" t="str">
            <v>M</v>
          </cell>
        </row>
        <row r="27">
          <cell r="A27">
            <v>26</v>
          </cell>
          <cell r="B27" t="str">
            <v>NGANSOP NTEPDIEU Joliette Lucrèce</v>
          </cell>
          <cell r="C27">
            <v>33642</v>
          </cell>
          <cell r="D27" t="str">
            <v>Yaoundé</v>
          </cell>
          <cell r="E27" t="str">
            <v>Cameroun</v>
          </cell>
          <cell r="F27" t="str">
            <v>Camerounaise</v>
          </cell>
          <cell r="G27" t="str">
            <v>F</v>
          </cell>
        </row>
        <row r="28">
          <cell r="A28">
            <v>27</v>
          </cell>
          <cell r="B28" t="str">
            <v>NGASSA  Bertrand</v>
          </cell>
          <cell r="C28">
            <v>27950</v>
          </cell>
          <cell r="D28" t="str">
            <v>Douala</v>
          </cell>
          <cell r="E28" t="str">
            <v>Cameroun</v>
          </cell>
          <cell r="F28" t="str">
            <v>Camerounaise</v>
          </cell>
          <cell r="G28" t="str">
            <v>M</v>
          </cell>
        </row>
        <row r="29">
          <cell r="A29">
            <v>28</v>
          </cell>
          <cell r="B29" t="str">
            <v>NGO BASSOM Sara Noëlle</v>
          </cell>
          <cell r="C29">
            <v>31764</v>
          </cell>
          <cell r="D29" t="str">
            <v>Ebolowa</v>
          </cell>
          <cell r="E29" t="str">
            <v>Cameroun</v>
          </cell>
          <cell r="F29" t="str">
            <v>Camerounaise</v>
          </cell>
          <cell r="G29" t="str">
            <v>F</v>
          </cell>
        </row>
        <row r="30">
          <cell r="A30">
            <v>29</v>
          </cell>
          <cell r="B30" t="str">
            <v>NGO BOUD Justine  Nicole</v>
          </cell>
          <cell r="C30">
            <v>30526</v>
          </cell>
          <cell r="D30" t="str">
            <v>Edéa</v>
          </cell>
          <cell r="E30" t="str">
            <v>Cameroun</v>
          </cell>
          <cell r="F30" t="str">
            <v>Camerounaise</v>
          </cell>
          <cell r="G30" t="str">
            <v>F</v>
          </cell>
        </row>
        <row r="31">
          <cell r="A31">
            <v>30</v>
          </cell>
          <cell r="B31" t="str">
            <v>NGO HIOL Cécile</v>
          </cell>
          <cell r="C31">
            <v>32583</v>
          </cell>
          <cell r="D31" t="str">
            <v>Douala</v>
          </cell>
          <cell r="E31" t="str">
            <v>Cameroun</v>
          </cell>
          <cell r="F31" t="str">
            <v>Camerounaise</v>
          </cell>
          <cell r="G31" t="str">
            <v>F</v>
          </cell>
        </row>
        <row r="32">
          <cell r="A32">
            <v>31</v>
          </cell>
          <cell r="B32" t="str">
            <v>NGO NSOUMB  Régine Marie  Anne</v>
          </cell>
          <cell r="C32">
            <v>30965</v>
          </cell>
          <cell r="D32" t="str">
            <v>Yaoundé</v>
          </cell>
          <cell r="E32" t="str">
            <v>Cameroun</v>
          </cell>
          <cell r="F32" t="str">
            <v>Camerounaise</v>
          </cell>
          <cell r="G32" t="str">
            <v>F</v>
          </cell>
        </row>
        <row r="33">
          <cell r="A33">
            <v>32</v>
          </cell>
          <cell r="B33" t="str">
            <v>NGO NYEMEG Simone Nelly</v>
          </cell>
          <cell r="C33">
            <v>32857</v>
          </cell>
          <cell r="D33" t="str">
            <v>Yaoundé</v>
          </cell>
          <cell r="E33" t="str">
            <v>Cameroun</v>
          </cell>
          <cell r="F33" t="str">
            <v>Camerounaise</v>
          </cell>
          <cell r="G33" t="str">
            <v>F</v>
          </cell>
        </row>
        <row r="34">
          <cell r="A34">
            <v>33</v>
          </cell>
          <cell r="B34" t="str">
            <v>NGONO Georges Marcel</v>
          </cell>
          <cell r="C34">
            <v>31020</v>
          </cell>
          <cell r="D34" t="str">
            <v>Yaoundé</v>
          </cell>
          <cell r="E34" t="str">
            <v>Cameroun</v>
          </cell>
          <cell r="F34" t="str">
            <v>Camerounaise</v>
          </cell>
          <cell r="G34" t="str">
            <v>M</v>
          </cell>
        </row>
        <row r="35">
          <cell r="A35">
            <v>34</v>
          </cell>
          <cell r="B35" t="str">
            <v xml:space="preserve">NGOUNGOURE NYOYA  Awa </v>
          </cell>
          <cell r="C35">
            <v>30207</v>
          </cell>
          <cell r="D35" t="str">
            <v>Buéa- Fako</v>
          </cell>
          <cell r="E35" t="str">
            <v>Cameroun</v>
          </cell>
          <cell r="F35" t="str">
            <v>Camerounaise</v>
          </cell>
          <cell r="G35" t="str">
            <v>F</v>
          </cell>
        </row>
        <row r="36">
          <cell r="A36">
            <v>35</v>
          </cell>
          <cell r="B36" t="str">
            <v>NGUEFACK  NGUEMO Armel</v>
          </cell>
          <cell r="C36">
            <v>31555</v>
          </cell>
          <cell r="D36" t="str">
            <v>Yaoundé</v>
          </cell>
          <cell r="E36" t="str">
            <v>Cameroun</v>
          </cell>
          <cell r="F36" t="str">
            <v>Camerounaise</v>
          </cell>
          <cell r="G36" t="str">
            <v>M</v>
          </cell>
        </row>
        <row r="37">
          <cell r="A37">
            <v>36</v>
          </cell>
          <cell r="B37" t="str">
            <v>NGUEM  André  Roger</v>
          </cell>
          <cell r="C37">
            <v>32166</v>
          </cell>
          <cell r="D37" t="str">
            <v>Mbouroukou</v>
          </cell>
          <cell r="E37" t="str">
            <v>Cameroun</v>
          </cell>
          <cell r="F37" t="str">
            <v>Camerounaise</v>
          </cell>
          <cell r="G37" t="str">
            <v>M</v>
          </cell>
        </row>
        <row r="38">
          <cell r="A38">
            <v>37</v>
          </cell>
          <cell r="B38" t="str">
            <v>NGWE DINOGUI Jean Yannick</v>
          </cell>
          <cell r="C38">
            <v>31602</v>
          </cell>
          <cell r="D38" t="str">
            <v>Boumnyebel</v>
          </cell>
          <cell r="E38" t="str">
            <v>Cameroun</v>
          </cell>
          <cell r="F38" t="str">
            <v>Camerounaise</v>
          </cell>
          <cell r="G38" t="str">
            <v>M</v>
          </cell>
        </row>
        <row r="39">
          <cell r="A39">
            <v>38</v>
          </cell>
          <cell r="B39" t="str">
            <v>NJANJO EPOI Raymond Eric</v>
          </cell>
          <cell r="C39">
            <v>31502</v>
          </cell>
          <cell r="D39" t="str">
            <v>Douala</v>
          </cell>
          <cell r="E39" t="str">
            <v>Cameroun</v>
          </cell>
          <cell r="F39" t="str">
            <v>Camerounaise</v>
          </cell>
          <cell r="G39" t="str">
            <v>M</v>
          </cell>
        </row>
        <row r="40">
          <cell r="A40">
            <v>39</v>
          </cell>
          <cell r="B40" t="str">
            <v>NJIA NGONGANG Edmond Arnold</v>
          </cell>
          <cell r="C40">
            <v>30321</v>
          </cell>
          <cell r="D40" t="str">
            <v>Douala</v>
          </cell>
          <cell r="E40" t="str">
            <v>Cameroun</v>
          </cell>
          <cell r="F40" t="str">
            <v>Camerounaise</v>
          </cell>
          <cell r="G40" t="str">
            <v>M</v>
          </cell>
        </row>
        <row r="41">
          <cell r="A41">
            <v>40</v>
          </cell>
          <cell r="B41" t="str">
            <v>NJOJONE MOUKEZI ErvianeCarelle</v>
          </cell>
          <cell r="C41">
            <v>33604</v>
          </cell>
          <cell r="D41" t="str">
            <v>Manegole</v>
          </cell>
          <cell r="E41" t="str">
            <v>Cameroun</v>
          </cell>
          <cell r="F41" t="str">
            <v>Camerounaise</v>
          </cell>
          <cell r="G41" t="str">
            <v>F</v>
          </cell>
        </row>
        <row r="42">
          <cell r="A42">
            <v>41</v>
          </cell>
          <cell r="B42" t="str">
            <v>NJOPNANG NANKAP Joël</v>
          </cell>
          <cell r="C42">
            <v>27791</v>
          </cell>
          <cell r="D42" t="str">
            <v xml:space="preserve"> Douala</v>
          </cell>
          <cell r="E42" t="str">
            <v>Cameroun</v>
          </cell>
          <cell r="F42" t="str">
            <v>Camerounaise</v>
          </cell>
          <cell r="G42" t="str">
            <v>M</v>
          </cell>
        </row>
        <row r="43">
          <cell r="A43">
            <v>42</v>
          </cell>
          <cell r="B43" t="str">
            <v>NJOYA Youchahou</v>
          </cell>
          <cell r="C43">
            <v>29322</v>
          </cell>
          <cell r="D43" t="str">
            <v>kouoptamo</v>
          </cell>
          <cell r="E43" t="str">
            <v>Cameroun</v>
          </cell>
          <cell r="F43" t="str">
            <v>Camerounaise</v>
          </cell>
          <cell r="G43" t="str">
            <v>M</v>
          </cell>
        </row>
        <row r="44">
          <cell r="A44">
            <v>43</v>
          </cell>
          <cell r="B44" t="str">
            <v>NOKAM KAMGA Josiane Cindy</v>
          </cell>
          <cell r="C44">
            <v>32452</v>
          </cell>
          <cell r="D44" t="str">
            <v>Douala</v>
          </cell>
          <cell r="E44" t="str">
            <v>Cameroun</v>
          </cell>
          <cell r="F44" t="str">
            <v>Camerounaise</v>
          </cell>
          <cell r="G44" t="str">
            <v>F</v>
          </cell>
        </row>
        <row r="45">
          <cell r="A45">
            <v>44</v>
          </cell>
          <cell r="B45" t="str">
            <v xml:space="preserve">NOUDJEU  NJAMY  Joël </v>
          </cell>
          <cell r="C45">
            <v>29171</v>
          </cell>
          <cell r="D45" t="str">
            <v>Yaoundé</v>
          </cell>
          <cell r="E45" t="str">
            <v>Cameroun</v>
          </cell>
          <cell r="F45" t="str">
            <v>Camerounaise</v>
          </cell>
          <cell r="G45" t="str">
            <v>M</v>
          </cell>
        </row>
        <row r="46">
          <cell r="A46">
            <v>45</v>
          </cell>
          <cell r="B46" t="str">
            <v>NZEUKOU Judith</v>
          </cell>
          <cell r="C46">
            <v>29729</v>
          </cell>
          <cell r="D46" t="str">
            <v>Douala</v>
          </cell>
          <cell r="E46" t="str">
            <v>Cameroun</v>
          </cell>
          <cell r="F46" t="str">
            <v>Camerounaise</v>
          </cell>
          <cell r="G46" t="str">
            <v>F</v>
          </cell>
        </row>
        <row r="47">
          <cell r="A47">
            <v>46</v>
          </cell>
          <cell r="B47" t="str">
            <v>OMAGHA SENGE AGHA Patience</v>
          </cell>
          <cell r="C47">
            <v>28382</v>
          </cell>
          <cell r="D47" t="str">
            <v>Mutengene</v>
          </cell>
          <cell r="E47" t="str">
            <v>Cameroun</v>
          </cell>
          <cell r="F47" t="str">
            <v>Camerounaise</v>
          </cell>
          <cell r="G47" t="str">
            <v>F</v>
          </cell>
        </row>
        <row r="48">
          <cell r="A48">
            <v>47</v>
          </cell>
          <cell r="B48" t="str">
            <v>OMBE  MOUKE Aguy  Carine</v>
          </cell>
          <cell r="C48">
            <v>28964</v>
          </cell>
          <cell r="D48" t="str">
            <v>Yaoundé</v>
          </cell>
          <cell r="E48" t="str">
            <v>Cameroun</v>
          </cell>
          <cell r="F48" t="str">
            <v>Camerounaise</v>
          </cell>
          <cell r="G48" t="str">
            <v>F</v>
          </cell>
        </row>
        <row r="49">
          <cell r="A49">
            <v>48</v>
          </cell>
          <cell r="B49" t="str">
            <v>ONDOBO Aliana Joselyne Séraphine</v>
          </cell>
          <cell r="C49">
            <v>32167</v>
          </cell>
          <cell r="D49" t="str">
            <v>Yaoundé</v>
          </cell>
          <cell r="E49" t="str">
            <v>Cameroun</v>
          </cell>
          <cell r="F49" t="str">
            <v>Camerounaise</v>
          </cell>
          <cell r="G49" t="str">
            <v>F</v>
          </cell>
        </row>
        <row r="50">
          <cell r="A50">
            <v>49</v>
          </cell>
          <cell r="B50" t="str">
            <v>ONGBASSECK Lydie</v>
          </cell>
          <cell r="C50">
            <v>29319</v>
          </cell>
          <cell r="D50" t="str">
            <v>Douala</v>
          </cell>
          <cell r="E50" t="str">
            <v>Cameroun</v>
          </cell>
          <cell r="F50" t="str">
            <v>Camerounaise</v>
          </cell>
          <cell r="G50" t="str">
            <v>F</v>
          </cell>
        </row>
        <row r="51">
          <cell r="A51">
            <v>50</v>
          </cell>
          <cell r="B51" t="str">
            <v>OWONA FOUDA Marc  Patrick</v>
          </cell>
          <cell r="C51">
            <v>32007</v>
          </cell>
          <cell r="D51" t="str">
            <v>Mbalmayo</v>
          </cell>
          <cell r="E51" t="str">
            <v>Cameroun</v>
          </cell>
          <cell r="F51" t="str">
            <v>Camerounaise</v>
          </cell>
          <cell r="G51" t="str">
            <v>M</v>
          </cell>
        </row>
        <row r="52">
          <cell r="A52">
            <v>51</v>
          </cell>
          <cell r="B52" t="str">
            <v>PATOUM  MOH Bienvenue</v>
          </cell>
          <cell r="C52">
            <v>30617</v>
          </cell>
          <cell r="D52" t="str">
            <v>Mbandjock</v>
          </cell>
          <cell r="E52" t="str">
            <v>Cameroun</v>
          </cell>
          <cell r="F52" t="str">
            <v>Camerounaise</v>
          </cell>
          <cell r="G52" t="str">
            <v>M</v>
          </cell>
        </row>
        <row r="53">
          <cell r="A53">
            <v>52</v>
          </cell>
          <cell r="B53" t="str">
            <v>POKAM FOKWE Daniel</v>
          </cell>
          <cell r="C53">
            <v>32251</v>
          </cell>
          <cell r="D53" t="str">
            <v>Fotouni</v>
          </cell>
          <cell r="E53" t="str">
            <v>Cameroun</v>
          </cell>
          <cell r="F53" t="str">
            <v>Camerounaise</v>
          </cell>
          <cell r="G53" t="str">
            <v>M</v>
          </cell>
        </row>
        <row r="54">
          <cell r="A54">
            <v>53</v>
          </cell>
          <cell r="B54" t="str">
            <v>PRISO Daniel</v>
          </cell>
          <cell r="C54">
            <v>30788</v>
          </cell>
          <cell r="D54" t="str">
            <v>Mangamba</v>
          </cell>
          <cell r="E54" t="str">
            <v>Cameroun</v>
          </cell>
          <cell r="F54" t="str">
            <v>Camerounaise</v>
          </cell>
          <cell r="G54" t="str">
            <v>M</v>
          </cell>
        </row>
        <row r="55">
          <cell r="A55">
            <v>54</v>
          </cell>
          <cell r="B55" t="str">
            <v>SAHAGHOUM TCHINDA MAURICE Eric</v>
          </cell>
          <cell r="C55">
            <v>28974</v>
          </cell>
          <cell r="D55" t="str">
            <v>Balessing</v>
          </cell>
          <cell r="E55" t="str">
            <v>Cameroun</v>
          </cell>
          <cell r="F55" t="str">
            <v>Camerounaise</v>
          </cell>
          <cell r="G55" t="str">
            <v>M</v>
          </cell>
        </row>
        <row r="56">
          <cell r="A56">
            <v>55</v>
          </cell>
          <cell r="B56" t="str">
            <v>SEDNA SEDNA Claude Gerald</v>
          </cell>
          <cell r="C56">
            <v>33253</v>
          </cell>
          <cell r="D56" t="str">
            <v>Tchekos</v>
          </cell>
          <cell r="E56" t="str">
            <v>Cameroun</v>
          </cell>
          <cell r="F56" t="str">
            <v>Camerounaise</v>
          </cell>
          <cell r="G56" t="str">
            <v>M</v>
          </cell>
        </row>
        <row r="57">
          <cell r="A57">
            <v>56</v>
          </cell>
          <cell r="B57" t="str">
            <v>SONG Francois</v>
          </cell>
          <cell r="C57">
            <v>30839</v>
          </cell>
          <cell r="D57" t="str">
            <v>Douala</v>
          </cell>
          <cell r="E57" t="str">
            <v>Cameroun</v>
          </cell>
          <cell r="F57" t="str">
            <v>Camerounaise</v>
          </cell>
          <cell r="G57" t="str">
            <v>M</v>
          </cell>
        </row>
        <row r="58">
          <cell r="A58">
            <v>57</v>
          </cell>
          <cell r="B58" t="str">
            <v>SONHAFOUO TCHOUTEZO Edwige Léonie</v>
          </cell>
          <cell r="C58">
            <v>30364</v>
          </cell>
          <cell r="D58" t="str">
            <v>Mbouda</v>
          </cell>
          <cell r="E58" t="str">
            <v>Cameroun</v>
          </cell>
          <cell r="F58" t="str">
            <v>Camerounaise</v>
          </cell>
          <cell r="G58" t="str">
            <v>F</v>
          </cell>
        </row>
        <row r="59">
          <cell r="A59">
            <v>58</v>
          </cell>
          <cell r="B59" t="str">
            <v>Suzanne  Armelle  WAYAG</v>
          </cell>
          <cell r="C59">
            <v>34134</v>
          </cell>
          <cell r="D59" t="str">
            <v>Eseka</v>
          </cell>
          <cell r="E59" t="str">
            <v>Cameroun</v>
          </cell>
          <cell r="F59" t="str">
            <v>Camerounaise</v>
          </cell>
          <cell r="G59" t="str">
            <v>F</v>
          </cell>
        </row>
        <row r="60">
          <cell r="A60">
            <v>59</v>
          </cell>
          <cell r="B60" t="str">
            <v>TAMO Léo Clovis</v>
          </cell>
          <cell r="C60">
            <v>30651</v>
          </cell>
          <cell r="D60" t="str">
            <v>Yaoundé</v>
          </cell>
          <cell r="E60" t="str">
            <v>Cameroun</v>
          </cell>
          <cell r="F60" t="str">
            <v>Camerounaise</v>
          </cell>
          <cell r="G60" t="str">
            <v>M</v>
          </cell>
        </row>
        <row r="61">
          <cell r="A61">
            <v>60</v>
          </cell>
          <cell r="B61" t="str">
            <v>TANKIO WANDJI Doriant</v>
          </cell>
          <cell r="C61">
            <v>32746</v>
          </cell>
          <cell r="D61" t="str">
            <v>Douala</v>
          </cell>
          <cell r="E61" t="str">
            <v>Cameroun</v>
          </cell>
          <cell r="F61" t="str">
            <v>Camerounaise</v>
          </cell>
          <cell r="G61" t="str">
            <v>M</v>
          </cell>
        </row>
        <row r="62">
          <cell r="A62">
            <v>61</v>
          </cell>
          <cell r="B62" t="str">
            <v>TCHABUE Elisabeth Olive</v>
          </cell>
          <cell r="C62">
            <v>30835</v>
          </cell>
          <cell r="D62" t="str">
            <v>Loum</v>
          </cell>
          <cell r="E62" t="str">
            <v>Cameroun</v>
          </cell>
          <cell r="F62" t="str">
            <v>Camerounaise</v>
          </cell>
          <cell r="G62" t="str">
            <v>F</v>
          </cell>
        </row>
        <row r="63">
          <cell r="A63">
            <v>62</v>
          </cell>
          <cell r="B63" t="str">
            <v>TCHAKOUNTE  NZOUEKE Wilfried</v>
          </cell>
          <cell r="C63">
            <v>27992</v>
          </cell>
          <cell r="D63" t="str">
            <v>Nlong</v>
          </cell>
          <cell r="E63" t="str">
            <v>Cameroun</v>
          </cell>
          <cell r="F63" t="str">
            <v>Camerounaise</v>
          </cell>
          <cell r="G63" t="str">
            <v>M</v>
          </cell>
        </row>
        <row r="64">
          <cell r="A64">
            <v>63</v>
          </cell>
          <cell r="B64" t="str">
            <v>TCHAMOU  Ulric Martial</v>
          </cell>
          <cell r="C64">
            <v>32105</v>
          </cell>
          <cell r="D64" t="str">
            <v>Douala</v>
          </cell>
          <cell r="E64" t="str">
            <v>Cameroun</v>
          </cell>
          <cell r="F64" t="str">
            <v>Camerounaise</v>
          </cell>
          <cell r="G64" t="str">
            <v>M</v>
          </cell>
        </row>
        <row r="65">
          <cell r="A65">
            <v>64</v>
          </cell>
          <cell r="B65" t="str">
            <v xml:space="preserve">TCHEPKOU Pelagie Ruth </v>
          </cell>
          <cell r="C65">
            <v>31594</v>
          </cell>
          <cell r="D65" t="str">
            <v>Douala</v>
          </cell>
          <cell r="E65" t="str">
            <v>Cameroun</v>
          </cell>
          <cell r="F65" t="str">
            <v>Camerounaise</v>
          </cell>
          <cell r="G65" t="str">
            <v>F</v>
          </cell>
        </row>
        <row r="66">
          <cell r="A66">
            <v>65</v>
          </cell>
          <cell r="B66" t="str">
            <v>THUBE  AMBASSA  Maurice Emmanuel</v>
          </cell>
          <cell r="C66">
            <v>29120</v>
          </cell>
          <cell r="D66" t="str">
            <v>Djoum ville</v>
          </cell>
          <cell r="E66" t="str">
            <v>Cameroun</v>
          </cell>
          <cell r="F66" t="str">
            <v>Camerounaise</v>
          </cell>
          <cell r="G66" t="str">
            <v>M</v>
          </cell>
        </row>
        <row r="67">
          <cell r="A67">
            <v>66</v>
          </cell>
          <cell r="B67" t="str">
            <v>TJOCK Jean Erik Chartin</v>
          </cell>
          <cell r="C67">
            <v>27790</v>
          </cell>
          <cell r="D67" t="str">
            <v>Yaoundé</v>
          </cell>
          <cell r="E67" t="str">
            <v>Cameroun</v>
          </cell>
          <cell r="F67" t="str">
            <v>Camerounaise</v>
          </cell>
          <cell r="G67" t="str">
            <v>M</v>
          </cell>
        </row>
        <row r="68">
          <cell r="A68">
            <v>67</v>
          </cell>
          <cell r="B68" t="str">
            <v>TOMBEDI  Irène  Christine</v>
          </cell>
          <cell r="C68">
            <v>29435</v>
          </cell>
          <cell r="D68" t="str">
            <v>Edéa</v>
          </cell>
          <cell r="E68" t="str">
            <v>Cameroun</v>
          </cell>
          <cell r="F68" t="str">
            <v>Camerounaise</v>
          </cell>
          <cell r="G68" t="str">
            <v>F</v>
          </cell>
        </row>
        <row r="69">
          <cell r="A69">
            <v>68</v>
          </cell>
          <cell r="B69" t="str">
            <v>TSALA AMBOMO Célestin Beautrel</v>
          </cell>
          <cell r="C69">
            <v>34940</v>
          </cell>
          <cell r="D69" t="str">
            <v>Emana</v>
          </cell>
          <cell r="E69" t="str">
            <v>Cameroun</v>
          </cell>
          <cell r="F69" t="str">
            <v>Camerounaise</v>
          </cell>
          <cell r="G69" t="str">
            <v>M</v>
          </cell>
        </row>
        <row r="70">
          <cell r="A70">
            <v>69</v>
          </cell>
          <cell r="B70" t="str">
            <v>TSOUNGUI  MBENTI  Maurice</v>
          </cell>
          <cell r="C70">
            <v>32831</v>
          </cell>
          <cell r="D70" t="str">
            <v>Nkol-Nlong I</v>
          </cell>
          <cell r="E70" t="str">
            <v>Cameroun</v>
          </cell>
          <cell r="F70" t="str">
            <v>Camerounaise</v>
          </cell>
          <cell r="G70" t="str">
            <v>M</v>
          </cell>
        </row>
        <row r="71">
          <cell r="A71">
            <v>70</v>
          </cell>
          <cell r="B71" t="str">
            <v>VENEMBOUO Rajaye Ben Aziz</v>
          </cell>
          <cell r="C71">
            <v>30015</v>
          </cell>
          <cell r="D71" t="str">
            <v>Foumban</v>
          </cell>
          <cell r="E71" t="str">
            <v>Cameroun</v>
          </cell>
          <cell r="F71" t="str">
            <v>Camerounaise</v>
          </cell>
          <cell r="G71" t="str">
            <v>M</v>
          </cell>
        </row>
        <row r="72">
          <cell r="A72">
            <v>71</v>
          </cell>
          <cell r="B72" t="str">
            <v>WAFO KANKEU Billy</v>
          </cell>
          <cell r="C72">
            <v>32976</v>
          </cell>
          <cell r="D72" t="str">
            <v>Douala</v>
          </cell>
          <cell r="E72" t="str">
            <v>Cameroun</v>
          </cell>
          <cell r="F72" t="str">
            <v>Camerounaise</v>
          </cell>
          <cell r="G72" t="str">
            <v>M</v>
          </cell>
        </row>
        <row r="73">
          <cell r="A73">
            <v>72</v>
          </cell>
          <cell r="B73" t="str">
            <v>WAFO TOUKAM Verice Antonio</v>
          </cell>
          <cell r="C73">
            <v>33753</v>
          </cell>
          <cell r="D73" t="str">
            <v>Bandjoun</v>
          </cell>
          <cell r="E73" t="str">
            <v>Cameroun</v>
          </cell>
          <cell r="F73" t="str">
            <v>Camerounaise</v>
          </cell>
          <cell r="G73" t="str">
            <v>M</v>
          </cell>
        </row>
        <row r="74">
          <cell r="A74">
            <v>73</v>
          </cell>
          <cell r="B74" t="str">
            <v>YAMENI  MONGOUE  Michèle  Eliane</v>
          </cell>
          <cell r="C74">
            <v>33388</v>
          </cell>
          <cell r="D74" t="str">
            <v>Yaoundé</v>
          </cell>
          <cell r="E74" t="str">
            <v>Cameroun</v>
          </cell>
          <cell r="F74" t="str">
            <v>Camerounaise</v>
          </cell>
          <cell r="G74" t="str">
            <v>F</v>
          </cell>
        </row>
        <row r="75">
          <cell r="A75">
            <v>74</v>
          </cell>
          <cell r="B75" t="str">
            <v>YAMESSI PENDIE Louise Olive</v>
          </cell>
          <cell r="C75">
            <v>29655</v>
          </cell>
          <cell r="D75" t="str">
            <v>Douala</v>
          </cell>
          <cell r="E75" t="str">
            <v>Cameroun</v>
          </cell>
          <cell r="F75" t="str">
            <v>Camerounaise</v>
          </cell>
          <cell r="G75" t="str">
            <v>F</v>
          </cell>
        </row>
        <row r="76">
          <cell r="A76">
            <v>75</v>
          </cell>
          <cell r="B76" t="str">
            <v>YEPGANG NANA Nelie</v>
          </cell>
          <cell r="C76">
            <v>29996</v>
          </cell>
          <cell r="D76" t="str">
            <v>Douala</v>
          </cell>
          <cell r="E76" t="str">
            <v>Cameroun</v>
          </cell>
          <cell r="F76" t="str">
            <v>Camerounaise</v>
          </cell>
          <cell r="G76" t="str">
            <v>F</v>
          </cell>
        </row>
        <row r="77">
          <cell r="A77">
            <v>76</v>
          </cell>
          <cell r="B77" t="str">
            <v>YOUABEN Francine  Cybele</v>
          </cell>
          <cell r="C77">
            <v>32351</v>
          </cell>
          <cell r="D77" t="str">
            <v>Banka</v>
          </cell>
          <cell r="E77" t="str">
            <v>Cameroun</v>
          </cell>
          <cell r="F77" t="str">
            <v>Camerounaise</v>
          </cell>
          <cell r="G77" t="str">
            <v>F</v>
          </cell>
        </row>
        <row r="78">
          <cell r="A78">
            <v>77</v>
          </cell>
          <cell r="B78" t="str">
            <v>YOUNDA TCHAKOUNTEU Lucien Parfait</v>
          </cell>
          <cell r="C78">
            <v>34070</v>
          </cell>
          <cell r="D78" t="str">
            <v>Yaoundé</v>
          </cell>
          <cell r="E78" t="str">
            <v>Cameroun</v>
          </cell>
          <cell r="F78" t="str">
            <v>Camerounaise</v>
          </cell>
          <cell r="G78" t="str">
            <v>M</v>
          </cell>
        </row>
        <row r="79">
          <cell r="A79">
            <v>78</v>
          </cell>
          <cell r="B79" t="str">
            <v>ZANG  Ferdinand</v>
          </cell>
          <cell r="C79">
            <v>34061</v>
          </cell>
          <cell r="D79" t="str">
            <v>Yaoundé</v>
          </cell>
          <cell r="E79" t="str">
            <v>Cameroun</v>
          </cell>
          <cell r="F79" t="str">
            <v>Camerounaise</v>
          </cell>
          <cell r="G79" t="str">
            <v>M</v>
          </cell>
        </row>
        <row r="80">
          <cell r="A80">
            <v>79</v>
          </cell>
          <cell r="B80" t="str">
            <v>ALELANA ANEGOUE Barbare</v>
          </cell>
          <cell r="C80">
            <v>33659</v>
          </cell>
          <cell r="D80" t="str">
            <v>Ombessa</v>
          </cell>
          <cell r="E80" t="str">
            <v>Cameroun</v>
          </cell>
          <cell r="F80" t="str">
            <v>Camerounaise</v>
          </cell>
          <cell r="G80" t="str">
            <v>F</v>
          </cell>
        </row>
        <row r="81">
          <cell r="A81">
            <v>80</v>
          </cell>
          <cell r="B81" t="str">
            <v>ATSENA Prisca</v>
          </cell>
          <cell r="C81">
            <v>32024</v>
          </cell>
          <cell r="D81" t="str">
            <v>Ombessa</v>
          </cell>
          <cell r="E81" t="str">
            <v>Cameroun</v>
          </cell>
          <cell r="F81" t="str">
            <v>Camerounaise</v>
          </cell>
          <cell r="G81" t="str">
            <v>F</v>
          </cell>
        </row>
        <row r="82">
          <cell r="A82">
            <v>81</v>
          </cell>
          <cell r="B82" t="str">
            <v>AWONO AWONO  Martin Patrick</v>
          </cell>
          <cell r="C82">
            <v>32083</v>
          </cell>
          <cell r="D82" t="str">
            <v>NangaEbogo</v>
          </cell>
          <cell r="E82" t="str">
            <v>Cameroun</v>
          </cell>
          <cell r="F82" t="str">
            <v>Camerounaise</v>
          </cell>
          <cell r="G82" t="str">
            <v>M</v>
          </cell>
        </row>
        <row r="83">
          <cell r="A83">
            <v>82</v>
          </cell>
          <cell r="B83" t="str">
            <v>BANACK SENDA Rosine Lucrece</v>
          </cell>
          <cell r="C83">
            <v>32690</v>
          </cell>
          <cell r="D83" t="str">
            <v>Douala</v>
          </cell>
          <cell r="E83" t="str">
            <v>Cameroun</v>
          </cell>
          <cell r="F83" t="str">
            <v>Camerounaise</v>
          </cell>
          <cell r="G83" t="str">
            <v>F</v>
          </cell>
        </row>
        <row r="84">
          <cell r="A84">
            <v>83</v>
          </cell>
          <cell r="B84" t="str">
            <v>BEDJEDI  Alain Franck</v>
          </cell>
          <cell r="C84">
            <v>33348</v>
          </cell>
          <cell r="D84" t="str">
            <v>Yaoundé</v>
          </cell>
          <cell r="E84" t="str">
            <v>Cameroun</v>
          </cell>
          <cell r="F84" t="str">
            <v>Camerounaise</v>
          </cell>
          <cell r="G84" t="str">
            <v>M</v>
          </cell>
        </row>
        <row r="85">
          <cell r="A85">
            <v>84</v>
          </cell>
          <cell r="B85" t="str">
            <v>BEKONO  Liliane</v>
          </cell>
          <cell r="C85">
            <v>35606</v>
          </cell>
          <cell r="D85" t="str">
            <v>Yaoundé</v>
          </cell>
          <cell r="E85" t="str">
            <v>Cameroun</v>
          </cell>
          <cell r="F85" t="str">
            <v>Camerounaise</v>
          </cell>
          <cell r="G85" t="str">
            <v>F</v>
          </cell>
        </row>
        <row r="86">
          <cell r="A86">
            <v>85</v>
          </cell>
          <cell r="B86" t="str">
            <v>BEYECK A MOUZONG Abou</v>
          </cell>
          <cell r="C86">
            <v>28830</v>
          </cell>
          <cell r="D86" t="str">
            <v>Yaoundé</v>
          </cell>
          <cell r="E86" t="str">
            <v>Cameroun</v>
          </cell>
          <cell r="F86" t="str">
            <v>Camerounaise</v>
          </cell>
          <cell r="G86" t="str">
            <v>M</v>
          </cell>
        </row>
        <row r="87">
          <cell r="A87">
            <v>86</v>
          </cell>
          <cell r="B87" t="str">
            <v>BIDJA EBALE Idris Denis</v>
          </cell>
          <cell r="C87">
            <v>33262</v>
          </cell>
          <cell r="D87" t="str">
            <v>Bengbis</v>
          </cell>
          <cell r="E87" t="str">
            <v>Cameroun</v>
          </cell>
          <cell r="F87" t="str">
            <v>Camerounaise</v>
          </cell>
          <cell r="G87" t="str">
            <v>M</v>
          </cell>
        </row>
        <row r="88">
          <cell r="A88">
            <v>87</v>
          </cell>
          <cell r="B88" t="str">
            <v>BINDZI  EMGBANG Charles</v>
          </cell>
          <cell r="C88">
            <v>34876</v>
          </cell>
          <cell r="D88" t="str">
            <v>Zoatoupsi</v>
          </cell>
          <cell r="E88" t="str">
            <v>Cameroun</v>
          </cell>
          <cell r="F88" t="str">
            <v>Camerounaise</v>
          </cell>
          <cell r="G88" t="str">
            <v>M</v>
          </cell>
        </row>
        <row r="89">
          <cell r="A89">
            <v>88</v>
          </cell>
          <cell r="B89" t="str">
            <v>BOGMIS Simon Stéphane</v>
          </cell>
          <cell r="C89">
            <v>32353</v>
          </cell>
          <cell r="D89" t="str">
            <v>Yaoundé</v>
          </cell>
          <cell r="E89" t="str">
            <v>Cameroun</v>
          </cell>
          <cell r="F89" t="str">
            <v>Camerounaise</v>
          </cell>
          <cell r="G89" t="str">
            <v>M</v>
          </cell>
        </row>
        <row r="90">
          <cell r="A90">
            <v>89</v>
          </cell>
          <cell r="B90" t="str">
            <v>BOKOT  KITJAKA  Jean Jules Dieudonné</v>
          </cell>
          <cell r="C90">
            <v>33369</v>
          </cell>
          <cell r="D90" t="str">
            <v>Douala</v>
          </cell>
          <cell r="E90" t="str">
            <v>Cameroun</v>
          </cell>
          <cell r="F90" t="str">
            <v>Camerounaise</v>
          </cell>
          <cell r="G90" t="str">
            <v>M</v>
          </cell>
        </row>
        <row r="91">
          <cell r="A91">
            <v>90</v>
          </cell>
          <cell r="B91" t="str">
            <v>CHARE NJOYA Ibrahim</v>
          </cell>
          <cell r="C91">
            <v>33246</v>
          </cell>
          <cell r="D91" t="str">
            <v>Foumbot</v>
          </cell>
          <cell r="E91" t="str">
            <v>Cameroun</v>
          </cell>
          <cell r="F91" t="str">
            <v>Camerounaise</v>
          </cell>
          <cell r="G91" t="str">
            <v>M</v>
          </cell>
        </row>
        <row r="92">
          <cell r="A92">
            <v>91</v>
          </cell>
          <cell r="B92" t="str">
            <v>DEFO GOMDJUM Armand Ledoux</v>
          </cell>
          <cell r="C92">
            <v>29211</v>
          </cell>
          <cell r="D92" t="str">
            <v>Douala</v>
          </cell>
          <cell r="E92" t="str">
            <v>Cameroun</v>
          </cell>
          <cell r="F92" t="str">
            <v>Camerounaise</v>
          </cell>
          <cell r="G92" t="str">
            <v>M</v>
          </cell>
        </row>
        <row r="93">
          <cell r="A93">
            <v>92</v>
          </cell>
          <cell r="B93" t="str">
            <v>EBALE MENDOMO Gaelle  Stephanie</v>
          </cell>
          <cell r="C93">
            <v>31924</v>
          </cell>
          <cell r="D93" t="str">
            <v>Douala</v>
          </cell>
          <cell r="E93" t="str">
            <v>Cameroun</v>
          </cell>
          <cell r="F93" t="str">
            <v>Camerounaise</v>
          </cell>
          <cell r="G93" t="str">
            <v>F</v>
          </cell>
        </row>
        <row r="94">
          <cell r="A94">
            <v>93</v>
          </cell>
          <cell r="B94" t="str">
            <v>EBWA Hélène Prudence</v>
          </cell>
          <cell r="C94">
            <v>33062</v>
          </cell>
          <cell r="D94" t="str">
            <v>Salmoa</v>
          </cell>
          <cell r="E94" t="str">
            <v>Cameroun</v>
          </cell>
          <cell r="F94" t="str">
            <v>Camerounaise</v>
          </cell>
          <cell r="G94" t="str">
            <v>F</v>
          </cell>
        </row>
        <row r="95">
          <cell r="A95">
            <v>94</v>
          </cell>
          <cell r="B95" t="str">
            <v>EFFA ESSOMBA Alphonse Michel</v>
          </cell>
          <cell r="C95">
            <v>33022</v>
          </cell>
          <cell r="D95" t="str">
            <v>Yaoundé</v>
          </cell>
          <cell r="E95" t="str">
            <v>Cameroun</v>
          </cell>
          <cell r="F95" t="str">
            <v>Camerounaise</v>
          </cell>
          <cell r="G95" t="str">
            <v>M</v>
          </cell>
        </row>
        <row r="96">
          <cell r="A96">
            <v>95</v>
          </cell>
          <cell r="B96" t="str">
            <v>EKOTO NGONO Ghislaine</v>
          </cell>
          <cell r="C96">
            <v>30840</v>
          </cell>
          <cell r="D96" t="str">
            <v>Ngomedzap</v>
          </cell>
          <cell r="E96" t="str">
            <v>Cameroun</v>
          </cell>
          <cell r="F96" t="str">
            <v>Camerounaise</v>
          </cell>
          <cell r="G96" t="str">
            <v>F</v>
          </cell>
        </row>
        <row r="97">
          <cell r="A97">
            <v>96</v>
          </cell>
          <cell r="B97" t="str">
            <v>EMBOM   BAYOAK   Aymard  Boris</v>
          </cell>
          <cell r="C97">
            <v>33354</v>
          </cell>
          <cell r="D97" t="str">
            <v>Douala</v>
          </cell>
          <cell r="E97" t="str">
            <v>Cameroun</v>
          </cell>
          <cell r="F97" t="str">
            <v>Camerounaise</v>
          </cell>
          <cell r="G97" t="str">
            <v>M</v>
          </cell>
        </row>
        <row r="98">
          <cell r="A98">
            <v>97</v>
          </cell>
          <cell r="B98" t="str">
            <v>ESSOLA Marie Thérèse</v>
          </cell>
          <cell r="C98">
            <v>30977</v>
          </cell>
          <cell r="D98" t="str">
            <v>Yaoundé</v>
          </cell>
          <cell r="E98" t="str">
            <v>Cameroun</v>
          </cell>
          <cell r="F98" t="str">
            <v>Camerounaise</v>
          </cell>
          <cell r="G98" t="str">
            <v>F</v>
          </cell>
        </row>
        <row r="99">
          <cell r="A99">
            <v>98</v>
          </cell>
          <cell r="B99" t="str">
            <v>ETONGO ETONGO Willie IGOR</v>
          </cell>
          <cell r="C99">
            <v>31934</v>
          </cell>
          <cell r="D99" t="str">
            <v>Yaoundé</v>
          </cell>
          <cell r="E99" t="str">
            <v>Cameroun</v>
          </cell>
          <cell r="F99" t="str">
            <v>Camerounaise</v>
          </cell>
          <cell r="G99" t="str">
            <v>M</v>
          </cell>
        </row>
        <row r="100">
          <cell r="A100">
            <v>99</v>
          </cell>
          <cell r="B100" t="str">
            <v>EWOUDOU III Le Prince Francis</v>
          </cell>
          <cell r="C100">
            <v>23626</v>
          </cell>
          <cell r="D100" t="str">
            <v>Douala</v>
          </cell>
          <cell r="E100" t="str">
            <v>Cameroun</v>
          </cell>
          <cell r="F100" t="str">
            <v>Camerounaise</v>
          </cell>
          <cell r="G100" t="str">
            <v>M</v>
          </cell>
        </row>
        <row r="101">
          <cell r="A101">
            <v>100</v>
          </cell>
          <cell r="B101" t="str">
            <v>FEUZING LEFANG Honoré</v>
          </cell>
          <cell r="C101">
            <v>33009</v>
          </cell>
          <cell r="D101" t="str">
            <v>Dschang</v>
          </cell>
          <cell r="E101" t="str">
            <v>Cameroun</v>
          </cell>
          <cell r="F101" t="str">
            <v>Camerounaise</v>
          </cell>
          <cell r="G101" t="str">
            <v>M</v>
          </cell>
        </row>
        <row r="102">
          <cell r="A102">
            <v>101</v>
          </cell>
          <cell r="B102" t="str">
            <v>FODJO CHEMEGNE Antoine de ST Exupery</v>
          </cell>
          <cell r="C102">
            <v>31416</v>
          </cell>
          <cell r="D102" t="str">
            <v>Yaoundé</v>
          </cell>
          <cell r="E102" t="str">
            <v>Cameroun</v>
          </cell>
          <cell r="F102" t="str">
            <v>Camerounaise</v>
          </cell>
          <cell r="G102" t="str">
            <v>M</v>
          </cell>
        </row>
        <row r="103">
          <cell r="A103">
            <v>102</v>
          </cell>
          <cell r="B103" t="str">
            <v>FOKA FODOUOP Jonas</v>
          </cell>
          <cell r="C103">
            <v>33245</v>
          </cell>
          <cell r="D103" t="str">
            <v>Bandjoun</v>
          </cell>
          <cell r="E103" t="str">
            <v>Cameroun</v>
          </cell>
          <cell r="F103" t="str">
            <v>Camerounaise</v>
          </cell>
          <cell r="G103" t="str">
            <v>M</v>
          </cell>
        </row>
        <row r="104">
          <cell r="A104">
            <v>103</v>
          </cell>
          <cell r="B104" t="str">
            <v>FOKA TAKAMGNO  Carlin</v>
          </cell>
          <cell r="C104">
            <v>35671</v>
          </cell>
          <cell r="D104" t="str">
            <v>AbongMbang</v>
          </cell>
          <cell r="E104" t="str">
            <v>Cameroun</v>
          </cell>
          <cell r="F104" t="str">
            <v>Camerounaise</v>
          </cell>
          <cell r="G104" t="str">
            <v>M</v>
          </cell>
        </row>
        <row r="105">
          <cell r="A105">
            <v>104</v>
          </cell>
          <cell r="B105" t="str">
            <v>FOUDA Jeanne Rosine</v>
          </cell>
          <cell r="C105">
            <v>29425</v>
          </cell>
          <cell r="D105" t="str">
            <v>Yaoundé</v>
          </cell>
          <cell r="E105" t="str">
            <v>Cameroun</v>
          </cell>
          <cell r="F105" t="str">
            <v>Camerounaise</v>
          </cell>
          <cell r="G105" t="str">
            <v>F</v>
          </cell>
        </row>
        <row r="106">
          <cell r="A106">
            <v>105</v>
          </cell>
          <cell r="B106" t="str">
            <v>GUIOL OLOUME Armel Claude</v>
          </cell>
          <cell r="C106">
            <v>30472</v>
          </cell>
          <cell r="D106" t="str">
            <v>Bafia</v>
          </cell>
          <cell r="E106" t="str">
            <v>Cameroun</v>
          </cell>
          <cell r="F106" t="str">
            <v>Camerounaise</v>
          </cell>
          <cell r="G106" t="str">
            <v>M</v>
          </cell>
        </row>
        <row r="107">
          <cell r="A107">
            <v>106</v>
          </cell>
          <cell r="B107" t="str">
            <v>G’YONTA BATCHOU Arline</v>
          </cell>
          <cell r="C107">
            <v>29246</v>
          </cell>
          <cell r="D107" t="str">
            <v>Yaoundé</v>
          </cell>
          <cell r="E107" t="str">
            <v>Cameroun</v>
          </cell>
          <cell r="F107" t="str">
            <v>Camerounaise</v>
          </cell>
          <cell r="G107" t="str">
            <v>F</v>
          </cell>
        </row>
        <row r="108">
          <cell r="A108">
            <v>107</v>
          </cell>
          <cell r="B108" t="str">
            <v>HAMADOU Oumarou</v>
          </cell>
          <cell r="C108" t="str">
            <v xml:space="preserve">Vers 1987 </v>
          </cell>
          <cell r="D108" t="str">
            <v>Maroua</v>
          </cell>
          <cell r="E108" t="str">
            <v>Cameroun</v>
          </cell>
          <cell r="F108" t="str">
            <v>Camerounaise</v>
          </cell>
          <cell r="G108" t="str">
            <v>M</v>
          </cell>
        </row>
        <row r="109">
          <cell r="A109">
            <v>108</v>
          </cell>
          <cell r="B109" t="str">
            <v>IBRAHIMA MOHAMADOU MASSA</v>
          </cell>
          <cell r="C109">
            <v>30870</v>
          </cell>
          <cell r="D109" t="str">
            <v>Ngaoundéré</v>
          </cell>
          <cell r="E109" t="str">
            <v>Cameroun</v>
          </cell>
          <cell r="F109" t="str">
            <v>Camerounaise</v>
          </cell>
          <cell r="G109" t="str">
            <v>M</v>
          </cell>
        </row>
        <row r="110">
          <cell r="A110">
            <v>109</v>
          </cell>
          <cell r="B110" t="str">
            <v>ILEMBE Celestin Fils</v>
          </cell>
          <cell r="C110">
            <v>31623</v>
          </cell>
          <cell r="D110" t="str">
            <v>Kribi</v>
          </cell>
          <cell r="E110" t="str">
            <v>Cameroun</v>
          </cell>
          <cell r="F110" t="str">
            <v>Camerounaise</v>
          </cell>
          <cell r="G110" t="str">
            <v>M</v>
          </cell>
        </row>
        <row r="111">
          <cell r="A111">
            <v>110</v>
          </cell>
          <cell r="B111" t="str">
            <v>KAMDEM TEYOU Harold</v>
          </cell>
          <cell r="C111">
            <v>31847</v>
          </cell>
          <cell r="D111" t="str">
            <v>Yaoundé</v>
          </cell>
          <cell r="E111" t="str">
            <v>Cameroun</v>
          </cell>
          <cell r="F111" t="str">
            <v>Camerounaise</v>
          </cell>
          <cell r="G111" t="str">
            <v>M</v>
          </cell>
        </row>
        <row r="112">
          <cell r="A112">
            <v>111</v>
          </cell>
          <cell r="B112" t="str">
            <v>KAMWA TEUKAM François Rodrigue</v>
          </cell>
          <cell r="C112">
            <v>33093</v>
          </cell>
          <cell r="D112" t="str">
            <v>Bangou</v>
          </cell>
          <cell r="E112" t="str">
            <v>Cameroun</v>
          </cell>
          <cell r="F112" t="str">
            <v>Camerounaise</v>
          </cell>
          <cell r="G112" t="str">
            <v>M</v>
          </cell>
        </row>
        <row r="113">
          <cell r="A113">
            <v>112</v>
          </cell>
          <cell r="B113" t="str">
            <v>KANA Julienne</v>
          </cell>
          <cell r="C113">
            <v>24217</v>
          </cell>
          <cell r="D113" t="str">
            <v>Bafou</v>
          </cell>
          <cell r="E113" t="str">
            <v>Cameroun</v>
          </cell>
          <cell r="F113" t="str">
            <v>Camerounaise</v>
          </cell>
          <cell r="G113" t="str">
            <v>F</v>
          </cell>
        </row>
        <row r="114">
          <cell r="A114">
            <v>113</v>
          </cell>
          <cell r="B114" t="str">
            <v>KOUBOUL René Garcin</v>
          </cell>
          <cell r="C114">
            <v>29324</v>
          </cell>
          <cell r="D114" t="str">
            <v>Ntouleng</v>
          </cell>
          <cell r="E114" t="str">
            <v>Cameroun</v>
          </cell>
          <cell r="F114" t="str">
            <v>Camerounaise</v>
          </cell>
          <cell r="G114" t="str">
            <v>M</v>
          </cell>
        </row>
        <row r="115">
          <cell r="A115">
            <v>114</v>
          </cell>
          <cell r="B115" t="str">
            <v>KOUEMO  MBIANOU  Eric Celestin</v>
          </cell>
          <cell r="C115">
            <v>30441</v>
          </cell>
          <cell r="D115" t="str">
            <v>Yaoundé</v>
          </cell>
          <cell r="E115" t="str">
            <v>Cameroun</v>
          </cell>
          <cell r="F115" t="str">
            <v>Camerounaise</v>
          </cell>
          <cell r="G115" t="str">
            <v>M</v>
          </cell>
        </row>
        <row r="116">
          <cell r="A116">
            <v>115</v>
          </cell>
          <cell r="B116" t="str">
            <v>KUNJENG  Regina MUSONGONG</v>
          </cell>
          <cell r="C116">
            <v>31021</v>
          </cell>
          <cell r="D116" t="str">
            <v>Bambili-Tubah</v>
          </cell>
          <cell r="E116" t="str">
            <v>Cameroun</v>
          </cell>
          <cell r="F116" t="str">
            <v>Camerounaise</v>
          </cell>
          <cell r="G116" t="str">
            <v>M</v>
          </cell>
        </row>
        <row r="117">
          <cell r="A117">
            <v>116</v>
          </cell>
          <cell r="B117" t="str">
            <v>LABOU  FOKAM Peter Charles</v>
          </cell>
          <cell r="C117">
            <v>27906</v>
          </cell>
          <cell r="D117" t="str">
            <v xml:space="preserve"> Yaoundé</v>
          </cell>
          <cell r="E117" t="str">
            <v>Cameroun</v>
          </cell>
          <cell r="F117" t="str">
            <v>Camerounaise</v>
          </cell>
          <cell r="G117" t="str">
            <v>M</v>
          </cell>
        </row>
        <row r="118">
          <cell r="A118">
            <v>117</v>
          </cell>
          <cell r="B118" t="str">
            <v xml:space="preserve">LEUKEU  TCHEUMAKO  Sabine </v>
          </cell>
          <cell r="C118">
            <v>32384</v>
          </cell>
          <cell r="D118" t="str">
            <v>Yaoundé</v>
          </cell>
          <cell r="E118" t="str">
            <v>Cameroun</v>
          </cell>
          <cell r="F118" t="str">
            <v>Camerounaise</v>
          </cell>
          <cell r="G118" t="str">
            <v>F</v>
          </cell>
        </row>
        <row r="119">
          <cell r="A119">
            <v>118</v>
          </cell>
          <cell r="B119" t="str">
            <v>LONLACK  TCHOFFO  Alain Isidore</v>
          </cell>
          <cell r="C119">
            <v>30356</v>
          </cell>
          <cell r="D119" t="str">
            <v>Douala</v>
          </cell>
          <cell r="E119" t="str">
            <v>Cameroun</v>
          </cell>
          <cell r="F119" t="str">
            <v>Camerounaise</v>
          </cell>
          <cell r="G119" t="str">
            <v>M</v>
          </cell>
        </row>
        <row r="120">
          <cell r="A120">
            <v>119</v>
          </cell>
          <cell r="B120" t="str">
            <v>MANGAMBA  ETONGO Bernard Arnaud</v>
          </cell>
          <cell r="C120">
            <v>32914</v>
          </cell>
          <cell r="D120" t="str">
            <v>Yaoundé</v>
          </cell>
          <cell r="E120" t="str">
            <v>Cameroun</v>
          </cell>
          <cell r="F120" t="str">
            <v>Camerounaise</v>
          </cell>
          <cell r="G120" t="str">
            <v>M</v>
          </cell>
        </row>
        <row r="121">
          <cell r="A121">
            <v>120</v>
          </cell>
          <cell r="B121" t="str">
            <v>MANYAMBE MOUSSONGUI Agnès Florence</v>
          </cell>
          <cell r="C121">
            <v>33185</v>
          </cell>
          <cell r="D121" t="str">
            <v>Bomono</v>
          </cell>
          <cell r="E121" t="str">
            <v>Cameroun</v>
          </cell>
          <cell r="F121" t="str">
            <v>Camerounaise</v>
          </cell>
          <cell r="G121" t="str">
            <v>F</v>
          </cell>
        </row>
        <row r="122">
          <cell r="A122">
            <v>121</v>
          </cell>
          <cell r="B122" t="str">
            <v>MATONGO Maurice</v>
          </cell>
          <cell r="C122">
            <v>34459</v>
          </cell>
          <cell r="D122" t="str">
            <v>Mom</v>
          </cell>
          <cell r="E122" t="str">
            <v>Cameroun</v>
          </cell>
          <cell r="F122" t="str">
            <v>Camerounaise</v>
          </cell>
          <cell r="G122" t="str">
            <v>M</v>
          </cell>
        </row>
        <row r="123">
          <cell r="A123">
            <v>122</v>
          </cell>
          <cell r="B123" t="str">
            <v>MBA Ismael Bertrand</v>
          </cell>
          <cell r="C123">
            <v>30915</v>
          </cell>
          <cell r="D123" t="str">
            <v>Olamze</v>
          </cell>
          <cell r="E123" t="str">
            <v>Cameroun</v>
          </cell>
          <cell r="F123" t="str">
            <v>Camerounaise</v>
          </cell>
          <cell r="G123" t="str">
            <v>M</v>
          </cell>
        </row>
        <row r="124">
          <cell r="A124">
            <v>123</v>
          </cell>
          <cell r="B124" t="str">
            <v>MBAH Derek MBAH</v>
          </cell>
          <cell r="C124">
            <v>27022</v>
          </cell>
          <cell r="D124" t="str">
            <v>Batibo</v>
          </cell>
          <cell r="E124" t="str">
            <v>Cameroun</v>
          </cell>
          <cell r="F124" t="str">
            <v>Camerounaise</v>
          </cell>
          <cell r="G124" t="str">
            <v>M</v>
          </cell>
        </row>
        <row r="125">
          <cell r="A125">
            <v>124</v>
          </cell>
          <cell r="B125" t="str">
            <v>MBENGA  NOGHA Samuel Hermann</v>
          </cell>
          <cell r="C125">
            <v>33544</v>
          </cell>
          <cell r="D125" t="str">
            <v>Yaoundé</v>
          </cell>
          <cell r="E125" t="str">
            <v>Cameroun</v>
          </cell>
          <cell r="F125" t="str">
            <v>Camerounaise</v>
          </cell>
          <cell r="G125" t="str">
            <v>M</v>
          </cell>
        </row>
        <row r="126">
          <cell r="A126">
            <v>125</v>
          </cell>
          <cell r="B126" t="str">
            <v>MBOGNOU NZEKO Syntyche</v>
          </cell>
          <cell r="C126">
            <v>31711</v>
          </cell>
          <cell r="D126" t="str">
            <v>Mbouda</v>
          </cell>
          <cell r="E126" t="str">
            <v>Cameroun</v>
          </cell>
          <cell r="F126" t="str">
            <v>Camerounaise</v>
          </cell>
          <cell r="G126" t="str">
            <v>M</v>
          </cell>
        </row>
        <row r="127">
          <cell r="A127">
            <v>126</v>
          </cell>
          <cell r="B127" t="str">
            <v>MBONGUE ESSOMBO Golfried</v>
          </cell>
          <cell r="C127">
            <v>30778</v>
          </cell>
          <cell r="D127" t="str">
            <v>Douala</v>
          </cell>
          <cell r="E127" t="str">
            <v>Cameroun</v>
          </cell>
          <cell r="F127" t="str">
            <v>Camerounaise</v>
          </cell>
          <cell r="G127" t="str">
            <v>M</v>
          </cell>
        </row>
        <row r="128">
          <cell r="A128">
            <v>127</v>
          </cell>
          <cell r="B128" t="str">
            <v>MBONO Clémentine Viviane</v>
          </cell>
          <cell r="C128">
            <v>32355</v>
          </cell>
          <cell r="D128" t="str">
            <v>Ntui</v>
          </cell>
          <cell r="E128" t="str">
            <v>Cameroun</v>
          </cell>
          <cell r="F128" t="str">
            <v>Camerounaise</v>
          </cell>
          <cell r="G128" t="str">
            <v>F</v>
          </cell>
        </row>
        <row r="129">
          <cell r="A129">
            <v>128</v>
          </cell>
          <cell r="B129" t="str">
            <v>MESSANGA  Lucien Christian</v>
          </cell>
          <cell r="C129">
            <v>30576</v>
          </cell>
          <cell r="D129" t="str">
            <v>Nkolfep</v>
          </cell>
          <cell r="E129" t="str">
            <v>Cameroun</v>
          </cell>
          <cell r="F129" t="str">
            <v>Camerounaise</v>
          </cell>
          <cell r="G129" t="str">
            <v>M</v>
          </cell>
        </row>
        <row r="130">
          <cell r="A130">
            <v>250</v>
          </cell>
          <cell r="B130" t="str">
            <v>AKOUNDZI Dody Feraul Nordelain</v>
          </cell>
          <cell r="C130">
            <v>34196</v>
          </cell>
          <cell r="D130" t="str">
            <v>Maipili Ngabé</v>
          </cell>
          <cell r="E130" t="str">
            <v>Congo</v>
          </cell>
          <cell r="F130" t="str">
            <v>Congolaise</v>
          </cell>
        </row>
        <row r="131">
          <cell r="A131">
            <v>251</v>
          </cell>
          <cell r="B131" t="str">
            <v>ALOMBE Guy Kiyangou Clevid</v>
          </cell>
          <cell r="C131">
            <v>31689</v>
          </cell>
          <cell r="D131" t="str">
            <v xml:space="preserve">Loubomo </v>
          </cell>
          <cell r="E131" t="str">
            <v>Congo</v>
          </cell>
          <cell r="F131" t="str">
            <v>Congolaise</v>
          </cell>
        </row>
        <row r="132">
          <cell r="A132">
            <v>252</v>
          </cell>
          <cell r="B132" t="str">
            <v>BACKOKO Précieux Clédiely</v>
          </cell>
          <cell r="C132">
            <v>33438</v>
          </cell>
          <cell r="D132" t="str">
            <v>Pointe-Noire</v>
          </cell>
          <cell r="E132" t="str">
            <v>Congo</v>
          </cell>
          <cell r="F132" t="str">
            <v>Congolaise</v>
          </cell>
        </row>
        <row r="133">
          <cell r="A133">
            <v>253</v>
          </cell>
          <cell r="B133" t="str">
            <v>BAKALA  Dimitri</v>
          </cell>
          <cell r="C133">
            <v>32944</v>
          </cell>
          <cell r="D133" t="str">
            <v>Pointe-Noire</v>
          </cell>
          <cell r="E133" t="str">
            <v>Congo</v>
          </cell>
          <cell r="F133" t="str">
            <v>Congolaise</v>
          </cell>
        </row>
        <row r="134">
          <cell r="A134">
            <v>254</v>
          </cell>
          <cell r="B134" t="str">
            <v>BALOUNGUIDI Grâce Chancel</v>
          </cell>
          <cell r="C134">
            <v>34075</v>
          </cell>
          <cell r="D134" t="str">
            <v>Pointe-Noire</v>
          </cell>
          <cell r="E134" t="str">
            <v>Congo</v>
          </cell>
          <cell r="F134" t="str">
            <v>Congolaise</v>
          </cell>
        </row>
        <row r="135">
          <cell r="A135">
            <v>255</v>
          </cell>
          <cell r="B135" t="str">
            <v>BANACKISSA Naëf Valère Excellis</v>
          </cell>
          <cell r="C135">
            <v>32343</v>
          </cell>
          <cell r="D135" t="str">
            <v xml:space="preserve">Brazzaville </v>
          </cell>
          <cell r="E135" t="str">
            <v>Congo</v>
          </cell>
          <cell r="F135" t="str">
            <v>Congolaise</v>
          </cell>
        </row>
        <row r="136">
          <cell r="A136">
            <v>256</v>
          </cell>
          <cell r="B136" t="str">
            <v>BASSEHA Laugh Strecher</v>
          </cell>
          <cell r="C136">
            <v>33643</v>
          </cell>
          <cell r="D136" t="str">
            <v>Brazzaville</v>
          </cell>
          <cell r="E136" t="str">
            <v>Congo</v>
          </cell>
          <cell r="F136" t="str">
            <v>Congolaise</v>
          </cell>
        </row>
        <row r="137">
          <cell r="A137">
            <v>257</v>
          </cell>
          <cell r="B137" t="str">
            <v>BATALA NLEMVO Divin Benedict</v>
          </cell>
          <cell r="C137">
            <v>34088</v>
          </cell>
          <cell r="D137" t="str">
            <v xml:space="preserve">Brazzaville </v>
          </cell>
          <cell r="E137" t="str">
            <v>Congo</v>
          </cell>
          <cell r="F137" t="str">
            <v>Congolaise</v>
          </cell>
        </row>
        <row r="138">
          <cell r="A138">
            <v>258</v>
          </cell>
          <cell r="B138" t="str">
            <v>BECKA MOUDOUMOU Gradi</v>
          </cell>
          <cell r="C138">
            <v>33680</v>
          </cell>
          <cell r="D138" t="str">
            <v>Mossendjo</v>
          </cell>
          <cell r="E138" t="str">
            <v>Congo</v>
          </cell>
          <cell r="F138" t="str">
            <v>Congolaise</v>
          </cell>
        </row>
        <row r="139">
          <cell r="A139">
            <v>259</v>
          </cell>
          <cell r="B139" t="str">
            <v>BIAKASSE MAYALA Germaud Shaloret</v>
          </cell>
          <cell r="C139">
            <v>34427</v>
          </cell>
          <cell r="D139" t="str">
            <v>Brazzaville</v>
          </cell>
          <cell r="E139" t="str">
            <v>Congo</v>
          </cell>
          <cell r="F139" t="str">
            <v>Congolaise</v>
          </cell>
        </row>
        <row r="140">
          <cell r="A140">
            <v>260</v>
          </cell>
          <cell r="B140" t="str">
            <v>BIKAMOU MAKOSSO Pascal Davy</v>
          </cell>
          <cell r="C140">
            <v>30564</v>
          </cell>
          <cell r="D140" t="str">
            <v>Pointe-Noire</v>
          </cell>
          <cell r="E140" t="str">
            <v>Congo</v>
          </cell>
          <cell r="F140" t="str">
            <v>Congolaise</v>
          </cell>
        </row>
        <row r="141">
          <cell r="A141">
            <v>261</v>
          </cell>
          <cell r="B141" t="str">
            <v>BIMANGOU NSIMBA Ninon Breslin</v>
          </cell>
          <cell r="C141">
            <v>32119</v>
          </cell>
          <cell r="D141" t="str">
            <v>Nkayi</v>
          </cell>
          <cell r="E141" t="str">
            <v>Congo</v>
          </cell>
          <cell r="F141" t="str">
            <v>Congolaise</v>
          </cell>
        </row>
        <row r="142">
          <cell r="A142">
            <v>262</v>
          </cell>
          <cell r="B142" t="str">
            <v>BINGOUMOU Christ Martinien</v>
          </cell>
          <cell r="C142">
            <v>33056</v>
          </cell>
          <cell r="D142" t="str">
            <v>Mossendjo</v>
          </cell>
          <cell r="E142" t="str">
            <v>Congo</v>
          </cell>
          <cell r="F142" t="str">
            <v>Congolaise</v>
          </cell>
        </row>
        <row r="143">
          <cell r="A143">
            <v>263</v>
          </cell>
          <cell r="B143" t="str">
            <v>BOBANDA Jodelain</v>
          </cell>
          <cell r="C143">
            <v>34620</v>
          </cell>
          <cell r="D143" t="str">
            <v>Litombi</v>
          </cell>
          <cell r="E143" t="str">
            <v>Congo</v>
          </cell>
          <cell r="F143" t="str">
            <v>Congolaise</v>
          </cell>
        </row>
        <row r="144">
          <cell r="A144">
            <v>264</v>
          </cell>
          <cell r="B144" t="str">
            <v>BOKAMBELABISSO Severin Guelor</v>
          </cell>
          <cell r="C144">
            <v>33344</v>
          </cell>
          <cell r="D144" t="str">
            <v>Mossaka</v>
          </cell>
          <cell r="E144" t="str">
            <v>Congo</v>
          </cell>
          <cell r="F144" t="str">
            <v>Congolaise</v>
          </cell>
        </row>
        <row r="145">
          <cell r="A145">
            <v>265</v>
          </cell>
          <cell r="B145" t="str">
            <v>BOMA NZINGA Fiston</v>
          </cell>
          <cell r="C145">
            <v>30759</v>
          </cell>
          <cell r="D145" t="str">
            <v xml:space="preserve">Mandombé </v>
          </cell>
          <cell r="E145" t="str">
            <v>Congo</v>
          </cell>
          <cell r="F145" t="str">
            <v>Congolaise</v>
          </cell>
        </row>
        <row r="146">
          <cell r="A146">
            <v>266</v>
          </cell>
          <cell r="B146" t="str">
            <v>BONGO-BANDA Gobal Jurel</v>
          </cell>
          <cell r="C146">
            <v>33953</v>
          </cell>
          <cell r="D146" t="str">
            <v>Brazzaville</v>
          </cell>
          <cell r="E146" t="str">
            <v>Congo</v>
          </cell>
          <cell r="F146" t="str">
            <v>Congolaise</v>
          </cell>
        </row>
        <row r="147">
          <cell r="A147">
            <v>267</v>
          </cell>
          <cell r="B147" t="str">
            <v>BOUDIMBOU MADZOUKA Yvan Lyonel</v>
          </cell>
          <cell r="C147">
            <v>31985</v>
          </cell>
          <cell r="D147" t="str">
            <v>Loudima</v>
          </cell>
          <cell r="E147" t="str">
            <v>Congo</v>
          </cell>
          <cell r="F147" t="str">
            <v>Congolaise</v>
          </cell>
        </row>
        <row r="148">
          <cell r="A148">
            <v>268</v>
          </cell>
          <cell r="B148" t="str">
            <v>BOUKONGOU Giress</v>
          </cell>
          <cell r="C148">
            <v>32325</v>
          </cell>
          <cell r="D148" t="str">
            <v>Mossendjo</v>
          </cell>
          <cell r="E148" t="str">
            <v>Congo</v>
          </cell>
          <cell r="F148" t="str">
            <v>Congolaise</v>
          </cell>
        </row>
        <row r="149">
          <cell r="A149">
            <v>269</v>
          </cell>
          <cell r="B149" t="str">
            <v>BOULANGUI LOUNDOU Dimitri</v>
          </cell>
          <cell r="C149">
            <v>32514</v>
          </cell>
          <cell r="D149" t="str">
            <v>Poudi</v>
          </cell>
          <cell r="E149" t="str">
            <v>Congo</v>
          </cell>
          <cell r="F149" t="str">
            <v>Congolaise</v>
          </cell>
        </row>
        <row r="150">
          <cell r="A150">
            <v>270</v>
          </cell>
          <cell r="B150" t="str">
            <v>BOULENGUY Ted Exoucia</v>
          </cell>
          <cell r="C150">
            <v>33926</v>
          </cell>
          <cell r="D150" t="str">
            <v xml:space="preserve">Brazzaville </v>
          </cell>
          <cell r="E150" t="str">
            <v>Congo</v>
          </cell>
          <cell r="F150" t="str">
            <v>Congolaise</v>
          </cell>
        </row>
        <row r="151">
          <cell r="A151">
            <v>271</v>
          </cell>
          <cell r="B151" t="str">
            <v>BOUMBA Rakoczi</v>
          </cell>
          <cell r="C151">
            <v>34359</v>
          </cell>
          <cell r="D151" t="str">
            <v xml:space="preserve">Pointe-Noire </v>
          </cell>
          <cell r="E151" t="str">
            <v>Congo</v>
          </cell>
          <cell r="F151" t="str">
            <v>Congolaise</v>
          </cell>
        </row>
        <row r="152">
          <cell r="A152">
            <v>272</v>
          </cell>
          <cell r="B152" t="str">
            <v>BOUMBANDZOGO VOUMA Harvey</v>
          </cell>
          <cell r="C152">
            <v>31796</v>
          </cell>
          <cell r="D152" t="str">
            <v>Zanaga</v>
          </cell>
          <cell r="E152" t="str">
            <v>Congo</v>
          </cell>
          <cell r="F152" t="str">
            <v>Congolaise</v>
          </cell>
        </row>
        <row r="153">
          <cell r="A153">
            <v>273</v>
          </cell>
          <cell r="B153" t="str">
            <v>BOUNKOUNIA Thélphonie Jacklin</v>
          </cell>
          <cell r="C153">
            <v>32641</v>
          </cell>
          <cell r="D153" t="str">
            <v xml:space="preserve">Brazzaville </v>
          </cell>
          <cell r="E153" t="str">
            <v>Congo</v>
          </cell>
          <cell r="F153" t="str">
            <v>Congolaise</v>
          </cell>
        </row>
        <row r="154">
          <cell r="A154">
            <v>274</v>
          </cell>
          <cell r="B154" t="str">
            <v>DIATSINDA Christia Espoir</v>
          </cell>
          <cell r="C154">
            <v>35602</v>
          </cell>
          <cell r="D154" t="str">
            <v xml:space="preserve">Brazzaville </v>
          </cell>
          <cell r="E154" t="str">
            <v>Congo</v>
          </cell>
          <cell r="F154" t="str">
            <v>Congolaise</v>
          </cell>
        </row>
        <row r="155">
          <cell r="A155">
            <v>275</v>
          </cell>
          <cell r="B155" t="str">
            <v>DIKAMBOU Chancely Dorlika</v>
          </cell>
          <cell r="C155">
            <v>33050</v>
          </cell>
          <cell r="D155" t="str">
            <v xml:space="preserve">Loubomo </v>
          </cell>
          <cell r="E155" t="str">
            <v>Congo</v>
          </cell>
          <cell r="F155" t="str">
            <v>Congolaise</v>
          </cell>
        </row>
        <row r="156">
          <cell r="A156">
            <v>276</v>
          </cell>
          <cell r="B156" t="str">
            <v>DIMI MOUANDINGA Alégra Josia</v>
          </cell>
          <cell r="C156">
            <v>34100</v>
          </cell>
          <cell r="D156" t="str">
            <v>Brazzaville</v>
          </cell>
          <cell r="E156" t="str">
            <v>Congo</v>
          </cell>
          <cell r="F156" t="str">
            <v>Congolaise</v>
          </cell>
        </row>
        <row r="157">
          <cell r="A157">
            <v>277</v>
          </cell>
          <cell r="B157" t="str">
            <v>DZAMBI TSALA Mariette</v>
          </cell>
          <cell r="C157">
            <v>34026</v>
          </cell>
          <cell r="D157" t="str">
            <v>Pointe-Noire</v>
          </cell>
          <cell r="E157" t="str">
            <v>Congo</v>
          </cell>
          <cell r="F157" t="str">
            <v>Congolaise</v>
          </cell>
        </row>
        <row r="158">
          <cell r="A158">
            <v>278</v>
          </cell>
          <cell r="B158" t="str">
            <v>EBONDZO Golfi Rosland</v>
          </cell>
          <cell r="C158">
            <v>35302</v>
          </cell>
          <cell r="D158" t="str">
            <v>Oyo</v>
          </cell>
          <cell r="E158" t="str">
            <v>Congo</v>
          </cell>
          <cell r="F158" t="str">
            <v>Congolaise</v>
          </cell>
        </row>
        <row r="159">
          <cell r="A159">
            <v>279</v>
          </cell>
          <cell r="B159" t="str">
            <v>EBONDZO Thérèse Estelle</v>
          </cell>
          <cell r="C159">
            <v>35014</v>
          </cell>
          <cell r="D159" t="str">
            <v>Oyo</v>
          </cell>
          <cell r="E159" t="str">
            <v>Congo</v>
          </cell>
          <cell r="F159" t="str">
            <v>Congolaise</v>
          </cell>
        </row>
        <row r="160">
          <cell r="A160">
            <v>280</v>
          </cell>
          <cell r="B160" t="str">
            <v>EKAMA Rodhes Melsan</v>
          </cell>
          <cell r="C160">
            <v>33632</v>
          </cell>
          <cell r="D160" t="str">
            <v>Djambala</v>
          </cell>
          <cell r="E160" t="str">
            <v>Congo</v>
          </cell>
          <cell r="F160" t="str">
            <v>Congolaise</v>
          </cell>
        </row>
        <row r="161">
          <cell r="A161">
            <v>281</v>
          </cell>
          <cell r="B161" t="str">
            <v>ETOUA -NKOUA Michel Chadrac</v>
          </cell>
          <cell r="C161">
            <v>33065</v>
          </cell>
          <cell r="D161" t="str">
            <v xml:space="preserve">Kinkala </v>
          </cell>
          <cell r="E161" t="str">
            <v>Congo</v>
          </cell>
          <cell r="F161" t="str">
            <v>Congolaise</v>
          </cell>
        </row>
        <row r="162">
          <cell r="A162">
            <v>282</v>
          </cell>
          <cell r="B162" t="str">
            <v>FOUROUX Christ Samétone</v>
          </cell>
          <cell r="C162">
            <v>33688</v>
          </cell>
          <cell r="D162" t="str">
            <v>Abala</v>
          </cell>
          <cell r="E162" t="str">
            <v>Congo</v>
          </cell>
          <cell r="F162" t="str">
            <v>Congolaise</v>
          </cell>
        </row>
        <row r="163">
          <cell r="A163">
            <v>283</v>
          </cell>
          <cell r="B163" t="str">
            <v>GAMPAKA KIMBOUALA Rodial Djeanesvy</v>
          </cell>
          <cell r="C163">
            <v>33415</v>
          </cell>
          <cell r="D163" t="str">
            <v>Pointe-Noire</v>
          </cell>
          <cell r="E163" t="str">
            <v>Congo</v>
          </cell>
          <cell r="F163" t="str">
            <v>Congolaise</v>
          </cell>
        </row>
        <row r="164">
          <cell r="A164">
            <v>284</v>
          </cell>
          <cell r="B164" t="str">
            <v>GANKI Olgeure</v>
          </cell>
          <cell r="C164">
            <v>32280</v>
          </cell>
          <cell r="D164" t="str">
            <v>Brazzaville</v>
          </cell>
          <cell r="E164" t="str">
            <v>Congo</v>
          </cell>
          <cell r="F164" t="str">
            <v>Congolaise</v>
          </cell>
        </row>
        <row r="165">
          <cell r="A165">
            <v>285</v>
          </cell>
          <cell r="B165" t="str">
            <v>KABA Sylvie Ulrich Mireille</v>
          </cell>
          <cell r="C165">
            <v>29163</v>
          </cell>
          <cell r="D165" t="str">
            <v>Brazzaville</v>
          </cell>
          <cell r="E165" t="str">
            <v>Congo</v>
          </cell>
          <cell r="F165" t="str">
            <v>Congolaise</v>
          </cell>
        </row>
        <row r="166">
          <cell r="A166">
            <v>286</v>
          </cell>
          <cell r="B166" t="str">
            <v>KADI NGOUMA Didel Ferdick</v>
          </cell>
          <cell r="C166">
            <v>32947</v>
          </cell>
          <cell r="D166" t="str">
            <v xml:space="preserve">Loubomo </v>
          </cell>
          <cell r="E166" t="str">
            <v>Congo</v>
          </cell>
          <cell r="F166" t="str">
            <v>Congolaise</v>
          </cell>
        </row>
        <row r="167">
          <cell r="A167">
            <v>287</v>
          </cell>
          <cell r="B167" t="str">
            <v>KIMBOUALA Sheryl Elvir</v>
          </cell>
          <cell r="C167">
            <v>33527</v>
          </cell>
          <cell r="D167" t="str">
            <v xml:space="preserve">Brazzaville </v>
          </cell>
          <cell r="E167" t="str">
            <v>Congo</v>
          </cell>
          <cell r="F167" t="str">
            <v>Congolaise</v>
          </cell>
        </row>
        <row r="168">
          <cell r="A168">
            <v>288</v>
          </cell>
          <cell r="B168" t="str">
            <v>KITOKO Shasphanie Sulamithe</v>
          </cell>
          <cell r="C168">
            <v>33929</v>
          </cell>
          <cell r="D168" t="str">
            <v>Pointe-Noire</v>
          </cell>
          <cell r="E168" t="str">
            <v>Congo</v>
          </cell>
          <cell r="F168" t="str">
            <v>Congolaise</v>
          </cell>
        </row>
        <row r="169">
          <cell r="A169">
            <v>289</v>
          </cell>
          <cell r="B169" t="str">
            <v>LEMPEMBE MIYE Chérie Maririfiane</v>
          </cell>
          <cell r="C169">
            <v>33284</v>
          </cell>
          <cell r="D169" t="str">
            <v>Brazzaville</v>
          </cell>
          <cell r="E169" t="str">
            <v>Congo</v>
          </cell>
          <cell r="F169" t="str">
            <v>Congolaise</v>
          </cell>
        </row>
        <row r="170">
          <cell r="A170">
            <v>290</v>
          </cell>
          <cell r="B170" t="str">
            <v>LIELE LIKIBI Geraldy Durand</v>
          </cell>
          <cell r="C170">
            <v>34021</v>
          </cell>
          <cell r="D170" t="str">
            <v xml:space="preserve">Brazzaville </v>
          </cell>
          <cell r="E170" t="str">
            <v>Congo</v>
          </cell>
          <cell r="F170" t="str">
            <v>Congolaise</v>
          </cell>
        </row>
        <row r="171">
          <cell r="A171">
            <v>291</v>
          </cell>
          <cell r="B171" t="str">
            <v>LINTSOUE TANTSIBA Aimé Berkème</v>
          </cell>
          <cell r="C171">
            <v>33767</v>
          </cell>
          <cell r="D171" t="str">
            <v xml:space="preserve">Brazzaville </v>
          </cell>
          <cell r="E171" t="str">
            <v>Congo</v>
          </cell>
          <cell r="F171" t="str">
            <v>Congolaise</v>
          </cell>
        </row>
        <row r="172">
          <cell r="A172">
            <v>292</v>
          </cell>
          <cell r="B172" t="str">
            <v>LISSOUERE Gerveli</v>
          </cell>
          <cell r="C172">
            <v>35205</v>
          </cell>
          <cell r="D172" t="str">
            <v>Ngouloukila</v>
          </cell>
          <cell r="E172" t="str">
            <v>Congo</v>
          </cell>
          <cell r="F172" t="str">
            <v>Congolaise</v>
          </cell>
        </row>
        <row r="173">
          <cell r="A173">
            <v>293</v>
          </cell>
          <cell r="B173" t="str">
            <v>LOUBAKI Dieudonné Paradou</v>
          </cell>
          <cell r="C173">
            <v>34837</v>
          </cell>
          <cell r="D173" t="str">
            <v xml:space="preserve">Brazzaville </v>
          </cell>
          <cell r="E173" t="str">
            <v>Congo</v>
          </cell>
          <cell r="F173" t="str">
            <v>Congolaise</v>
          </cell>
        </row>
        <row r="174">
          <cell r="A174">
            <v>294</v>
          </cell>
          <cell r="B174" t="str">
            <v>LOUBAKI Jovain</v>
          </cell>
          <cell r="C174">
            <v>33721</v>
          </cell>
          <cell r="D174" t="str">
            <v>Nkayi</v>
          </cell>
          <cell r="E174" t="str">
            <v>Congo</v>
          </cell>
          <cell r="F174" t="str">
            <v>Congolaise</v>
          </cell>
        </row>
        <row r="175">
          <cell r="A175">
            <v>295</v>
          </cell>
          <cell r="B175" t="str">
            <v>LOUHOUNGOU Modeste Frence</v>
          </cell>
          <cell r="C175">
            <v>33297</v>
          </cell>
          <cell r="D175" t="str">
            <v xml:space="preserve">Kindamba </v>
          </cell>
          <cell r="E175" t="str">
            <v>Congo</v>
          </cell>
          <cell r="F175" t="str">
            <v>Congolaise</v>
          </cell>
        </row>
        <row r="176">
          <cell r="A176">
            <v>296</v>
          </cell>
          <cell r="B176" t="str">
            <v>LOUZOLO Jiovannie</v>
          </cell>
          <cell r="C176">
            <v>34235</v>
          </cell>
          <cell r="D176" t="str">
            <v>Brazzaville</v>
          </cell>
          <cell r="E176" t="str">
            <v>Congo</v>
          </cell>
          <cell r="F176" t="str">
            <v>Congolaise</v>
          </cell>
        </row>
        <row r="177">
          <cell r="A177">
            <v>297</v>
          </cell>
          <cell r="B177" t="str">
            <v>MABIALA MOUIMBOU Aristide Mesmin</v>
          </cell>
          <cell r="C177">
            <v>33106</v>
          </cell>
          <cell r="D177" t="str">
            <v xml:space="preserve">Matembo 2 </v>
          </cell>
          <cell r="E177" t="str">
            <v>Congo</v>
          </cell>
          <cell r="F177" t="str">
            <v>Congolaise</v>
          </cell>
        </row>
        <row r="178">
          <cell r="A178">
            <v>298</v>
          </cell>
          <cell r="B178" t="str">
            <v>MABIALA NGOUNGA Christ Espoir</v>
          </cell>
          <cell r="C178">
            <v>33485</v>
          </cell>
          <cell r="D178" t="str">
            <v xml:space="preserve">Brazzaville </v>
          </cell>
          <cell r="E178" t="str">
            <v>Congo</v>
          </cell>
          <cell r="F178" t="str">
            <v>Congolaise</v>
          </cell>
        </row>
        <row r="179">
          <cell r="A179">
            <v>299</v>
          </cell>
          <cell r="B179" t="str">
            <v>MABIKA Alcha</v>
          </cell>
          <cell r="C179">
            <v>33855</v>
          </cell>
          <cell r="D179" t="str">
            <v xml:space="preserve">Dolisie </v>
          </cell>
          <cell r="E179" t="str">
            <v>Congo</v>
          </cell>
          <cell r="F179" t="str">
            <v>Congolaise</v>
          </cell>
        </row>
        <row r="180">
          <cell r="A180">
            <v>300</v>
          </cell>
          <cell r="B180" t="str">
            <v>MAKONDZO KOUMOU Rhèse</v>
          </cell>
          <cell r="C180">
            <v>34934</v>
          </cell>
          <cell r="D180" t="str">
            <v xml:space="preserve">Brazzaville </v>
          </cell>
          <cell r="E180" t="str">
            <v>Congo</v>
          </cell>
          <cell r="F180" t="str">
            <v>Congolaise</v>
          </cell>
        </row>
        <row r="181">
          <cell r="A181">
            <v>301</v>
          </cell>
          <cell r="B181" t="str">
            <v>MAKONDZO PEYA Marvelle</v>
          </cell>
          <cell r="C181">
            <v>34934</v>
          </cell>
          <cell r="D181" t="str">
            <v>Brazzaville</v>
          </cell>
          <cell r="E181" t="str">
            <v>Congo</v>
          </cell>
          <cell r="F181" t="str">
            <v>Congolaise</v>
          </cell>
        </row>
        <row r="182">
          <cell r="A182">
            <v>302</v>
          </cell>
          <cell r="B182" t="str">
            <v>MALANDA Corey Bernard Dauvergne</v>
          </cell>
          <cell r="C182">
            <v>33011</v>
          </cell>
          <cell r="D182" t="str">
            <v>Pointe-Noire</v>
          </cell>
          <cell r="E182" t="str">
            <v>Congo</v>
          </cell>
          <cell r="F182" t="str">
            <v>Congolaise</v>
          </cell>
        </row>
        <row r="183">
          <cell r="A183">
            <v>303</v>
          </cell>
          <cell r="B183" t="str">
            <v>MANKOU MBIMI Donnel Bibimard</v>
          </cell>
          <cell r="C183">
            <v>33798</v>
          </cell>
          <cell r="D183" t="str">
            <v>Sisiti</v>
          </cell>
          <cell r="E183" t="str">
            <v>Congo</v>
          </cell>
          <cell r="F183" t="str">
            <v>Congolaise</v>
          </cell>
        </row>
        <row r="184">
          <cell r="A184">
            <v>304</v>
          </cell>
          <cell r="B184" t="str">
            <v xml:space="preserve">MASSIOLO NLENVO Marlon </v>
          </cell>
          <cell r="C184">
            <v>32410</v>
          </cell>
          <cell r="D184" t="str">
            <v>Loutété</v>
          </cell>
          <cell r="E184" t="str">
            <v>Congo</v>
          </cell>
          <cell r="F184" t="str">
            <v>Congolaise</v>
          </cell>
        </row>
        <row r="185">
          <cell r="A185">
            <v>305</v>
          </cell>
          <cell r="B185" t="str">
            <v>MAYAMOU LOZI Estaing Gloire</v>
          </cell>
          <cell r="C185">
            <v>34444</v>
          </cell>
          <cell r="D185" t="str">
            <v>Brazzaville</v>
          </cell>
          <cell r="E185" t="str">
            <v>Congo</v>
          </cell>
          <cell r="F185" t="str">
            <v>Congolaise</v>
          </cell>
        </row>
        <row r="186">
          <cell r="A186">
            <v>306</v>
          </cell>
          <cell r="B186" t="str">
            <v>MBANI Belvany Frederick</v>
          </cell>
          <cell r="C186">
            <v>32140</v>
          </cell>
          <cell r="D186" t="str">
            <v xml:space="preserve">Brazzaville </v>
          </cell>
          <cell r="E186" t="str">
            <v>Congo</v>
          </cell>
          <cell r="F186" t="str">
            <v>Congolaise</v>
          </cell>
        </row>
        <row r="187">
          <cell r="A187">
            <v>307</v>
          </cell>
          <cell r="B187" t="str">
            <v>MBOUAKI MAHOUNGOU Jeanautin Striguette</v>
          </cell>
          <cell r="C187">
            <v>33856</v>
          </cell>
          <cell r="D187" t="str">
            <v xml:space="preserve">Brazzaville </v>
          </cell>
          <cell r="E187" t="str">
            <v>Congo</v>
          </cell>
          <cell r="F187" t="str">
            <v>Congolaise</v>
          </cell>
        </row>
        <row r="188">
          <cell r="A188">
            <v>308</v>
          </cell>
          <cell r="B188" t="str">
            <v>MBOUNGOU MILANDOU Armand</v>
          </cell>
          <cell r="C188">
            <v>32361</v>
          </cell>
          <cell r="D188" t="str">
            <v>Brazzaville</v>
          </cell>
          <cell r="E188" t="str">
            <v>Congo</v>
          </cell>
          <cell r="F188" t="str">
            <v>Congolaise</v>
          </cell>
        </row>
        <row r="189">
          <cell r="A189">
            <v>309</v>
          </cell>
          <cell r="B189" t="str">
            <v>MBOURA NGOKON Donny Styve</v>
          </cell>
          <cell r="C189">
            <v>34139</v>
          </cell>
          <cell r="D189" t="str">
            <v xml:space="preserve">Brazzaville </v>
          </cell>
          <cell r="E189" t="str">
            <v>Congo</v>
          </cell>
          <cell r="F189" t="str">
            <v>Congolaise</v>
          </cell>
        </row>
        <row r="190">
          <cell r="A190">
            <v>310</v>
          </cell>
          <cell r="B190" t="str">
            <v>MFOUA Christ</v>
          </cell>
          <cell r="C190">
            <v>33012</v>
          </cell>
          <cell r="D190" t="str">
            <v>Etoumbi</v>
          </cell>
          <cell r="E190" t="str">
            <v>Congo</v>
          </cell>
          <cell r="F190" t="str">
            <v>Congolaise</v>
          </cell>
        </row>
        <row r="191">
          <cell r="A191">
            <v>311</v>
          </cell>
          <cell r="B191" t="str">
            <v>MIAYOKA MOUSSOLO Brice</v>
          </cell>
          <cell r="C191">
            <v>34326</v>
          </cell>
          <cell r="D191" t="str">
            <v>Nkayi</v>
          </cell>
          <cell r="E191" t="str">
            <v>Congo</v>
          </cell>
          <cell r="F191" t="str">
            <v>Congolaise</v>
          </cell>
        </row>
        <row r="192">
          <cell r="A192">
            <v>312</v>
          </cell>
          <cell r="B192" t="str">
            <v>MIKOUNGUI Yvmar Châtaigne</v>
          </cell>
          <cell r="C192">
            <v>33887</v>
          </cell>
          <cell r="D192" t="str">
            <v>Madingou</v>
          </cell>
          <cell r="E192" t="str">
            <v>Congo</v>
          </cell>
          <cell r="F192" t="str">
            <v>Congolaise</v>
          </cell>
        </row>
        <row r="193">
          <cell r="A193">
            <v>313</v>
          </cell>
          <cell r="B193" t="str">
            <v>MILONDA MANDOUNOU Wolfgan</v>
          </cell>
          <cell r="C193">
            <v>31885</v>
          </cell>
          <cell r="D193" t="str">
            <v>Pointe-Noire</v>
          </cell>
          <cell r="E193" t="str">
            <v>Congo</v>
          </cell>
          <cell r="F193" t="str">
            <v>Congolaise</v>
          </cell>
        </row>
        <row r="194">
          <cell r="A194">
            <v>314</v>
          </cell>
          <cell r="B194" t="str">
            <v>MONDH NGOLET Horty Agendaz</v>
          </cell>
          <cell r="C194">
            <v>30871</v>
          </cell>
          <cell r="D194" t="str">
            <v>Brazzaville</v>
          </cell>
          <cell r="E194" t="str">
            <v>Congo</v>
          </cell>
          <cell r="F194" t="str">
            <v>Congolaise</v>
          </cell>
        </row>
        <row r="195">
          <cell r="A195">
            <v>315</v>
          </cell>
          <cell r="B195" t="str">
            <v>MOUANDZA MPELO Tite</v>
          </cell>
          <cell r="C195">
            <v>33355</v>
          </cell>
          <cell r="D195" t="str">
            <v>Brazzaville</v>
          </cell>
          <cell r="E195" t="str">
            <v>Congo</v>
          </cell>
          <cell r="F195" t="str">
            <v>Congolaise</v>
          </cell>
        </row>
        <row r="196">
          <cell r="A196">
            <v>316</v>
          </cell>
          <cell r="B196" t="str">
            <v>MOUBADI FOUEMINA Dieu-Grâce Gatiens St-Eudes</v>
          </cell>
          <cell r="C196">
            <v>34181</v>
          </cell>
          <cell r="D196" t="str">
            <v>Brazzaville</v>
          </cell>
          <cell r="E196" t="str">
            <v>Congo</v>
          </cell>
          <cell r="F196" t="str">
            <v>Congolaise</v>
          </cell>
        </row>
        <row r="197">
          <cell r="A197">
            <v>317</v>
          </cell>
          <cell r="B197" t="str">
            <v>MOUDILA BISSINGOU Jeansy</v>
          </cell>
          <cell r="C197">
            <v>33920</v>
          </cell>
          <cell r="D197" t="str">
            <v>Brazzaville</v>
          </cell>
          <cell r="E197" t="str">
            <v>Congo</v>
          </cell>
          <cell r="F197" t="str">
            <v>Congolaise</v>
          </cell>
        </row>
        <row r="198">
          <cell r="A198">
            <v>318</v>
          </cell>
          <cell r="B198" t="str">
            <v>MOUKAMBA Cedric Willen</v>
          </cell>
          <cell r="C198">
            <v>33725</v>
          </cell>
          <cell r="D198" t="str">
            <v>Brazzaville</v>
          </cell>
          <cell r="E198" t="str">
            <v>Congo</v>
          </cell>
          <cell r="F198" t="str">
            <v>Congolaise</v>
          </cell>
        </row>
        <row r="199">
          <cell r="A199">
            <v>319</v>
          </cell>
          <cell r="B199" t="str">
            <v>MOUKENGUE Eric Mavi</v>
          </cell>
          <cell r="C199">
            <v>34671</v>
          </cell>
          <cell r="D199" t="str">
            <v xml:space="preserve">Pointe-Noire </v>
          </cell>
          <cell r="E199" t="str">
            <v>Congo</v>
          </cell>
          <cell r="F199" t="str">
            <v>Congolaise</v>
          </cell>
        </row>
        <row r="200">
          <cell r="A200">
            <v>320</v>
          </cell>
          <cell r="B200" t="str">
            <v>MOULONGO Bertin Retruch Roversy</v>
          </cell>
          <cell r="C200">
            <v>34001</v>
          </cell>
          <cell r="D200" t="str">
            <v>Madingou</v>
          </cell>
          <cell r="E200" t="str">
            <v>Congo</v>
          </cell>
          <cell r="F200" t="str">
            <v>Congolaise</v>
          </cell>
        </row>
        <row r="201">
          <cell r="A201">
            <v>321</v>
          </cell>
          <cell r="B201" t="str">
            <v>MOUSSIESSE Andalie Clotilde</v>
          </cell>
          <cell r="C201">
            <v>33421</v>
          </cell>
          <cell r="D201" t="str">
            <v>Tsiaki</v>
          </cell>
          <cell r="E201" t="str">
            <v>Congo</v>
          </cell>
          <cell r="F201" t="str">
            <v>Congolaise</v>
          </cell>
        </row>
        <row r="202">
          <cell r="A202">
            <v>322</v>
          </cell>
          <cell r="B202" t="str">
            <v>MOUYABI Fergida Ordeval</v>
          </cell>
          <cell r="C202">
            <v>33359</v>
          </cell>
          <cell r="D202" t="str">
            <v>Pointe-Noire</v>
          </cell>
          <cell r="E202" t="str">
            <v>Congo</v>
          </cell>
          <cell r="F202" t="str">
            <v>Congolaise</v>
          </cell>
        </row>
        <row r="203">
          <cell r="A203">
            <v>323</v>
          </cell>
          <cell r="B203" t="str">
            <v>MPIKA NSIKA Muller</v>
          </cell>
          <cell r="C203">
            <v>33081</v>
          </cell>
          <cell r="D203" t="str">
            <v>Pointe-Noire</v>
          </cell>
          <cell r="E203" t="str">
            <v>Congo</v>
          </cell>
          <cell r="F203" t="str">
            <v>Congolaise</v>
          </cell>
        </row>
        <row r="204">
          <cell r="A204">
            <v>324</v>
          </cell>
          <cell r="B204" t="str">
            <v>MVANGUIDI OUAMBA Ultime Grâcia</v>
          </cell>
          <cell r="C204">
            <v>33604</v>
          </cell>
          <cell r="D204" t="str">
            <v xml:space="preserve">Mfouati </v>
          </cell>
          <cell r="E204" t="str">
            <v>Congo</v>
          </cell>
          <cell r="F204" t="str">
            <v>Congolaise</v>
          </cell>
        </row>
        <row r="205">
          <cell r="A205">
            <v>325</v>
          </cell>
          <cell r="B205" t="str">
            <v>NDAMBA Romali Daniel</v>
          </cell>
          <cell r="C205">
            <v>32234</v>
          </cell>
          <cell r="D205" t="str">
            <v>Madingou</v>
          </cell>
          <cell r="E205" t="str">
            <v>Congo</v>
          </cell>
          <cell r="F205" t="str">
            <v>Congolaise</v>
          </cell>
        </row>
        <row r="206">
          <cell r="A206">
            <v>326</v>
          </cell>
          <cell r="B206" t="str">
            <v>NDILA MOUANZA Ralph Mandy</v>
          </cell>
          <cell r="C206">
            <v>33712</v>
          </cell>
          <cell r="D206" t="str">
            <v>Loudima Gare</v>
          </cell>
          <cell r="E206" t="str">
            <v>Congo</v>
          </cell>
          <cell r="F206" t="str">
            <v>Congolaise</v>
          </cell>
        </row>
        <row r="207">
          <cell r="A207">
            <v>327</v>
          </cell>
          <cell r="B207" t="str">
            <v>NDIMALO Lorna</v>
          </cell>
          <cell r="C207">
            <v>33412</v>
          </cell>
          <cell r="D207" t="str">
            <v>Brazzaville</v>
          </cell>
          <cell r="E207" t="str">
            <v>Congo</v>
          </cell>
          <cell r="F207" t="str">
            <v>Congolaise</v>
          </cell>
        </row>
        <row r="208">
          <cell r="A208">
            <v>328</v>
          </cell>
          <cell r="B208" t="str">
            <v>NDONGO NGASSIKI Justin Aristide</v>
          </cell>
          <cell r="C208">
            <v>34092</v>
          </cell>
          <cell r="D208" t="str">
            <v>Brazzaville</v>
          </cell>
          <cell r="E208" t="str">
            <v>Congo</v>
          </cell>
          <cell r="F208" t="str">
            <v>Congolaise</v>
          </cell>
        </row>
        <row r="209">
          <cell r="A209">
            <v>329</v>
          </cell>
          <cell r="B209" t="str">
            <v>NDONGO OKOMBI Fransnel Steve</v>
          </cell>
          <cell r="C209">
            <v>33052</v>
          </cell>
          <cell r="D209" t="str">
            <v xml:space="preserve">Brazzaville </v>
          </cell>
          <cell r="E209" t="str">
            <v>Congo</v>
          </cell>
          <cell r="F209" t="str">
            <v>Congolaise</v>
          </cell>
        </row>
        <row r="210">
          <cell r="A210">
            <v>330</v>
          </cell>
          <cell r="B210" t="str">
            <v>NDOUDI MATEYI Landry Iréné</v>
          </cell>
          <cell r="C210">
            <v>32678</v>
          </cell>
          <cell r="D210" t="str">
            <v>Divenie</v>
          </cell>
          <cell r="E210" t="str">
            <v>Congo</v>
          </cell>
          <cell r="F210" t="str">
            <v>Congolaise</v>
          </cell>
        </row>
        <row r="211">
          <cell r="A211">
            <v>331</v>
          </cell>
          <cell r="B211" t="str">
            <v>NDZILA Khephert Gersaint Breel</v>
          </cell>
          <cell r="C211">
            <v>33179</v>
          </cell>
          <cell r="D211" t="str">
            <v xml:space="preserve">Loubomo </v>
          </cell>
          <cell r="E211" t="str">
            <v>Congo</v>
          </cell>
          <cell r="F211" t="str">
            <v>Congolaise</v>
          </cell>
        </row>
        <row r="212">
          <cell r="A212">
            <v>332</v>
          </cell>
          <cell r="B212" t="str">
            <v>NGAKONO NDALA Gaïr Irdal</v>
          </cell>
          <cell r="C212">
            <v>32892</v>
          </cell>
          <cell r="D212" t="str">
            <v>Owamdo</v>
          </cell>
          <cell r="E212" t="str">
            <v>Congo</v>
          </cell>
          <cell r="F212" t="str">
            <v>Congolaise</v>
          </cell>
        </row>
        <row r="213">
          <cell r="A213">
            <v>333</v>
          </cell>
          <cell r="B213" t="str">
            <v>NGASSAKI Michel Archange</v>
          </cell>
          <cell r="C213">
            <v>31905</v>
          </cell>
          <cell r="D213" t="str">
            <v>Brazzaville</v>
          </cell>
          <cell r="E213" t="str">
            <v>Congo</v>
          </cell>
          <cell r="F213" t="str">
            <v>Congolaise</v>
          </cell>
        </row>
        <row r="214">
          <cell r="A214">
            <v>334</v>
          </cell>
          <cell r="B214" t="str">
            <v>NGATSELE MBIZI Franck Daurel</v>
          </cell>
          <cell r="C214">
            <v>31068</v>
          </cell>
          <cell r="D214" t="str">
            <v>Brazzaville</v>
          </cell>
          <cell r="E214" t="str">
            <v>Congo</v>
          </cell>
          <cell r="F214" t="str">
            <v>Congolaise</v>
          </cell>
        </row>
        <row r="215">
          <cell r="A215">
            <v>335</v>
          </cell>
          <cell r="B215" t="str">
            <v>NGOLO Barricadi le Roi</v>
          </cell>
          <cell r="C215">
            <v>34168</v>
          </cell>
          <cell r="D215" t="str">
            <v xml:space="preserve">Brazzaville </v>
          </cell>
          <cell r="E215" t="str">
            <v>Congo</v>
          </cell>
          <cell r="F215" t="str">
            <v>Congolaise</v>
          </cell>
        </row>
        <row r="216">
          <cell r="A216">
            <v>336</v>
          </cell>
          <cell r="B216" t="str">
            <v>NGOMA Emmanuel Jastaldi</v>
          </cell>
          <cell r="C216">
            <v>32711</v>
          </cell>
          <cell r="D216" t="str">
            <v xml:space="preserve">Loubomo </v>
          </cell>
          <cell r="E216" t="str">
            <v>Congo</v>
          </cell>
          <cell r="F216" t="str">
            <v>Congolaise</v>
          </cell>
        </row>
        <row r="217">
          <cell r="A217">
            <v>337</v>
          </cell>
          <cell r="B217" t="str">
            <v>NGOMA NGABIDZOUA Laurdan Gefral</v>
          </cell>
          <cell r="C217">
            <v>34053</v>
          </cell>
          <cell r="D217" t="str">
            <v>Bidoua Sibiti</v>
          </cell>
          <cell r="E217" t="str">
            <v>Congo</v>
          </cell>
          <cell r="F217" t="str">
            <v>Congolaise</v>
          </cell>
        </row>
        <row r="218">
          <cell r="A218">
            <v>338</v>
          </cell>
          <cell r="B218" t="str">
            <v>NGOMBE OLEKE Pachelly Belvina</v>
          </cell>
          <cell r="C218">
            <v>32961</v>
          </cell>
          <cell r="D218" t="str">
            <v>Makoua</v>
          </cell>
          <cell r="E218" t="str">
            <v>Congo</v>
          </cell>
          <cell r="F218" t="str">
            <v>Congolaise</v>
          </cell>
        </row>
        <row r="219">
          <cell r="A219">
            <v>339</v>
          </cell>
          <cell r="B219" t="str">
            <v>NGOUMA KIEKIE Romaric Farlane</v>
          </cell>
          <cell r="C219">
            <v>34016</v>
          </cell>
          <cell r="D219" t="str">
            <v>Bilinga</v>
          </cell>
          <cell r="E219" t="str">
            <v>Congo</v>
          </cell>
          <cell r="F219" t="str">
            <v>Congolaise</v>
          </cell>
        </row>
        <row r="220">
          <cell r="A220">
            <v>340</v>
          </cell>
          <cell r="B220" t="str">
            <v>NGUIMBI PETRO Gibrovitsh Euvrard</v>
          </cell>
          <cell r="C220">
            <v>32381</v>
          </cell>
          <cell r="D220" t="str">
            <v>Pointe-Noire</v>
          </cell>
          <cell r="E220" t="str">
            <v>Congo</v>
          </cell>
          <cell r="F220" t="str">
            <v>Congolaise</v>
          </cell>
        </row>
        <row r="221">
          <cell r="A221">
            <v>341</v>
          </cell>
          <cell r="B221" t="str">
            <v>NIAMA Gosier Turpicia</v>
          </cell>
          <cell r="C221">
            <v>32310</v>
          </cell>
          <cell r="D221" t="str">
            <v>Makabana</v>
          </cell>
          <cell r="E221" t="str">
            <v>Congo</v>
          </cell>
          <cell r="F221" t="str">
            <v>Congolaise</v>
          </cell>
        </row>
        <row r="222">
          <cell r="A222">
            <v>342</v>
          </cell>
          <cell r="B222" t="str">
            <v>NKOMBO BAKALA Ulrich</v>
          </cell>
          <cell r="C222">
            <v>32482</v>
          </cell>
          <cell r="D222" t="str">
            <v>Madingou</v>
          </cell>
          <cell r="E222" t="str">
            <v>Congo</v>
          </cell>
          <cell r="F222" t="str">
            <v>Congolaise</v>
          </cell>
        </row>
        <row r="223">
          <cell r="A223">
            <v>343</v>
          </cell>
          <cell r="B223" t="str">
            <v>NSEMONO SAMBA Moïsette Giovanie</v>
          </cell>
          <cell r="C223">
            <v>33996</v>
          </cell>
          <cell r="D223" t="str">
            <v>Brazzaville</v>
          </cell>
          <cell r="E223" t="str">
            <v>Congo</v>
          </cell>
          <cell r="F223" t="str">
            <v>Congolaise</v>
          </cell>
        </row>
        <row r="224">
          <cell r="A224">
            <v>344</v>
          </cell>
          <cell r="B224" t="str">
            <v>NZABA Chadelvy Delphin</v>
          </cell>
          <cell r="C224">
            <v>33288</v>
          </cell>
          <cell r="D224" t="str">
            <v>Massembo-Loubaki</v>
          </cell>
          <cell r="E224" t="str">
            <v>Congo</v>
          </cell>
          <cell r="F224" t="str">
            <v>Congolaise</v>
          </cell>
        </row>
        <row r="225">
          <cell r="A225">
            <v>345</v>
          </cell>
          <cell r="B225" t="str">
            <v>NZOUKI NKOUKA Idris Merland</v>
          </cell>
          <cell r="C225">
            <v>33213</v>
          </cell>
          <cell r="D225" t="str">
            <v xml:space="preserve">Loubomo </v>
          </cell>
          <cell r="E225" t="str">
            <v>Congo</v>
          </cell>
          <cell r="F225" t="str">
            <v>Congolaise</v>
          </cell>
        </row>
        <row r="226">
          <cell r="A226">
            <v>346</v>
          </cell>
          <cell r="B226" t="str">
            <v>OBATEME OVAKISSA Farel Bardel</v>
          </cell>
          <cell r="C226">
            <v>33685</v>
          </cell>
          <cell r="D226" t="str">
            <v>Brazzaville</v>
          </cell>
          <cell r="E226" t="str">
            <v>Congo</v>
          </cell>
          <cell r="F226" t="str">
            <v>Congolaise</v>
          </cell>
        </row>
        <row r="227">
          <cell r="A227">
            <v>347</v>
          </cell>
          <cell r="B227" t="str">
            <v>ONDONGO Payoh Charnold</v>
          </cell>
          <cell r="C227">
            <v>33912</v>
          </cell>
          <cell r="D227" t="str">
            <v>Enta</v>
          </cell>
          <cell r="E227" t="str">
            <v>Congo</v>
          </cell>
          <cell r="F227" t="str">
            <v>Congolaise</v>
          </cell>
        </row>
        <row r="228">
          <cell r="A228">
            <v>348</v>
          </cell>
          <cell r="B228" t="str">
            <v>ONTSIAYI Armand Vivien Bristol</v>
          </cell>
          <cell r="C228">
            <v>32946</v>
          </cell>
          <cell r="D228" t="str">
            <v>Mbomo</v>
          </cell>
          <cell r="E228" t="str">
            <v>Congo</v>
          </cell>
          <cell r="F228" t="str">
            <v>Congolaise</v>
          </cell>
        </row>
        <row r="229">
          <cell r="A229">
            <v>349</v>
          </cell>
          <cell r="B229" t="str">
            <v>OUENIKA MANGUENDET Alide Ulrich</v>
          </cell>
          <cell r="C229">
            <v>31506</v>
          </cell>
          <cell r="D229" t="str">
            <v xml:space="preserve">Kitsoumbou </v>
          </cell>
          <cell r="E229" t="str">
            <v>Congo</v>
          </cell>
          <cell r="F229" t="str">
            <v>Congolaise</v>
          </cell>
        </row>
        <row r="230">
          <cell r="A230">
            <v>350</v>
          </cell>
          <cell r="B230" t="str">
            <v xml:space="preserve">PAMBOU Lionel Whenslas </v>
          </cell>
          <cell r="C230">
            <v>33440</v>
          </cell>
          <cell r="D230" t="str">
            <v xml:space="preserve">Dolisie </v>
          </cell>
          <cell r="E230" t="str">
            <v>Congo</v>
          </cell>
          <cell r="F230" t="str">
            <v>Congolaise</v>
          </cell>
        </row>
        <row r="231">
          <cell r="A231">
            <v>351</v>
          </cell>
          <cell r="B231" t="str">
            <v xml:space="preserve">PAMBOU MILOUNGUI Cruz Nahida </v>
          </cell>
          <cell r="C231">
            <v>33953</v>
          </cell>
          <cell r="D231" t="str">
            <v>Brazzaville</v>
          </cell>
          <cell r="E231" t="str">
            <v>Congo</v>
          </cell>
          <cell r="F231" t="str">
            <v>Congolaise</v>
          </cell>
        </row>
        <row r="232">
          <cell r="A232">
            <v>352</v>
          </cell>
          <cell r="B232" t="str">
            <v>SOMPI TANDA Wilfrid  Paulisidore</v>
          </cell>
          <cell r="C232">
            <v>31056</v>
          </cell>
          <cell r="D232" t="str">
            <v xml:space="preserve">Mfouati </v>
          </cell>
          <cell r="E232" t="str">
            <v>Congo</v>
          </cell>
          <cell r="F232" t="str">
            <v>Congolaise</v>
          </cell>
        </row>
        <row r="233">
          <cell r="A233">
            <v>353</v>
          </cell>
          <cell r="B233" t="str">
            <v>TOUILA Jacques Dieu-Merci</v>
          </cell>
          <cell r="C233">
            <v>34244</v>
          </cell>
          <cell r="D233" t="str">
            <v xml:space="preserve">Dolisie </v>
          </cell>
          <cell r="E233" t="str">
            <v>Congo</v>
          </cell>
          <cell r="F233" t="str">
            <v>Congolaise</v>
          </cell>
        </row>
        <row r="234">
          <cell r="A234">
            <v>354</v>
          </cell>
          <cell r="B234" t="str">
            <v>TSIBA Guelor Phonsly</v>
          </cell>
          <cell r="C234">
            <v>32055</v>
          </cell>
          <cell r="D234" t="str">
            <v>Mat komono</v>
          </cell>
          <cell r="E234" t="str">
            <v>Congo</v>
          </cell>
          <cell r="F234" t="str">
            <v>Congolaise</v>
          </cell>
        </row>
        <row r="235">
          <cell r="A235">
            <v>355</v>
          </cell>
          <cell r="B235" t="str">
            <v>TSIBA MOUKOKO Luck Flavien</v>
          </cell>
          <cell r="C235">
            <v>33883</v>
          </cell>
          <cell r="D235" t="str">
            <v>Brazzaville</v>
          </cell>
          <cell r="E235" t="str">
            <v>Congo</v>
          </cell>
          <cell r="F235" t="str">
            <v>Congolaise</v>
          </cell>
        </row>
        <row r="236">
          <cell r="A236">
            <v>356</v>
          </cell>
          <cell r="B236" t="str">
            <v>TSOUMOU Christ Felnady</v>
          </cell>
          <cell r="C236">
            <v>34464</v>
          </cell>
          <cell r="D236" t="str">
            <v>Brazzaville</v>
          </cell>
          <cell r="E236" t="str">
            <v>Congo</v>
          </cell>
          <cell r="F236" t="str">
            <v>Congolaise</v>
          </cell>
        </row>
        <row r="237">
          <cell r="A237">
            <v>357</v>
          </cell>
          <cell r="B237" t="str">
            <v>VOUEK-EMET-NGOUORO Yann Juden</v>
          </cell>
          <cell r="C237">
            <v>32876</v>
          </cell>
          <cell r="D237" t="str">
            <v>Brazzaville</v>
          </cell>
          <cell r="E237" t="str">
            <v>Congo</v>
          </cell>
          <cell r="F237" t="str">
            <v>Congolaise</v>
          </cell>
        </row>
        <row r="238">
          <cell r="A238">
            <v>358</v>
          </cell>
          <cell r="B238" t="str">
            <v>WENABIO OUAYIMOUNOU Christie Derlande</v>
          </cell>
          <cell r="C238">
            <v>33522</v>
          </cell>
          <cell r="D238" t="str">
            <v>Pointe-Noire</v>
          </cell>
          <cell r="E238" t="str">
            <v>Congo</v>
          </cell>
          <cell r="F238" t="str">
            <v>Congolaise</v>
          </cell>
        </row>
        <row r="239">
          <cell r="A239">
            <v>359</v>
          </cell>
          <cell r="B239" t="str">
            <v>YIDIKA BANZOUZI Casyan Astaire</v>
          </cell>
          <cell r="C239">
            <v>31025</v>
          </cell>
          <cell r="D239" t="str">
            <v>Brazzaville</v>
          </cell>
          <cell r="E239" t="str">
            <v>Congo</v>
          </cell>
          <cell r="F239" t="str">
            <v>Congolaise</v>
          </cell>
        </row>
        <row r="240">
          <cell r="A240">
            <v>360</v>
          </cell>
          <cell r="B240" t="str">
            <v>YILA MOUTELET Christ Durhel</v>
          </cell>
          <cell r="C240">
            <v>32190</v>
          </cell>
          <cell r="D240" t="str">
            <v>Brazzaville</v>
          </cell>
          <cell r="E240" t="str">
            <v>Congo</v>
          </cell>
          <cell r="F240" t="str">
            <v>Congolaise</v>
          </cell>
        </row>
        <row r="241">
          <cell r="A241">
            <v>361</v>
          </cell>
          <cell r="B241" t="str">
            <v>ABAKAR ALI DJADDAYE</v>
          </cell>
          <cell r="C241">
            <v>31413</v>
          </cell>
          <cell r="D241" t="str">
            <v>NGOURI</v>
          </cell>
          <cell r="E241" t="str">
            <v>Tchad</v>
          </cell>
          <cell r="F241" t="str">
            <v>Tchadienne</v>
          </cell>
        </row>
        <row r="242">
          <cell r="A242">
            <v>362</v>
          </cell>
          <cell r="B242" t="str">
            <v>ALLAMINE ABAMEY</v>
          </cell>
          <cell r="C242">
            <v>34335</v>
          </cell>
          <cell r="D242" t="str">
            <v>MANI</v>
          </cell>
          <cell r="E242" t="str">
            <v>Tchad</v>
          </cell>
          <cell r="F242" t="str">
            <v>Tchadienne</v>
          </cell>
        </row>
        <row r="243">
          <cell r="A243">
            <v>363</v>
          </cell>
          <cell r="B243" t="str">
            <v>DIMANCHE DJIADOUMNGAR</v>
          </cell>
          <cell r="C243">
            <v>32698</v>
          </cell>
          <cell r="D243" t="str">
            <v>BEKO/PENI</v>
          </cell>
          <cell r="E243" t="str">
            <v>Tchad</v>
          </cell>
          <cell r="F243" t="str">
            <v>Tchadienne</v>
          </cell>
        </row>
        <row r="244">
          <cell r="A244">
            <v>364</v>
          </cell>
          <cell r="B244" t="str">
            <v>DINGAMNAYAL BAIMI SERVICE</v>
          </cell>
          <cell r="C244">
            <v>32281</v>
          </cell>
          <cell r="D244" t="str">
            <v>KOUMRA</v>
          </cell>
          <cell r="E244" t="str">
            <v>Tchad</v>
          </cell>
          <cell r="F244" t="str">
            <v>Tchadienne</v>
          </cell>
        </row>
        <row r="245">
          <cell r="A245">
            <v>365</v>
          </cell>
          <cell r="B245" t="str">
            <v>DJINBO MICHAEL</v>
          </cell>
          <cell r="C245">
            <v>34569</v>
          </cell>
          <cell r="D245" t="str">
            <v>PALA</v>
          </cell>
          <cell r="E245" t="str">
            <v>Tchad</v>
          </cell>
          <cell r="F245" t="str">
            <v>Tchadienne</v>
          </cell>
        </row>
        <row r="246">
          <cell r="A246">
            <v>366</v>
          </cell>
          <cell r="B246" t="str">
            <v>DJONWE BAGAO</v>
          </cell>
          <cell r="C246">
            <v>30904</v>
          </cell>
          <cell r="D246" t="str">
            <v>FIANGA</v>
          </cell>
          <cell r="E246" t="str">
            <v>Tchad</v>
          </cell>
          <cell r="F246" t="str">
            <v>Tchadienne</v>
          </cell>
        </row>
        <row r="247">
          <cell r="A247">
            <v>367</v>
          </cell>
          <cell r="B247" t="str">
            <v>ISSAC NDIGLENGAR</v>
          </cell>
          <cell r="C247">
            <v>32035</v>
          </cell>
          <cell r="D247" t="str">
            <v>N'DJAMENA</v>
          </cell>
          <cell r="E247" t="str">
            <v>Tchad</v>
          </cell>
          <cell r="F247" t="str">
            <v>Tchadienne</v>
          </cell>
        </row>
        <row r="248">
          <cell r="A248">
            <v>368</v>
          </cell>
          <cell r="B248" t="str">
            <v>KOUMLA KELKA KEMLEMGA</v>
          </cell>
          <cell r="C248">
            <v>34455</v>
          </cell>
          <cell r="D248" t="str">
            <v>N'DJAMENA</v>
          </cell>
          <cell r="E248" t="str">
            <v>Tchad</v>
          </cell>
          <cell r="F248" t="str">
            <v>Tchadienne</v>
          </cell>
        </row>
        <row r="249">
          <cell r="A249">
            <v>369</v>
          </cell>
          <cell r="B249" t="str">
            <v>LANDAYE KLAMADJI DIEUDONNE</v>
          </cell>
          <cell r="C249">
            <v>35024</v>
          </cell>
          <cell r="D249" t="str">
            <v>N'DJAMENA</v>
          </cell>
          <cell r="E249" t="str">
            <v>Tchad</v>
          </cell>
          <cell r="F249" t="str">
            <v>Tchadienne</v>
          </cell>
        </row>
        <row r="250">
          <cell r="A250">
            <v>370</v>
          </cell>
          <cell r="B250" t="str">
            <v>MBAGADJA NGOTE MOHON</v>
          </cell>
          <cell r="C250">
            <v>33092</v>
          </cell>
          <cell r="D250" t="str">
            <v>N'DJAMENA</v>
          </cell>
          <cell r="E250" t="str">
            <v>Tchad</v>
          </cell>
          <cell r="F250" t="str">
            <v>Tchadienne</v>
          </cell>
        </row>
        <row r="251">
          <cell r="A251">
            <v>371</v>
          </cell>
          <cell r="B251" t="str">
            <v>NADJIARABEY JOSEPH</v>
          </cell>
          <cell r="C251">
            <v>32101</v>
          </cell>
          <cell r="D251" t="str">
            <v>BONGOR</v>
          </cell>
          <cell r="E251" t="str">
            <v>Tchad</v>
          </cell>
          <cell r="F251" t="str">
            <v>Tchadienne</v>
          </cell>
        </row>
        <row r="252">
          <cell r="A252">
            <v>372</v>
          </cell>
          <cell r="B252" t="str">
            <v>NATOÏ-ALLAH MOUGUENA</v>
          </cell>
          <cell r="C252">
            <v>32443</v>
          </cell>
          <cell r="D252" t="str">
            <v>BEDJONDO</v>
          </cell>
          <cell r="E252" t="str">
            <v>Tchad</v>
          </cell>
          <cell r="F252" t="str">
            <v>Tchadienne</v>
          </cell>
        </row>
        <row r="253">
          <cell r="A253">
            <v>373</v>
          </cell>
          <cell r="B253" t="str">
            <v>SOLMEM BATINGAR  ISABELLE</v>
          </cell>
          <cell r="C253">
            <v>34813</v>
          </cell>
          <cell r="D253" t="str">
            <v>N'DJAMENA</v>
          </cell>
          <cell r="E253" t="str">
            <v>Tchad</v>
          </cell>
          <cell r="F253" t="str">
            <v>Tchadienne</v>
          </cell>
        </row>
        <row r="254">
          <cell r="A254">
            <v>374</v>
          </cell>
          <cell r="B254" t="str">
            <v>ABESSOLO ETOUGOU Dario</v>
          </cell>
          <cell r="C254">
            <v>30894</v>
          </cell>
          <cell r="D254" t="str">
            <v>Libreville</v>
          </cell>
          <cell r="E254" t="str">
            <v>Gabon</v>
          </cell>
          <cell r="F254" t="str">
            <v>Gabonaise</v>
          </cell>
        </row>
        <row r="255">
          <cell r="A255">
            <v>375</v>
          </cell>
          <cell r="B255" t="str">
            <v>AMEMINIA BEKALE Wendila Isabelle</v>
          </cell>
          <cell r="C255">
            <v>33223</v>
          </cell>
          <cell r="D255" t="str">
            <v>Port-Gentil</v>
          </cell>
          <cell r="E255" t="str">
            <v>Gabon</v>
          </cell>
          <cell r="F255" t="str">
            <v>Gabonaise</v>
          </cell>
        </row>
        <row r="256">
          <cell r="A256">
            <v>376</v>
          </cell>
          <cell r="B256" t="str">
            <v>ANDEME NGUEMA JENNIFER</v>
          </cell>
          <cell r="C256">
            <v>31664</v>
          </cell>
          <cell r="D256" t="str">
            <v>Oyem</v>
          </cell>
          <cell r="E256" t="str">
            <v>Gabon</v>
          </cell>
          <cell r="F256" t="str">
            <v>Gabonaise</v>
          </cell>
        </row>
        <row r="257">
          <cell r="A257">
            <v>377</v>
          </cell>
          <cell r="B257" t="str">
            <v>BILONG NKOGHE Yanne Roden</v>
          </cell>
          <cell r="C257">
            <v>31742</v>
          </cell>
          <cell r="D257" t="str">
            <v>Mouila</v>
          </cell>
          <cell r="E257" t="str">
            <v>Gabon</v>
          </cell>
          <cell r="F257" t="str">
            <v>Gabonaise</v>
          </cell>
        </row>
        <row r="258">
          <cell r="A258">
            <v>378</v>
          </cell>
          <cell r="B258" t="str">
            <v>BOUDINGA Loïck Guy Lain</v>
          </cell>
          <cell r="C258">
            <v>32590</v>
          </cell>
          <cell r="D258" t="str">
            <v>Lastourville</v>
          </cell>
          <cell r="E258" t="str">
            <v>Gabon</v>
          </cell>
          <cell r="F258" t="str">
            <v>Gabonaise</v>
          </cell>
        </row>
        <row r="259">
          <cell r="A259">
            <v>379</v>
          </cell>
          <cell r="B259" t="str">
            <v>EKOGA ONDO Anxieux Parfaix</v>
          </cell>
          <cell r="C259">
            <v>34444</v>
          </cell>
          <cell r="D259" t="str">
            <v>Nlane Effack (Bitam)</v>
          </cell>
          <cell r="E259" t="str">
            <v>Gabon</v>
          </cell>
          <cell r="F259" t="str">
            <v>Gabonaise</v>
          </cell>
        </row>
        <row r="260">
          <cell r="A260">
            <v>380</v>
          </cell>
          <cell r="B260" t="str">
            <v>EKOMIE ELLO Rodrigue</v>
          </cell>
          <cell r="C260">
            <v>33088</v>
          </cell>
          <cell r="D260" t="str">
            <v>Medouna</v>
          </cell>
          <cell r="E260" t="str">
            <v>Gabon</v>
          </cell>
          <cell r="F260" t="str">
            <v>Gabonaise</v>
          </cell>
        </row>
        <row r="261">
          <cell r="A261">
            <v>381</v>
          </cell>
          <cell r="B261" t="str">
            <v>EMANE Jovana Gaillard</v>
          </cell>
          <cell r="C261">
            <v>32583</v>
          </cell>
          <cell r="D261" t="str">
            <v>Libreville</v>
          </cell>
          <cell r="E261" t="str">
            <v>Gabon</v>
          </cell>
          <cell r="F261" t="str">
            <v>Gabonaise</v>
          </cell>
        </row>
        <row r="262">
          <cell r="A262">
            <v>382</v>
          </cell>
          <cell r="B262" t="str">
            <v>KASSA NZIENGUI Anaclet Junior</v>
          </cell>
          <cell r="C262">
            <v>34306</v>
          </cell>
          <cell r="D262" t="str">
            <v>Tchibanga</v>
          </cell>
          <cell r="E262" t="str">
            <v>Gabon</v>
          </cell>
          <cell r="F262" t="str">
            <v>Gabonaise</v>
          </cell>
        </row>
        <row r="263">
          <cell r="A263">
            <v>383</v>
          </cell>
          <cell r="B263" t="str">
            <v>LOUANGA Guy Berlin</v>
          </cell>
          <cell r="C263">
            <v>33337</v>
          </cell>
          <cell r="D263" t="str">
            <v>Port-Gentil</v>
          </cell>
          <cell r="E263" t="str">
            <v>Gabon</v>
          </cell>
          <cell r="F263" t="str">
            <v>Gabonaise</v>
          </cell>
        </row>
        <row r="264">
          <cell r="A264">
            <v>384</v>
          </cell>
          <cell r="B264" t="str">
            <v>MBA SIMA Wilfried</v>
          </cell>
          <cell r="C264">
            <v>34443</v>
          </cell>
          <cell r="D264" t="str">
            <v>Medouneu</v>
          </cell>
          <cell r="E264" t="str">
            <v>Gabon</v>
          </cell>
          <cell r="F264" t="str">
            <v>Gabonaise</v>
          </cell>
        </row>
        <row r="265">
          <cell r="A265">
            <v>385</v>
          </cell>
          <cell r="B265" t="str">
            <v>MBANG MEYONG Boris</v>
          </cell>
          <cell r="C265">
            <v>33323</v>
          </cell>
          <cell r="D265" t="str">
            <v>Minvoul</v>
          </cell>
          <cell r="E265" t="str">
            <v>Gabon</v>
          </cell>
          <cell r="F265" t="str">
            <v>Gabonaise</v>
          </cell>
        </row>
        <row r="266">
          <cell r="A266">
            <v>386</v>
          </cell>
          <cell r="B266" t="str">
            <v>MBOUMBA MBOUMBA Karl Axel</v>
          </cell>
          <cell r="C266">
            <v>34125</v>
          </cell>
          <cell r="D266" t="str">
            <v>Ndjolé</v>
          </cell>
          <cell r="E266" t="str">
            <v>Gabon</v>
          </cell>
          <cell r="F266" t="str">
            <v>Gabonaise</v>
          </cell>
        </row>
        <row r="267">
          <cell r="A267">
            <v>387</v>
          </cell>
          <cell r="B267" t="str">
            <v>MENDOUME NGWA Aimé Thomas</v>
          </cell>
          <cell r="C267">
            <v>31712</v>
          </cell>
          <cell r="D267" t="str">
            <v>Makokou</v>
          </cell>
          <cell r="E267" t="str">
            <v>Gabon</v>
          </cell>
          <cell r="F267" t="str">
            <v>Gabonaise</v>
          </cell>
        </row>
        <row r="268">
          <cell r="A268">
            <v>388</v>
          </cell>
          <cell r="B268" t="str">
            <v>MIDOKO Davy</v>
          </cell>
          <cell r="C268">
            <v>30948</v>
          </cell>
          <cell r="D268" t="str">
            <v>Libreville</v>
          </cell>
          <cell r="E268" t="str">
            <v>Gabon</v>
          </cell>
          <cell r="F268" t="str">
            <v>Gabonaise</v>
          </cell>
        </row>
        <row r="269">
          <cell r="A269">
            <v>389</v>
          </cell>
          <cell r="B269" t="str">
            <v>MOMBE BEYEME Ismaël</v>
          </cell>
          <cell r="C269">
            <v>30506</v>
          </cell>
          <cell r="D269" t="str">
            <v>Libreville</v>
          </cell>
          <cell r="E269" t="str">
            <v>Gabon</v>
          </cell>
          <cell r="F269" t="str">
            <v>Gabonaise</v>
          </cell>
        </row>
        <row r="270">
          <cell r="A270">
            <v>390</v>
          </cell>
          <cell r="B270" t="str">
            <v>MOUNDOUNGA Marc Ulrich</v>
          </cell>
          <cell r="C270">
            <v>32051</v>
          </cell>
          <cell r="D270" t="str">
            <v>Libreville</v>
          </cell>
          <cell r="E270" t="str">
            <v>Gabon</v>
          </cell>
          <cell r="F270" t="str">
            <v>Gabonaise</v>
          </cell>
        </row>
        <row r="271">
          <cell r="A271">
            <v>391</v>
          </cell>
          <cell r="B271" t="str">
            <v>NDONG OBAME Ulrich</v>
          </cell>
          <cell r="C271">
            <v>30192</v>
          </cell>
          <cell r="D271" t="str">
            <v>Ebot</v>
          </cell>
          <cell r="E271" t="str">
            <v>Gabon</v>
          </cell>
          <cell r="F271" t="str">
            <v>Gabonaise</v>
          </cell>
        </row>
        <row r="272">
          <cell r="A272">
            <v>392</v>
          </cell>
          <cell r="B272" t="str">
            <v>NGAUDJOU NGODJOU Ulrich</v>
          </cell>
          <cell r="C272">
            <v>31464</v>
          </cell>
          <cell r="D272" t="str">
            <v>Libreville</v>
          </cell>
          <cell r="E272" t="str">
            <v>Gabon</v>
          </cell>
          <cell r="F272" t="str">
            <v>Gabonaise</v>
          </cell>
        </row>
        <row r="273">
          <cell r="A273">
            <v>393</v>
          </cell>
          <cell r="B273" t="str">
            <v>NGODI Calvin</v>
          </cell>
          <cell r="C273">
            <v>32303</v>
          </cell>
          <cell r="D273" t="str">
            <v>Libreville</v>
          </cell>
          <cell r="E273" t="str">
            <v>Gabon</v>
          </cell>
          <cell r="F273" t="str">
            <v>Gabonaise</v>
          </cell>
        </row>
        <row r="274">
          <cell r="A274">
            <v>394</v>
          </cell>
          <cell r="B274" t="str">
            <v>NTOUGOU BITEGHE Nick Christopher</v>
          </cell>
          <cell r="C274">
            <v>32674</v>
          </cell>
          <cell r="D274" t="str">
            <v>Libreville</v>
          </cell>
          <cell r="E274" t="str">
            <v>Gabon</v>
          </cell>
          <cell r="F274" t="str">
            <v>Gabonaise</v>
          </cell>
        </row>
        <row r="275">
          <cell r="A275">
            <v>395</v>
          </cell>
          <cell r="B275" t="str">
            <v>NTOUTOUME NDONG Evrald Raphael</v>
          </cell>
          <cell r="C275">
            <v>34837</v>
          </cell>
          <cell r="D275" t="str">
            <v>Minvoul</v>
          </cell>
          <cell r="E275" t="str">
            <v>Gabon</v>
          </cell>
          <cell r="F275" t="str">
            <v>Gabonaise</v>
          </cell>
        </row>
        <row r="276">
          <cell r="A276">
            <v>396</v>
          </cell>
          <cell r="B276" t="str">
            <v>NTOUTOUME NTOUTOUME Marie Violette</v>
          </cell>
          <cell r="C276">
            <v>31283</v>
          </cell>
          <cell r="D276" t="str">
            <v>Libreville</v>
          </cell>
          <cell r="E276" t="str">
            <v>Gabon</v>
          </cell>
          <cell r="F276" t="str">
            <v>Gabonaise</v>
          </cell>
        </row>
        <row r="277">
          <cell r="A277">
            <v>397</v>
          </cell>
          <cell r="B277" t="str">
            <v>OKE BESSA Cyril Yannick</v>
          </cell>
          <cell r="C277">
            <v>33046</v>
          </cell>
          <cell r="D277" t="str">
            <v>Oyem</v>
          </cell>
          <cell r="E277" t="str">
            <v>Gabon</v>
          </cell>
          <cell r="F277" t="str">
            <v>Gabonaise</v>
          </cell>
        </row>
        <row r="278">
          <cell r="A278">
            <v>398</v>
          </cell>
          <cell r="B278" t="str">
            <v>ABDOU GARBA ABDOUL-MALIKI</v>
          </cell>
          <cell r="C278" t="str">
            <v>Vers 1990</v>
          </cell>
          <cell r="D278" t="str">
            <v>Dan Kouregaou (Madarounfa)</v>
          </cell>
          <cell r="E278" t="str">
            <v>Niger</v>
          </cell>
          <cell r="F278" t="str">
            <v>Nigérienne</v>
          </cell>
        </row>
        <row r="279">
          <cell r="A279">
            <v>399</v>
          </cell>
          <cell r="B279" t="str">
            <v>ABDOUL HAYATOU ABDOUL HABI</v>
          </cell>
          <cell r="C279">
            <v>30741</v>
          </cell>
          <cell r="D279" t="str">
            <v>Chenbabatou (Keita)</v>
          </cell>
          <cell r="E279" t="str">
            <v>Niger</v>
          </cell>
          <cell r="F279" t="str">
            <v>Nigérienne</v>
          </cell>
        </row>
        <row r="280">
          <cell r="A280">
            <v>400</v>
          </cell>
          <cell r="B280" t="str">
            <v>ABDOUL KARIM ALI SOFFO EL-MOURAD</v>
          </cell>
          <cell r="C280">
            <v>34043</v>
          </cell>
          <cell r="D280" t="str">
            <v>Tillabéri</v>
          </cell>
          <cell r="E280" t="str">
            <v>Niger</v>
          </cell>
          <cell r="F280" t="str">
            <v>Nigérienne</v>
          </cell>
        </row>
        <row r="281">
          <cell r="A281">
            <v>401</v>
          </cell>
          <cell r="B281" t="str">
            <v>ADO HABOU SAÏDOU</v>
          </cell>
          <cell r="C281">
            <v>32958</v>
          </cell>
          <cell r="D281" t="str">
            <v>Zinder</v>
          </cell>
          <cell r="E281" t="str">
            <v>Niger</v>
          </cell>
          <cell r="F281" t="str">
            <v>Nigérienne</v>
          </cell>
        </row>
        <row r="282">
          <cell r="A282">
            <v>402</v>
          </cell>
          <cell r="B282" t="str">
            <v>BOUBACAR KONDO IBRAHIM</v>
          </cell>
          <cell r="C282">
            <v>30794</v>
          </cell>
          <cell r="D282" t="str">
            <v>Niamey</v>
          </cell>
          <cell r="E282" t="str">
            <v>Niger</v>
          </cell>
          <cell r="F282" t="str">
            <v>Nigérienne</v>
          </cell>
        </row>
        <row r="283">
          <cell r="A283">
            <v>403</v>
          </cell>
          <cell r="B283" t="str">
            <v>BOUKARI SARKIN FADA ALI MOUSTAPHA</v>
          </cell>
          <cell r="C283">
            <v>31278</v>
          </cell>
          <cell r="D283" t="str">
            <v>Gueni (Sassoumbroun)</v>
          </cell>
          <cell r="E283" t="str">
            <v>Niger</v>
          </cell>
          <cell r="F283" t="str">
            <v>Nigérienne</v>
          </cell>
        </row>
        <row r="284">
          <cell r="A284">
            <v>404</v>
          </cell>
          <cell r="B284" t="str">
            <v>GADO KADADE MAHAMADOU</v>
          </cell>
          <cell r="C284" t="str">
            <v>Vers 1986</v>
          </cell>
          <cell r="D284" t="str">
            <v>Tougana (Doutchi)</v>
          </cell>
          <cell r="E284" t="str">
            <v>Niger</v>
          </cell>
          <cell r="F284" t="str">
            <v>Nigérienne</v>
          </cell>
        </row>
        <row r="285">
          <cell r="A285">
            <v>405</v>
          </cell>
          <cell r="B285" t="str">
            <v>GUIMBA ADAM SAIDOU</v>
          </cell>
          <cell r="C285">
            <v>33217</v>
          </cell>
          <cell r="D285" t="str">
            <v>Niamey</v>
          </cell>
          <cell r="E285" t="str">
            <v>Niger</v>
          </cell>
          <cell r="F285" t="str">
            <v>Nigérienne</v>
          </cell>
        </row>
        <row r="286">
          <cell r="A286">
            <v>406</v>
          </cell>
          <cell r="B286" t="str">
            <v>IBRAHIM MAHAMADOU MOCTAR</v>
          </cell>
          <cell r="C286">
            <v>28375</v>
          </cell>
          <cell r="D286" t="str">
            <v>Tahoua</v>
          </cell>
          <cell r="E286" t="str">
            <v>Niger</v>
          </cell>
          <cell r="F286" t="str">
            <v>Nigérienne</v>
          </cell>
        </row>
        <row r="287">
          <cell r="A287">
            <v>407</v>
          </cell>
          <cell r="B287" t="str">
            <v>IDI ABOUBACAR ABRAHAMS</v>
          </cell>
          <cell r="C287">
            <v>31919</v>
          </cell>
          <cell r="D287" t="str">
            <v>Maradi</v>
          </cell>
          <cell r="E287" t="str">
            <v>Niger</v>
          </cell>
          <cell r="F287" t="str">
            <v>Nigérienne</v>
          </cell>
        </row>
        <row r="288">
          <cell r="A288">
            <v>408</v>
          </cell>
          <cell r="B288" t="str">
            <v>IDRISS ISSOUFOU MAILOU</v>
          </cell>
          <cell r="C288" t="str">
            <v>Vers 1988</v>
          </cell>
          <cell r="D288" t="str">
            <v>Guirari (Mirriah)</v>
          </cell>
          <cell r="E288" t="str">
            <v>Niger</v>
          </cell>
          <cell r="F288" t="str">
            <v>Nigérienne</v>
          </cell>
        </row>
        <row r="289">
          <cell r="A289">
            <v>409</v>
          </cell>
          <cell r="B289" t="str">
            <v>MAHAMADOU YAHAYA</v>
          </cell>
          <cell r="C289" t="str">
            <v>Vers 1985</v>
          </cell>
          <cell r="D289" t="str">
            <v>Issakitchi (Doutchi)</v>
          </cell>
          <cell r="E289" t="str">
            <v>Niger</v>
          </cell>
          <cell r="F289" t="str">
            <v>Nigérienne</v>
          </cell>
        </row>
        <row r="290">
          <cell r="A290">
            <v>410</v>
          </cell>
          <cell r="B290" t="str">
            <v>MOUSSA KODO GARBA</v>
          </cell>
          <cell r="C290">
            <v>29855</v>
          </cell>
          <cell r="D290" t="str">
            <v>Niamey</v>
          </cell>
          <cell r="E290" t="str">
            <v>Niger</v>
          </cell>
          <cell r="F290" t="str">
            <v>Nigérienne</v>
          </cell>
        </row>
        <row r="291">
          <cell r="A291">
            <v>411</v>
          </cell>
          <cell r="B291" t="str">
            <v>ZAKARIA MALAM KORE MOUSSA</v>
          </cell>
          <cell r="C291" t="str">
            <v>Vers 1985</v>
          </cell>
          <cell r="D291" t="str">
            <v>Adoumchi (Gouré)</v>
          </cell>
          <cell r="E291" t="str">
            <v>Niger</v>
          </cell>
          <cell r="F291" t="str">
            <v>Nigérienne</v>
          </cell>
        </row>
        <row r="292">
          <cell r="A292">
            <v>412</v>
          </cell>
          <cell r="B292" t="str">
            <v>BORO Kouané Charlemagne</v>
          </cell>
          <cell r="C292">
            <v>31569</v>
          </cell>
          <cell r="D292" t="str">
            <v>Ouagadougou</v>
          </cell>
          <cell r="E292" t="str">
            <v>Burkina Faso</v>
          </cell>
          <cell r="F292" t="str">
            <v>Burkinabè</v>
          </cell>
          <cell r="G292" t="str">
            <v>M</v>
          </cell>
        </row>
        <row r="293">
          <cell r="A293">
            <v>413</v>
          </cell>
          <cell r="B293" t="str">
            <v>BOUSSIM Béatrice</v>
          </cell>
          <cell r="C293">
            <v>33647</v>
          </cell>
          <cell r="D293" t="str">
            <v>Yopougon</v>
          </cell>
          <cell r="E293" t="str">
            <v>Burkina Faso</v>
          </cell>
          <cell r="F293" t="str">
            <v>Burkinabè</v>
          </cell>
          <cell r="G293" t="str">
            <v>F</v>
          </cell>
        </row>
        <row r="294">
          <cell r="A294">
            <v>414</v>
          </cell>
          <cell r="B294" t="str">
            <v>DIABATE Sié Kalifa</v>
          </cell>
          <cell r="C294">
            <v>31580</v>
          </cell>
          <cell r="D294" t="str">
            <v>Ouagadougou</v>
          </cell>
          <cell r="E294" t="str">
            <v>Burkina Faso</v>
          </cell>
          <cell r="F294" t="str">
            <v>Burkinabè</v>
          </cell>
          <cell r="G294" t="str">
            <v>M</v>
          </cell>
        </row>
        <row r="295">
          <cell r="A295">
            <v>415</v>
          </cell>
          <cell r="B295" t="str">
            <v>GUIRA Drissa</v>
          </cell>
          <cell r="C295">
            <v>33227</v>
          </cell>
          <cell r="D295" t="str">
            <v>Issia</v>
          </cell>
          <cell r="E295" t="str">
            <v>Burkina Faso</v>
          </cell>
          <cell r="F295" t="str">
            <v>Burkinabè</v>
          </cell>
          <cell r="G295" t="str">
            <v>M</v>
          </cell>
        </row>
        <row r="296">
          <cell r="A296">
            <v>416</v>
          </cell>
          <cell r="B296" t="str">
            <v>KANE Ousséni</v>
          </cell>
          <cell r="C296">
            <v>32117</v>
          </cell>
          <cell r="D296" t="str">
            <v>Koumbango</v>
          </cell>
          <cell r="E296" t="str">
            <v>Burkina Faso</v>
          </cell>
          <cell r="F296" t="str">
            <v>Burkinabè</v>
          </cell>
          <cell r="G296" t="str">
            <v>M</v>
          </cell>
        </row>
        <row r="297">
          <cell r="A297">
            <v>417</v>
          </cell>
          <cell r="B297" t="str">
            <v>KERE Souleymane</v>
          </cell>
          <cell r="C297">
            <v>33565</v>
          </cell>
          <cell r="D297" t="str">
            <v>Bané</v>
          </cell>
          <cell r="E297" t="str">
            <v>Burkina Faso</v>
          </cell>
          <cell r="F297" t="str">
            <v>Burkinabè</v>
          </cell>
          <cell r="G297" t="str">
            <v>M</v>
          </cell>
        </row>
        <row r="298">
          <cell r="A298">
            <v>418</v>
          </cell>
          <cell r="B298" t="str">
            <v>NIKIEMA Jean</v>
          </cell>
          <cell r="C298">
            <v>1989</v>
          </cell>
          <cell r="D298" t="str">
            <v>Ouagadougou</v>
          </cell>
          <cell r="E298" t="str">
            <v>Burkina Faso</v>
          </cell>
          <cell r="F298" t="str">
            <v>Burkinabè</v>
          </cell>
          <cell r="G298" t="str">
            <v>M</v>
          </cell>
        </row>
        <row r="299">
          <cell r="A299">
            <v>419</v>
          </cell>
          <cell r="B299" t="str">
            <v>OUEDRAOGO Gilbert</v>
          </cell>
          <cell r="C299">
            <v>31570</v>
          </cell>
          <cell r="D299" t="str">
            <v>ONO/Bonoua</v>
          </cell>
          <cell r="E299" t="str">
            <v>Burkina Faso</v>
          </cell>
          <cell r="F299" t="str">
            <v>Burkinabè</v>
          </cell>
          <cell r="G299" t="str">
            <v>M</v>
          </cell>
        </row>
        <row r="300">
          <cell r="A300">
            <v>420</v>
          </cell>
          <cell r="B300" t="str">
            <v>OUEDRAOGO Rélewindé</v>
          </cell>
          <cell r="C300">
            <v>30856</v>
          </cell>
          <cell r="D300" t="str">
            <v>Agboville</v>
          </cell>
          <cell r="E300" t="str">
            <v>Burkina Faso</v>
          </cell>
          <cell r="F300" t="str">
            <v>Burkinabè</v>
          </cell>
          <cell r="G300" t="str">
            <v>M</v>
          </cell>
        </row>
        <row r="301">
          <cell r="A301">
            <v>421</v>
          </cell>
          <cell r="B301" t="str">
            <v>OUEDRAOGO Tegwen Florentin</v>
          </cell>
          <cell r="C301">
            <v>33603</v>
          </cell>
          <cell r="D301" t="str">
            <v>Attiegouakro</v>
          </cell>
          <cell r="E301" t="str">
            <v>Burkina Faso</v>
          </cell>
          <cell r="F301" t="str">
            <v>Burkinabè</v>
          </cell>
          <cell r="G301" t="str">
            <v>M</v>
          </cell>
        </row>
        <row r="302">
          <cell r="A302">
            <v>422</v>
          </cell>
          <cell r="B302" t="str">
            <v>ROAMBA Firmin Tendaogo</v>
          </cell>
          <cell r="C302">
            <v>33157</v>
          </cell>
          <cell r="D302" t="str">
            <v>Ouagadougou</v>
          </cell>
          <cell r="E302" t="str">
            <v>Burkina Faso</v>
          </cell>
          <cell r="F302" t="str">
            <v>Burkinabè</v>
          </cell>
          <cell r="G302" t="str">
            <v>M</v>
          </cell>
        </row>
        <row r="303">
          <cell r="A303">
            <v>423</v>
          </cell>
          <cell r="B303" t="str">
            <v>SANKARA Moussa</v>
          </cell>
          <cell r="C303">
            <v>31838</v>
          </cell>
          <cell r="D303" t="str">
            <v>Tiassalé</v>
          </cell>
          <cell r="E303" t="str">
            <v>Burkina Faso</v>
          </cell>
          <cell r="F303" t="str">
            <v>Burkinabè</v>
          </cell>
          <cell r="G303" t="str">
            <v>M</v>
          </cell>
        </row>
        <row r="304">
          <cell r="A304">
            <v>424</v>
          </cell>
          <cell r="B304" t="str">
            <v>SAWADOGO Lassané</v>
          </cell>
          <cell r="C304">
            <v>34193</v>
          </cell>
          <cell r="D304" t="str">
            <v>Séguié/ Agboville</v>
          </cell>
          <cell r="E304" t="str">
            <v>Burkina Faso</v>
          </cell>
          <cell r="F304" t="str">
            <v>Burkinabè</v>
          </cell>
          <cell r="G304" t="str">
            <v>M</v>
          </cell>
        </row>
        <row r="305">
          <cell r="A305">
            <v>425</v>
          </cell>
          <cell r="B305" t="str">
            <v>SAWADOGO Mamounata</v>
          </cell>
          <cell r="C305">
            <v>1992</v>
          </cell>
          <cell r="D305" t="str">
            <v>Bokin-Tangzougou</v>
          </cell>
          <cell r="E305" t="str">
            <v>Burkina Faso</v>
          </cell>
          <cell r="F305" t="str">
            <v>Burkinabè</v>
          </cell>
          <cell r="G305" t="str">
            <v>F</v>
          </cell>
        </row>
        <row r="306">
          <cell r="A306">
            <v>426</v>
          </cell>
          <cell r="B306" t="str">
            <v>TAMBOURA Hézita</v>
          </cell>
          <cell r="C306">
            <v>32249</v>
          </cell>
          <cell r="D306" t="str">
            <v>Danou/Bana</v>
          </cell>
          <cell r="E306" t="str">
            <v>Burkina Faso</v>
          </cell>
          <cell r="F306" t="str">
            <v>Burkinabè</v>
          </cell>
          <cell r="G306" t="str">
            <v>F</v>
          </cell>
        </row>
        <row r="307">
          <cell r="A307">
            <v>427</v>
          </cell>
          <cell r="B307" t="str">
            <v>YABRE Haïdara</v>
          </cell>
          <cell r="C307">
            <v>28292</v>
          </cell>
          <cell r="D307" t="str">
            <v>Adjamé</v>
          </cell>
          <cell r="E307" t="str">
            <v>Burkina Faso</v>
          </cell>
          <cell r="F307" t="str">
            <v>Burkinabè</v>
          </cell>
          <cell r="G307" t="str">
            <v>M</v>
          </cell>
        </row>
        <row r="308">
          <cell r="A308">
            <v>428</v>
          </cell>
          <cell r="B308" t="str">
            <v>BA Moussa</v>
          </cell>
          <cell r="C308">
            <v>29269</v>
          </cell>
          <cell r="D308" t="str">
            <v>Médina Gounass</v>
          </cell>
          <cell r="E308" t="str">
            <v>Sénégal</v>
          </cell>
          <cell r="F308" t="str">
            <v>Sénégalaise</v>
          </cell>
        </row>
        <row r="309">
          <cell r="A309">
            <v>429</v>
          </cell>
          <cell r="B309" t="str">
            <v>BADIANE Alexandre Jean Noël</v>
          </cell>
          <cell r="C309">
            <v>31044</v>
          </cell>
          <cell r="D309" t="str">
            <v>Dakar</v>
          </cell>
          <cell r="E309" t="str">
            <v>Sénégal</v>
          </cell>
          <cell r="F309" t="str">
            <v>Sénégalaise</v>
          </cell>
        </row>
        <row r="310">
          <cell r="A310">
            <v>430</v>
          </cell>
          <cell r="B310" t="str">
            <v>BADJI Louis Prosper Anthelme</v>
          </cell>
          <cell r="C310">
            <v>33416</v>
          </cell>
          <cell r="D310" t="str">
            <v>Dakar</v>
          </cell>
          <cell r="E310" t="str">
            <v>Sénégal</v>
          </cell>
          <cell r="F310" t="str">
            <v>Sénégalaise</v>
          </cell>
        </row>
        <row r="311">
          <cell r="A311">
            <v>431</v>
          </cell>
          <cell r="B311" t="str">
            <v>BADJI Toumané</v>
          </cell>
          <cell r="C311">
            <v>30775</v>
          </cell>
          <cell r="D311" t="str">
            <v>Thiès</v>
          </cell>
          <cell r="E311" t="str">
            <v>Sénégal</v>
          </cell>
          <cell r="F311" t="str">
            <v>Sénégalaise</v>
          </cell>
        </row>
        <row r="312">
          <cell r="A312">
            <v>432</v>
          </cell>
          <cell r="B312" t="str">
            <v>CISSE Philomène Marguerite</v>
          </cell>
          <cell r="C312">
            <v>32066</v>
          </cell>
          <cell r="D312" t="str">
            <v>Tivigne Diassa</v>
          </cell>
          <cell r="E312" t="str">
            <v>Sénégal</v>
          </cell>
          <cell r="F312" t="str">
            <v>Sénégalaise</v>
          </cell>
        </row>
        <row r="313">
          <cell r="A313">
            <v>433</v>
          </cell>
          <cell r="B313" t="str">
            <v>DIA Sokhna Mbéne Mbacké</v>
          </cell>
          <cell r="C313">
            <v>32478</v>
          </cell>
          <cell r="D313" t="str">
            <v>Dakar</v>
          </cell>
          <cell r="E313" t="str">
            <v>Sénégal</v>
          </cell>
          <cell r="F313" t="str">
            <v>Sénégalaise</v>
          </cell>
        </row>
        <row r="314">
          <cell r="A314">
            <v>434</v>
          </cell>
          <cell r="B314" t="str">
            <v>DIAKHATE Moustapha</v>
          </cell>
          <cell r="C314">
            <v>32444</v>
          </cell>
          <cell r="D314" t="str">
            <v>Pikine</v>
          </cell>
          <cell r="E314" t="str">
            <v>Sénégal</v>
          </cell>
          <cell r="F314" t="str">
            <v>Sénégalaise</v>
          </cell>
        </row>
        <row r="315">
          <cell r="A315">
            <v>435</v>
          </cell>
          <cell r="B315" t="str">
            <v>DIOGOUL Abdou</v>
          </cell>
          <cell r="C315">
            <v>31571</v>
          </cell>
          <cell r="D315" t="str">
            <v>Diaglé</v>
          </cell>
          <cell r="E315" t="str">
            <v>Sénégal</v>
          </cell>
          <cell r="F315" t="str">
            <v>Sénégalaise</v>
          </cell>
        </row>
        <row r="316">
          <cell r="A316">
            <v>436</v>
          </cell>
          <cell r="B316" t="str">
            <v>DIONG Fatou</v>
          </cell>
          <cell r="C316">
            <v>33541</v>
          </cell>
          <cell r="D316" t="str">
            <v>Touba</v>
          </cell>
          <cell r="E316" t="str">
            <v>Sénégal</v>
          </cell>
          <cell r="F316" t="str">
            <v>Sénégalaise</v>
          </cell>
        </row>
        <row r="317">
          <cell r="A317">
            <v>437</v>
          </cell>
          <cell r="B317" t="str">
            <v>DIOP Ababacar Sy</v>
          </cell>
          <cell r="C317">
            <v>30972</v>
          </cell>
          <cell r="D317" t="str">
            <v>Ndomor</v>
          </cell>
          <cell r="E317" t="str">
            <v>Sénégal</v>
          </cell>
          <cell r="F317" t="str">
            <v>Sénégalaise</v>
          </cell>
        </row>
        <row r="318">
          <cell r="A318">
            <v>438</v>
          </cell>
          <cell r="B318" t="str">
            <v>FAYE Nathalie Yvonne</v>
          </cell>
          <cell r="C318">
            <v>32567</v>
          </cell>
          <cell r="D318" t="str">
            <v>Dakar</v>
          </cell>
          <cell r="E318" t="str">
            <v>Sénégal</v>
          </cell>
          <cell r="F318" t="str">
            <v>Sénégalaise</v>
          </cell>
        </row>
        <row r="319">
          <cell r="A319">
            <v>439</v>
          </cell>
          <cell r="B319" t="str">
            <v>MBAYE Papa Médoune</v>
          </cell>
          <cell r="C319">
            <v>31103</v>
          </cell>
          <cell r="D319" t="str">
            <v>Dakar</v>
          </cell>
          <cell r="E319" t="str">
            <v>Sénégal</v>
          </cell>
          <cell r="F319" t="str">
            <v>Sénégalaise</v>
          </cell>
        </row>
        <row r="320">
          <cell r="A320">
            <v>440</v>
          </cell>
          <cell r="B320" t="str">
            <v>SENE Abdoulaye</v>
          </cell>
          <cell r="C320">
            <v>30934</v>
          </cell>
          <cell r="D320" t="str">
            <v>Yeumbeul</v>
          </cell>
          <cell r="E320" t="str">
            <v>Sénégal</v>
          </cell>
          <cell r="F320" t="str">
            <v>Sénégalaise</v>
          </cell>
        </row>
        <row r="321">
          <cell r="A321">
            <v>441</v>
          </cell>
          <cell r="B321" t="str">
            <v>SOW Fatou Kiné</v>
          </cell>
          <cell r="C321">
            <v>33107</v>
          </cell>
          <cell r="D321" t="str">
            <v>Dakar</v>
          </cell>
          <cell r="E321" t="str">
            <v>Sénégal</v>
          </cell>
          <cell r="F321" t="str">
            <v>Sénégalaise</v>
          </cell>
        </row>
        <row r="322">
          <cell r="A322">
            <v>442</v>
          </cell>
          <cell r="B322" t="str">
            <v>SOW Ramata Mamadou</v>
          </cell>
          <cell r="C322">
            <v>32299</v>
          </cell>
          <cell r="D322" t="str">
            <v>Mery</v>
          </cell>
          <cell r="E322" t="str">
            <v>Sénégal</v>
          </cell>
          <cell r="F322" t="str">
            <v>Sénégalaise</v>
          </cell>
        </row>
        <row r="323">
          <cell r="A323">
            <v>443</v>
          </cell>
          <cell r="B323" t="str">
            <v>TINE Jeanne Valérie Eva</v>
          </cell>
          <cell r="C323">
            <v>34751</v>
          </cell>
          <cell r="D323" t="str">
            <v>Dakar</v>
          </cell>
          <cell r="E323" t="str">
            <v>Sénégal</v>
          </cell>
          <cell r="F323" t="str">
            <v>Sénégalaise</v>
          </cell>
        </row>
        <row r="324">
          <cell r="A324">
            <v>444</v>
          </cell>
          <cell r="B324" t="str">
            <v xml:space="preserve">AGOSSA Dognon Edie </v>
          </cell>
          <cell r="C324">
            <v>29845</v>
          </cell>
          <cell r="D324" t="str">
            <v>Cotonou</v>
          </cell>
          <cell r="E324" t="str">
            <v>Bénin</v>
          </cell>
          <cell r="F324" t="str">
            <v>Béninoise</v>
          </cell>
        </row>
        <row r="325">
          <cell r="A325">
            <v>445</v>
          </cell>
          <cell r="B325" t="str">
            <v>AMOU Déo-gracias Horace</v>
          </cell>
          <cell r="C325">
            <v>34232</v>
          </cell>
          <cell r="D325" t="str">
            <v>Cotonou</v>
          </cell>
          <cell r="E325" t="str">
            <v>Bénin</v>
          </cell>
          <cell r="F325" t="str">
            <v>Béninoise</v>
          </cell>
        </row>
        <row r="326">
          <cell r="A326">
            <v>446</v>
          </cell>
          <cell r="B326" t="str">
            <v>AMOUSSOU Eliezer Temidayo</v>
          </cell>
          <cell r="C326">
            <v>33720</v>
          </cell>
          <cell r="D326" t="str">
            <v>Cotonou</v>
          </cell>
          <cell r="E326" t="str">
            <v>Bénin</v>
          </cell>
          <cell r="F326" t="str">
            <v>Béninoise</v>
          </cell>
        </row>
        <row r="327">
          <cell r="A327">
            <v>447</v>
          </cell>
          <cell r="B327" t="str">
            <v>ASSOGBA Tchegoun</v>
          </cell>
          <cell r="C327">
            <v>32324</v>
          </cell>
          <cell r="D327" t="str">
            <v>Adjarra</v>
          </cell>
          <cell r="E327" t="str">
            <v>Bénin</v>
          </cell>
          <cell r="F327" t="str">
            <v>Béninoise</v>
          </cell>
        </row>
        <row r="328">
          <cell r="A328">
            <v>448</v>
          </cell>
          <cell r="B328" t="str">
            <v>AVLESSI Sègbégnon</v>
          </cell>
          <cell r="C328">
            <v>30395</v>
          </cell>
          <cell r="D328" t="str">
            <v>Ikpinlè</v>
          </cell>
          <cell r="E328" t="str">
            <v>Bénin</v>
          </cell>
          <cell r="F328" t="str">
            <v>Béninoise</v>
          </cell>
        </row>
        <row r="329">
          <cell r="A329">
            <v>449</v>
          </cell>
          <cell r="B329" t="str">
            <v>BOUKO Bachirou</v>
          </cell>
          <cell r="C329">
            <v>31268</v>
          </cell>
          <cell r="D329" t="str">
            <v>Parakou</v>
          </cell>
          <cell r="E329" t="str">
            <v>Bénin</v>
          </cell>
          <cell r="F329" t="str">
            <v>Béninoise</v>
          </cell>
        </row>
        <row r="330">
          <cell r="A330">
            <v>450</v>
          </cell>
          <cell r="B330" t="str">
            <v>CODJO Gbèmènou Achille</v>
          </cell>
          <cell r="C330">
            <v>32639</v>
          </cell>
          <cell r="D330" t="str">
            <v>Ouidah</v>
          </cell>
          <cell r="E330" t="str">
            <v>Bénin</v>
          </cell>
          <cell r="F330" t="str">
            <v>Béninoise</v>
          </cell>
        </row>
        <row r="331">
          <cell r="A331">
            <v>451</v>
          </cell>
          <cell r="B331" t="str">
            <v>DANVIDE Monvignon</v>
          </cell>
          <cell r="C331">
            <v>32139</v>
          </cell>
          <cell r="D331" t="str">
            <v>Okrouyo (Côte d'Ivoire)</v>
          </cell>
          <cell r="E331" t="str">
            <v>Bénin</v>
          </cell>
          <cell r="F331" t="str">
            <v>Béninoise</v>
          </cell>
        </row>
        <row r="332">
          <cell r="A332">
            <v>452</v>
          </cell>
          <cell r="B332" t="str">
            <v>HOUANGNITON Fabien</v>
          </cell>
          <cell r="C332">
            <v>32027</v>
          </cell>
          <cell r="D332" t="str">
            <v>Adjohoun</v>
          </cell>
          <cell r="E332" t="str">
            <v>Bénin</v>
          </cell>
          <cell r="F332" t="str">
            <v>Béninoise</v>
          </cell>
        </row>
        <row r="333">
          <cell r="A333">
            <v>453</v>
          </cell>
          <cell r="B333" t="str">
            <v>HOUKPONOU Octave Parfait</v>
          </cell>
          <cell r="C333">
            <v>30791</v>
          </cell>
          <cell r="D333" t="str">
            <v>Cotonou</v>
          </cell>
          <cell r="E333" t="str">
            <v>Bénin</v>
          </cell>
          <cell r="F333" t="str">
            <v>Béninoise</v>
          </cell>
        </row>
        <row r="334">
          <cell r="A334">
            <v>454</v>
          </cell>
          <cell r="B334" t="str">
            <v>HOUNWADO Adivignon Roland</v>
          </cell>
          <cell r="C334">
            <v>30355</v>
          </cell>
          <cell r="D334" t="str">
            <v>N'Dali</v>
          </cell>
          <cell r="E334" t="str">
            <v>Bénin</v>
          </cell>
          <cell r="F334" t="str">
            <v>Béninoise</v>
          </cell>
        </row>
        <row r="335">
          <cell r="A335">
            <v>455</v>
          </cell>
          <cell r="B335" t="str">
            <v>HOUVI Romain</v>
          </cell>
          <cell r="C335" t="str">
            <v>vers 1989</v>
          </cell>
          <cell r="D335" t="str">
            <v>Kpodavé</v>
          </cell>
          <cell r="E335" t="str">
            <v>Bénin</v>
          </cell>
          <cell r="F335" t="str">
            <v>Béninoise</v>
          </cell>
        </row>
        <row r="336">
          <cell r="A336">
            <v>456</v>
          </cell>
          <cell r="B336" t="str">
            <v>KPENANTON Agossou Hugo</v>
          </cell>
          <cell r="C336">
            <v>33613</v>
          </cell>
          <cell r="D336" t="str">
            <v>Adogbe</v>
          </cell>
          <cell r="E336" t="str">
            <v>Bénin</v>
          </cell>
          <cell r="F336" t="str">
            <v>Béninoise</v>
          </cell>
        </row>
        <row r="337">
          <cell r="A337">
            <v>457</v>
          </cell>
          <cell r="B337" t="str">
            <v>KPOGNIHOUE Abidémi Isidore</v>
          </cell>
          <cell r="C337">
            <v>31803</v>
          </cell>
          <cell r="D337" t="str">
            <v>Lozin</v>
          </cell>
          <cell r="E337" t="str">
            <v>Bénin</v>
          </cell>
          <cell r="F337" t="str">
            <v>Béninoise</v>
          </cell>
        </row>
        <row r="338">
          <cell r="A338">
            <v>458</v>
          </cell>
          <cell r="B338" t="str">
            <v>MOROU Adamou</v>
          </cell>
          <cell r="C338">
            <v>31573</v>
          </cell>
          <cell r="D338" t="str">
            <v>Kpètè-Bèna</v>
          </cell>
          <cell r="E338" t="str">
            <v>Bénin</v>
          </cell>
          <cell r="F338" t="str">
            <v>Béninoise</v>
          </cell>
        </row>
        <row r="339">
          <cell r="A339">
            <v>459</v>
          </cell>
          <cell r="B339" t="str">
            <v>MOROU Moussa</v>
          </cell>
          <cell r="C339">
            <v>29051</v>
          </cell>
          <cell r="D339" t="str">
            <v>Kpètè-Bèna</v>
          </cell>
          <cell r="E339" t="str">
            <v>Bénin</v>
          </cell>
          <cell r="F339" t="str">
            <v>Béninoise</v>
          </cell>
        </row>
        <row r="340">
          <cell r="A340">
            <v>460</v>
          </cell>
          <cell r="B340" t="str">
            <v>MOUROU SABI Alexandre</v>
          </cell>
          <cell r="C340">
            <v>29333</v>
          </cell>
          <cell r="D340" t="str">
            <v>Bembèrèkè</v>
          </cell>
          <cell r="E340" t="str">
            <v>Bénin</v>
          </cell>
          <cell r="F340" t="str">
            <v>Béninoise</v>
          </cell>
        </row>
        <row r="341">
          <cell r="A341">
            <v>461</v>
          </cell>
          <cell r="B341" t="str">
            <v>TOMAWA Kouassi Jean-Eudes</v>
          </cell>
          <cell r="C341" t="str">
            <v>vers 1982</v>
          </cell>
          <cell r="D341" t="str">
            <v>Honve-Comè</v>
          </cell>
          <cell r="E341" t="str">
            <v>Bénin</v>
          </cell>
          <cell r="F341" t="str">
            <v>Béninoise</v>
          </cell>
        </row>
        <row r="342">
          <cell r="A342">
            <v>462</v>
          </cell>
          <cell r="B342" t="str">
            <v>ABALO Koffi Blewoussi</v>
          </cell>
          <cell r="C342">
            <v>32682</v>
          </cell>
          <cell r="D342" t="str">
            <v>Momé-Balimé</v>
          </cell>
          <cell r="E342" t="str">
            <v>Togo</v>
          </cell>
          <cell r="F342" t="str">
            <v>Togolaise</v>
          </cell>
          <cell r="G342" t="str">
            <v>M</v>
          </cell>
        </row>
        <row r="343">
          <cell r="A343">
            <v>463</v>
          </cell>
          <cell r="B343" t="str">
            <v>ADE Atsouvi</v>
          </cell>
          <cell r="C343">
            <v>33405</v>
          </cell>
          <cell r="D343" t="str">
            <v>Zafi</v>
          </cell>
          <cell r="E343" t="str">
            <v>Togo</v>
          </cell>
          <cell r="F343" t="str">
            <v>Togolaise</v>
          </cell>
          <cell r="G343" t="str">
            <v>M</v>
          </cell>
        </row>
        <row r="344">
          <cell r="A344">
            <v>464</v>
          </cell>
          <cell r="B344" t="str">
            <v>ADE Tsèvi</v>
          </cell>
          <cell r="C344">
            <v>33405</v>
          </cell>
          <cell r="D344" t="str">
            <v>Zafi</v>
          </cell>
          <cell r="E344" t="str">
            <v>Togo</v>
          </cell>
          <cell r="F344" t="str">
            <v>Togolaise</v>
          </cell>
          <cell r="G344" t="str">
            <v>M</v>
          </cell>
        </row>
        <row r="345">
          <cell r="A345">
            <v>465</v>
          </cell>
          <cell r="B345" t="str">
            <v>ADEYEMI Abdou-Djalilou</v>
          </cell>
          <cell r="C345">
            <v>32830</v>
          </cell>
          <cell r="D345" t="str">
            <v>Bassar</v>
          </cell>
          <cell r="E345" t="str">
            <v>Togo</v>
          </cell>
          <cell r="F345" t="str">
            <v>Togolaise</v>
          </cell>
          <cell r="G345" t="str">
            <v>M</v>
          </cell>
        </row>
        <row r="346">
          <cell r="A346">
            <v>466</v>
          </cell>
          <cell r="B346" t="str">
            <v>AGAMA Matozowé</v>
          </cell>
          <cell r="C346">
            <v>31439</v>
          </cell>
          <cell r="D346" t="str">
            <v>Tcharè-Baou</v>
          </cell>
          <cell r="E346" t="str">
            <v>Togo</v>
          </cell>
          <cell r="F346" t="str">
            <v>Togolaise</v>
          </cell>
          <cell r="G346" t="str">
            <v>M</v>
          </cell>
        </row>
        <row r="347">
          <cell r="A347">
            <v>467</v>
          </cell>
          <cell r="B347" t="str">
            <v>AGBAGBA Fo-Yawo</v>
          </cell>
          <cell r="C347">
            <v>32443</v>
          </cell>
          <cell r="D347" t="str">
            <v>Kpegno</v>
          </cell>
          <cell r="E347" t="str">
            <v>Togo</v>
          </cell>
          <cell r="F347" t="str">
            <v>Togolaise</v>
          </cell>
          <cell r="G347" t="str">
            <v>M</v>
          </cell>
        </row>
        <row r="348">
          <cell r="A348">
            <v>468</v>
          </cell>
          <cell r="B348" t="str">
            <v>AGBOTA Komlan</v>
          </cell>
          <cell r="C348">
            <v>30866</v>
          </cell>
          <cell r="D348" t="str">
            <v>Adidogomé</v>
          </cell>
          <cell r="E348" t="str">
            <v>Togo</v>
          </cell>
          <cell r="F348" t="str">
            <v>Togolaise</v>
          </cell>
          <cell r="G348" t="str">
            <v>M</v>
          </cell>
        </row>
        <row r="349">
          <cell r="A349">
            <v>469</v>
          </cell>
          <cell r="B349" t="str">
            <v>AGNASRE Tchantine</v>
          </cell>
          <cell r="C349">
            <v>32118</v>
          </cell>
          <cell r="D349" t="str">
            <v>Kpaha</v>
          </cell>
          <cell r="E349" t="str">
            <v>Togo</v>
          </cell>
          <cell r="F349" t="str">
            <v>Togolaise</v>
          </cell>
          <cell r="G349" t="str">
            <v>M</v>
          </cell>
        </row>
        <row r="350">
          <cell r="A350">
            <v>470</v>
          </cell>
          <cell r="B350" t="str">
            <v>AKONDE Masa-Alou Matinkiwè</v>
          </cell>
          <cell r="C350">
            <v>28113</v>
          </cell>
          <cell r="D350" t="str">
            <v>Sotouboua</v>
          </cell>
          <cell r="E350" t="str">
            <v>Togo</v>
          </cell>
          <cell r="F350" t="str">
            <v>Togolaise</v>
          </cell>
          <cell r="G350" t="str">
            <v>F</v>
          </cell>
        </row>
        <row r="351">
          <cell r="A351">
            <v>471</v>
          </cell>
          <cell r="B351" t="str">
            <v>AKORLI Kouami Xolali</v>
          </cell>
          <cell r="C351">
            <v>28462</v>
          </cell>
          <cell r="D351" t="str">
            <v>Misson-Tové</v>
          </cell>
          <cell r="E351" t="str">
            <v>Togo</v>
          </cell>
          <cell r="F351" t="str">
            <v>Togolaise</v>
          </cell>
          <cell r="G351" t="str">
            <v>M</v>
          </cell>
        </row>
        <row r="352">
          <cell r="A352">
            <v>472</v>
          </cell>
          <cell r="B352" t="str">
            <v>ALAGBE Tchabanna</v>
          </cell>
          <cell r="C352">
            <v>27916</v>
          </cell>
          <cell r="D352" t="str">
            <v>Bafilo</v>
          </cell>
          <cell r="E352" t="str">
            <v>Togo</v>
          </cell>
          <cell r="F352" t="str">
            <v>Togolaise</v>
          </cell>
          <cell r="G352" t="str">
            <v>M</v>
          </cell>
        </row>
        <row r="353">
          <cell r="A353">
            <v>473</v>
          </cell>
          <cell r="B353" t="str">
            <v>AMADOU Sourou</v>
          </cell>
          <cell r="C353">
            <v>27765</v>
          </cell>
          <cell r="D353" t="str">
            <v>Cambolé</v>
          </cell>
          <cell r="E353" t="str">
            <v>Togo</v>
          </cell>
          <cell r="F353" t="str">
            <v>Togolaise</v>
          </cell>
          <cell r="G353" t="str">
            <v>M</v>
          </cell>
        </row>
        <row r="354">
          <cell r="A354">
            <v>474</v>
          </cell>
          <cell r="B354" t="str">
            <v>APEDO Akouvi Sandra Edithe Epouse GOZO</v>
          </cell>
          <cell r="C354">
            <v>32876</v>
          </cell>
          <cell r="D354" t="str">
            <v>Afiadenyigban/Sanguéra</v>
          </cell>
          <cell r="E354" t="str">
            <v>Togo</v>
          </cell>
          <cell r="F354" t="str">
            <v>Togolaise</v>
          </cell>
          <cell r="G354" t="str">
            <v>F</v>
          </cell>
        </row>
        <row r="355">
          <cell r="A355">
            <v>475</v>
          </cell>
          <cell r="B355" t="str">
            <v>AVOGNON Afi Nikita</v>
          </cell>
          <cell r="C355">
            <v>33130</v>
          </cell>
          <cell r="D355" t="str">
            <v>Lomé</v>
          </cell>
          <cell r="E355" t="str">
            <v>Togo</v>
          </cell>
          <cell r="F355" t="str">
            <v>Togolaise</v>
          </cell>
          <cell r="G355" t="str">
            <v>F</v>
          </cell>
        </row>
        <row r="356">
          <cell r="A356">
            <v>476</v>
          </cell>
          <cell r="B356" t="str">
            <v>AZONDOGA Zorobabel</v>
          </cell>
          <cell r="C356">
            <v>32970</v>
          </cell>
          <cell r="D356" t="str">
            <v>Lomé</v>
          </cell>
          <cell r="E356" t="str">
            <v>Togo</v>
          </cell>
          <cell r="F356" t="str">
            <v>Togolaise</v>
          </cell>
          <cell r="G356" t="str">
            <v>M</v>
          </cell>
        </row>
        <row r="357">
          <cell r="A357">
            <v>477</v>
          </cell>
          <cell r="B357" t="str">
            <v>BLANDE Essossinam</v>
          </cell>
          <cell r="C357">
            <v>31410</v>
          </cell>
          <cell r="D357" t="str">
            <v>Solla</v>
          </cell>
          <cell r="E357" t="str">
            <v>Togo</v>
          </cell>
          <cell r="F357" t="str">
            <v>Togolaise</v>
          </cell>
          <cell r="G357" t="str">
            <v>M</v>
          </cell>
        </row>
        <row r="358">
          <cell r="A358">
            <v>478</v>
          </cell>
          <cell r="B358" t="str">
            <v>BLEZA Mabaféi</v>
          </cell>
          <cell r="C358">
            <v>29493</v>
          </cell>
          <cell r="D358" t="str">
            <v>Lomé</v>
          </cell>
          <cell r="E358" t="str">
            <v>Togo</v>
          </cell>
          <cell r="F358" t="str">
            <v>Togolaise</v>
          </cell>
          <cell r="G358" t="str">
            <v>M</v>
          </cell>
        </row>
        <row r="359">
          <cell r="A359">
            <v>479</v>
          </cell>
          <cell r="B359" t="str">
            <v>DJOKOUME Kossivi</v>
          </cell>
          <cell r="C359">
            <v>28169</v>
          </cell>
          <cell r="D359" t="str">
            <v>Amégnran</v>
          </cell>
          <cell r="E359" t="str">
            <v>Togo</v>
          </cell>
          <cell r="F359" t="str">
            <v>Togolaise</v>
          </cell>
          <cell r="G359" t="str">
            <v>M</v>
          </cell>
        </row>
        <row r="360">
          <cell r="A360">
            <v>480</v>
          </cell>
          <cell r="B360" t="str">
            <v>DOEVI Doté Crédo</v>
          </cell>
          <cell r="C360">
            <v>35285</v>
          </cell>
          <cell r="D360" t="str">
            <v>Lomé</v>
          </cell>
          <cell r="E360" t="str">
            <v>Togo</v>
          </cell>
          <cell r="F360" t="str">
            <v>Togolaise</v>
          </cell>
          <cell r="G360" t="str">
            <v>M</v>
          </cell>
        </row>
        <row r="361">
          <cell r="A361">
            <v>481</v>
          </cell>
          <cell r="B361" t="str">
            <v>ELIA Kodjo Aimé</v>
          </cell>
          <cell r="C361">
            <v>34225</v>
          </cell>
          <cell r="D361" t="str">
            <v>Lomé</v>
          </cell>
          <cell r="E361" t="str">
            <v>Togo</v>
          </cell>
          <cell r="F361" t="str">
            <v>Togolaise</v>
          </cell>
          <cell r="G361" t="str">
            <v>M</v>
          </cell>
        </row>
        <row r="362">
          <cell r="A362">
            <v>482</v>
          </cell>
          <cell r="B362" t="str">
            <v>GNEBAKOU Dawounla</v>
          </cell>
          <cell r="C362">
            <v>31569</v>
          </cell>
          <cell r="D362" t="str">
            <v>Tchagala</v>
          </cell>
          <cell r="E362" t="str">
            <v>Togo</v>
          </cell>
          <cell r="F362" t="str">
            <v>Togolaise</v>
          </cell>
          <cell r="G362" t="str">
            <v>M</v>
          </cell>
        </row>
        <row r="363">
          <cell r="A363">
            <v>483</v>
          </cell>
          <cell r="B363" t="str">
            <v>GOGA Edjeh Kossi</v>
          </cell>
          <cell r="C363">
            <v>32061</v>
          </cell>
          <cell r="D363" t="str">
            <v>Lomé</v>
          </cell>
          <cell r="E363" t="str">
            <v>Togo</v>
          </cell>
          <cell r="F363" t="str">
            <v>Togolaise</v>
          </cell>
          <cell r="G363" t="str">
            <v>M</v>
          </cell>
        </row>
        <row r="364">
          <cell r="A364">
            <v>484</v>
          </cell>
          <cell r="B364" t="str">
            <v>GOTA Komla Senyenyo</v>
          </cell>
          <cell r="C364">
            <v>31804</v>
          </cell>
          <cell r="D364" t="str">
            <v>Kpélé-Goudévé</v>
          </cell>
          <cell r="E364" t="str">
            <v>Togo</v>
          </cell>
          <cell r="F364" t="str">
            <v>Togolaise</v>
          </cell>
          <cell r="G364" t="str">
            <v>M</v>
          </cell>
        </row>
        <row r="365">
          <cell r="A365">
            <v>485</v>
          </cell>
          <cell r="B365" t="str">
            <v>GUNN Séwa</v>
          </cell>
          <cell r="C365">
            <v>30818</v>
          </cell>
          <cell r="D365" t="str">
            <v>Akoumapé</v>
          </cell>
          <cell r="E365" t="str">
            <v>Togo</v>
          </cell>
          <cell r="F365" t="str">
            <v>Togolaise</v>
          </cell>
          <cell r="G365" t="str">
            <v>M</v>
          </cell>
        </row>
        <row r="366">
          <cell r="A366">
            <v>486</v>
          </cell>
          <cell r="B366" t="str">
            <v>HANVI N’vemo Follyvi</v>
          </cell>
          <cell r="C366">
            <v>29066</v>
          </cell>
          <cell r="D366" t="str">
            <v>Ahara</v>
          </cell>
          <cell r="E366" t="str">
            <v>Togo</v>
          </cell>
          <cell r="F366" t="str">
            <v>Togolaise</v>
          </cell>
          <cell r="G366" t="str">
            <v>M</v>
          </cell>
        </row>
        <row r="367">
          <cell r="A367">
            <v>487</v>
          </cell>
          <cell r="B367" t="str">
            <v>KADJAWETOU Abalika</v>
          </cell>
          <cell r="C367">
            <v>31041</v>
          </cell>
          <cell r="D367" t="str">
            <v>Tchitchao-Fato</v>
          </cell>
          <cell r="E367" t="str">
            <v>Togo</v>
          </cell>
          <cell r="F367" t="str">
            <v>Togolaise</v>
          </cell>
          <cell r="G367" t="str">
            <v>M</v>
          </cell>
        </row>
        <row r="368">
          <cell r="A368">
            <v>488</v>
          </cell>
          <cell r="B368" t="str">
            <v>KERIM Djamel</v>
          </cell>
          <cell r="C368">
            <v>33131</v>
          </cell>
          <cell r="D368" t="str">
            <v>Akata-Dzokpé</v>
          </cell>
          <cell r="E368" t="str">
            <v>Togo</v>
          </cell>
          <cell r="F368" t="str">
            <v>Togolaise</v>
          </cell>
          <cell r="G368" t="str">
            <v>M</v>
          </cell>
        </row>
        <row r="369">
          <cell r="A369">
            <v>489</v>
          </cell>
          <cell r="B369" t="str">
            <v>KODO Mazama-Esso</v>
          </cell>
          <cell r="C369">
            <v>31047</v>
          </cell>
          <cell r="D369" t="str">
            <v>Sahoudè</v>
          </cell>
          <cell r="E369" t="str">
            <v>Togo</v>
          </cell>
          <cell r="F369" t="str">
            <v>Togolaise</v>
          </cell>
          <cell r="G369" t="str">
            <v>M</v>
          </cell>
        </row>
        <row r="370">
          <cell r="A370">
            <v>490</v>
          </cell>
          <cell r="B370" t="str">
            <v>LADITOKE Sohou</v>
          </cell>
          <cell r="C370">
            <v>33115</v>
          </cell>
          <cell r="D370" t="str">
            <v>Lama-Tessi</v>
          </cell>
          <cell r="E370" t="str">
            <v>Togo</v>
          </cell>
          <cell r="F370" t="str">
            <v>Togolaise</v>
          </cell>
          <cell r="G370" t="str">
            <v>M</v>
          </cell>
        </row>
        <row r="371">
          <cell r="A371">
            <v>491</v>
          </cell>
          <cell r="B371" t="str">
            <v>MAMA Bitchelam-Nawa</v>
          </cell>
          <cell r="C371">
            <v>32343</v>
          </cell>
          <cell r="D371" t="str">
            <v>Atakpamé</v>
          </cell>
          <cell r="E371" t="str">
            <v>Togo</v>
          </cell>
          <cell r="F371" t="str">
            <v>Togolaise</v>
          </cell>
          <cell r="G371" t="str">
            <v>F</v>
          </cell>
        </row>
        <row r="372">
          <cell r="A372">
            <v>492</v>
          </cell>
          <cell r="B372" t="str">
            <v>OGNIGAMA Kokou</v>
          </cell>
          <cell r="C372" t="str">
            <v>En 1972</v>
          </cell>
          <cell r="D372" t="str">
            <v>Agbandi</v>
          </cell>
          <cell r="E372" t="str">
            <v>Togo</v>
          </cell>
          <cell r="F372" t="str">
            <v>Togolaise</v>
          </cell>
          <cell r="G372" t="str">
            <v>M</v>
          </cell>
        </row>
        <row r="373">
          <cell r="A373">
            <v>493</v>
          </cell>
          <cell r="B373" t="str">
            <v>SERENDA Tsématèh</v>
          </cell>
          <cell r="C373" t="str">
            <v>En 1978</v>
          </cell>
          <cell r="D373" t="str">
            <v>M’Boratchika</v>
          </cell>
          <cell r="E373" t="str">
            <v>Togo</v>
          </cell>
          <cell r="F373" t="str">
            <v>Togolaise</v>
          </cell>
          <cell r="G373" t="str">
            <v>M</v>
          </cell>
        </row>
        <row r="374">
          <cell r="A374">
            <v>494</v>
          </cell>
          <cell r="B374" t="str">
            <v>SOSSOU Yawoa Sromawuda</v>
          </cell>
          <cell r="C374">
            <v>32100</v>
          </cell>
          <cell r="D374" t="str">
            <v>Agu-Nyogbo Agbétiko</v>
          </cell>
          <cell r="E374" t="str">
            <v>Togo</v>
          </cell>
          <cell r="F374" t="str">
            <v>Togolaise</v>
          </cell>
          <cell r="G374" t="str">
            <v>F</v>
          </cell>
        </row>
        <row r="375">
          <cell r="A375">
            <v>495</v>
          </cell>
          <cell r="B375" t="str">
            <v>WONA Afi Mawussé</v>
          </cell>
          <cell r="C375">
            <v>32701</v>
          </cell>
          <cell r="D375" t="str">
            <v>Sokodé</v>
          </cell>
          <cell r="E375" t="str">
            <v>Togo</v>
          </cell>
          <cell r="F375" t="str">
            <v>Togolaise</v>
          </cell>
          <cell r="G375" t="str">
            <v>F</v>
          </cell>
        </row>
        <row r="376">
          <cell r="A376">
            <v>496</v>
          </cell>
          <cell r="B376" t="str">
            <v>BOUARE Mamou</v>
          </cell>
          <cell r="C376">
            <v>31573</v>
          </cell>
          <cell r="D376" t="str">
            <v>KATIOLA</v>
          </cell>
          <cell r="E376" t="str">
            <v>Mali</v>
          </cell>
          <cell r="F376" t="str">
            <v>Malienne</v>
          </cell>
        </row>
        <row r="377">
          <cell r="A377">
            <v>497</v>
          </cell>
          <cell r="B377" t="str">
            <v>CISSOUMA Dramane</v>
          </cell>
          <cell r="C377">
            <v>33191</v>
          </cell>
          <cell r="D377" t="str">
            <v>KOUTIALA</v>
          </cell>
          <cell r="E377" t="str">
            <v>Mali</v>
          </cell>
          <cell r="F377" t="str">
            <v>Malienne</v>
          </cell>
        </row>
        <row r="378">
          <cell r="A378">
            <v>498</v>
          </cell>
          <cell r="B378" t="str">
            <v>COULIBALY Abdramane</v>
          </cell>
          <cell r="C378">
            <v>30372</v>
          </cell>
          <cell r="D378" t="str">
            <v>BAMAKO</v>
          </cell>
          <cell r="E378" t="str">
            <v>Mali</v>
          </cell>
          <cell r="F378" t="str">
            <v>Malienne</v>
          </cell>
        </row>
        <row r="379">
          <cell r="A379">
            <v>499</v>
          </cell>
          <cell r="B379" t="str">
            <v>COULIBALY Boubacar</v>
          </cell>
          <cell r="C379">
            <v>33462</v>
          </cell>
          <cell r="D379" t="str">
            <v>BAMAKO</v>
          </cell>
          <cell r="E379" t="str">
            <v>Mali</v>
          </cell>
          <cell r="F379" t="str">
            <v>Malienne</v>
          </cell>
        </row>
        <row r="380">
          <cell r="A380">
            <v>500</v>
          </cell>
          <cell r="B380" t="str">
            <v>DEMBELE Aboubacar</v>
          </cell>
          <cell r="C380">
            <v>33205</v>
          </cell>
          <cell r="D380" t="str">
            <v>BAMAKO</v>
          </cell>
          <cell r="E380" t="str">
            <v>Mali</v>
          </cell>
          <cell r="F380" t="str">
            <v>Malienne</v>
          </cell>
        </row>
        <row r="381">
          <cell r="A381">
            <v>501</v>
          </cell>
          <cell r="B381" t="str">
            <v>DEMBELE Sidiki Kiya Karim</v>
          </cell>
          <cell r="C381" t="str">
            <v>En 1996</v>
          </cell>
          <cell r="D381" t="str">
            <v>SOUNGOULASSA</v>
          </cell>
          <cell r="E381" t="str">
            <v>Mali</v>
          </cell>
          <cell r="F381" t="str">
            <v>Malienne</v>
          </cell>
        </row>
        <row r="382">
          <cell r="A382">
            <v>502</v>
          </cell>
          <cell r="B382" t="str">
            <v>DEMBELE Souleymane</v>
          </cell>
          <cell r="C382">
            <v>33663</v>
          </cell>
          <cell r="D382" t="str">
            <v>KOKO-KORHOGO</v>
          </cell>
          <cell r="E382" t="str">
            <v>Mali</v>
          </cell>
          <cell r="F382" t="str">
            <v>Malienne</v>
          </cell>
        </row>
        <row r="383">
          <cell r="A383">
            <v>503</v>
          </cell>
          <cell r="B383" t="str">
            <v>DIAGUI Sidi</v>
          </cell>
          <cell r="C383" t="str">
            <v>En 1989</v>
          </cell>
          <cell r="D383" t="str">
            <v>TIEBALA</v>
          </cell>
          <cell r="E383" t="str">
            <v>Mali</v>
          </cell>
          <cell r="F383" t="str">
            <v>Malienne</v>
          </cell>
        </row>
        <row r="384">
          <cell r="A384">
            <v>504</v>
          </cell>
          <cell r="B384" t="str">
            <v>DIALLO Kalihawa</v>
          </cell>
          <cell r="C384">
            <v>33777</v>
          </cell>
          <cell r="D384" t="str">
            <v>BAMAKO</v>
          </cell>
          <cell r="E384" t="str">
            <v>Mali</v>
          </cell>
          <cell r="F384" t="str">
            <v>Malienne</v>
          </cell>
        </row>
        <row r="385">
          <cell r="A385">
            <v>505</v>
          </cell>
          <cell r="B385" t="str">
            <v>DIAKITE Bintou Epouse SISSOKO</v>
          </cell>
          <cell r="C385">
            <v>30890</v>
          </cell>
          <cell r="D385" t="str">
            <v>YANFOLILA</v>
          </cell>
          <cell r="E385" t="str">
            <v>Mali</v>
          </cell>
          <cell r="F385" t="str">
            <v>Malienne</v>
          </cell>
        </row>
        <row r="386">
          <cell r="A386">
            <v>506</v>
          </cell>
          <cell r="B386" t="str">
            <v>DIARRA Adama</v>
          </cell>
          <cell r="C386">
            <v>30987</v>
          </cell>
          <cell r="D386" t="str">
            <v>KASSAMA</v>
          </cell>
          <cell r="E386" t="str">
            <v>Mali</v>
          </cell>
          <cell r="F386" t="str">
            <v>Malienne</v>
          </cell>
        </row>
        <row r="387">
          <cell r="A387">
            <v>507</v>
          </cell>
          <cell r="B387" t="str">
            <v>DIARRA Issa</v>
          </cell>
          <cell r="C387">
            <v>32883</v>
          </cell>
          <cell r="D387" t="str">
            <v>BAMAKO</v>
          </cell>
          <cell r="E387" t="str">
            <v>Mali</v>
          </cell>
          <cell r="F387" t="str">
            <v>Malienne</v>
          </cell>
        </row>
        <row r="388">
          <cell r="A388">
            <v>508</v>
          </cell>
          <cell r="B388" t="str">
            <v>DIARRA Zoumana</v>
          </cell>
          <cell r="C388">
            <v>32572</v>
          </cell>
          <cell r="D388" t="str">
            <v>BAGUINEDA</v>
          </cell>
          <cell r="E388" t="str">
            <v>Mali</v>
          </cell>
          <cell r="F388" t="str">
            <v>Malienne</v>
          </cell>
        </row>
        <row r="389">
          <cell r="A389">
            <v>509</v>
          </cell>
          <cell r="B389" t="str">
            <v>DICKO Madina</v>
          </cell>
          <cell r="C389">
            <v>35380</v>
          </cell>
          <cell r="D389" t="str">
            <v>MOPTI</v>
          </cell>
          <cell r="E389" t="str">
            <v>Mali</v>
          </cell>
          <cell r="F389" t="str">
            <v>Malienne</v>
          </cell>
        </row>
        <row r="390">
          <cell r="A390">
            <v>510</v>
          </cell>
          <cell r="B390" t="str">
            <v>FOMBA Haoua</v>
          </cell>
          <cell r="C390">
            <v>33689</v>
          </cell>
          <cell r="D390" t="str">
            <v>BAMAKO</v>
          </cell>
          <cell r="E390" t="str">
            <v>Mali</v>
          </cell>
          <cell r="F390" t="str">
            <v>Malienne</v>
          </cell>
        </row>
        <row r="391">
          <cell r="A391">
            <v>511</v>
          </cell>
          <cell r="B391" t="str">
            <v>GUINDO Mamadou</v>
          </cell>
          <cell r="C391">
            <v>28499</v>
          </cell>
          <cell r="D391" t="str">
            <v>BAMAKO</v>
          </cell>
          <cell r="E391" t="str">
            <v>Mali</v>
          </cell>
          <cell r="F391" t="str">
            <v>Malienne</v>
          </cell>
        </row>
        <row r="392">
          <cell r="A392">
            <v>512</v>
          </cell>
          <cell r="B392" t="str">
            <v>KATILE Modibo</v>
          </cell>
          <cell r="C392">
            <v>34316</v>
          </cell>
          <cell r="D392" t="str">
            <v>KOUROUMA</v>
          </cell>
          <cell r="E392" t="str">
            <v>Mali</v>
          </cell>
          <cell r="F392" t="str">
            <v>Malienne</v>
          </cell>
        </row>
        <row r="393">
          <cell r="A393">
            <v>513</v>
          </cell>
          <cell r="B393" t="str">
            <v>KEITA Moussa</v>
          </cell>
          <cell r="C393">
            <v>30465</v>
          </cell>
          <cell r="D393" t="str">
            <v>OUELESSEBOUGOU/KATI</v>
          </cell>
          <cell r="E393" t="str">
            <v>Mali</v>
          </cell>
          <cell r="F393" t="str">
            <v>Malienne</v>
          </cell>
        </row>
        <row r="394">
          <cell r="A394">
            <v>514</v>
          </cell>
          <cell r="B394" t="str">
            <v>KONATE Nouhoum</v>
          </cell>
          <cell r="C394">
            <v>33031</v>
          </cell>
          <cell r="D394" t="str">
            <v>DOUBASSO</v>
          </cell>
          <cell r="E394" t="str">
            <v>Mali</v>
          </cell>
          <cell r="F394" t="str">
            <v>Malienne</v>
          </cell>
        </row>
        <row r="395">
          <cell r="A395">
            <v>515</v>
          </cell>
          <cell r="B395" t="str">
            <v>KONATE Soumaïla</v>
          </cell>
          <cell r="C395">
            <v>32304</v>
          </cell>
          <cell r="D395" t="str">
            <v>BONON</v>
          </cell>
          <cell r="E395" t="str">
            <v>Mali</v>
          </cell>
          <cell r="F395" t="str">
            <v>Malienne</v>
          </cell>
        </row>
        <row r="396">
          <cell r="A396">
            <v>516</v>
          </cell>
          <cell r="B396" t="str">
            <v>MAIGA Issa</v>
          </cell>
          <cell r="C396">
            <v>33323</v>
          </cell>
          <cell r="D396" t="str">
            <v>BAMAKO</v>
          </cell>
          <cell r="E396" t="str">
            <v>Mali</v>
          </cell>
          <cell r="F396" t="str">
            <v>Malienne</v>
          </cell>
        </row>
        <row r="397">
          <cell r="A397">
            <v>517</v>
          </cell>
          <cell r="B397" t="str">
            <v>MAIGA Papa Moussa dit Diombana</v>
          </cell>
          <cell r="C397">
            <v>33884</v>
          </cell>
          <cell r="D397" t="str">
            <v>BAMAKO</v>
          </cell>
          <cell r="E397" t="str">
            <v>Mali</v>
          </cell>
          <cell r="F397" t="str">
            <v>Malienne</v>
          </cell>
        </row>
        <row r="398">
          <cell r="A398">
            <v>518</v>
          </cell>
          <cell r="B398" t="str">
            <v>NIENTAO DIALLO Fatoumata</v>
          </cell>
          <cell r="C398">
            <v>30817</v>
          </cell>
          <cell r="D398" t="str">
            <v>BAMAKO</v>
          </cell>
          <cell r="E398" t="str">
            <v>Mali</v>
          </cell>
          <cell r="F398" t="str">
            <v>Malienne</v>
          </cell>
        </row>
        <row r="399">
          <cell r="A399">
            <v>519</v>
          </cell>
          <cell r="B399" t="str">
            <v>OUOLOGUEM Sékou</v>
          </cell>
          <cell r="C399">
            <v>33662</v>
          </cell>
          <cell r="D399" t="str">
            <v>BANDIRA</v>
          </cell>
          <cell r="E399" t="str">
            <v>Mali</v>
          </cell>
          <cell r="F399" t="str">
            <v>Malienne</v>
          </cell>
        </row>
        <row r="400">
          <cell r="A400">
            <v>520</v>
          </cell>
          <cell r="B400" t="str">
            <v>SAMASSEKOU Aly</v>
          </cell>
          <cell r="C400">
            <v>33538</v>
          </cell>
          <cell r="D400" t="str">
            <v>DIAFARABE</v>
          </cell>
          <cell r="E400" t="str">
            <v>Mali</v>
          </cell>
          <cell r="F400" t="str">
            <v>Malienne</v>
          </cell>
        </row>
        <row r="401">
          <cell r="A401">
            <v>521</v>
          </cell>
          <cell r="B401" t="str">
            <v>SANKARE Hamadoun</v>
          </cell>
          <cell r="C401">
            <v>33228</v>
          </cell>
          <cell r="D401" t="str">
            <v>GOUNDAM</v>
          </cell>
          <cell r="E401" t="str">
            <v>Mali</v>
          </cell>
          <cell r="F401" t="str">
            <v>Malienne</v>
          </cell>
        </row>
        <row r="402">
          <cell r="A402">
            <v>522</v>
          </cell>
          <cell r="B402" t="str">
            <v>SANOGO Ali</v>
          </cell>
          <cell r="C402">
            <v>33912</v>
          </cell>
          <cell r="D402" t="str">
            <v>OURIKELA</v>
          </cell>
          <cell r="E402" t="str">
            <v>Mali</v>
          </cell>
          <cell r="F402" t="str">
            <v>Malienne</v>
          </cell>
        </row>
        <row r="403">
          <cell r="A403">
            <v>523</v>
          </cell>
          <cell r="B403" t="str">
            <v>SANOGO Noumory</v>
          </cell>
          <cell r="E403" t="str">
            <v>Mali</v>
          </cell>
          <cell r="F403" t="str">
            <v>Malienne</v>
          </cell>
        </row>
        <row r="404">
          <cell r="A404">
            <v>524</v>
          </cell>
          <cell r="B404" t="str">
            <v>SIDIBE Adama</v>
          </cell>
          <cell r="C404">
            <v>33914</v>
          </cell>
          <cell r="D404" t="str">
            <v>BAMAKO</v>
          </cell>
          <cell r="E404" t="str">
            <v>Mali</v>
          </cell>
          <cell r="F404" t="str">
            <v>Malienne</v>
          </cell>
        </row>
        <row r="405">
          <cell r="A405">
            <v>525</v>
          </cell>
          <cell r="B405" t="str">
            <v>SIDIBE Daouda</v>
          </cell>
          <cell r="C405">
            <v>33603</v>
          </cell>
          <cell r="D405" t="str">
            <v>DIOÏLA</v>
          </cell>
          <cell r="E405" t="str">
            <v>Mali</v>
          </cell>
          <cell r="F405" t="str">
            <v>Malienne</v>
          </cell>
        </row>
        <row r="406">
          <cell r="A406">
            <v>526</v>
          </cell>
          <cell r="B406" t="str">
            <v>SIDIBE Ousmane</v>
          </cell>
          <cell r="C406">
            <v>32386</v>
          </cell>
          <cell r="D406" t="str">
            <v>DIELINFING</v>
          </cell>
          <cell r="E406" t="str">
            <v>Mali</v>
          </cell>
          <cell r="F406" t="str">
            <v>Malienne</v>
          </cell>
        </row>
        <row r="407">
          <cell r="A407">
            <v>527</v>
          </cell>
          <cell r="B407" t="str">
            <v>SOUNKARA Moustapha</v>
          </cell>
          <cell r="C407" t="str">
            <v xml:space="preserve">Vers 1983 </v>
          </cell>
          <cell r="D407" t="str">
            <v>KAPALA</v>
          </cell>
          <cell r="E407" t="str">
            <v>Mali</v>
          </cell>
          <cell r="F407" t="str">
            <v>Malienne</v>
          </cell>
        </row>
        <row r="408">
          <cell r="A408">
            <v>528</v>
          </cell>
          <cell r="B408" t="str">
            <v>TEMBELY Amagaraï</v>
          </cell>
          <cell r="C408">
            <v>33492</v>
          </cell>
          <cell r="D408" t="str">
            <v>BANDIAGARA</v>
          </cell>
          <cell r="E408" t="str">
            <v>Mali</v>
          </cell>
          <cell r="F408" t="str">
            <v>Malienne</v>
          </cell>
        </row>
        <row r="409">
          <cell r="A409">
            <v>529</v>
          </cell>
          <cell r="B409" t="str">
            <v>TEME Oumar</v>
          </cell>
          <cell r="C409">
            <v>33604</v>
          </cell>
          <cell r="D409" t="str">
            <v>SANGHA-OYOL-LEYE</v>
          </cell>
          <cell r="E409" t="str">
            <v>Mali</v>
          </cell>
          <cell r="F409" t="str">
            <v>Malienne</v>
          </cell>
        </row>
        <row r="410">
          <cell r="A410">
            <v>530</v>
          </cell>
          <cell r="B410" t="str">
            <v>TRAORE Dadji</v>
          </cell>
          <cell r="C410">
            <v>28735</v>
          </cell>
          <cell r="D410" t="str">
            <v>BAMAKO</v>
          </cell>
          <cell r="E410" t="str">
            <v>Mali</v>
          </cell>
          <cell r="F410" t="str">
            <v>Malienne</v>
          </cell>
        </row>
        <row r="411">
          <cell r="A411">
            <v>531</v>
          </cell>
          <cell r="B411" t="str">
            <v>TRAORE Karamoko</v>
          </cell>
          <cell r="E411" t="str">
            <v>Mali</v>
          </cell>
          <cell r="F411" t="str">
            <v>Malienne</v>
          </cell>
        </row>
        <row r="412">
          <cell r="A412">
            <v>532</v>
          </cell>
          <cell r="B412" t="str">
            <v>TRAORE Cheick Ahmed Mohamed</v>
          </cell>
          <cell r="C412">
            <v>32154</v>
          </cell>
          <cell r="D412" t="str">
            <v>BAMAKO</v>
          </cell>
          <cell r="E412" t="str">
            <v>Mali</v>
          </cell>
          <cell r="F412" t="str">
            <v>Malienne</v>
          </cell>
        </row>
        <row r="413">
          <cell r="A413">
            <v>533</v>
          </cell>
          <cell r="B413" t="str">
            <v>ABBO Jimmy Fabrice Indrix</v>
          </cell>
          <cell r="C413" t="str">
            <v>13/01/1990</v>
          </cell>
          <cell r="D413" t="str">
            <v>Bangui</v>
          </cell>
          <cell r="E413" t="str">
            <v>Centrafrique</v>
          </cell>
          <cell r="F413" t="str">
            <v>Centrafricaine</v>
          </cell>
        </row>
        <row r="414">
          <cell r="A414">
            <v>534</v>
          </cell>
          <cell r="B414" t="str">
            <v>BE-SARALABA-NAGODO Ghislaine Armelle</v>
          </cell>
          <cell r="C414" t="str">
            <v>19/03/1987</v>
          </cell>
          <cell r="D414" t="str">
            <v>Yaoundé</v>
          </cell>
          <cell r="E414" t="str">
            <v>Centrafrique</v>
          </cell>
          <cell r="F414" t="str">
            <v>Centrafricaine</v>
          </cell>
        </row>
        <row r="415">
          <cell r="A415">
            <v>535</v>
          </cell>
          <cell r="B415" t="str">
            <v>DAMAÏ-BOMESSE Herno Vianey</v>
          </cell>
          <cell r="C415" t="str">
            <v>26/02/1990</v>
          </cell>
          <cell r="D415" t="str">
            <v>Bangui</v>
          </cell>
          <cell r="E415" t="str">
            <v>Centrafrique</v>
          </cell>
          <cell r="F415" t="str">
            <v>Centrafricaine</v>
          </cell>
        </row>
        <row r="416">
          <cell r="A416">
            <v>536</v>
          </cell>
          <cell r="B416" t="str">
            <v>GADENDJI Eddy-Sathurnin</v>
          </cell>
          <cell r="C416">
            <v>33664</v>
          </cell>
          <cell r="D416" t="str">
            <v>Bimbo</v>
          </cell>
          <cell r="E416" t="str">
            <v>Centrafrique</v>
          </cell>
          <cell r="F416" t="str">
            <v>Centrafricaine</v>
          </cell>
        </row>
        <row r="417">
          <cell r="A417">
            <v>537</v>
          </cell>
          <cell r="B417" t="str">
            <v>GAZALIMA Jason Philippe</v>
          </cell>
          <cell r="C417" t="str">
            <v>17/04/1989</v>
          </cell>
          <cell r="D417" t="str">
            <v>Dekoa</v>
          </cell>
          <cell r="E417" t="str">
            <v>Centrafrique</v>
          </cell>
          <cell r="F417" t="str">
            <v>Centrafricaine</v>
          </cell>
        </row>
        <row r="418">
          <cell r="A418">
            <v>538</v>
          </cell>
          <cell r="B418" t="str">
            <v>GOUDJE-LE-DOBIRIDJE Kossiang</v>
          </cell>
          <cell r="C418" t="str">
            <v>25/05/1986</v>
          </cell>
          <cell r="D418" t="str">
            <v>Bangui</v>
          </cell>
          <cell r="E418" t="str">
            <v>Centrafrique</v>
          </cell>
          <cell r="F418" t="str">
            <v>Centrafricaine</v>
          </cell>
        </row>
        <row r="419">
          <cell r="A419">
            <v>539</v>
          </cell>
          <cell r="B419" t="str">
            <v>KABAÏLE Philippe-De-Sal</v>
          </cell>
          <cell r="C419" t="str">
            <v>03/08/1991</v>
          </cell>
          <cell r="D419" t="str">
            <v>Bangui</v>
          </cell>
          <cell r="E419" t="str">
            <v>Centrafrique</v>
          </cell>
          <cell r="F419" t="str">
            <v>Centrafricaine</v>
          </cell>
        </row>
        <row r="420">
          <cell r="A420">
            <v>540</v>
          </cell>
          <cell r="B420" t="str">
            <v>KOKOA Romuald Quentin Ulrich</v>
          </cell>
          <cell r="C420" t="str">
            <v>28/03/1991</v>
          </cell>
          <cell r="D420" t="str">
            <v>Bangui</v>
          </cell>
          <cell r="E420" t="str">
            <v>Centrafrique</v>
          </cell>
          <cell r="F420" t="str">
            <v>Centrafricaine</v>
          </cell>
        </row>
        <row r="421">
          <cell r="A421">
            <v>541</v>
          </cell>
          <cell r="B421" t="str">
            <v>KONGAÏNA Benedicte Jurdicia</v>
          </cell>
          <cell r="C421">
            <v>30327</v>
          </cell>
          <cell r="D421" t="str">
            <v>Bangui</v>
          </cell>
          <cell r="E421" t="str">
            <v>Centrafrique</v>
          </cell>
          <cell r="F421" t="str">
            <v>Centrafricaine</v>
          </cell>
        </row>
        <row r="422">
          <cell r="A422">
            <v>542</v>
          </cell>
          <cell r="B422" t="str">
            <v>LOBERANG Diane Carelle</v>
          </cell>
          <cell r="C422">
            <v>35230</v>
          </cell>
          <cell r="D422" t="str">
            <v>Bangui</v>
          </cell>
          <cell r="E422" t="str">
            <v>Centrafrique</v>
          </cell>
          <cell r="F422" t="str">
            <v>Centrafricaine</v>
          </cell>
        </row>
        <row r="423">
          <cell r="A423">
            <v>543</v>
          </cell>
          <cell r="B423" t="str">
            <v>MOKONZAPA MIN-DENENGUENDE Saint Cyr</v>
          </cell>
          <cell r="C423" t="str">
            <v>10/08/1995</v>
          </cell>
          <cell r="D423" t="str">
            <v>Bangui</v>
          </cell>
          <cell r="E423" t="str">
            <v>Centrafrique</v>
          </cell>
          <cell r="F423" t="str">
            <v>Centrafricaine</v>
          </cell>
        </row>
        <row r="424">
          <cell r="A424">
            <v>544</v>
          </cell>
          <cell r="B424" t="str">
            <v>NGALYOU Jean de Dieu</v>
          </cell>
          <cell r="C424" t="str">
            <v>20/12/1995</v>
          </cell>
          <cell r="D424" t="str">
            <v>Yaloké</v>
          </cell>
          <cell r="E424" t="str">
            <v>Centrafrique</v>
          </cell>
          <cell r="F424" t="str">
            <v>Centrafricaine</v>
          </cell>
        </row>
        <row r="425">
          <cell r="A425">
            <v>545</v>
          </cell>
          <cell r="B425" t="str">
            <v>NGANDA née KOTA-NGUINZA Flora Suzette</v>
          </cell>
          <cell r="C425" t="str">
            <v>21/12/1976</v>
          </cell>
          <cell r="D425" t="str">
            <v>Bucarest (Roumanie)</v>
          </cell>
          <cell r="E425" t="str">
            <v>Centrafrique</v>
          </cell>
          <cell r="F425" t="str">
            <v>Centrafricaine</v>
          </cell>
        </row>
        <row r="426">
          <cell r="A426">
            <v>546</v>
          </cell>
          <cell r="B426" t="str">
            <v>NZABA DEMONGONOU BENIN Hugues Chérubin</v>
          </cell>
          <cell r="C426" t="str">
            <v>26/10/1988</v>
          </cell>
          <cell r="D426" t="str">
            <v>Bimbo</v>
          </cell>
          <cell r="E426" t="str">
            <v>Centrafrique</v>
          </cell>
          <cell r="F426" t="str">
            <v>Centrafricaine</v>
          </cell>
        </row>
        <row r="427">
          <cell r="A427">
            <v>547</v>
          </cell>
          <cell r="B427" t="str">
            <v>PONGUINDE Jupsie Carole</v>
          </cell>
          <cell r="C427" t="str">
            <v>14/07/1989</v>
          </cell>
          <cell r="D427" t="str">
            <v>Bangui</v>
          </cell>
          <cell r="E427" t="str">
            <v>Centrafrique</v>
          </cell>
          <cell r="F427" t="str">
            <v>Centrafricaine</v>
          </cell>
        </row>
        <row r="428">
          <cell r="A428">
            <v>548</v>
          </cell>
          <cell r="B428" t="str">
            <v>SAKANAKO Barbara Ida</v>
          </cell>
          <cell r="C428">
            <v>30749</v>
          </cell>
          <cell r="D428" t="str">
            <v>Bambari</v>
          </cell>
          <cell r="E428" t="str">
            <v>Centrafrique</v>
          </cell>
          <cell r="F428" t="str">
            <v>Centrafricaine</v>
          </cell>
        </row>
        <row r="429">
          <cell r="A429">
            <v>549</v>
          </cell>
          <cell r="B429" t="str">
            <v xml:space="preserve">THEMBIWA-DABANGA Chamberling Alexis </v>
          </cell>
          <cell r="C429">
            <v>35044</v>
          </cell>
          <cell r="D429" t="str">
            <v>Bangui</v>
          </cell>
          <cell r="E429" t="str">
            <v>Centrafrique</v>
          </cell>
          <cell r="F429" t="str">
            <v>Centrafricaine</v>
          </cell>
        </row>
        <row r="430">
          <cell r="A430">
            <v>550</v>
          </cell>
          <cell r="B430" t="str">
            <v>MOUKAKOUNOU IMIMI Emanh Harold</v>
          </cell>
          <cell r="C430">
            <v>33853</v>
          </cell>
          <cell r="D430" t="str">
            <v>Divenie</v>
          </cell>
          <cell r="E430" t="str">
            <v>Congo</v>
          </cell>
          <cell r="F430" t="str">
            <v>Congolaise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"/>
      <sheetName val="Population"/>
      <sheetName val="Consommation Voiture"/>
      <sheetName val="Données"/>
      <sheetName val="Résultat attendu"/>
      <sheetName val="Consommation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A</v>
          </cell>
          <cell r="C3">
            <v>100</v>
          </cell>
          <cell r="D3">
            <v>67.8</v>
          </cell>
          <cell r="E3">
            <v>0.8</v>
          </cell>
        </row>
        <row r="4">
          <cell r="B4" t="str">
            <v>B</v>
          </cell>
          <cell r="C4">
            <v>200</v>
          </cell>
          <cell r="D4">
            <v>121.6</v>
          </cell>
          <cell r="E4">
            <v>0.8</v>
          </cell>
        </row>
        <row r="5">
          <cell r="B5" t="str">
            <v>C</v>
          </cell>
          <cell r="C5">
            <v>300</v>
          </cell>
          <cell r="D5">
            <v>162.19999999999999</v>
          </cell>
          <cell r="E5">
            <v>0.6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enu1"/>
      <sheetName val="Menu2"/>
      <sheetName val="Menu3"/>
      <sheetName val="Menu4"/>
      <sheetName val="Matières"/>
      <sheetName val="Etudiants"/>
      <sheetName val="RecapRattrapage"/>
      <sheetName val="MoyRattrapag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bull-Sem1"/>
      <sheetName val="RecapA"/>
      <sheetName val="MoyA"/>
      <sheetName val="bull-juin"/>
      <sheetName val="bull-Rattrap"/>
      <sheetName val="RecapS1"/>
      <sheetName val="calcul"/>
      <sheetName val="MoyS1"/>
      <sheetName val="Feuil1"/>
      <sheetName val="RecapRattrapage (2)"/>
      <sheetName val="MoyRattrapage (2)"/>
      <sheetName val="MoyA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"/>
      <sheetName val="Coût appel"/>
      <sheetName val="Graph1"/>
      <sheetName val="Feuil1"/>
      <sheetName val="Graph2"/>
      <sheetName val="Graph3"/>
      <sheetName val="Feuil3"/>
      <sheetName val="Employés"/>
      <sheetName val="Attendu"/>
      <sheetName val="A"/>
      <sheetName val="B"/>
      <sheetName val="C"/>
      <sheetName val="D"/>
      <sheetName val="E"/>
      <sheetName val="F"/>
      <sheetName val="G"/>
      <sheetName val="Mazamet"/>
      <sheetName val="Castres"/>
      <sheetName val="Albi"/>
      <sheetName val="BD"/>
      <sheetName val="Consolidation_1"/>
      <sheetName val="Consolidation_2"/>
      <sheetName val="Evolution"/>
      <sheetName val="ConsommationI"/>
      <sheetName val="Consomm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E1">
            <v>2.5</v>
          </cell>
        </row>
        <row r="3">
          <cell r="A3" t="str">
            <v>PRODUITS</v>
          </cell>
          <cell r="B3" t="str">
            <v>Coût</v>
          </cell>
          <cell r="C3" t="str">
            <v>Prix de Vente</v>
          </cell>
          <cell r="D3" t="str">
            <v>Bénéfice</v>
          </cell>
        </row>
        <row r="4">
          <cell r="A4" t="str">
            <v>Rocher au lait</v>
          </cell>
          <cell r="B4">
            <v>5</v>
          </cell>
          <cell r="C4">
            <v>13</v>
          </cell>
          <cell r="D4">
            <v>8</v>
          </cell>
        </row>
        <row r="5">
          <cell r="A5" t="str">
            <v>Rocher noir</v>
          </cell>
          <cell r="B5">
            <v>5.2</v>
          </cell>
          <cell r="C5">
            <v>13</v>
          </cell>
          <cell r="D5">
            <v>7.8</v>
          </cell>
        </row>
        <row r="6">
          <cell r="A6" t="str">
            <v>Praline</v>
          </cell>
          <cell r="B6">
            <v>3</v>
          </cell>
          <cell r="C6">
            <v>8</v>
          </cell>
          <cell r="D6">
            <v>5</v>
          </cell>
        </row>
        <row r="7">
          <cell r="A7" t="str">
            <v>Noir d'Amande</v>
          </cell>
          <cell r="B7">
            <v>4.5999999999999996</v>
          </cell>
          <cell r="C7">
            <v>12</v>
          </cell>
          <cell r="D7">
            <v>7.4</v>
          </cell>
        </row>
        <row r="8">
          <cell r="A8" t="str">
            <v>Noir et menthe</v>
          </cell>
          <cell r="B8">
            <v>4.8</v>
          </cell>
          <cell r="C8">
            <v>12</v>
          </cell>
          <cell r="D8">
            <v>7.2</v>
          </cell>
        </row>
        <row r="9">
          <cell r="A9" t="str">
            <v>Truffe</v>
          </cell>
          <cell r="B9">
            <v>6</v>
          </cell>
          <cell r="C9">
            <v>15</v>
          </cell>
          <cell r="D9">
            <v>9</v>
          </cell>
        </row>
        <row r="10">
          <cell r="A10" t="str">
            <v>Cœur fourré</v>
          </cell>
          <cell r="B10">
            <v>5.5</v>
          </cell>
          <cell r="C10">
            <v>14</v>
          </cell>
          <cell r="D10">
            <v>8.5</v>
          </cell>
        </row>
        <row r="11">
          <cell r="A11" t="str">
            <v>Noir fruité</v>
          </cell>
          <cell r="B11">
            <v>4.5</v>
          </cell>
          <cell r="C11">
            <v>12</v>
          </cell>
          <cell r="D11">
            <v>7.5</v>
          </cell>
        </row>
        <row r="12">
          <cell r="A12" t="str">
            <v>Amandine</v>
          </cell>
          <cell r="B12">
            <v>3.3</v>
          </cell>
          <cell r="C12">
            <v>9</v>
          </cell>
          <cell r="D12">
            <v>5.7</v>
          </cell>
        </row>
        <row r="13">
          <cell r="A13" t="str">
            <v>Croquandise</v>
          </cell>
          <cell r="B13">
            <v>4.5</v>
          </cell>
          <cell r="C13">
            <v>12</v>
          </cell>
          <cell r="D13">
            <v>7.5</v>
          </cell>
        </row>
      </sheetData>
      <sheetData sheetId="20" refreshError="1"/>
      <sheetData sheetId="21" refreshError="1"/>
      <sheetData sheetId="22" refreshError="1"/>
      <sheetData sheetId="23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"/>
      <sheetName val="Population"/>
      <sheetName val="Consommation Voiture"/>
      <sheetName val="Données"/>
      <sheetName val="Résultat attendu"/>
      <sheetName val="Consommation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A</v>
          </cell>
          <cell r="C3">
            <v>100</v>
          </cell>
          <cell r="D3">
            <v>67.8</v>
          </cell>
          <cell r="E3">
            <v>0.8</v>
          </cell>
        </row>
        <row r="4">
          <cell r="B4" t="str">
            <v>B</v>
          </cell>
          <cell r="C4">
            <v>200</v>
          </cell>
          <cell r="D4">
            <v>121.6</v>
          </cell>
          <cell r="E4">
            <v>0.8</v>
          </cell>
        </row>
        <row r="5">
          <cell r="B5" t="str">
            <v>C</v>
          </cell>
          <cell r="C5">
            <v>300</v>
          </cell>
          <cell r="D5">
            <v>162.19999999999999</v>
          </cell>
          <cell r="E5">
            <v>0.6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3"/>
  <sheetViews>
    <sheetView showGridLines="0" topLeftCell="A10" workbookViewId="0"/>
  </sheetViews>
  <sheetFormatPr baseColWidth="10" defaultColWidth="11.44140625" defaultRowHeight="18" x14ac:dyDescent="0.35"/>
  <cols>
    <col min="1" max="1" width="5.109375" style="39" customWidth="1"/>
    <col min="2" max="2" width="14.44140625" style="39" customWidth="1"/>
    <col min="3" max="3" width="18.6640625" style="39" customWidth="1"/>
    <col min="4" max="4" width="17.33203125" style="39" customWidth="1"/>
    <col min="5" max="5" width="11.44140625" style="39"/>
    <col min="6" max="6" width="31.21875" style="39" customWidth="1"/>
    <col min="7" max="16384" width="11.44140625" style="39"/>
  </cols>
  <sheetData>
    <row r="2" spans="2:6" ht="29.25" customHeight="1" x14ac:dyDescent="0.35"/>
    <row r="3" spans="2:6" x14ac:dyDescent="0.35">
      <c r="B3" s="95" t="s">
        <v>374</v>
      </c>
      <c r="C3" s="96"/>
      <c r="D3" s="96"/>
      <c r="E3" s="96"/>
      <c r="F3" s="97"/>
    </row>
    <row r="4" spans="2:6" ht="18.600000000000001" thickBot="1" x14ac:dyDescent="0.4"/>
    <row r="5" spans="2:6" ht="18.600000000000001" thickBot="1" x14ac:dyDescent="0.4">
      <c r="B5" s="40" t="s">
        <v>375</v>
      </c>
      <c r="C5" s="41" t="s">
        <v>381</v>
      </c>
      <c r="E5" s="40" t="s">
        <v>376</v>
      </c>
      <c r="F5" s="41" t="s">
        <v>377</v>
      </c>
    </row>
    <row r="6" spans="2:6" ht="13.5" customHeight="1" x14ac:dyDescent="0.35">
      <c r="B6" s="42"/>
      <c r="C6" s="43"/>
      <c r="E6" s="42"/>
      <c r="F6" s="43"/>
    </row>
    <row r="7" spans="2:6" ht="18.600000000000001" thickBot="1" x14ac:dyDescent="0.4"/>
    <row r="8" spans="2:6" ht="33" customHeight="1" thickBot="1" x14ac:dyDescent="0.4">
      <c r="B8" s="44" t="s">
        <v>378</v>
      </c>
      <c r="C8" s="98"/>
      <c r="D8" s="98"/>
      <c r="E8" s="98"/>
      <c r="F8" s="99"/>
    </row>
    <row r="9" spans="2:6" ht="18.600000000000001" thickBot="1" x14ac:dyDescent="0.4">
      <c r="B9" s="45"/>
      <c r="C9" s="45"/>
      <c r="D9" s="45"/>
      <c r="E9" s="45"/>
      <c r="F9" s="45"/>
    </row>
    <row r="10" spans="2:6" ht="36" customHeight="1" thickBot="1" x14ac:dyDescent="0.4">
      <c r="B10" s="44" t="s">
        <v>379</v>
      </c>
      <c r="C10" s="98"/>
      <c r="D10" s="98"/>
      <c r="E10" s="98"/>
      <c r="F10" s="99"/>
    </row>
    <row r="12" spans="2:6" ht="18.600000000000001" thickBot="1" x14ac:dyDescent="0.4"/>
    <row r="13" spans="2:6" ht="25.8" thickBot="1" x14ac:dyDescent="0.5">
      <c r="B13" s="100" t="s">
        <v>380</v>
      </c>
      <c r="C13" s="101"/>
      <c r="D13" s="101"/>
      <c r="E13" s="101"/>
      <c r="F13" s="102"/>
    </row>
  </sheetData>
  <mergeCells count="4">
    <mergeCell ref="B3:F3"/>
    <mergeCell ref="C8:F8"/>
    <mergeCell ref="C10:F10"/>
    <mergeCell ref="B13:F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B18:N19"/>
  <sheetViews>
    <sheetView showGridLines="0" workbookViewId="0"/>
  </sheetViews>
  <sheetFormatPr baseColWidth="10" defaultRowHeight="13.2" x14ac:dyDescent="0.25"/>
  <cols>
    <col min="1" max="1" width="11.5546875" style="55"/>
    <col min="2" max="2" width="18.44140625" style="55" customWidth="1"/>
    <col min="3" max="4" width="12.5546875" style="55" bestFit="1" customWidth="1"/>
    <col min="5" max="5" width="17.6640625" style="55" bestFit="1" customWidth="1"/>
    <col min="6" max="6" width="19" style="55" customWidth="1"/>
    <col min="7" max="7" width="19.88671875" style="55" customWidth="1"/>
    <col min="8" max="16384" width="11.5546875" style="55"/>
  </cols>
  <sheetData>
    <row r="18" spans="2:14" x14ac:dyDescent="0.25">
      <c r="B18" s="50"/>
      <c r="C18" s="50"/>
      <c r="D18" s="50"/>
      <c r="E18" s="50"/>
      <c r="F18" s="50"/>
    </row>
    <row r="19" spans="2:14" x14ac:dyDescent="0.25">
      <c r="H19" s="103" t="s">
        <v>394</v>
      </c>
      <c r="I19" s="103"/>
      <c r="J19" s="103"/>
      <c r="K19" s="103"/>
      <c r="L19" s="103"/>
      <c r="M19" s="103"/>
      <c r="N19" s="103"/>
    </row>
  </sheetData>
  <mergeCells count="1">
    <mergeCell ref="H19:N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B2:N15"/>
  <sheetViews>
    <sheetView showGridLines="0" workbookViewId="0"/>
  </sheetViews>
  <sheetFormatPr baseColWidth="10" defaultRowHeight="13.2" x14ac:dyDescent="0.25"/>
  <cols>
    <col min="1" max="1" width="11.5546875" style="55"/>
    <col min="2" max="2" width="18.44140625" style="55" customWidth="1"/>
    <col min="3" max="4" width="12.5546875" style="55" bestFit="1" customWidth="1"/>
    <col min="5" max="5" width="17.6640625" style="55" bestFit="1" customWidth="1"/>
    <col min="6" max="6" width="19" style="55" customWidth="1"/>
    <col min="7" max="7" width="19.88671875" style="55" customWidth="1"/>
    <col min="8" max="16384" width="11.5546875" style="55"/>
  </cols>
  <sheetData>
    <row r="2" spans="2:14" ht="25.05" customHeight="1" x14ac:dyDescent="0.25">
      <c r="B2" s="56"/>
      <c r="C2" s="57" t="s">
        <v>395</v>
      </c>
      <c r="D2" s="57" t="s">
        <v>396</v>
      </c>
      <c r="E2" s="58" t="s">
        <v>397</v>
      </c>
      <c r="F2" s="58" t="s">
        <v>398</v>
      </c>
    </row>
    <row r="3" spans="2:14" ht="25.05" customHeight="1" x14ac:dyDescent="0.25">
      <c r="B3" s="59" t="s">
        <v>399</v>
      </c>
      <c r="C3" s="60"/>
      <c r="D3" s="60"/>
      <c r="E3" s="61"/>
      <c r="F3" s="62"/>
    </row>
    <row r="4" spans="2:14" ht="25.05" customHeight="1" x14ac:dyDescent="0.25">
      <c r="B4" s="59" t="s">
        <v>400</v>
      </c>
      <c r="C4" s="60"/>
      <c r="D4" s="60"/>
      <c r="E4" s="61"/>
      <c r="F4" s="62"/>
    </row>
    <row r="5" spans="2:14" ht="25.05" customHeight="1" x14ac:dyDescent="0.25">
      <c r="B5" s="59" t="s">
        <v>401</v>
      </c>
      <c r="C5" s="60"/>
      <c r="D5" s="60"/>
      <c r="E5" s="61"/>
      <c r="F5" s="62"/>
    </row>
    <row r="6" spans="2:14" ht="6.6" customHeight="1" x14ac:dyDescent="0.25">
      <c r="B6" s="63"/>
      <c r="C6" s="64"/>
      <c r="D6" s="64"/>
      <c r="E6" s="65"/>
      <c r="F6" s="66"/>
    </row>
    <row r="7" spans="2:14" ht="25.05" customHeight="1" x14ac:dyDescent="0.25">
      <c r="B7" s="59" t="s">
        <v>402</v>
      </c>
      <c r="C7" s="60"/>
      <c r="D7" s="60"/>
      <c r="E7" s="61"/>
      <c r="F7" s="62"/>
    </row>
    <row r="8" spans="2:14" ht="6.6" customHeight="1" x14ac:dyDescent="0.25">
      <c r="B8" s="63"/>
      <c r="C8" s="64"/>
      <c r="D8" s="64"/>
      <c r="E8" s="65"/>
      <c r="F8" s="66"/>
    </row>
    <row r="9" spans="2:14" ht="25.05" customHeight="1" x14ac:dyDescent="0.25">
      <c r="B9" s="67" t="s">
        <v>403</v>
      </c>
      <c r="C9" s="68"/>
      <c r="D9" s="68"/>
      <c r="E9" s="69"/>
      <c r="F9" s="69"/>
    </row>
    <row r="10" spans="2:14" ht="18" customHeight="1" x14ac:dyDescent="0.25">
      <c r="C10" s="69"/>
      <c r="D10" s="69"/>
    </row>
    <row r="11" spans="2:14" ht="25.05" customHeight="1" x14ac:dyDescent="0.25">
      <c r="C11" s="69"/>
      <c r="D11" s="104" t="s">
        <v>404</v>
      </c>
      <c r="E11" s="104"/>
      <c r="F11" s="70"/>
      <c r="G11" s="69"/>
    </row>
    <row r="15" spans="2:14" x14ac:dyDescent="0.25">
      <c r="G15" s="103" t="s">
        <v>394</v>
      </c>
      <c r="H15" s="103"/>
      <c r="I15" s="103"/>
      <c r="J15" s="103"/>
      <c r="K15" s="103"/>
      <c r="L15" s="103"/>
      <c r="M15" s="103"/>
      <c r="N15" s="103"/>
    </row>
  </sheetData>
  <mergeCells count="2">
    <mergeCell ref="D11:E11"/>
    <mergeCell ref="G15:N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"/>
  <sheetViews>
    <sheetView showGridLines="0" workbookViewId="0"/>
  </sheetViews>
  <sheetFormatPr baseColWidth="10" defaultRowHeight="13.2" x14ac:dyDescent="0.25"/>
  <cols>
    <col min="1" max="16384" width="11.5546875" style="55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B1:N53"/>
  <sheetViews>
    <sheetView showGridLines="0" workbookViewId="0">
      <selection activeCell="M11" sqref="M11"/>
    </sheetView>
  </sheetViews>
  <sheetFormatPr baseColWidth="10" defaultRowHeight="13.2" x14ac:dyDescent="0.25"/>
  <cols>
    <col min="1" max="1" width="3.88671875" style="50" customWidth="1"/>
    <col min="2" max="2" width="19" style="50" customWidth="1"/>
    <col min="3" max="3" width="12.6640625" style="50" customWidth="1"/>
    <col min="4" max="16384" width="11.5546875" style="50"/>
  </cols>
  <sheetData>
    <row r="1" spans="2:14" s="46" customFormat="1" ht="14.4" x14ac:dyDescent="0.3"/>
    <row r="2" spans="2:14" s="46" customFormat="1" ht="14.4" x14ac:dyDescent="0.3"/>
    <row r="3" spans="2:14" s="46" customFormat="1" ht="14.4" x14ac:dyDescent="0.3"/>
    <row r="4" spans="2:14" s="46" customFormat="1" ht="14.4" x14ac:dyDescent="0.3"/>
    <row r="6" spans="2:14" ht="31.2" customHeight="1" x14ac:dyDescent="0.25">
      <c r="B6" s="47"/>
      <c r="C6" s="48" t="s">
        <v>382</v>
      </c>
      <c r="D6" s="49" t="s">
        <v>383</v>
      </c>
      <c r="E6" s="49" t="s">
        <v>384</v>
      </c>
      <c r="F6" s="49" t="s">
        <v>385</v>
      </c>
      <c r="G6" s="49" t="s">
        <v>386</v>
      </c>
      <c r="H6" s="92"/>
    </row>
    <row r="7" spans="2:14" ht="31.2" customHeight="1" x14ac:dyDescent="0.25">
      <c r="B7" s="90" t="s">
        <v>387</v>
      </c>
      <c r="C7" s="51" t="s">
        <v>388</v>
      </c>
      <c r="D7" s="49">
        <f>(MID(D$6,2,1)+MID(D$6,5,1))/2</f>
        <v>6</v>
      </c>
      <c r="E7" s="49">
        <f t="shared" ref="E7" si="0">(MID(E$6,2,1)+MID(E$6,5,1))/2</f>
        <v>8</v>
      </c>
      <c r="F7" s="49">
        <f>(MID(F$6,2,1)+MID(F$6,5,2))/2</f>
        <v>10</v>
      </c>
      <c r="G7" s="49">
        <f>(MID(G$6,2,2)+MID(G$6,6,2))/2</f>
        <v>13</v>
      </c>
      <c r="H7" s="92"/>
    </row>
    <row r="8" spans="2:14" ht="14.4" x14ac:dyDescent="0.25">
      <c r="B8" s="91" t="s">
        <v>389</v>
      </c>
      <c r="C8" s="52">
        <f>(MID(B8,2,1)+MID(B8,5,1))/2</f>
        <v>2</v>
      </c>
      <c r="D8" s="53">
        <v>0</v>
      </c>
      <c r="E8" s="53">
        <v>0</v>
      </c>
      <c r="F8" s="53">
        <v>2</v>
      </c>
      <c r="G8" s="54">
        <v>50</v>
      </c>
      <c r="H8" s="92">
        <f>SUM($D8:$G8)</f>
        <v>52</v>
      </c>
    </row>
    <row r="9" spans="2:14" ht="14.4" x14ac:dyDescent="0.25">
      <c r="B9" s="91" t="s">
        <v>390</v>
      </c>
      <c r="C9" s="52">
        <f>(MID(B9,2,1)+MID(B9,5,2))/2</f>
        <v>7</v>
      </c>
      <c r="D9" s="53">
        <v>0</v>
      </c>
      <c r="E9" s="53">
        <v>3</v>
      </c>
      <c r="F9" s="53">
        <v>12</v>
      </c>
      <c r="G9" s="53">
        <v>35</v>
      </c>
      <c r="H9" s="92">
        <f t="shared" ref="H9:H12" si="1">SUM($D9:$G9)</f>
        <v>50</v>
      </c>
      <c r="J9" s="92" t="s">
        <v>411</v>
      </c>
      <c r="K9" s="92">
        <f t="array" ref="K9">MMULT(MMULT(D7:G7-C42,TRANSPOSE(D8:G12)),C8:C12-C27)/H13</f>
        <v>-32.888992000000002</v>
      </c>
      <c r="M9" s="92" t="s">
        <v>412</v>
      </c>
      <c r="N9" s="92" t="s">
        <v>413</v>
      </c>
    </row>
    <row r="10" spans="2:14" ht="14.4" x14ac:dyDescent="0.25">
      <c r="B10" s="91" t="s">
        <v>391</v>
      </c>
      <c r="C10" s="52">
        <f>(MID(B10,2,2)+MID(B10,6,2))/2</f>
        <v>15</v>
      </c>
      <c r="D10" s="53">
        <v>2</v>
      </c>
      <c r="E10" s="53">
        <v>4</v>
      </c>
      <c r="F10" s="53">
        <v>30</v>
      </c>
      <c r="G10" s="53">
        <v>17</v>
      </c>
      <c r="H10" s="92">
        <f t="shared" si="1"/>
        <v>53</v>
      </c>
      <c r="J10" s="92" t="s">
        <v>409</v>
      </c>
      <c r="K10" s="92">
        <f>(K9)/(C29*C44)</f>
        <v>-0.83906848960992819</v>
      </c>
      <c r="M10" s="94">
        <f>K9/C28</f>
        <v>-0.14568737276216631</v>
      </c>
      <c r="N10" s="92"/>
    </row>
    <row r="11" spans="2:14" ht="15.6" x14ac:dyDescent="0.25">
      <c r="B11" s="91" t="s">
        <v>392</v>
      </c>
      <c r="C11" s="52">
        <f>(MID(B11,2,2)+MID(B11,6,2))/2</f>
        <v>25</v>
      </c>
      <c r="D11" s="53">
        <v>2</v>
      </c>
      <c r="E11" s="53">
        <v>21</v>
      </c>
      <c r="F11" s="53">
        <v>22</v>
      </c>
      <c r="G11" s="53">
        <v>3</v>
      </c>
      <c r="H11" s="92">
        <f t="shared" si="1"/>
        <v>48</v>
      </c>
      <c r="J11" s="92" t="s">
        <v>410</v>
      </c>
      <c r="K11" s="92">
        <f>(K10)^2</f>
        <v>0.70403593025628619</v>
      </c>
    </row>
    <row r="12" spans="2:14" ht="14.4" x14ac:dyDescent="0.25">
      <c r="B12" s="91" t="s">
        <v>393</v>
      </c>
      <c r="C12" s="52">
        <f>(MID(B12,2,2)+MID(B12,6,2))/2</f>
        <v>45</v>
      </c>
      <c r="D12" s="53">
        <v>36</v>
      </c>
      <c r="E12" s="53">
        <v>8</v>
      </c>
      <c r="F12" s="53">
        <v>3</v>
      </c>
      <c r="G12" s="53">
        <v>0</v>
      </c>
      <c r="H12" s="92">
        <f t="shared" si="1"/>
        <v>47</v>
      </c>
    </row>
    <row r="13" spans="2:14" x14ac:dyDescent="0.25">
      <c r="C13" s="92"/>
      <c r="D13" s="92">
        <f>SUM(D$8:D$12)</f>
        <v>40</v>
      </c>
      <c r="E13" s="92">
        <f t="shared" ref="E13:G13" si="2">SUM(E$8:E$12)</f>
        <v>36</v>
      </c>
      <c r="F13" s="92">
        <f t="shared" si="2"/>
        <v>69</v>
      </c>
      <c r="G13" s="92">
        <f t="shared" si="2"/>
        <v>105</v>
      </c>
      <c r="H13" s="92">
        <f>SUM(H8:H12)</f>
        <v>250</v>
      </c>
    </row>
    <row r="17" spans="2:8" ht="26.4" x14ac:dyDescent="0.25">
      <c r="B17" s="47"/>
      <c r="C17" s="48" t="s">
        <v>382</v>
      </c>
      <c r="D17" s="49" t="s">
        <v>383</v>
      </c>
      <c r="E17" s="49" t="s">
        <v>384</v>
      </c>
      <c r="F17" s="49" t="s">
        <v>385</v>
      </c>
      <c r="G17" s="49" t="s">
        <v>386</v>
      </c>
      <c r="H17" s="92"/>
    </row>
    <row r="18" spans="2:8" ht="26.4" x14ac:dyDescent="0.25">
      <c r="B18" s="90" t="s">
        <v>387</v>
      </c>
      <c r="C18" s="51" t="s">
        <v>388</v>
      </c>
      <c r="D18" s="49">
        <f>(MID(D$6,2,1)+MID(D$6,5,1))/2</f>
        <v>6</v>
      </c>
      <c r="E18" s="49">
        <f t="shared" ref="E18" si="3">(MID(E$6,2,1)+MID(E$6,5,1))/2</f>
        <v>8</v>
      </c>
      <c r="F18" s="49">
        <f>(MID(F$6,2,1)+MID(F$6,5,2))/2</f>
        <v>10</v>
      </c>
      <c r="G18" s="49">
        <f>(MID(G$6,2,2)+MID(G$6,6,2))/2</f>
        <v>13</v>
      </c>
      <c r="H18" s="92"/>
    </row>
    <row r="19" spans="2:8" ht="14.4" x14ac:dyDescent="0.25">
      <c r="B19" s="91" t="s">
        <v>389</v>
      </c>
      <c r="C19" s="52">
        <f>(MID(B19,2,1)+MID(B19,5,1))/2</f>
        <v>2</v>
      </c>
      <c r="D19" s="53">
        <f t="array" ref="D19:H24">D8:H13/H8:H13%</f>
        <v>0</v>
      </c>
      <c r="E19" s="53">
        <v>0</v>
      </c>
      <c r="F19" s="53">
        <v>3.8461538461538458</v>
      </c>
      <c r="G19" s="54">
        <v>96.153846153846146</v>
      </c>
      <c r="H19" s="92">
        <v>100</v>
      </c>
    </row>
    <row r="20" spans="2:8" ht="14.4" x14ac:dyDescent="0.25">
      <c r="B20" s="91" t="s">
        <v>390</v>
      </c>
      <c r="C20" s="52">
        <f>(MID(B20,2,1)+MID(B20,5,2))/2</f>
        <v>7</v>
      </c>
      <c r="D20" s="53">
        <v>0</v>
      </c>
      <c r="E20" s="53">
        <v>6</v>
      </c>
      <c r="F20" s="53">
        <v>24</v>
      </c>
      <c r="G20" s="53">
        <v>70</v>
      </c>
      <c r="H20" s="92">
        <v>100</v>
      </c>
    </row>
    <row r="21" spans="2:8" ht="14.4" x14ac:dyDescent="0.25">
      <c r="B21" s="91" t="s">
        <v>391</v>
      </c>
      <c r="C21" s="52">
        <f>(MID(B21,2,2)+MID(B21,6,2))/2</f>
        <v>15</v>
      </c>
      <c r="D21" s="53">
        <v>3.773584905660377</v>
      </c>
      <c r="E21" s="53">
        <v>7.5471698113207539</v>
      </c>
      <c r="F21" s="53">
        <v>56.60377358490566</v>
      </c>
      <c r="G21" s="53">
        <v>32.075471698113205</v>
      </c>
      <c r="H21" s="92">
        <v>100</v>
      </c>
    </row>
    <row r="22" spans="2:8" ht="14.4" x14ac:dyDescent="0.25">
      <c r="B22" s="91" t="s">
        <v>392</v>
      </c>
      <c r="C22" s="52">
        <f>(MID(B22,2,2)+MID(B22,6,2))/2</f>
        <v>25</v>
      </c>
      <c r="D22" s="53">
        <v>4.166666666666667</v>
      </c>
      <c r="E22" s="53">
        <v>43.75</v>
      </c>
      <c r="F22" s="53">
        <v>45.833333333333336</v>
      </c>
      <c r="G22" s="53">
        <v>6.25</v>
      </c>
      <c r="H22" s="92">
        <v>100</v>
      </c>
    </row>
    <row r="23" spans="2:8" ht="14.4" x14ac:dyDescent="0.25">
      <c r="B23" s="91" t="s">
        <v>393</v>
      </c>
      <c r="C23" s="52">
        <f>(MID(B23,2,2)+MID(B23,6,2))/2</f>
        <v>45</v>
      </c>
      <c r="D23" s="53">
        <v>76.59574468085107</v>
      </c>
      <c r="E23" s="53">
        <v>17.021276595744681</v>
      </c>
      <c r="F23" s="53">
        <v>6.3829787234042561</v>
      </c>
      <c r="G23" s="53">
        <v>0</v>
      </c>
      <c r="H23" s="92">
        <v>100</v>
      </c>
    </row>
    <row r="24" spans="2:8" x14ac:dyDescent="0.25">
      <c r="C24" s="92"/>
      <c r="D24" s="92">
        <v>16</v>
      </c>
      <c r="E24" s="92">
        <v>14.4</v>
      </c>
      <c r="F24" s="92">
        <v>27.6</v>
      </c>
      <c r="G24" s="92">
        <v>42</v>
      </c>
      <c r="H24" s="92">
        <v>100</v>
      </c>
    </row>
    <row r="27" spans="2:8" x14ac:dyDescent="0.25">
      <c r="B27" s="92" t="s">
        <v>406</v>
      </c>
      <c r="C27" s="92">
        <f>SUMPRODUCT(C8:C12,H8:H12)/H13</f>
        <v>18.256</v>
      </c>
      <c r="E27" s="93"/>
      <c r="F27" s="93"/>
    </row>
    <row r="28" spans="2:8" x14ac:dyDescent="0.25">
      <c r="B28" s="92" t="s">
        <v>407</v>
      </c>
      <c r="C28" s="92">
        <f t="array" ref="C28">SUMPRODUCT(H8:H12,C8:C12-C27,C8:C12-C27)/H13</f>
        <v>225.75046399999997</v>
      </c>
      <c r="E28" s="93"/>
      <c r="F28" s="93"/>
    </row>
    <row r="29" spans="2:8" x14ac:dyDescent="0.25">
      <c r="B29" s="92" t="s">
        <v>408</v>
      </c>
      <c r="C29" s="92">
        <f>SQRT(C28)</f>
        <v>15.024994642261939</v>
      </c>
      <c r="E29" s="93"/>
      <c r="F29" s="93"/>
    </row>
    <row r="31" spans="2:8" ht="26.4" x14ac:dyDescent="0.25">
      <c r="B31" s="47"/>
      <c r="C31" s="48" t="s">
        <v>382</v>
      </c>
      <c r="D31" s="49" t="s">
        <v>383</v>
      </c>
      <c r="E31" s="49" t="s">
        <v>384</v>
      </c>
      <c r="F31" s="49" t="s">
        <v>385</v>
      </c>
      <c r="G31" s="49" t="s">
        <v>386</v>
      </c>
      <c r="H31" s="92"/>
    </row>
    <row r="32" spans="2:8" ht="26.4" x14ac:dyDescent="0.25">
      <c r="B32" s="90" t="s">
        <v>387</v>
      </c>
      <c r="C32" s="51" t="s">
        <v>388</v>
      </c>
      <c r="D32" s="49">
        <f>(MID(D$6,2,1)+MID(D$6,5,1))/2</f>
        <v>6</v>
      </c>
      <c r="E32" s="49">
        <f t="shared" ref="E32" si="4">(MID(E$6,2,1)+MID(E$6,5,1))/2</f>
        <v>8</v>
      </c>
      <c r="F32" s="49">
        <f>(MID(F$6,2,1)+MID(F$6,5,2))/2</f>
        <v>10</v>
      </c>
      <c r="G32" s="49">
        <f>(MID(G$6,2,2)+MID(G$6,6,2))/2</f>
        <v>13</v>
      </c>
      <c r="H32" s="92"/>
    </row>
    <row r="33" spans="2:8" ht="14.4" x14ac:dyDescent="0.25">
      <c r="B33" s="91" t="s">
        <v>389</v>
      </c>
      <c r="C33" s="52">
        <f>(MID(B33,2,1)+MID(B33,5,1))/2</f>
        <v>2</v>
      </c>
      <c r="D33" s="53">
        <f t="array" ref="D33:H38">D8:H13/D13:H13%</f>
        <v>0</v>
      </c>
      <c r="E33" s="53">
        <v>0</v>
      </c>
      <c r="F33" s="53">
        <v>2.8985507246376816</v>
      </c>
      <c r="G33" s="54">
        <v>47.61904761904762</v>
      </c>
      <c r="H33" s="92">
        <v>20.8</v>
      </c>
    </row>
    <row r="34" spans="2:8" ht="14.4" x14ac:dyDescent="0.25">
      <c r="B34" s="91" t="s">
        <v>390</v>
      </c>
      <c r="C34" s="52">
        <f>(MID(B34,2,1)+MID(B34,5,2))/2</f>
        <v>7</v>
      </c>
      <c r="D34" s="53">
        <v>0</v>
      </c>
      <c r="E34" s="53">
        <v>8.3333333333333339</v>
      </c>
      <c r="F34" s="53">
        <v>17.39130434782609</v>
      </c>
      <c r="G34" s="53">
        <v>33.333333333333329</v>
      </c>
      <c r="H34" s="92">
        <v>20</v>
      </c>
    </row>
    <row r="35" spans="2:8" ht="14.4" x14ac:dyDescent="0.25">
      <c r="B35" s="91" t="s">
        <v>391</v>
      </c>
      <c r="C35" s="52">
        <f>(MID(B35,2,2)+MID(B35,6,2))/2</f>
        <v>15</v>
      </c>
      <c r="D35" s="53">
        <v>5</v>
      </c>
      <c r="E35" s="53">
        <v>11.111111111111111</v>
      </c>
      <c r="F35" s="53">
        <v>43.478260869565219</v>
      </c>
      <c r="G35" s="53">
        <v>16.19047619047619</v>
      </c>
      <c r="H35" s="92">
        <v>21.2</v>
      </c>
    </row>
    <row r="36" spans="2:8" ht="14.4" x14ac:dyDescent="0.25">
      <c r="B36" s="91" t="s">
        <v>392</v>
      </c>
      <c r="C36" s="52">
        <f>(MID(B36,2,2)+MID(B36,6,2))/2</f>
        <v>25</v>
      </c>
      <c r="D36" s="53">
        <v>5</v>
      </c>
      <c r="E36" s="53">
        <v>58.333333333333336</v>
      </c>
      <c r="F36" s="53">
        <v>31.884057971014496</v>
      </c>
      <c r="G36" s="53">
        <v>2.8571428571428572</v>
      </c>
      <c r="H36" s="92">
        <v>19.2</v>
      </c>
    </row>
    <row r="37" spans="2:8" ht="14.4" x14ac:dyDescent="0.25">
      <c r="B37" s="91" t="s">
        <v>393</v>
      </c>
      <c r="C37" s="52">
        <f>(MID(B37,2,2)+MID(B37,6,2))/2</f>
        <v>45</v>
      </c>
      <c r="D37" s="53">
        <v>90</v>
      </c>
      <c r="E37" s="53">
        <v>22.222222222222221</v>
      </c>
      <c r="F37" s="53">
        <v>4.3478260869565224</v>
      </c>
      <c r="G37" s="53">
        <v>0</v>
      </c>
      <c r="H37" s="92">
        <v>18.8</v>
      </c>
    </row>
    <row r="38" spans="2:8" x14ac:dyDescent="0.25">
      <c r="C38" s="92"/>
      <c r="D38" s="92">
        <v>100</v>
      </c>
      <c r="E38" s="92">
        <v>100</v>
      </c>
      <c r="F38" s="92">
        <v>100.00000000000001</v>
      </c>
      <c r="G38" s="92">
        <v>100</v>
      </c>
      <c r="H38" s="92">
        <v>100</v>
      </c>
    </row>
    <row r="42" spans="2:8" x14ac:dyDescent="0.25">
      <c r="B42" s="92" t="s">
        <v>406</v>
      </c>
      <c r="C42" s="92">
        <f t="array" ref="C42">SUMPRODUCT(D7:G7,D13:G13)/H13</f>
        <v>10.332000000000001</v>
      </c>
      <c r="E42" s="93"/>
      <c r="F42" s="93"/>
    </row>
    <row r="43" spans="2:8" x14ac:dyDescent="0.25">
      <c r="B43" s="92" t="s">
        <v>407</v>
      </c>
      <c r="C43" s="92">
        <f t="array" ref="C43">SUMPRODUCT(D13:G13,D7:G7-C42,D7:G7-C42)/H13</f>
        <v>6.8057759999999998</v>
      </c>
      <c r="E43" s="93"/>
      <c r="F43" s="93"/>
    </row>
    <row r="44" spans="2:8" x14ac:dyDescent="0.25">
      <c r="B44" s="92" t="s">
        <v>408</v>
      </c>
      <c r="C44" s="92">
        <f>SQRT(C43)</f>
        <v>2.6087882244444449</v>
      </c>
      <c r="E44" s="93"/>
      <c r="F44" s="93"/>
    </row>
    <row r="46" spans="2:8" ht="26.4" x14ac:dyDescent="0.25">
      <c r="B46" s="47"/>
      <c r="C46" s="48" t="s">
        <v>382</v>
      </c>
      <c r="D46" s="49" t="s">
        <v>383</v>
      </c>
      <c r="E46" s="49" t="s">
        <v>384</v>
      </c>
      <c r="F46" s="49" t="s">
        <v>385</v>
      </c>
      <c r="G46" s="49" t="s">
        <v>386</v>
      </c>
      <c r="H46" s="92"/>
    </row>
    <row r="47" spans="2:8" ht="26.4" x14ac:dyDescent="0.25">
      <c r="B47" s="90" t="s">
        <v>387</v>
      </c>
      <c r="C47" s="51" t="s">
        <v>388</v>
      </c>
      <c r="D47" s="49">
        <f>(MID(D$6,2,1)+MID(D$6,5,1))/2</f>
        <v>6</v>
      </c>
      <c r="E47" s="49">
        <f t="shared" ref="E47" si="5">(MID(E$6,2,1)+MID(E$6,5,1))/2</f>
        <v>8</v>
      </c>
      <c r="F47" s="49">
        <f>(MID(F$6,2,1)+MID(F$6,5,2))/2</f>
        <v>10</v>
      </c>
      <c r="G47" s="49">
        <f>(MID(G$6,2,2)+MID(G$6,6,2))/2</f>
        <v>13</v>
      </c>
      <c r="H47" s="92"/>
    </row>
    <row r="48" spans="2:8" ht="14.4" x14ac:dyDescent="0.25">
      <c r="B48" s="91" t="s">
        <v>389</v>
      </c>
      <c r="C48" s="52">
        <f>(MID(B48,2,1)+MID(B48,5,1))/2</f>
        <v>2</v>
      </c>
      <c r="D48" s="53">
        <f t="array" ref="D48:H53">D8:H13/H13%</f>
        <v>0</v>
      </c>
      <c r="E48" s="53">
        <v>0</v>
      </c>
      <c r="F48" s="53">
        <v>0.8</v>
      </c>
      <c r="G48" s="54">
        <v>20</v>
      </c>
      <c r="H48" s="92">
        <v>20.8</v>
      </c>
    </row>
    <row r="49" spans="2:8" ht="14.4" x14ac:dyDescent="0.25">
      <c r="B49" s="91" t="s">
        <v>390</v>
      </c>
      <c r="C49" s="52">
        <f>(MID(B49,2,1)+MID(B49,5,2))/2</f>
        <v>7</v>
      </c>
      <c r="D49" s="53">
        <v>0</v>
      </c>
      <c r="E49" s="53">
        <v>1.2</v>
      </c>
      <c r="F49" s="53">
        <v>4.8</v>
      </c>
      <c r="G49" s="53">
        <v>14</v>
      </c>
      <c r="H49" s="92">
        <v>20</v>
      </c>
    </row>
    <row r="50" spans="2:8" ht="14.4" x14ac:dyDescent="0.25">
      <c r="B50" s="91" t="s">
        <v>391</v>
      </c>
      <c r="C50" s="52">
        <f>(MID(B50,2,2)+MID(B50,6,2))/2</f>
        <v>15</v>
      </c>
      <c r="D50" s="53">
        <v>0.8</v>
      </c>
      <c r="E50" s="53">
        <v>1.6</v>
      </c>
      <c r="F50" s="53">
        <v>12</v>
      </c>
      <c r="G50" s="53">
        <v>6.8</v>
      </c>
      <c r="H50" s="92">
        <v>21.2</v>
      </c>
    </row>
    <row r="51" spans="2:8" ht="14.4" x14ac:dyDescent="0.25">
      <c r="B51" s="91" t="s">
        <v>392</v>
      </c>
      <c r="C51" s="52">
        <f>(MID(B51,2,2)+MID(B51,6,2))/2</f>
        <v>25</v>
      </c>
      <c r="D51" s="53">
        <v>0.8</v>
      </c>
      <c r="E51" s="53">
        <v>8.4</v>
      </c>
      <c r="F51" s="53">
        <v>8.8000000000000007</v>
      </c>
      <c r="G51" s="53">
        <v>1.2</v>
      </c>
      <c r="H51" s="92">
        <v>19.2</v>
      </c>
    </row>
    <row r="52" spans="2:8" ht="14.4" x14ac:dyDescent="0.25">
      <c r="B52" s="91" t="s">
        <v>393</v>
      </c>
      <c r="C52" s="52">
        <f>(MID(B52,2,2)+MID(B52,6,2))/2</f>
        <v>45</v>
      </c>
      <c r="D52" s="53">
        <v>14.4</v>
      </c>
      <c r="E52" s="53">
        <v>3.2</v>
      </c>
      <c r="F52" s="53">
        <v>1.2</v>
      </c>
      <c r="G52" s="53">
        <v>0</v>
      </c>
      <c r="H52" s="92">
        <v>18.8</v>
      </c>
    </row>
    <row r="53" spans="2:8" x14ac:dyDescent="0.25">
      <c r="C53" s="92"/>
      <c r="D53" s="92">
        <v>16</v>
      </c>
      <c r="E53" s="92">
        <v>14.4</v>
      </c>
      <c r="F53" s="92">
        <v>27.6</v>
      </c>
      <c r="G53" s="92">
        <v>42</v>
      </c>
      <c r="H53" s="92">
        <v>100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</sheetPr>
  <dimension ref="A1:I328"/>
  <sheetViews>
    <sheetView showGridLines="0" workbookViewId="0">
      <selection activeCell="I5" sqref="I5"/>
    </sheetView>
  </sheetViews>
  <sheetFormatPr baseColWidth="10" defaultColWidth="9.109375" defaultRowHeight="12.6" x14ac:dyDescent="0.25"/>
  <cols>
    <col min="1" max="1" width="10.109375" style="10" bestFit="1" customWidth="1"/>
    <col min="2" max="2" width="17" style="10" bestFit="1" customWidth="1"/>
    <col min="3" max="3" width="9.33203125" style="10" bestFit="1" customWidth="1"/>
    <col min="4" max="4" width="11.6640625" style="10" bestFit="1" customWidth="1"/>
    <col min="5" max="5" width="9.6640625" style="10" bestFit="1" customWidth="1"/>
    <col min="6" max="7" width="9.109375" style="10"/>
    <col min="8" max="8" width="13.21875" style="10" bestFit="1" customWidth="1"/>
    <col min="9" max="9" width="12.109375" style="10" bestFit="1" customWidth="1"/>
    <col min="10" max="16384" width="9.109375" style="10"/>
  </cols>
  <sheetData>
    <row r="1" spans="1:9" ht="14.4" x14ac:dyDescent="0.25">
      <c r="A1" s="11" t="s">
        <v>27</v>
      </c>
      <c r="B1" s="12" t="s">
        <v>31</v>
      </c>
      <c r="C1" s="12" t="s">
        <v>32</v>
      </c>
      <c r="D1" s="12" t="s">
        <v>33</v>
      </c>
      <c r="E1" s="13" t="s">
        <v>34</v>
      </c>
      <c r="G1" s="11" t="s">
        <v>34</v>
      </c>
      <c r="H1" s="12" t="s">
        <v>76</v>
      </c>
      <c r="I1" s="13" t="s">
        <v>77</v>
      </c>
    </row>
    <row r="2" spans="1:9" ht="14.4" x14ac:dyDescent="0.25">
      <c r="A2" s="16">
        <v>1</v>
      </c>
      <c r="B2" s="15" t="s">
        <v>35</v>
      </c>
      <c r="C2" s="14">
        <v>3</v>
      </c>
      <c r="D2" s="14" t="b">
        <v>1</v>
      </c>
      <c r="E2" s="21">
        <v>1</v>
      </c>
      <c r="G2" s="16">
        <v>1</v>
      </c>
      <c r="H2" s="15" t="s">
        <v>78</v>
      </c>
      <c r="I2" s="21">
        <v>1</v>
      </c>
    </row>
    <row r="3" spans="1:9" ht="14.4" x14ac:dyDescent="0.25">
      <c r="A3" s="16">
        <v>2</v>
      </c>
      <c r="B3" s="15" t="s">
        <v>36</v>
      </c>
      <c r="C3" s="14">
        <v>5</v>
      </c>
      <c r="D3" s="14" t="b">
        <v>0</v>
      </c>
      <c r="E3" s="21">
        <v>1</v>
      </c>
      <c r="G3" s="16">
        <v>2</v>
      </c>
      <c r="H3" s="15" t="s">
        <v>79</v>
      </c>
      <c r="I3" s="21">
        <v>1</v>
      </c>
    </row>
    <row r="4" spans="1:9" ht="14.4" x14ac:dyDescent="0.25">
      <c r="A4" s="16">
        <v>3</v>
      </c>
      <c r="B4" s="15" t="s">
        <v>37</v>
      </c>
      <c r="C4" s="14">
        <v>7</v>
      </c>
      <c r="D4" s="14" t="b">
        <v>0</v>
      </c>
      <c r="E4" s="21">
        <v>1</v>
      </c>
      <c r="G4" s="16">
        <v>3</v>
      </c>
      <c r="H4" s="15" t="s">
        <v>80</v>
      </c>
      <c r="I4" s="21">
        <v>2</v>
      </c>
    </row>
    <row r="5" spans="1:9" ht="14.4" x14ac:dyDescent="0.25">
      <c r="A5" s="16">
        <v>4</v>
      </c>
      <c r="B5" s="15" t="s">
        <v>38</v>
      </c>
      <c r="C5" s="14">
        <v>5</v>
      </c>
      <c r="D5" s="14" t="b">
        <v>0</v>
      </c>
      <c r="E5" s="21">
        <v>1</v>
      </c>
      <c r="G5" s="16">
        <v>4</v>
      </c>
      <c r="H5" s="15" t="s">
        <v>83</v>
      </c>
      <c r="I5" s="21">
        <v>7</v>
      </c>
    </row>
    <row r="6" spans="1:9" ht="14.4" x14ac:dyDescent="0.25">
      <c r="A6" s="16">
        <v>5</v>
      </c>
      <c r="B6" s="15" t="s">
        <v>39</v>
      </c>
      <c r="C6" s="14">
        <v>3</v>
      </c>
      <c r="D6" s="14" t="b">
        <v>1</v>
      </c>
      <c r="E6" s="21">
        <v>1</v>
      </c>
      <c r="G6" s="16">
        <v>5</v>
      </c>
      <c r="H6" s="15" t="s">
        <v>84</v>
      </c>
      <c r="I6" s="21">
        <v>5</v>
      </c>
    </row>
    <row r="7" spans="1:9" ht="14.4" x14ac:dyDescent="0.25">
      <c r="A7" s="16">
        <v>6</v>
      </c>
      <c r="B7" s="15" t="s">
        <v>40</v>
      </c>
      <c r="C7" s="14">
        <v>4</v>
      </c>
      <c r="D7" s="14" t="b">
        <v>0</v>
      </c>
      <c r="E7" s="21">
        <v>1</v>
      </c>
      <c r="G7" s="16">
        <v>6</v>
      </c>
      <c r="H7" s="15" t="s">
        <v>369</v>
      </c>
      <c r="I7" s="21">
        <v>5</v>
      </c>
    </row>
    <row r="8" spans="1:9" ht="14.4" x14ac:dyDescent="0.25">
      <c r="A8" s="16">
        <v>7</v>
      </c>
      <c r="B8" s="15" t="s">
        <v>41</v>
      </c>
      <c r="C8" s="14">
        <v>4</v>
      </c>
      <c r="D8" s="14" t="b">
        <v>0</v>
      </c>
      <c r="E8" s="21">
        <v>1</v>
      </c>
      <c r="G8" s="16">
        <v>7</v>
      </c>
      <c r="H8" s="15" t="s">
        <v>85</v>
      </c>
      <c r="I8" s="21">
        <v>15</v>
      </c>
    </row>
    <row r="9" spans="1:9" ht="14.4" x14ac:dyDescent="0.25">
      <c r="A9" s="16">
        <v>8</v>
      </c>
      <c r="B9" s="15" t="s">
        <v>42</v>
      </c>
      <c r="C9" s="14">
        <v>6</v>
      </c>
      <c r="D9" s="14" t="b">
        <v>1</v>
      </c>
      <c r="E9" s="21">
        <v>1</v>
      </c>
      <c r="G9" s="16">
        <v>8</v>
      </c>
      <c r="H9" s="15" t="s">
        <v>86</v>
      </c>
      <c r="I9" s="21">
        <v>17</v>
      </c>
    </row>
    <row r="10" spans="1:9" ht="14.4" x14ac:dyDescent="0.25">
      <c r="A10" s="16">
        <v>9</v>
      </c>
      <c r="B10" s="15" t="s">
        <v>43</v>
      </c>
      <c r="C10" s="14">
        <v>4</v>
      </c>
      <c r="D10" s="14" t="b">
        <v>0</v>
      </c>
      <c r="E10" s="21">
        <v>1</v>
      </c>
      <c r="G10" s="16">
        <v>9</v>
      </c>
      <c r="H10" s="15" t="s">
        <v>87</v>
      </c>
      <c r="I10" s="21">
        <v>15</v>
      </c>
    </row>
    <row r="11" spans="1:9" ht="14.4" x14ac:dyDescent="0.25">
      <c r="A11" s="16">
        <v>10</v>
      </c>
      <c r="B11" s="15" t="s">
        <v>44</v>
      </c>
      <c r="C11" s="14">
        <v>5</v>
      </c>
      <c r="D11" s="14" t="b">
        <v>0</v>
      </c>
      <c r="E11" s="21">
        <v>1</v>
      </c>
      <c r="G11" s="16">
        <v>10</v>
      </c>
      <c r="H11" s="15" t="s">
        <v>88</v>
      </c>
      <c r="I11" s="21">
        <v>12</v>
      </c>
    </row>
    <row r="12" spans="1:9" ht="14.4" x14ac:dyDescent="0.25">
      <c r="A12" s="16">
        <v>11</v>
      </c>
      <c r="B12" s="15" t="s">
        <v>45</v>
      </c>
      <c r="C12" s="14">
        <v>4</v>
      </c>
      <c r="D12" s="14" t="b">
        <v>1</v>
      </c>
      <c r="E12" s="21">
        <v>1</v>
      </c>
      <c r="G12" s="16">
        <v>11</v>
      </c>
      <c r="H12" s="15" t="s">
        <v>89</v>
      </c>
      <c r="I12" s="21">
        <v>12</v>
      </c>
    </row>
    <row r="13" spans="1:9" ht="14.4" x14ac:dyDescent="0.25">
      <c r="A13" s="16">
        <v>12</v>
      </c>
      <c r="B13" s="15" t="s">
        <v>46</v>
      </c>
      <c r="C13" s="14">
        <v>4</v>
      </c>
      <c r="D13" s="14" t="b">
        <v>0</v>
      </c>
      <c r="E13" s="21">
        <v>1</v>
      </c>
      <c r="G13" s="16">
        <v>12</v>
      </c>
      <c r="H13" s="15" t="s">
        <v>352</v>
      </c>
      <c r="I13" s="21">
        <v>13</v>
      </c>
    </row>
    <row r="14" spans="1:9" ht="14.4" x14ac:dyDescent="0.25">
      <c r="A14" s="16">
        <v>13</v>
      </c>
      <c r="B14" s="15" t="s">
        <v>47</v>
      </c>
      <c r="C14" s="14">
        <v>5</v>
      </c>
      <c r="D14" s="14" t="b">
        <v>0</v>
      </c>
      <c r="E14" s="21">
        <v>1</v>
      </c>
      <c r="G14" s="16">
        <v>13</v>
      </c>
      <c r="H14" s="15" t="s">
        <v>98</v>
      </c>
      <c r="I14" s="21">
        <v>10</v>
      </c>
    </row>
    <row r="15" spans="1:9" ht="14.4" x14ac:dyDescent="0.25">
      <c r="A15" s="16">
        <v>14</v>
      </c>
      <c r="B15" s="15" t="s">
        <v>48</v>
      </c>
      <c r="C15" s="14">
        <v>5</v>
      </c>
      <c r="D15" s="14" t="b">
        <v>0</v>
      </c>
      <c r="E15" s="21">
        <v>1</v>
      </c>
      <c r="G15" s="16">
        <v>14</v>
      </c>
      <c r="H15" s="15" t="s">
        <v>90</v>
      </c>
      <c r="I15" s="21">
        <v>12</v>
      </c>
    </row>
    <row r="16" spans="1:9" ht="14.4" x14ac:dyDescent="0.25">
      <c r="A16" s="16">
        <v>15</v>
      </c>
      <c r="B16" s="15" t="s">
        <v>49</v>
      </c>
      <c r="C16" s="14">
        <v>4</v>
      </c>
      <c r="D16" s="14" t="b">
        <v>0</v>
      </c>
      <c r="E16" s="21">
        <v>2</v>
      </c>
      <c r="G16" s="16">
        <v>15</v>
      </c>
      <c r="H16" s="15" t="s">
        <v>91</v>
      </c>
      <c r="I16" s="21">
        <v>12</v>
      </c>
    </row>
    <row r="17" spans="1:9" ht="14.4" x14ac:dyDescent="0.25">
      <c r="A17" s="16">
        <v>16</v>
      </c>
      <c r="B17" s="15" t="s">
        <v>50</v>
      </c>
      <c r="C17" s="14">
        <v>3</v>
      </c>
      <c r="D17" s="14" t="b">
        <v>0</v>
      </c>
      <c r="E17" s="21">
        <v>2</v>
      </c>
      <c r="G17" s="16">
        <v>16</v>
      </c>
      <c r="H17" s="15" t="s">
        <v>92</v>
      </c>
      <c r="I17" s="21">
        <v>9</v>
      </c>
    </row>
    <row r="18" spans="1:9" ht="14.4" x14ac:dyDescent="0.25">
      <c r="A18" s="16">
        <v>17</v>
      </c>
      <c r="B18" s="15" t="s">
        <v>51</v>
      </c>
      <c r="C18" s="14">
        <v>3</v>
      </c>
      <c r="D18" s="14" t="b">
        <v>0</v>
      </c>
      <c r="E18" s="21">
        <v>2</v>
      </c>
      <c r="G18" s="16">
        <v>17</v>
      </c>
      <c r="H18" s="15" t="s">
        <v>93</v>
      </c>
      <c r="I18" s="21">
        <v>14</v>
      </c>
    </row>
    <row r="19" spans="1:9" ht="14.4" x14ac:dyDescent="0.25">
      <c r="A19" s="16">
        <v>18</v>
      </c>
      <c r="B19" s="15" t="s">
        <v>52</v>
      </c>
      <c r="C19" s="14">
        <v>6</v>
      </c>
      <c r="D19" s="14" t="b">
        <v>0</v>
      </c>
      <c r="E19" s="21">
        <v>2</v>
      </c>
      <c r="G19" s="16">
        <v>18</v>
      </c>
      <c r="H19" s="15" t="s">
        <v>94</v>
      </c>
      <c r="I19" s="21">
        <v>10</v>
      </c>
    </row>
    <row r="20" spans="1:9" ht="14.4" x14ac:dyDescent="0.25">
      <c r="A20" s="16">
        <v>19</v>
      </c>
      <c r="B20" s="15" t="s">
        <v>53</v>
      </c>
      <c r="C20" s="14">
        <v>3</v>
      </c>
      <c r="D20" s="14" t="b">
        <v>0</v>
      </c>
      <c r="E20" s="21">
        <v>2</v>
      </c>
      <c r="G20" s="16">
        <v>19</v>
      </c>
      <c r="H20" s="15" t="s">
        <v>95</v>
      </c>
      <c r="I20" s="21">
        <v>12</v>
      </c>
    </row>
    <row r="21" spans="1:9" ht="14.4" x14ac:dyDescent="0.25">
      <c r="A21" s="16">
        <v>20</v>
      </c>
      <c r="B21" s="15" t="s">
        <v>54</v>
      </c>
      <c r="C21" s="14">
        <v>5</v>
      </c>
      <c r="D21" s="14" t="b">
        <v>1</v>
      </c>
      <c r="E21" s="21">
        <v>2</v>
      </c>
      <c r="G21" s="16">
        <v>20</v>
      </c>
      <c r="H21" s="15" t="s">
        <v>368</v>
      </c>
      <c r="I21" s="21">
        <v>1</v>
      </c>
    </row>
    <row r="22" spans="1:9" ht="14.4" x14ac:dyDescent="0.25">
      <c r="A22" s="16">
        <v>21</v>
      </c>
      <c r="B22" s="15" t="s">
        <v>55</v>
      </c>
      <c r="C22" s="14">
        <v>3</v>
      </c>
      <c r="D22" s="14" t="b">
        <v>1</v>
      </c>
      <c r="E22" s="21">
        <v>2</v>
      </c>
      <c r="G22" s="16">
        <v>21</v>
      </c>
      <c r="H22" s="15" t="s">
        <v>96</v>
      </c>
      <c r="I22" s="21">
        <v>15</v>
      </c>
    </row>
    <row r="23" spans="1:9" ht="15" thickBot="1" x14ac:dyDescent="0.3">
      <c r="A23" s="16">
        <v>22</v>
      </c>
      <c r="B23" s="15" t="s">
        <v>56</v>
      </c>
      <c r="C23" s="14">
        <v>6</v>
      </c>
      <c r="D23" s="14" t="b">
        <v>0</v>
      </c>
      <c r="E23" s="21">
        <v>2</v>
      </c>
      <c r="G23" s="18">
        <v>22</v>
      </c>
      <c r="H23" s="19" t="s">
        <v>97</v>
      </c>
      <c r="I23" s="23">
        <v>12</v>
      </c>
    </row>
    <row r="24" spans="1:9" ht="14.4" x14ac:dyDescent="0.25">
      <c r="A24" s="16">
        <v>23</v>
      </c>
      <c r="B24" s="15" t="s">
        <v>40</v>
      </c>
      <c r="C24" s="14">
        <v>4</v>
      </c>
      <c r="D24" s="14" t="b">
        <v>1</v>
      </c>
      <c r="E24" s="21">
        <v>2</v>
      </c>
    </row>
    <row r="25" spans="1:9" ht="14.4" x14ac:dyDescent="0.25">
      <c r="A25" s="16">
        <v>24</v>
      </c>
      <c r="B25" s="15" t="s">
        <v>57</v>
      </c>
      <c r="C25" s="14">
        <v>4</v>
      </c>
      <c r="D25" s="14" t="b">
        <v>1</v>
      </c>
      <c r="E25" s="21">
        <v>2</v>
      </c>
    </row>
    <row r="26" spans="1:9" ht="14.4" x14ac:dyDescent="0.25">
      <c r="A26" s="16">
        <v>25</v>
      </c>
      <c r="B26" s="15" t="s">
        <v>58</v>
      </c>
      <c r="C26" s="14">
        <v>4</v>
      </c>
      <c r="D26" s="14" t="b">
        <v>0</v>
      </c>
      <c r="E26" s="21">
        <v>3</v>
      </c>
    </row>
    <row r="27" spans="1:9" ht="14.4" x14ac:dyDescent="0.25">
      <c r="A27" s="16">
        <v>26</v>
      </c>
      <c r="B27" s="15" t="s">
        <v>59</v>
      </c>
      <c r="C27" s="14">
        <v>4</v>
      </c>
      <c r="D27" s="14" t="b">
        <v>0</v>
      </c>
      <c r="E27" s="21">
        <v>3</v>
      </c>
    </row>
    <row r="28" spans="1:9" ht="14.4" x14ac:dyDescent="0.25">
      <c r="A28" s="16">
        <v>27</v>
      </c>
      <c r="B28" s="15" t="s">
        <v>60</v>
      </c>
      <c r="C28" s="14">
        <v>5</v>
      </c>
      <c r="D28" s="14" t="b">
        <v>1</v>
      </c>
      <c r="E28" s="21">
        <v>3</v>
      </c>
    </row>
    <row r="29" spans="1:9" ht="14.4" x14ac:dyDescent="0.25">
      <c r="A29" s="16">
        <v>28</v>
      </c>
      <c r="B29" s="15" t="s">
        <v>61</v>
      </c>
      <c r="C29" s="14">
        <v>6</v>
      </c>
      <c r="D29" s="14" t="b">
        <v>1</v>
      </c>
      <c r="E29" s="21">
        <v>3</v>
      </c>
    </row>
    <row r="30" spans="1:9" ht="14.4" x14ac:dyDescent="0.25">
      <c r="A30" s="16">
        <v>29</v>
      </c>
      <c r="B30" s="15" t="s">
        <v>62</v>
      </c>
      <c r="C30" s="14">
        <v>3</v>
      </c>
      <c r="D30" s="14" t="b">
        <v>1</v>
      </c>
      <c r="E30" s="21">
        <v>3</v>
      </c>
    </row>
    <row r="31" spans="1:9" ht="14.4" x14ac:dyDescent="0.25">
      <c r="A31" s="16">
        <v>30</v>
      </c>
      <c r="B31" s="15" t="s">
        <v>63</v>
      </c>
      <c r="C31" s="14">
        <v>4</v>
      </c>
      <c r="D31" s="14" t="b">
        <v>1</v>
      </c>
      <c r="E31" s="21">
        <v>3</v>
      </c>
    </row>
    <row r="32" spans="1:9" ht="14.4" x14ac:dyDescent="0.25">
      <c r="A32" s="16">
        <v>31</v>
      </c>
      <c r="B32" s="15" t="s">
        <v>64</v>
      </c>
      <c r="C32" s="14">
        <v>4</v>
      </c>
      <c r="D32" s="14" t="b">
        <v>0</v>
      </c>
      <c r="E32" s="21">
        <v>3</v>
      </c>
    </row>
    <row r="33" spans="1:5" ht="14.4" x14ac:dyDescent="0.25">
      <c r="A33" s="16">
        <v>32</v>
      </c>
      <c r="B33" s="15" t="s">
        <v>65</v>
      </c>
      <c r="C33" s="14">
        <v>5</v>
      </c>
      <c r="D33" s="14" t="b">
        <v>1</v>
      </c>
      <c r="E33" s="21">
        <v>3</v>
      </c>
    </row>
    <row r="34" spans="1:5" ht="14.4" x14ac:dyDescent="0.25">
      <c r="A34" s="16">
        <v>33</v>
      </c>
      <c r="B34" s="15" t="s">
        <v>66</v>
      </c>
      <c r="C34" s="14">
        <v>5</v>
      </c>
      <c r="D34" s="14" t="b">
        <v>0</v>
      </c>
      <c r="E34" s="21">
        <v>3</v>
      </c>
    </row>
    <row r="35" spans="1:5" ht="14.4" x14ac:dyDescent="0.25">
      <c r="A35" s="16">
        <v>34</v>
      </c>
      <c r="B35" s="15" t="s">
        <v>67</v>
      </c>
      <c r="C35" s="14">
        <v>3</v>
      </c>
      <c r="D35" s="14" t="b">
        <v>0</v>
      </c>
      <c r="E35" s="21">
        <v>3</v>
      </c>
    </row>
    <row r="36" spans="1:5" ht="14.4" x14ac:dyDescent="0.25">
      <c r="A36" s="16">
        <v>35</v>
      </c>
      <c r="B36" s="15" t="s">
        <v>38</v>
      </c>
      <c r="C36" s="14">
        <v>5</v>
      </c>
      <c r="D36" s="14" t="b">
        <v>1</v>
      </c>
      <c r="E36" s="21">
        <v>3</v>
      </c>
    </row>
    <row r="37" spans="1:5" ht="14.4" x14ac:dyDescent="0.25">
      <c r="A37" s="16">
        <v>36</v>
      </c>
      <c r="B37" s="15" t="s">
        <v>39</v>
      </c>
      <c r="C37" s="14">
        <v>3</v>
      </c>
      <c r="D37" s="14" t="b">
        <v>1</v>
      </c>
      <c r="E37" s="21">
        <v>3</v>
      </c>
    </row>
    <row r="38" spans="1:5" ht="14.4" x14ac:dyDescent="0.25">
      <c r="A38" s="16">
        <v>37</v>
      </c>
      <c r="B38" s="15" t="s">
        <v>68</v>
      </c>
      <c r="C38" s="14">
        <v>3</v>
      </c>
      <c r="D38" s="14" t="b">
        <v>1</v>
      </c>
      <c r="E38" s="21">
        <v>2</v>
      </c>
    </row>
    <row r="39" spans="1:5" ht="14.4" x14ac:dyDescent="0.25">
      <c r="A39" s="25">
        <v>38</v>
      </c>
      <c r="B39" s="30" t="s">
        <v>343</v>
      </c>
      <c r="C39" s="24">
        <v>4</v>
      </c>
      <c r="D39" s="14" t="b">
        <v>0</v>
      </c>
      <c r="E39" s="26">
        <v>3</v>
      </c>
    </row>
    <row r="40" spans="1:5" ht="14.4" x14ac:dyDescent="0.25">
      <c r="A40" s="16">
        <v>39</v>
      </c>
      <c r="B40" s="15" t="s">
        <v>82</v>
      </c>
      <c r="C40" s="14">
        <v>2</v>
      </c>
      <c r="D40" s="14" t="b">
        <v>1</v>
      </c>
      <c r="E40" s="21">
        <v>2</v>
      </c>
    </row>
    <row r="41" spans="1:5" ht="14.4" x14ac:dyDescent="0.25">
      <c r="A41" s="16">
        <v>40</v>
      </c>
      <c r="B41" s="15" t="s">
        <v>81</v>
      </c>
      <c r="C41" s="14">
        <v>2</v>
      </c>
      <c r="D41" s="14" t="b">
        <v>1</v>
      </c>
      <c r="E41" s="21">
        <v>3</v>
      </c>
    </row>
    <row r="42" spans="1:5" ht="14.4" x14ac:dyDescent="0.25">
      <c r="A42" s="16">
        <v>43</v>
      </c>
      <c r="B42" s="15" t="s">
        <v>69</v>
      </c>
      <c r="C42" s="14">
        <v>5</v>
      </c>
      <c r="D42" s="14" t="b">
        <v>1</v>
      </c>
      <c r="E42" s="21">
        <v>2</v>
      </c>
    </row>
    <row r="43" spans="1:5" ht="14.4" x14ac:dyDescent="0.25">
      <c r="A43" s="16">
        <v>44</v>
      </c>
      <c r="B43" s="15" t="s">
        <v>70</v>
      </c>
      <c r="C43" s="14">
        <v>7</v>
      </c>
      <c r="D43" s="14" t="b">
        <v>1</v>
      </c>
      <c r="E43" s="21">
        <v>3</v>
      </c>
    </row>
    <row r="44" spans="1:5" ht="14.4" x14ac:dyDescent="0.25">
      <c r="A44" s="16">
        <v>45</v>
      </c>
      <c r="B44" s="15" t="s">
        <v>99</v>
      </c>
      <c r="C44" s="14">
        <v>2</v>
      </c>
      <c r="D44" s="14" t="b">
        <v>1</v>
      </c>
      <c r="E44" s="21">
        <v>18</v>
      </c>
    </row>
    <row r="45" spans="1:5" ht="14.4" x14ac:dyDescent="0.25">
      <c r="A45" s="16">
        <v>46</v>
      </c>
      <c r="B45" s="15" t="s">
        <v>100</v>
      </c>
      <c r="C45" s="14">
        <v>5</v>
      </c>
      <c r="D45" s="14" t="b">
        <v>1</v>
      </c>
      <c r="E45" s="21">
        <v>22</v>
      </c>
    </row>
    <row r="46" spans="1:5" ht="14.4" x14ac:dyDescent="0.25">
      <c r="A46" s="16">
        <v>47</v>
      </c>
      <c r="B46" s="15" t="s">
        <v>101</v>
      </c>
      <c r="C46" s="14">
        <v>6</v>
      </c>
      <c r="D46" s="14" t="b">
        <v>1</v>
      </c>
      <c r="E46" s="21">
        <v>1</v>
      </c>
    </row>
    <row r="47" spans="1:5" ht="14.4" x14ac:dyDescent="0.25">
      <c r="A47" s="16">
        <v>48</v>
      </c>
      <c r="B47" s="15" t="s">
        <v>347</v>
      </c>
      <c r="C47" s="14">
        <v>5</v>
      </c>
      <c r="D47" s="14" t="b">
        <v>1</v>
      </c>
      <c r="E47" s="21">
        <v>10</v>
      </c>
    </row>
    <row r="48" spans="1:5" ht="14.4" x14ac:dyDescent="0.25">
      <c r="A48" s="16">
        <v>49</v>
      </c>
      <c r="B48" s="15" t="s">
        <v>102</v>
      </c>
      <c r="C48" s="14">
        <v>3</v>
      </c>
      <c r="D48" s="14" t="b">
        <v>1</v>
      </c>
      <c r="E48" s="21">
        <v>22</v>
      </c>
    </row>
    <row r="49" spans="1:5" ht="14.4" x14ac:dyDescent="0.25">
      <c r="A49" s="16">
        <v>50</v>
      </c>
      <c r="B49" s="15" t="s">
        <v>103</v>
      </c>
      <c r="C49" s="14">
        <v>1</v>
      </c>
      <c r="D49" s="14" t="b">
        <v>1</v>
      </c>
      <c r="E49" s="21">
        <v>16</v>
      </c>
    </row>
    <row r="50" spans="1:5" ht="14.4" x14ac:dyDescent="0.25">
      <c r="A50" s="16">
        <v>51</v>
      </c>
      <c r="B50" s="15" t="s">
        <v>104</v>
      </c>
      <c r="C50" s="14">
        <v>5</v>
      </c>
      <c r="D50" s="14" t="b">
        <v>1</v>
      </c>
      <c r="E50" s="21">
        <v>22</v>
      </c>
    </row>
    <row r="51" spans="1:5" ht="14.4" x14ac:dyDescent="0.25">
      <c r="A51" s="16">
        <v>52</v>
      </c>
      <c r="B51" s="15" t="s">
        <v>105</v>
      </c>
      <c r="C51" s="14">
        <v>6</v>
      </c>
      <c r="D51" s="14" t="b">
        <v>0</v>
      </c>
      <c r="E51" s="21">
        <v>18</v>
      </c>
    </row>
    <row r="52" spans="1:5" ht="14.4" x14ac:dyDescent="0.25">
      <c r="A52" s="16">
        <v>53</v>
      </c>
      <c r="B52" s="15" t="s">
        <v>106</v>
      </c>
      <c r="C52" s="14">
        <v>5</v>
      </c>
      <c r="D52" s="14" t="b">
        <v>0</v>
      </c>
      <c r="E52" s="21">
        <v>8</v>
      </c>
    </row>
    <row r="53" spans="1:5" ht="14.4" x14ac:dyDescent="0.25">
      <c r="A53" s="16">
        <v>54</v>
      </c>
      <c r="B53" s="15" t="s">
        <v>348</v>
      </c>
      <c r="C53" s="14">
        <v>1</v>
      </c>
      <c r="D53" s="14" t="b">
        <v>1</v>
      </c>
      <c r="E53" s="21">
        <v>20</v>
      </c>
    </row>
    <row r="54" spans="1:5" ht="14.4" x14ac:dyDescent="0.25">
      <c r="A54" s="16">
        <v>55</v>
      </c>
      <c r="B54" s="15" t="s">
        <v>108</v>
      </c>
      <c r="C54" s="14">
        <v>5</v>
      </c>
      <c r="D54" s="14" t="b">
        <v>1</v>
      </c>
      <c r="E54" s="21">
        <v>19</v>
      </c>
    </row>
    <row r="55" spans="1:5" ht="14.4" x14ac:dyDescent="0.25">
      <c r="A55" s="16">
        <v>56</v>
      </c>
      <c r="B55" s="15" t="s">
        <v>109</v>
      </c>
      <c r="C55" s="14">
        <v>1</v>
      </c>
      <c r="D55" s="14" t="b">
        <v>1</v>
      </c>
      <c r="E55" s="21">
        <v>3</v>
      </c>
    </row>
    <row r="56" spans="1:5" ht="14.4" x14ac:dyDescent="0.25">
      <c r="A56" s="16">
        <v>57</v>
      </c>
      <c r="B56" s="15" t="s">
        <v>110</v>
      </c>
      <c r="C56" s="14">
        <v>4</v>
      </c>
      <c r="D56" s="14" t="b">
        <v>1</v>
      </c>
      <c r="E56" s="21">
        <v>22</v>
      </c>
    </row>
    <row r="57" spans="1:5" ht="14.4" x14ac:dyDescent="0.25">
      <c r="A57" s="16">
        <v>58</v>
      </c>
      <c r="B57" s="15" t="s">
        <v>111</v>
      </c>
      <c r="C57" s="14">
        <v>4</v>
      </c>
      <c r="D57" s="14" t="b">
        <v>1</v>
      </c>
      <c r="E57" s="21">
        <v>14</v>
      </c>
    </row>
    <row r="58" spans="1:5" ht="14.4" x14ac:dyDescent="0.25">
      <c r="A58" s="16">
        <v>59</v>
      </c>
      <c r="B58" s="15" t="s">
        <v>112</v>
      </c>
      <c r="C58" s="14">
        <v>6</v>
      </c>
      <c r="D58" s="14" t="b">
        <v>0</v>
      </c>
      <c r="E58" s="21">
        <v>12</v>
      </c>
    </row>
    <row r="59" spans="1:5" ht="14.4" x14ac:dyDescent="0.25">
      <c r="A59" s="16">
        <v>60</v>
      </c>
      <c r="B59" s="15" t="s">
        <v>113</v>
      </c>
      <c r="C59" s="14">
        <v>4</v>
      </c>
      <c r="D59" s="14" t="b">
        <v>0</v>
      </c>
      <c r="E59" s="21">
        <v>9</v>
      </c>
    </row>
    <row r="60" spans="1:5" ht="14.4" x14ac:dyDescent="0.25">
      <c r="A60" s="16">
        <v>61</v>
      </c>
      <c r="B60" s="15" t="s">
        <v>114</v>
      </c>
      <c r="C60" s="14">
        <v>1</v>
      </c>
      <c r="D60" s="14" t="b">
        <v>1</v>
      </c>
      <c r="E60" s="21">
        <v>1</v>
      </c>
    </row>
    <row r="61" spans="1:5" ht="14.4" x14ac:dyDescent="0.25">
      <c r="A61" s="16">
        <v>62</v>
      </c>
      <c r="B61" s="15" t="s">
        <v>115</v>
      </c>
      <c r="C61" s="14">
        <v>5</v>
      </c>
      <c r="D61" s="14" t="b">
        <v>1</v>
      </c>
      <c r="E61" s="21">
        <v>4</v>
      </c>
    </row>
    <row r="62" spans="1:5" ht="14.4" x14ac:dyDescent="0.25">
      <c r="A62" s="16">
        <v>63</v>
      </c>
      <c r="B62" s="15" t="s">
        <v>116</v>
      </c>
      <c r="C62" s="14">
        <v>3</v>
      </c>
      <c r="D62" s="14" t="b">
        <v>1</v>
      </c>
      <c r="E62" s="21">
        <v>6</v>
      </c>
    </row>
    <row r="63" spans="1:5" ht="14.4" x14ac:dyDescent="0.25">
      <c r="A63" s="16">
        <v>64</v>
      </c>
      <c r="B63" s="15" t="s">
        <v>117</v>
      </c>
      <c r="C63" s="14">
        <v>6</v>
      </c>
      <c r="D63" s="14" t="b">
        <v>1</v>
      </c>
      <c r="E63" s="21">
        <v>20</v>
      </c>
    </row>
    <row r="64" spans="1:5" ht="14.4" x14ac:dyDescent="0.25">
      <c r="A64" s="16">
        <v>65</v>
      </c>
      <c r="B64" s="15" t="s">
        <v>118</v>
      </c>
      <c r="C64" s="14">
        <v>1</v>
      </c>
      <c r="D64" s="14" t="b">
        <v>1</v>
      </c>
      <c r="E64" s="21">
        <v>15</v>
      </c>
    </row>
    <row r="65" spans="1:5" ht="14.4" x14ac:dyDescent="0.25">
      <c r="A65" s="16">
        <v>66</v>
      </c>
      <c r="B65" s="15" t="s">
        <v>119</v>
      </c>
      <c r="C65" s="14">
        <v>5</v>
      </c>
      <c r="D65" s="14" t="b">
        <v>0</v>
      </c>
      <c r="E65" s="21">
        <v>20</v>
      </c>
    </row>
    <row r="66" spans="1:5" ht="14.4" x14ac:dyDescent="0.25">
      <c r="A66" s="16">
        <v>67</v>
      </c>
      <c r="B66" s="15" t="s">
        <v>120</v>
      </c>
      <c r="C66" s="14">
        <v>2</v>
      </c>
      <c r="D66" s="14" t="b">
        <v>1</v>
      </c>
      <c r="E66" s="21">
        <v>22</v>
      </c>
    </row>
    <row r="67" spans="1:5" ht="14.4" x14ac:dyDescent="0.25">
      <c r="A67" s="16">
        <v>68</v>
      </c>
      <c r="B67" s="15" t="s">
        <v>121</v>
      </c>
      <c r="C67" s="14">
        <v>2</v>
      </c>
      <c r="D67" s="14" t="b">
        <v>1</v>
      </c>
      <c r="E67" s="21">
        <v>3</v>
      </c>
    </row>
    <row r="68" spans="1:5" ht="14.4" x14ac:dyDescent="0.25">
      <c r="A68" s="16">
        <v>69</v>
      </c>
      <c r="B68" s="15" t="s">
        <v>122</v>
      </c>
      <c r="C68" s="14">
        <v>4</v>
      </c>
      <c r="D68" s="14" t="b">
        <v>0</v>
      </c>
      <c r="E68" s="21">
        <v>15</v>
      </c>
    </row>
    <row r="69" spans="1:5" ht="14.4" x14ac:dyDescent="0.25">
      <c r="A69" s="16">
        <v>70</v>
      </c>
      <c r="B69" s="15" t="s">
        <v>123</v>
      </c>
      <c r="C69" s="14">
        <v>6</v>
      </c>
      <c r="D69" s="14" t="b">
        <v>1</v>
      </c>
      <c r="E69" s="21">
        <v>3</v>
      </c>
    </row>
    <row r="70" spans="1:5" ht="14.4" x14ac:dyDescent="0.25">
      <c r="A70" s="16">
        <v>71</v>
      </c>
      <c r="B70" s="15" t="s">
        <v>107</v>
      </c>
      <c r="C70" s="14">
        <v>2</v>
      </c>
      <c r="D70" s="14" t="b">
        <v>1</v>
      </c>
      <c r="E70" s="21">
        <v>16</v>
      </c>
    </row>
    <row r="71" spans="1:5" ht="14.4" x14ac:dyDescent="0.25">
      <c r="A71" s="16">
        <v>72</v>
      </c>
      <c r="B71" s="15" t="s">
        <v>124</v>
      </c>
      <c r="C71" s="14">
        <v>2</v>
      </c>
      <c r="D71" s="14" t="b">
        <v>1</v>
      </c>
      <c r="E71" s="21">
        <v>1</v>
      </c>
    </row>
    <row r="72" spans="1:5" ht="14.4" x14ac:dyDescent="0.25">
      <c r="A72" s="16">
        <v>73</v>
      </c>
      <c r="B72" s="15" t="s">
        <v>125</v>
      </c>
      <c r="C72" s="14">
        <v>3</v>
      </c>
      <c r="D72" s="14" t="b">
        <v>0</v>
      </c>
      <c r="E72" s="21">
        <v>15</v>
      </c>
    </row>
    <row r="73" spans="1:5" ht="14.4" x14ac:dyDescent="0.25">
      <c r="A73" s="16">
        <v>74</v>
      </c>
      <c r="B73" s="15" t="s">
        <v>126</v>
      </c>
      <c r="C73" s="14">
        <v>2</v>
      </c>
      <c r="D73" s="14" t="b">
        <v>1</v>
      </c>
      <c r="E73" s="21">
        <v>11</v>
      </c>
    </row>
    <row r="74" spans="1:5" ht="14.4" x14ac:dyDescent="0.25">
      <c r="A74" s="16">
        <v>75</v>
      </c>
      <c r="B74" s="15" t="s">
        <v>127</v>
      </c>
      <c r="C74" s="14">
        <v>1</v>
      </c>
      <c r="D74" s="14" t="b">
        <v>1</v>
      </c>
      <c r="E74" s="21">
        <v>13</v>
      </c>
    </row>
    <row r="75" spans="1:5" ht="14.4" x14ac:dyDescent="0.25">
      <c r="A75" s="16">
        <v>76</v>
      </c>
      <c r="B75" s="15" t="s">
        <v>128</v>
      </c>
      <c r="C75" s="14">
        <v>6</v>
      </c>
      <c r="D75" s="14" t="b">
        <v>1</v>
      </c>
      <c r="E75" s="21">
        <v>4</v>
      </c>
    </row>
    <row r="76" spans="1:5" ht="14.4" x14ac:dyDescent="0.25">
      <c r="A76" s="16">
        <v>77</v>
      </c>
      <c r="B76" s="15" t="s">
        <v>129</v>
      </c>
      <c r="C76" s="14">
        <v>6</v>
      </c>
      <c r="D76" s="14" t="b">
        <v>1</v>
      </c>
      <c r="E76" s="21">
        <v>1</v>
      </c>
    </row>
    <row r="77" spans="1:5" ht="14.4" x14ac:dyDescent="0.25">
      <c r="A77" s="16">
        <v>78</v>
      </c>
      <c r="B77" s="15" t="s">
        <v>130</v>
      </c>
      <c r="C77" s="14">
        <v>6</v>
      </c>
      <c r="D77" s="14" t="b">
        <v>0</v>
      </c>
      <c r="E77" s="21">
        <v>9</v>
      </c>
    </row>
    <row r="78" spans="1:5" ht="14.4" x14ac:dyDescent="0.25">
      <c r="A78" s="16">
        <v>79</v>
      </c>
      <c r="B78" s="15" t="s">
        <v>131</v>
      </c>
      <c r="C78" s="14">
        <v>4</v>
      </c>
      <c r="D78" s="14" t="b">
        <v>1</v>
      </c>
      <c r="E78" s="21">
        <v>5</v>
      </c>
    </row>
    <row r="79" spans="1:5" ht="14.4" x14ac:dyDescent="0.25">
      <c r="A79" s="16">
        <v>80</v>
      </c>
      <c r="B79" s="15" t="s">
        <v>132</v>
      </c>
      <c r="C79" s="14">
        <v>1</v>
      </c>
      <c r="D79" s="14" t="b">
        <v>1</v>
      </c>
      <c r="E79" s="21">
        <v>14</v>
      </c>
    </row>
    <row r="80" spans="1:5" ht="14.4" x14ac:dyDescent="0.25">
      <c r="A80" s="16">
        <v>81</v>
      </c>
      <c r="B80" s="15" t="s">
        <v>133</v>
      </c>
      <c r="C80" s="14">
        <v>1</v>
      </c>
      <c r="D80" s="14" t="b">
        <v>0</v>
      </c>
      <c r="E80" s="21">
        <v>2</v>
      </c>
    </row>
    <row r="81" spans="1:5" ht="14.4" x14ac:dyDescent="0.25">
      <c r="A81" s="16">
        <v>82</v>
      </c>
      <c r="B81" s="15" t="s">
        <v>134</v>
      </c>
      <c r="C81" s="14">
        <v>1</v>
      </c>
      <c r="D81" s="14" t="b">
        <v>1</v>
      </c>
      <c r="E81" s="21">
        <v>11</v>
      </c>
    </row>
    <row r="82" spans="1:5" ht="14.4" x14ac:dyDescent="0.25">
      <c r="A82" s="16">
        <v>83</v>
      </c>
      <c r="B82" s="15" t="s">
        <v>135</v>
      </c>
      <c r="C82" s="14">
        <v>1</v>
      </c>
      <c r="D82" s="14" t="b">
        <v>0</v>
      </c>
      <c r="E82" s="21">
        <v>5</v>
      </c>
    </row>
    <row r="83" spans="1:5" ht="14.4" x14ac:dyDescent="0.25">
      <c r="A83" s="16">
        <v>84</v>
      </c>
      <c r="B83" s="15" t="s">
        <v>136</v>
      </c>
      <c r="C83" s="14">
        <v>3</v>
      </c>
      <c r="D83" s="14" t="b">
        <v>0</v>
      </c>
      <c r="E83" s="21">
        <v>14</v>
      </c>
    </row>
    <row r="84" spans="1:5" ht="14.4" x14ac:dyDescent="0.25">
      <c r="A84" s="16">
        <v>85</v>
      </c>
      <c r="B84" s="15" t="s">
        <v>137</v>
      </c>
      <c r="C84" s="14">
        <v>1</v>
      </c>
      <c r="D84" s="14" t="b">
        <v>0</v>
      </c>
      <c r="E84" s="21">
        <v>4</v>
      </c>
    </row>
    <row r="85" spans="1:5" ht="14.4" x14ac:dyDescent="0.25">
      <c r="A85" s="16">
        <v>86</v>
      </c>
      <c r="B85" s="15" t="s">
        <v>138</v>
      </c>
      <c r="C85" s="14">
        <v>1</v>
      </c>
      <c r="D85" s="14" t="b">
        <v>1</v>
      </c>
      <c r="E85" s="21">
        <v>20</v>
      </c>
    </row>
    <row r="86" spans="1:5" ht="14.4" x14ac:dyDescent="0.25">
      <c r="A86" s="16">
        <v>87</v>
      </c>
      <c r="B86" s="15" t="s">
        <v>139</v>
      </c>
      <c r="C86" s="14">
        <v>6</v>
      </c>
      <c r="D86" s="14" t="b">
        <v>1</v>
      </c>
      <c r="E86" s="21">
        <v>18</v>
      </c>
    </row>
    <row r="87" spans="1:5" ht="14.4" x14ac:dyDescent="0.25">
      <c r="A87" s="16">
        <v>88</v>
      </c>
      <c r="B87" s="15" t="s">
        <v>140</v>
      </c>
      <c r="C87" s="14">
        <v>1</v>
      </c>
      <c r="D87" s="14" t="b">
        <v>1</v>
      </c>
      <c r="E87" s="21">
        <v>12</v>
      </c>
    </row>
    <row r="88" spans="1:5" ht="14.4" x14ac:dyDescent="0.25">
      <c r="A88" s="16">
        <v>89</v>
      </c>
      <c r="B88" s="15" t="s">
        <v>141</v>
      </c>
      <c r="C88" s="14">
        <v>3</v>
      </c>
      <c r="D88" s="14" t="b">
        <v>1</v>
      </c>
      <c r="E88" s="21">
        <v>14</v>
      </c>
    </row>
    <row r="89" spans="1:5" ht="14.4" x14ac:dyDescent="0.25">
      <c r="A89" s="16">
        <v>90</v>
      </c>
      <c r="B89" s="15" t="s">
        <v>142</v>
      </c>
      <c r="C89" s="14">
        <v>4</v>
      </c>
      <c r="D89" s="14" t="b">
        <v>0</v>
      </c>
      <c r="E89" s="21">
        <v>7</v>
      </c>
    </row>
    <row r="90" spans="1:5" ht="14.4" x14ac:dyDescent="0.25">
      <c r="A90" s="16">
        <v>91</v>
      </c>
      <c r="B90" s="15" t="s">
        <v>143</v>
      </c>
      <c r="C90" s="14">
        <v>6</v>
      </c>
      <c r="D90" s="14" t="b">
        <v>1</v>
      </c>
      <c r="E90" s="21">
        <v>7</v>
      </c>
    </row>
    <row r="91" spans="1:5" ht="14.4" x14ac:dyDescent="0.25">
      <c r="A91" s="16">
        <v>92</v>
      </c>
      <c r="B91" s="15" t="s">
        <v>144</v>
      </c>
      <c r="C91" s="14">
        <v>3</v>
      </c>
      <c r="D91" s="14" t="b">
        <v>1</v>
      </c>
      <c r="E91" s="21">
        <v>22</v>
      </c>
    </row>
    <row r="92" spans="1:5" ht="14.4" x14ac:dyDescent="0.25">
      <c r="A92" s="16">
        <v>93</v>
      </c>
      <c r="B92" s="15" t="s">
        <v>145</v>
      </c>
      <c r="C92" s="14">
        <v>2</v>
      </c>
      <c r="D92" s="14" t="b">
        <v>1</v>
      </c>
      <c r="E92" s="21">
        <v>13</v>
      </c>
    </row>
    <row r="93" spans="1:5" ht="14.4" x14ac:dyDescent="0.25">
      <c r="A93" s="16">
        <v>94</v>
      </c>
      <c r="B93" s="15" t="s">
        <v>146</v>
      </c>
      <c r="C93" s="14">
        <v>4</v>
      </c>
      <c r="D93" s="14" t="b">
        <v>1</v>
      </c>
      <c r="E93" s="21">
        <v>15</v>
      </c>
    </row>
    <row r="94" spans="1:5" ht="14.4" x14ac:dyDescent="0.25">
      <c r="A94" s="16">
        <v>95</v>
      </c>
      <c r="B94" s="15" t="s">
        <v>147</v>
      </c>
      <c r="C94" s="14">
        <v>2</v>
      </c>
      <c r="D94" s="14" t="b">
        <v>1</v>
      </c>
      <c r="E94" s="21">
        <v>15</v>
      </c>
    </row>
    <row r="95" spans="1:5" ht="14.4" x14ac:dyDescent="0.25">
      <c r="A95" s="16">
        <v>96</v>
      </c>
      <c r="B95" s="15" t="s">
        <v>148</v>
      </c>
      <c r="C95" s="14">
        <v>2</v>
      </c>
      <c r="D95" s="14" t="b">
        <v>1</v>
      </c>
      <c r="E95" s="21">
        <v>7</v>
      </c>
    </row>
    <row r="96" spans="1:5" ht="14.4" x14ac:dyDescent="0.25">
      <c r="A96" s="16">
        <v>97</v>
      </c>
      <c r="B96" s="15" t="s">
        <v>149</v>
      </c>
      <c r="C96" s="14">
        <v>3</v>
      </c>
      <c r="D96" s="14" t="b">
        <v>1</v>
      </c>
      <c r="E96" s="21">
        <v>12</v>
      </c>
    </row>
    <row r="97" spans="1:5" ht="14.4" x14ac:dyDescent="0.25">
      <c r="A97" s="16">
        <v>98</v>
      </c>
      <c r="B97" s="15" t="s">
        <v>150</v>
      </c>
      <c r="C97" s="14">
        <v>2</v>
      </c>
      <c r="D97" s="14" t="b">
        <v>1</v>
      </c>
      <c r="E97" s="21">
        <v>6</v>
      </c>
    </row>
    <row r="98" spans="1:5" ht="14.4" x14ac:dyDescent="0.25">
      <c r="A98" s="16">
        <v>99</v>
      </c>
      <c r="B98" s="15" t="s">
        <v>104</v>
      </c>
      <c r="C98" s="14">
        <v>6</v>
      </c>
      <c r="D98" s="14" t="b">
        <v>0</v>
      </c>
      <c r="E98" s="21">
        <v>4</v>
      </c>
    </row>
    <row r="99" spans="1:5" ht="14.4" x14ac:dyDescent="0.25">
      <c r="A99" s="16">
        <v>100</v>
      </c>
      <c r="B99" s="15" t="s">
        <v>151</v>
      </c>
      <c r="C99" s="14">
        <v>2</v>
      </c>
      <c r="D99" s="14" t="b">
        <v>0</v>
      </c>
      <c r="E99" s="21">
        <v>4</v>
      </c>
    </row>
    <row r="100" spans="1:5" ht="14.4" x14ac:dyDescent="0.25">
      <c r="A100" s="16">
        <v>101</v>
      </c>
      <c r="B100" s="15" t="s">
        <v>152</v>
      </c>
      <c r="C100" s="14">
        <v>6</v>
      </c>
      <c r="D100" s="14" t="b">
        <v>1</v>
      </c>
      <c r="E100" s="21">
        <v>14</v>
      </c>
    </row>
    <row r="101" spans="1:5" ht="14.4" x14ac:dyDescent="0.25">
      <c r="A101" s="16">
        <v>102</v>
      </c>
      <c r="B101" s="15" t="s">
        <v>153</v>
      </c>
      <c r="C101" s="14">
        <v>3</v>
      </c>
      <c r="D101" s="14" t="b">
        <v>1</v>
      </c>
      <c r="E101" s="21">
        <v>21</v>
      </c>
    </row>
    <row r="102" spans="1:5" ht="14.4" x14ac:dyDescent="0.25">
      <c r="A102" s="16">
        <v>103</v>
      </c>
      <c r="B102" s="15" t="s">
        <v>154</v>
      </c>
      <c r="C102" s="14">
        <v>2</v>
      </c>
      <c r="D102" s="14" t="b">
        <v>1</v>
      </c>
      <c r="E102" s="21">
        <v>9</v>
      </c>
    </row>
    <row r="103" spans="1:5" ht="14.4" x14ac:dyDescent="0.25">
      <c r="A103" s="16">
        <v>104</v>
      </c>
      <c r="B103" s="15" t="s">
        <v>155</v>
      </c>
      <c r="C103" s="14">
        <v>5</v>
      </c>
      <c r="D103" s="14" t="b">
        <v>1</v>
      </c>
      <c r="E103" s="21">
        <v>16</v>
      </c>
    </row>
    <row r="104" spans="1:5" ht="14.4" x14ac:dyDescent="0.25">
      <c r="A104" s="16">
        <v>105</v>
      </c>
      <c r="B104" s="15" t="s">
        <v>69</v>
      </c>
      <c r="C104" s="14">
        <v>2</v>
      </c>
      <c r="D104" s="14" t="b">
        <v>1</v>
      </c>
      <c r="E104" s="21">
        <v>19</v>
      </c>
    </row>
    <row r="105" spans="1:5" ht="14.4" x14ac:dyDescent="0.25">
      <c r="A105" s="16">
        <v>106</v>
      </c>
      <c r="B105" s="15" t="s">
        <v>156</v>
      </c>
      <c r="C105" s="14">
        <v>4</v>
      </c>
      <c r="D105" s="14" t="b">
        <v>1</v>
      </c>
      <c r="E105" s="21">
        <v>12</v>
      </c>
    </row>
    <row r="106" spans="1:5" ht="14.4" x14ac:dyDescent="0.25">
      <c r="A106" s="16">
        <v>107</v>
      </c>
      <c r="B106" s="15" t="s">
        <v>157</v>
      </c>
      <c r="C106" s="14">
        <v>2</v>
      </c>
      <c r="D106" s="14" t="b">
        <v>1</v>
      </c>
      <c r="E106" s="21">
        <v>10</v>
      </c>
    </row>
    <row r="107" spans="1:5" ht="14.4" x14ac:dyDescent="0.25">
      <c r="A107" s="16">
        <v>108</v>
      </c>
      <c r="B107" s="15" t="s">
        <v>158</v>
      </c>
      <c r="C107" s="14">
        <v>4</v>
      </c>
      <c r="D107" s="14" t="b">
        <v>1</v>
      </c>
      <c r="E107" s="21">
        <v>7</v>
      </c>
    </row>
    <row r="108" spans="1:5" ht="14.4" x14ac:dyDescent="0.25">
      <c r="A108" s="16">
        <v>109</v>
      </c>
      <c r="B108" s="15" t="s">
        <v>159</v>
      </c>
      <c r="C108" s="14">
        <v>5</v>
      </c>
      <c r="D108" s="14" t="b">
        <v>0</v>
      </c>
      <c r="E108" s="21">
        <v>18</v>
      </c>
    </row>
    <row r="109" spans="1:5" ht="14.4" x14ac:dyDescent="0.25">
      <c r="A109" s="16">
        <v>110</v>
      </c>
      <c r="B109" s="15" t="s">
        <v>160</v>
      </c>
      <c r="C109" s="14">
        <v>1</v>
      </c>
      <c r="D109" s="14" t="b">
        <v>1</v>
      </c>
      <c r="E109" s="21">
        <v>17</v>
      </c>
    </row>
    <row r="110" spans="1:5" ht="14.4" x14ac:dyDescent="0.25">
      <c r="A110" s="16">
        <v>111</v>
      </c>
      <c r="B110" s="15" t="s">
        <v>161</v>
      </c>
      <c r="C110" s="14">
        <v>4</v>
      </c>
      <c r="D110" s="14" t="b">
        <v>1</v>
      </c>
      <c r="E110" s="21">
        <v>16</v>
      </c>
    </row>
    <row r="111" spans="1:5" ht="14.4" x14ac:dyDescent="0.25">
      <c r="A111" s="16">
        <v>112</v>
      </c>
      <c r="B111" s="15" t="s">
        <v>162</v>
      </c>
      <c r="C111" s="14">
        <v>3</v>
      </c>
      <c r="D111" s="14" t="b">
        <v>1</v>
      </c>
      <c r="E111" s="21">
        <v>3</v>
      </c>
    </row>
    <row r="112" spans="1:5" ht="14.4" x14ac:dyDescent="0.25">
      <c r="A112" s="16">
        <v>113</v>
      </c>
      <c r="B112" s="15" t="s">
        <v>163</v>
      </c>
      <c r="C112" s="14">
        <v>5</v>
      </c>
      <c r="D112" s="14" t="b">
        <v>1</v>
      </c>
      <c r="E112" s="21">
        <v>9</v>
      </c>
    </row>
    <row r="113" spans="1:5" ht="14.4" x14ac:dyDescent="0.25">
      <c r="A113" s="16">
        <v>114</v>
      </c>
      <c r="B113" s="15" t="s">
        <v>164</v>
      </c>
      <c r="C113" s="14">
        <v>4</v>
      </c>
      <c r="D113" s="14" t="b">
        <v>0</v>
      </c>
      <c r="E113" s="21">
        <v>10</v>
      </c>
    </row>
    <row r="114" spans="1:5" ht="14.4" x14ac:dyDescent="0.25">
      <c r="A114" s="16">
        <v>115</v>
      </c>
      <c r="B114" s="15" t="s">
        <v>165</v>
      </c>
      <c r="C114" s="14">
        <v>3</v>
      </c>
      <c r="D114" s="14" t="b">
        <v>1</v>
      </c>
      <c r="E114" s="21">
        <v>15</v>
      </c>
    </row>
    <row r="115" spans="1:5" ht="14.4" x14ac:dyDescent="0.25">
      <c r="A115" s="16">
        <v>116</v>
      </c>
      <c r="B115" s="15" t="s">
        <v>166</v>
      </c>
      <c r="C115" s="14">
        <v>6</v>
      </c>
      <c r="D115" s="14" t="b">
        <v>1</v>
      </c>
      <c r="E115" s="21">
        <v>10</v>
      </c>
    </row>
    <row r="116" spans="1:5" ht="14.4" x14ac:dyDescent="0.25">
      <c r="A116" s="16">
        <v>117</v>
      </c>
      <c r="B116" s="15" t="s">
        <v>167</v>
      </c>
      <c r="C116" s="14">
        <v>2</v>
      </c>
      <c r="D116" s="14" t="b">
        <v>1</v>
      </c>
      <c r="E116" s="21">
        <v>6</v>
      </c>
    </row>
    <row r="117" spans="1:5" ht="14.4" x14ac:dyDescent="0.25">
      <c r="A117" s="16">
        <v>118</v>
      </c>
      <c r="B117" s="15" t="s">
        <v>168</v>
      </c>
      <c r="C117" s="14">
        <v>6</v>
      </c>
      <c r="D117" s="14" t="b">
        <v>1</v>
      </c>
      <c r="E117" s="21">
        <v>2</v>
      </c>
    </row>
    <row r="118" spans="1:5" ht="14.4" x14ac:dyDescent="0.25">
      <c r="A118" s="16">
        <v>119</v>
      </c>
      <c r="B118" s="15" t="s">
        <v>169</v>
      </c>
      <c r="C118" s="14">
        <v>5</v>
      </c>
      <c r="D118" s="14" t="b">
        <v>1</v>
      </c>
      <c r="E118" s="21">
        <v>6</v>
      </c>
    </row>
    <row r="119" spans="1:5" ht="14.4" x14ac:dyDescent="0.25">
      <c r="A119" s="16">
        <v>120</v>
      </c>
      <c r="B119" s="15" t="s">
        <v>170</v>
      </c>
      <c r="C119" s="14">
        <v>5</v>
      </c>
      <c r="D119" s="14" t="b">
        <v>1</v>
      </c>
      <c r="E119" s="21">
        <v>9</v>
      </c>
    </row>
    <row r="120" spans="1:5" ht="14.4" x14ac:dyDescent="0.25">
      <c r="A120" s="16">
        <v>121</v>
      </c>
      <c r="B120" s="15" t="s">
        <v>171</v>
      </c>
      <c r="C120" s="14">
        <v>5</v>
      </c>
      <c r="D120" s="14" t="b">
        <v>1</v>
      </c>
      <c r="E120" s="21">
        <v>19</v>
      </c>
    </row>
    <row r="121" spans="1:5" ht="14.4" x14ac:dyDescent="0.25">
      <c r="A121" s="16">
        <v>122</v>
      </c>
      <c r="B121" s="15" t="s">
        <v>172</v>
      </c>
      <c r="C121" s="14">
        <v>4</v>
      </c>
      <c r="D121" s="14" t="b">
        <v>1</v>
      </c>
      <c r="E121" s="21">
        <v>9</v>
      </c>
    </row>
    <row r="122" spans="1:5" ht="14.4" x14ac:dyDescent="0.25">
      <c r="A122" s="16">
        <v>123</v>
      </c>
      <c r="B122" s="15" t="s">
        <v>173</v>
      </c>
      <c r="C122" s="14">
        <v>6</v>
      </c>
      <c r="D122" s="14" t="b">
        <v>0</v>
      </c>
      <c r="E122" s="21">
        <v>18</v>
      </c>
    </row>
    <row r="123" spans="1:5" ht="14.4" x14ac:dyDescent="0.25">
      <c r="A123" s="16">
        <v>124</v>
      </c>
      <c r="B123" s="15" t="s">
        <v>174</v>
      </c>
      <c r="C123" s="14">
        <v>2</v>
      </c>
      <c r="D123" s="14" t="b">
        <v>0</v>
      </c>
      <c r="E123" s="21">
        <v>13</v>
      </c>
    </row>
    <row r="124" spans="1:5" ht="14.4" x14ac:dyDescent="0.25">
      <c r="A124" s="16">
        <v>125</v>
      </c>
      <c r="B124" s="15" t="s">
        <v>175</v>
      </c>
      <c r="C124" s="14">
        <v>5</v>
      </c>
      <c r="D124" s="14" t="b">
        <v>0</v>
      </c>
      <c r="E124" s="21">
        <v>16</v>
      </c>
    </row>
    <row r="125" spans="1:5" ht="14.4" x14ac:dyDescent="0.25">
      <c r="A125" s="16">
        <v>126</v>
      </c>
      <c r="B125" s="15" t="s">
        <v>176</v>
      </c>
      <c r="C125" s="14">
        <v>2</v>
      </c>
      <c r="D125" s="14" t="b">
        <v>1</v>
      </c>
      <c r="E125" s="21">
        <v>18</v>
      </c>
    </row>
    <row r="126" spans="1:5" ht="14.4" x14ac:dyDescent="0.25">
      <c r="A126" s="16">
        <v>127</v>
      </c>
      <c r="B126" s="15" t="s">
        <v>142</v>
      </c>
      <c r="C126" s="14">
        <v>1</v>
      </c>
      <c r="D126" s="14" t="b">
        <v>0</v>
      </c>
      <c r="E126" s="21">
        <v>22</v>
      </c>
    </row>
    <row r="127" spans="1:5" ht="14.4" x14ac:dyDescent="0.25">
      <c r="A127" s="16">
        <v>128</v>
      </c>
      <c r="B127" s="15" t="s">
        <v>177</v>
      </c>
      <c r="C127" s="14">
        <v>2</v>
      </c>
      <c r="D127" s="14" t="b">
        <v>0</v>
      </c>
      <c r="E127" s="21">
        <v>16</v>
      </c>
    </row>
    <row r="128" spans="1:5" ht="14.4" x14ac:dyDescent="0.25">
      <c r="A128" s="16">
        <v>129</v>
      </c>
      <c r="B128" s="15" t="s">
        <v>178</v>
      </c>
      <c r="C128" s="14">
        <v>2</v>
      </c>
      <c r="D128" s="14" t="b">
        <v>1</v>
      </c>
      <c r="E128" s="21">
        <v>21</v>
      </c>
    </row>
    <row r="129" spans="1:5" ht="14.4" x14ac:dyDescent="0.25">
      <c r="A129" s="16">
        <v>130</v>
      </c>
      <c r="B129" s="15" t="s">
        <v>179</v>
      </c>
      <c r="C129" s="14">
        <v>1</v>
      </c>
      <c r="D129" s="14" t="b">
        <v>1</v>
      </c>
      <c r="E129" s="21">
        <v>21</v>
      </c>
    </row>
    <row r="130" spans="1:5" ht="14.4" x14ac:dyDescent="0.25">
      <c r="A130" s="16">
        <v>131</v>
      </c>
      <c r="B130" s="15" t="s">
        <v>148</v>
      </c>
      <c r="C130" s="14">
        <v>4</v>
      </c>
      <c r="D130" s="14" t="b">
        <v>0</v>
      </c>
      <c r="E130" s="21">
        <v>8</v>
      </c>
    </row>
    <row r="131" spans="1:5" ht="14.4" x14ac:dyDescent="0.25">
      <c r="A131" s="16">
        <v>132</v>
      </c>
      <c r="B131" s="15" t="s">
        <v>180</v>
      </c>
      <c r="C131" s="14">
        <v>2</v>
      </c>
      <c r="D131" s="14" t="b">
        <v>1</v>
      </c>
      <c r="E131" s="21">
        <v>17</v>
      </c>
    </row>
    <row r="132" spans="1:5" ht="14.4" x14ac:dyDescent="0.25">
      <c r="A132" s="16">
        <v>133</v>
      </c>
      <c r="B132" s="15" t="s">
        <v>181</v>
      </c>
      <c r="C132" s="14">
        <v>3</v>
      </c>
      <c r="D132" s="14" t="b">
        <v>0</v>
      </c>
      <c r="E132" s="21">
        <v>20</v>
      </c>
    </row>
    <row r="133" spans="1:5" ht="14.4" x14ac:dyDescent="0.25">
      <c r="A133" s="16">
        <v>134</v>
      </c>
      <c r="B133" s="15" t="s">
        <v>182</v>
      </c>
      <c r="C133" s="14">
        <v>1</v>
      </c>
      <c r="D133" s="14" t="b">
        <v>1</v>
      </c>
      <c r="E133" s="21">
        <v>22</v>
      </c>
    </row>
    <row r="134" spans="1:5" ht="14.4" x14ac:dyDescent="0.25">
      <c r="A134" s="16">
        <v>135</v>
      </c>
      <c r="B134" s="15" t="s">
        <v>183</v>
      </c>
      <c r="C134" s="14">
        <v>1</v>
      </c>
      <c r="D134" s="14" t="b">
        <v>1</v>
      </c>
      <c r="E134" s="21">
        <v>20</v>
      </c>
    </row>
    <row r="135" spans="1:5" ht="14.4" x14ac:dyDescent="0.25">
      <c r="A135" s="16">
        <v>136</v>
      </c>
      <c r="B135" s="15" t="s">
        <v>184</v>
      </c>
      <c r="C135" s="14">
        <v>5</v>
      </c>
      <c r="D135" s="14" t="b">
        <v>1</v>
      </c>
      <c r="E135" s="21">
        <v>21</v>
      </c>
    </row>
    <row r="136" spans="1:5" ht="14.4" x14ac:dyDescent="0.25">
      <c r="A136" s="16">
        <v>137</v>
      </c>
      <c r="B136" s="15" t="s">
        <v>349</v>
      </c>
      <c r="C136" s="14">
        <v>4</v>
      </c>
      <c r="D136" s="14" t="b">
        <v>0</v>
      </c>
      <c r="E136" s="21">
        <v>8</v>
      </c>
    </row>
    <row r="137" spans="1:5" ht="14.4" x14ac:dyDescent="0.25">
      <c r="A137" s="16">
        <v>138</v>
      </c>
      <c r="B137" s="15" t="s">
        <v>185</v>
      </c>
      <c r="C137" s="14">
        <v>5</v>
      </c>
      <c r="D137" s="14" t="b">
        <v>0</v>
      </c>
      <c r="E137" s="21">
        <v>19</v>
      </c>
    </row>
    <row r="138" spans="1:5" ht="14.4" x14ac:dyDescent="0.25">
      <c r="A138" s="16">
        <v>139</v>
      </c>
      <c r="B138" s="15" t="s">
        <v>185</v>
      </c>
      <c r="C138" s="14">
        <v>6</v>
      </c>
      <c r="D138" s="14" t="b">
        <v>0</v>
      </c>
      <c r="E138" s="21">
        <v>4</v>
      </c>
    </row>
    <row r="139" spans="1:5" ht="14.4" x14ac:dyDescent="0.25">
      <c r="A139" s="16">
        <v>140</v>
      </c>
      <c r="B139" s="15" t="s">
        <v>186</v>
      </c>
      <c r="C139" s="14">
        <v>6</v>
      </c>
      <c r="D139" s="14" t="b">
        <v>0</v>
      </c>
      <c r="E139" s="21">
        <v>20</v>
      </c>
    </row>
    <row r="140" spans="1:5" ht="14.4" x14ac:dyDescent="0.25">
      <c r="A140" s="16">
        <v>141</v>
      </c>
      <c r="B140" s="15" t="s">
        <v>187</v>
      </c>
      <c r="C140" s="14">
        <v>4</v>
      </c>
      <c r="D140" s="14" t="b">
        <v>0</v>
      </c>
      <c r="E140" s="21">
        <v>7</v>
      </c>
    </row>
    <row r="141" spans="1:5" ht="14.4" x14ac:dyDescent="0.25">
      <c r="A141" s="16">
        <v>142</v>
      </c>
      <c r="B141" s="15" t="s">
        <v>188</v>
      </c>
      <c r="C141" s="14">
        <v>6</v>
      </c>
      <c r="D141" s="14" t="b">
        <v>1</v>
      </c>
      <c r="E141" s="21">
        <v>10</v>
      </c>
    </row>
    <row r="142" spans="1:5" ht="14.4" x14ac:dyDescent="0.25">
      <c r="A142" s="16">
        <v>143</v>
      </c>
      <c r="B142" s="15" t="s">
        <v>189</v>
      </c>
      <c r="C142" s="14">
        <v>1</v>
      </c>
      <c r="D142" s="14" t="b">
        <v>1</v>
      </c>
      <c r="E142" s="21">
        <v>12</v>
      </c>
    </row>
    <row r="143" spans="1:5" ht="14.4" x14ac:dyDescent="0.25">
      <c r="A143" s="16">
        <v>144</v>
      </c>
      <c r="B143" s="15" t="s">
        <v>190</v>
      </c>
      <c r="C143" s="14">
        <v>5</v>
      </c>
      <c r="D143" s="14" t="b">
        <v>1</v>
      </c>
      <c r="E143" s="21">
        <v>17</v>
      </c>
    </row>
    <row r="144" spans="1:5" ht="14.4" x14ac:dyDescent="0.25">
      <c r="A144" s="16">
        <v>145</v>
      </c>
      <c r="B144" s="15" t="s">
        <v>191</v>
      </c>
      <c r="C144" s="14">
        <v>4</v>
      </c>
      <c r="D144" s="14" t="b">
        <v>0</v>
      </c>
      <c r="E144" s="21">
        <v>18</v>
      </c>
    </row>
    <row r="145" spans="1:5" ht="14.4" x14ac:dyDescent="0.25">
      <c r="A145" s="16">
        <v>146</v>
      </c>
      <c r="B145" s="15" t="s">
        <v>192</v>
      </c>
      <c r="C145" s="14">
        <v>1</v>
      </c>
      <c r="D145" s="14" t="b">
        <v>0</v>
      </c>
      <c r="E145" s="21">
        <v>10</v>
      </c>
    </row>
    <row r="146" spans="1:5" ht="14.4" x14ac:dyDescent="0.25">
      <c r="A146" s="16">
        <v>147</v>
      </c>
      <c r="B146" s="15" t="s">
        <v>193</v>
      </c>
      <c r="C146" s="14">
        <v>5</v>
      </c>
      <c r="D146" s="14" t="b">
        <v>0</v>
      </c>
      <c r="E146" s="21">
        <v>6</v>
      </c>
    </row>
    <row r="147" spans="1:5" ht="14.4" x14ac:dyDescent="0.25">
      <c r="A147" s="16">
        <v>148</v>
      </c>
      <c r="B147" s="15" t="s">
        <v>194</v>
      </c>
      <c r="C147" s="14">
        <v>4</v>
      </c>
      <c r="D147" s="14" t="b">
        <v>0</v>
      </c>
      <c r="E147" s="21">
        <v>16</v>
      </c>
    </row>
    <row r="148" spans="1:5" ht="14.4" x14ac:dyDescent="0.25">
      <c r="A148" s="16">
        <v>149</v>
      </c>
      <c r="B148" s="15" t="s">
        <v>195</v>
      </c>
      <c r="C148" s="14">
        <v>5</v>
      </c>
      <c r="D148" s="14" t="b">
        <v>1</v>
      </c>
      <c r="E148" s="21">
        <v>15</v>
      </c>
    </row>
    <row r="149" spans="1:5" ht="14.4" x14ac:dyDescent="0.25">
      <c r="A149" s="16">
        <v>150</v>
      </c>
      <c r="B149" s="15" t="s">
        <v>196</v>
      </c>
      <c r="C149" s="14">
        <v>1</v>
      </c>
      <c r="D149" s="14" t="b">
        <v>1</v>
      </c>
      <c r="E149" s="21">
        <v>13</v>
      </c>
    </row>
    <row r="150" spans="1:5" ht="14.4" x14ac:dyDescent="0.25">
      <c r="A150" s="16">
        <v>151</v>
      </c>
      <c r="B150" s="15" t="s">
        <v>197</v>
      </c>
      <c r="C150" s="14">
        <v>3</v>
      </c>
      <c r="D150" s="14" t="b">
        <v>1</v>
      </c>
      <c r="E150" s="21">
        <v>22</v>
      </c>
    </row>
    <row r="151" spans="1:5" ht="14.4" x14ac:dyDescent="0.25">
      <c r="A151" s="16">
        <v>152</v>
      </c>
      <c r="B151" s="15" t="s">
        <v>198</v>
      </c>
      <c r="C151" s="14">
        <v>3</v>
      </c>
      <c r="D151" s="14" t="b">
        <v>1</v>
      </c>
      <c r="E151" s="21">
        <v>14</v>
      </c>
    </row>
    <row r="152" spans="1:5" ht="14.4" x14ac:dyDescent="0.25">
      <c r="A152" s="16">
        <v>153</v>
      </c>
      <c r="B152" s="15" t="s">
        <v>199</v>
      </c>
      <c r="C152" s="14">
        <v>4</v>
      </c>
      <c r="D152" s="14" t="b">
        <v>0</v>
      </c>
      <c r="E152" s="21">
        <v>5</v>
      </c>
    </row>
    <row r="153" spans="1:5" ht="14.4" x14ac:dyDescent="0.25">
      <c r="A153" s="16">
        <v>154</v>
      </c>
      <c r="B153" s="15" t="s">
        <v>200</v>
      </c>
      <c r="C153" s="14">
        <v>3</v>
      </c>
      <c r="D153" s="14" t="b">
        <v>1</v>
      </c>
      <c r="E153" s="21">
        <v>20</v>
      </c>
    </row>
    <row r="154" spans="1:5" ht="14.4" x14ac:dyDescent="0.25">
      <c r="A154" s="16">
        <v>155</v>
      </c>
      <c r="B154" s="15" t="s">
        <v>201</v>
      </c>
      <c r="C154" s="14">
        <v>3</v>
      </c>
      <c r="D154" s="14" t="b">
        <v>1</v>
      </c>
      <c r="E154" s="21">
        <v>9</v>
      </c>
    </row>
    <row r="155" spans="1:5" ht="14.4" x14ac:dyDescent="0.25">
      <c r="A155" s="16">
        <v>156</v>
      </c>
      <c r="B155" s="15" t="s">
        <v>202</v>
      </c>
      <c r="C155" s="14">
        <v>1</v>
      </c>
      <c r="D155" s="14" t="b">
        <v>1</v>
      </c>
      <c r="E155" s="21">
        <v>12</v>
      </c>
    </row>
    <row r="156" spans="1:5" ht="14.4" x14ac:dyDescent="0.25">
      <c r="A156" s="16">
        <v>157</v>
      </c>
      <c r="B156" s="15" t="s">
        <v>203</v>
      </c>
      <c r="C156" s="14">
        <v>2</v>
      </c>
      <c r="D156" s="14" t="b">
        <v>1</v>
      </c>
      <c r="E156" s="21">
        <v>3</v>
      </c>
    </row>
    <row r="157" spans="1:5" ht="14.4" x14ac:dyDescent="0.25">
      <c r="A157" s="16">
        <v>158</v>
      </c>
      <c r="B157" s="15" t="s">
        <v>204</v>
      </c>
      <c r="C157" s="14">
        <v>5</v>
      </c>
      <c r="D157" s="14" t="b">
        <v>1</v>
      </c>
      <c r="E157" s="21">
        <v>9</v>
      </c>
    </row>
    <row r="158" spans="1:5" ht="14.4" x14ac:dyDescent="0.25">
      <c r="A158" s="16">
        <v>159</v>
      </c>
      <c r="B158" s="15" t="s">
        <v>205</v>
      </c>
      <c r="C158" s="14">
        <v>1</v>
      </c>
      <c r="D158" s="14" t="b">
        <v>0</v>
      </c>
      <c r="E158" s="21">
        <v>3</v>
      </c>
    </row>
    <row r="159" spans="1:5" ht="14.4" x14ac:dyDescent="0.25">
      <c r="A159" s="16">
        <v>160</v>
      </c>
      <c r="B159" s="15" t="s">
        <v>195</v>
      </c>
      <c r="C159" s="14">
        <v>1</v>
      </c>
      <c r="D159" s="14" t="b">
        <v>1</v>
      </c>
      <c r="E159" s="21">
        <v>15</v>
      </c>
    </row>
    <row r="160" spans="1:5" ht="14.4" x14ac:dyDescent="0.25">
      <c r="A160" s="16">
        <v>161</v>
      </c>
      <c r="B160" s="15" t="s">
        <v>206</v>
      </c>
      <c r="C160" s="14">
        <v>4</v>
      </c>
      <c r="D160" s="14" t="b">
        <v>1</v>
      </c>
      <c r="E160" s="21">
        <v>5</v>
      </c>
    </row>
    <row r="161" spans="1:5" ht="14.4" x14ac:dyDescent="0.25">
      <c r="A161" s="16">
        <v>162</v>
      </c>
      <c r="B161" s="15" t="s">
        <v>207</v>
      </c>
      <c r="C161" s="14">
        <v>4</v>
      </c>
      <c r="D161" s="14" t="b">
        <v>0</v>
      </c>
      <c r="E161" s="21">
        <v>11</v>
      </c>
    </row>
    <row r="162" spans="1:5" ht="14.4" x14ac:dyDescent="0.25">
      <c r="A162" s="16">
        <v>163</v>
      </c>
      <c r="B162" s="15" t="s">
        <v>208</v>
      </c>
      <c r="C162" s="14">
        <v>5</v>
      </c>
      <c r="D162" s="14" t="b">
        <v>1</v>
      </c>
      <c r="E162" s="21">
        <v>17</v>
      </c>
    </row>
    <row r="163" spans="1:5" ht="14.4" x14ac:dyDescent="0.25">
      <c r="A163" s="16">
        <v>164</v>
      </c>
      <c r="B163" s="15" t="s">
        <v>209</v>
      </c>
      <c r="C163" s="14">
        <v>4</v>
      </c>
      <c r="D163" s="14" t="b">
        <v>1</v>
      </c>
      <c r="E163" s="21">
        <v>13</v>
      </c>
    </row>
    <row r="164" spans="1:5" ht="14.4" x14ac:dyDescent="0.25">
      <c r="A164" s="16">
        <v>165</v>
      </c>
      <c r="B164" s="15" t="s">
        <v>210</v>
      </c>
      <c r="C164" s="14">
        <v>3</v>
      </c>
      <c r="D164" s="14" t="b">
        <v>1</v>
      </c>
      <c r="E164" s="21">
        <v>20</v>
      </c>
    </row>
    <row r="165" spans="1:5" ht="14.4" x14ac:dyDescent="0.25">
      <c r="A165" s="16">
        <v>166</v>
      </c>
      <c r="B165" s="15" t="s">
        <v>211</v>
      </c>
      <c r="C165" s="14">
        <v>6</v>
      </c>
      <c r="D165" s="14" t="b">
        <v>0</v>
      </c>
      <c r="E165" s="21">
        <v>21</v>
      </c>
    </row>
    <row r="166" spans="1:5" ht="14.4" x14ac:dyDescent="0.25">
      <c r="A166" s="16">
        <v>167</v>
      </c>
      <c r="B166" s="15" t="s">
        <v>212</v>
      </c>
      <c r="C166" s="14">
        <v>4</v>
      </c>
      <c r="D166" s="14" t="b">
        <v>1</v>
      </c>
      <c r="E166" s="21">
        <v>8</v>
      </c>
    </row>
    <row r="167" spans="1:5" ht="14.4" x14ac:dyDescent="0.25">
      <c r="A167" s="16">
        <v>168</v>
      </c>
      <c r="B167" s="15" t="s">
        <v>213</v>
      </c>
      <c r="C167" s="14">
        <v>4</v>
      </c>
      <c r="D167" s="14" t="b">
        <v>0</v>
      </c>
      <c r="E167" s="21">
        <v>7</v>
      </c>
    </row>
    <row r="168" spans="1:5" ht="14.4" x14ac:dyDescent="0.25">
      <c r="A168" s="16">
        <v>169</v>
      </c>
      <c r="B168" s="15" t="s">
        <v>214</v>
      </c>
      <c r="C168" s="14">
        <v>1</v>
      </c>
      <c r="D168" s="14" t="b">
        <v>1</v>
      </c>
      <c r="E168" s="21">
        <v>18</v>
      </c>
    </row>
    <row r="169" spans="1:5" ht="14.4" x14ac:dyDescent="0.25">
      <c r="A169" s="16">
        <v>170</v>
      </c>
      <c r="B169" s="15" t="s">
        <v>215</v>
      </c>
      <c r="C169" s="14">
        <v>2</v>
      </c>
      <c r="D169" s="14" t="b">
        <v>1</v>
      </c>
      <c r="E169" s="21">
        <v>21</v>
      </c>
    </row>
    <row r="170" spans="1:5" ht="14.4" x14ac:dyDescent="0.25">
      <c r="A170" s="16">
        <v>171</v>
      </c>
      <c r="B170" s="15" t="s">
        <v>216</v>
      </c>
      <c r="C170" s="14">
        <v>3</v>
      </c>
      <c r="D170" s="14" t="b">
        <v>1</v>
      </c>
      <c r="E170" s="21">
        <v>3</v>
      </c>
    </row>
    <row r="171" spans="1:5" ht="14.4" x14ac:dyDescent="0.25">
      <c r="A171" s="16">
        <v>172</v>
      </c>
      <c r="B171" s="15" t="s">
        <v>217</v>
      </c>
      <c r="C171" s="14">
        <v>5</v>
      </c>
      <c r="D171" s="14" t="b">
        <v>0</v>
      </c>
      <c r="E171" s="21">
        <v>13</v>
      </c>
    </row>
    <row r="172" spans="1:5" ht="14.4" x14ac:dyDescent="0.25">
      <c r="A172" s="16">
        <v>173</v>
      </c>
      <c r="B172" s="15" t="s">
        <v>218</v>
      </c>
      <c r="C172" s="14">
        <v>1</v>
      </c>
      <c r="D172" s="14" t="b">
        <v>0</v>
      </c>
      <c r="E172" s="21">
        <v>11</v>
      </c>
    </row>
    <row r="173" spans="1:5" ht="14.4" x14ac:dyDescent="0.25">
      <c r="A173" s="16">
        <v>174</v>
      </c>
      <c r="B173" s="15" t="s">
        <v>219</v>
      </c>
      <c r="C173" s="14">
        <v>3</v>
      </c>
      <c r="D173" s="14" t="b">
        <v>0</v>
      </c>
      <c r="E173" s="21">
        <v>8</v>
      </c>
    </row>
    <row r="174" spans="1:5" ht="14.4" x14ac:dyDescent="0.25">
      <c r="A174" s="16">
        <v>175</v>
      </c>
      <c r="B174" s="15" t="s">
        <v>220</v>
      </c>
      <c r="C174" s="14">
        <v>4</v>
      </c>
      <c r="D174" s="14" t="b">
        <v>1</v>
      </c>
      <c r="E174" s="21">
        <v>10</v>
      </c>
    </row>
    <row r="175" spans="1:5" ht="14.4" x14ac:dyDescent="0.25">
      <c r="A175" s="16">
        <v>176</v>
      </c>
      <c r="B175" s="15" t="s">
        <v>221</v>
      </c>
      <c r="C175" s="14">
        <v>3</v>
      </c>
      <c r="D175" s="14" t="b">
        <v>1</v>
      </c>
      <c r="E175" s="21">
        <v>21</v>
      </c>
    </row>
    <row r="176" spans="1:5" ht="14.4" x14ac:dyDescent="0.25">
      <c r="A176" s="16">
        <v>177</v>
      </c>
      <c r="B176" s="15" t="s">
        <v>222</v>
      </c>
      <c r="C176" s="14">
        <v>2</v>
      </c>
      <c r="D176" s="14" t="b">
        <v>0</v>
      </c>
      <c r="E176" s="21">
        <v>11</v>
      </c>
    </row>
    <row r="177" spans="1:5" ht="14.4" x14ac:dyDescent="0.25">
      <c r="A177" s="16">
        <v>178</v>
      </c>
      <c r="B177" s="15" t="s">
        <v>223</v>
      </c>
      <c r="C177" s="14">
        <v>1</v>
      </c>
      <c r="D177" s="14" t="b">
        <v>1</v>
      </c>
      <c r="E177" s="21">
        <v>11</v>
      </c>
    </row>
    <row r="178" spans="1:5" ht="14.4" x14ac:dyDescent="0.25">
      <c r="A178" s="16">
        <v>179</v>
      </c>
      <c r="B178" s="15" t="s">
        <v>224</v>
      </c>
      <c r="C178" s="14">
        <v>1</v>
      </c>
      <c r="D178" s="14" t="b">
        <v>1</v>
      </c>
      <c r="E178" s="21">
        <v>2</v>
      </c>
    </row>
    <row r="179" spans="1:5" ht="14.4" x14ac:dyDescent="0.25">
      <c r="A179" s="16">
        <v>180</v>
      </c>
      <c r="B179" s="15" t="s">
        <v>225</v>
      </c>
      <c r="C179" s="14">
        <v>4</v>
      </c>
      <c r="D179" s="14" t="b">
        <v>0</v>
      </c>
      <c r="E179" s="21">
        <v>3</v>
      </c>
    </row>
    <row r="180" spans="1:5" ht="14.4" x14ac:dyDescent="0.25">
      <c r="A180" s="16">
        <v>181</v>
      </c>
      <c r="B180" s="15" t="s">
        <v>226</v>
      </c>
      <c r="C180" s="14">
        <v>2</v>
      </c>
      <c r="D180" s="14" t="b">
        <v>1</v>
      </c>
      <c r="E180" s="21">
        <v>7</v>
      </c>
    </row>
    <row r="181" spans="1:5" ht="14.4" x14ac:dyDescent="0.25">
      <c r="A181" s="16">
        <v>182</v>
      </c>
      <c r="B181" s="15" t="s">
        <v>227</v>
      </c>
      <c r="C181" s="14">
        <v>5</v>
      </c>
      <c r="D181" s="14" t="b">
        <v>0</v>
      </c>
      <c r="E181" s="21">
        <v>4</v>
      </c>
    </row>
    <row r="182" spans="1:5" ht="14.4" x14ac:dyDescent="0.25">
      <c r="A182" s="16">
        <v>183</v>
      </c>
      <c r="B182" s="15" t="s">
        <v>227</v>
      </c>
      <c r="C182" s="14">
        <v>3</v>
      </c>
      <c r="D182" s="14" t="b">
        <v>1</v>
      </c>
      <c r="E182" s="21">
        <v>16</v>
      </c>
    </row>
    <row r="183" spans="1:5" ht="14.4" x14ac:dyDescent="0.25">
      <c r="A183" s="16">
        <v>184</v>
      </c>
      <c r="B183" s="15" t="s">
        <v>228</v>
      </c>
      <c r="C183" s="14">
        <v>6</v>
      </c>
      <c r="D183" s="14" t="b">
        <v>0</v>
      </c>
      <c r="E183" s="21">
        <v>12</v>
      </c>
    </row>
    <row r="184" spans="1:5" ht="14.4" x14ac:dyDescent="0.25">
      <c r="A184" s="16">
        <v>185</v>
      </c>
      <c r="B184" s="15" t="s">
        <v>229</v>
      </c>
      <c r="C184" s="14">
        <v>3</v>
      </c>
      <c r="D184" s="14" t="b">
        <v>1</v>
      </c>
      <c r="E184" s="21">
        <v>7</v>
      </c>
    </row>
    <row r="185" spans="1:5" ht="14.4" x14ac:dyDescent="0.25">
      <c r="A185" s="16">
        <v>186</v>
      </c>
      <c r="B185" s="15" t="s">
        <v>38</v>
      </c>
      <c r="C185" s="14">
        <v>4</v>
      </c>
      <c r="D185" s="14" t="b">
        <v>1</v>
      </c>
      <c r="E185" s="21">
        <v>9</v>
      </c>
    </row>
    <row r="186" spans="1:5" ht="14.4" x14ac:dyDescent="0.25">
      <c r="A186" s="16">
        <v>187</v>
      </c>
      <c r="B186" s="15" t="s">
        <v>230</v>
      </c>
      <c r="C186" s="14">
        <v>6</v>
      </c>
      <c r="D186" s="14" t="b">
        <v>1</v>
      </c>
      <c r="E186" s="21">
        <v>2</v>
      </c>
    </row>
    <row r="187" spans="1:5" ht="14.4" x14ac:dyDescent="0.25">
      <c r="A187" s="16">
        <v>188</v>
      </c>
      <c r="B187" s="15" t="s">
        <v>230</v>
      </c>
      <c r="C187" s="14">
        <v>5</v>
      </c>
      <c r="D187" s="14" t="b">
        <v>1</v>
      </c>
      <c r="E187" s="21">
        <v>14</v>
      </c>
    </row>
    <row r="188" spans="1:5" ht="14.4" x14ac:dyDescent="0.25">
      <c r="A188" s="16">
        <v>189</v>
      </c>
      <c r="B188" s="15" t="s">
        <v>99</v>
      </c>
      <c r="C188" s="14">
        <v>6</v>
      </c>
      <c r="D188" s="14" t="b">
        <v>1</v>
      </c>
      <c r="E188" s="21">
        <v>21</v>
      </c>
    </row>
    <row r="189" spans="1:5" ht="14.4" x14ac:dyDescent="0.25">
      <c r="A189" s="16">
        <v>190</v>
      </c>
      <c r="B189" s="15" t="s">
        <v>99</v>
      </c>
      <c r="C189" s="14">
        <v>2</v>
      </c>
      <c r="D189" s="14" t="b">
        <v>0</v>
      </c>
      <c r="E189" s="21">
        <v>22</v>
      </c>
    </row>
    <row r="190" spans="1:5" ht="14.4" x14ac:dyDescent="0.25">
      <c r="A190" s="16">
        <v>191</v>
      </c>
      <c r="B190" s="15" t="s">
        <v>231</v>
      </c>
      <c r="C190" s="14">
        <v>2</v>
      </c>
      <c r="D190" s="14" t="b">
        <v>1</v>
      </c>
      <c r="E190" s="21">
        <v>21</v>
      </c>
    </row>
    <row r="191" spans="1:5" ht="14.4" x14ac:dyDescent="0.25">
      <c r="A191" s="16">
        <v>192</v>
      </c>
      <c r="B191" s="15" t="s">
        <v>232</v>
      </c>
      <c r="C191" s="14">
        <v>4</v>
      </c>
      <c r="D191" s="14" t="b">
        <v>1</v>
      </c>
      <c r="E191" s="21">
        <v>5</v>
      </c>
    </row>
    <row r="192" spans="1:5" ht="14.4" x14ac:dyDescent="0.25">
      <c r="A192" s="16">
        <v>193</v>
      </c>
      <c r="B192" s="15" t="s">
        <v>233</v>
      </c>
      <c r="C192" s="14">
        <v>1</v>
      </c>
      <c r="D192" s="14" t="b">
        <v>1</v>
      </c>
      <c r="E192" s="21">
        <v>20</v>
      </c>
    </row>
    <row r="193" spans="1:5" ht="14.4" x14ac:dyDescent="0.25">
      <c r="A193" s="16">
        <v>194</v>
      </c>
      <c r="B193" s="15" t="s">
        <v>234</v>
      </c>
      <c r="C193" s="14">
        <v>1</v>
      </c>
      <c r="D193" s="14" t="b">
        <v>1</v>
      </c>
      <c r="E193" s="21">
        <v>21</v>
      </c>
    </row>
    <row r="194" spans="1:5" ht="14.4" x14ac:dyDescent="0.25">
      <c r="A194" s="16">
        <v>195</v>
      </c>
      <c r="B194" s="15" t="s">
        <v>235</v>
      </c>
      <c r="C194" s="14">
        <v>6</v>
      </c>
      <c r="D194" s="14" t="b">
        <v>1</v>
      </c>
      <c r="E194" s="21">
        <v>10</v>
      </c>
    </row>
    <row r="195" spans="1:5" ht="14.4" x14ac:dyDescent="0.25">
      <c r="A195" s="16">
        <v>196</v>
      </c>
      <c r="B195" s="15" t="s">
        <v>236</v>
      </c>
      <c r="C195" s="14">
        <v>5</v>
      </c>
      <c r="D195" s="14" t="b">
        <v>1</v>
      </c>
      <c r="E195" s="21">
        <v>17</v>
      </c>
    </row>
    <row r="196" spans="1:5" ht="14.4" x14ac:dyDescent="0.25">
      <c r="A196" s="16">
        <v>197</v>
      </c>
      <c r="B196" s="15" t="s">
        <v>237</v>
      </c>
      <c r="C196" s="14">
        <v>2</v>
      </c>
      <c r="D196" s="14" t="b">
        <v>1</v>
      </c>
      <c r="E196" s="21">
        <v>13</v>
      </c>
    </row>
    <row r="197" spans="1:5" ht="14.4" x14ac:dyDescent="0.25">
      <c r="A197" s="16">
        <v>198</v>
      </c>
      <c r="B197" s="15" t="s">
        <v>238</v>
      </c>
      <c r="C197" s="14">
        <v>1</v>
      </c>
      <c r="D197" s="14" t="b">
        <v>1</v>
      </c>
      <c r="E197" s="21">
        <v>9</v>
      </c>
    </row>
    <row r="198" spans="1:5" ht="14.4" x14ac:dyDescent="0.25">
      <c r="A198" s="16">
        <v>199</v>
      </c>
      <c r="B198" s="15" t="s">
        <v>239</v>
      </c>
      <c r="C198" s="14">
        <v>6</v>
      </c>
      <c r="D198" s="14" t="b">
        <v>1</v>
      </c>
      <c r="E198" s="21">
        <v>8</v>
      </c>
    </row>
    <row r="199" spans="1:5" ht="14.4" x14ac:dyDescent="0.25">
      <c r="A199" s="16">
        <v>200</v>
      </c>
      <c r="B199" s="15" t="s">
        <v>353</v>
      </c>
      <c r="C199" s="14">
        <v>6</v>
      </c>
      <c r="D199" s="14" t="b">
        <v>1</v>
      </c>
      <c r="E199" s="21">
        <v>16</v>
      </c>
    </row>
    <row r="200" spans="1:5" ht="14.4" x14ac:dyDescent="0.25">
      <c r="A200" s="16">
        <v>201</v>
      </c>
      <c r="B200" s="15" t="s">
        <v>240</v>
      </c>
      <c r="C200" s="14">
        <v>1</v>
      </c>
      <c r="D200" s="14" t="b">
        <v>1</v>
      </c>
      <c r="E200" s="21">
        <v>15</v>
      </c>
    </row>
    <row r="201" spans="1:5" ht="14.4" x14ac:dyDescent="0.25">
      <c r="A201" s="16">
        <v>202</v>
      </c>
      <c r="B201" s="15" t="s">
        <v>241</v>
      </c>
      <c r="C201" s="14">
        <v>5</v>
      </c>
      <c r="D201" s="14" t="b">
        <v>1</v>
      </c>
      <c r="E201" s="21">
        <v>6</v>
      </c>
    </row>
    <row r="202" spans="1:5" ht="14.4" x14ac:dyDescent="0.25">
      <c r="A202" s="16">
        <v>203</v>
      </c>
      <c r="B202" s="15" t="s">
        <v>242</v>
      </c>
      <c r="C202" s="14">
        <v>6</v>
      </c>
      <c r="D202" s="14" t="b">
        <v>1</v>
      </c>
      <c r="E202" s="21">
        <v>2</v>
      </c>
    </row>
    <row r="203" spans="1:5" ht="14.4" x14ac:dyDescent="0.25">
      <c r="A203" s="16">
        <v>204</v>
      </c>
      <c r="B203" s="15" t="s">
        <v>243</v>
      </c>
      <c r="C203" s="14">
        <v>1</v>
      </c>
      <c r="D203" s="14" t="b">
        <v>1</v>
      </c>
      <c r="E203" s="21">
        <v>7</v>
      </c>
    </row>
    <row r="204" spans="1:5" ht="14.4" x14ac:dyDescent="0.25">
      <c r="A204" s="16">
        <v>205</v>
      </c>
      <c r="B204" s="15" t="s">
        <v>244</v>
      </c>
      <c r="C204" s="14">
        <v>6</v>
      </c>
      <c r="D204" s="14" t="b">
        <v>1</v>
      </c>
      <c r="E204" s="21">
        <v>9</v>
      </c>
    </row>
    <row r="205" spans="1:5" ht="14.4" x14ac:dyDescent="0.25">
      <c r="A205" s="16">
        <v>206</v>
      </c>
      <c r="B205" s="15" t="s">
        <v>245</v>
      </c>
      <c r="C205" s="14">
        <v>4</v>
      </c>
      <c r="D205" s="14" t="b">
        <v>1</v>
      </c>
      <c r="E205" s="21">
        <v>7</v>
      </c>
    </row>
    <row r="206" spans="1:5" ht="14.4" x14ac:dyDescent="0.25">
      <c r="A206" s="16">
        <v>207</v>
      </c>
      <c r="B206" s="15" t="s">
        <v>246</v>
      </c>
      <c r="C206" s="14">
        <v>4</v>
      </c>
      <c r="D206" s="14" t="b">
        <v>1</v>
      </c>
      <c r="E206" s="21">
        <v>5</v>
      </c>
    </row>
    <row r="207" spans="1:5" ht="14.4" x14ac:dyDescent="0.25">
      <c r="A207" s="16">
        <v>208</v>
      </c>
      <c r="B207" s="15" t="s">
        <v>247</v>
      </c>
      <c r="C207" s="14">
        <v>2</v>
      </c>
      <c r="D207" s="14" t="b">
        <v>1</v>
      </c>
      <c r="E207" s="21">
        <v>6</v>
      </c>
    </row>
    <row r="208" spans="1:5" ht="14.4" x14ac:dyDescent="0.25">
      <c r="A208" s="16">
        <v>209</v>
      </c>
      <c r="B208" s="15" t="s">
        <v>248</v>
      </c>
      <c r="C208" s="14">
        <v>6</v>
      </c>
      <c r="D208" s="14" t="b">
        <v>1</v>
      </c>
      <c r="E208" s="21">
        <v>16</v>
      </c>
    </row>
    <row r="209" spans="1:5" ht="14.4" x14ac:dyDescent="0.25">
      <c r="A209" s="16">
        <v>210</v>
      </c>
      <c r="B209" s="15" t="s">
        <v>124</v>
      </c>
      <c r="C209" s="14">
        <v>2</v>
      </c>
      <c r="D209" s="14" t="b">
        <v>1</v>
      </c>
      <c r="E209" s="21">
        <v>20</v>
      </c>
    </row>
    <row r="210" spans="1:5" ht="14.4" x14ac:dyDescent="0.25">
      <c r="A210" s="16">
        <v>211</v>
      </c>
      <c r="B210" s="15" t="s">
        <v>249</v>
      </c>
      <c r="C210" s="14">
        <v>1</v>
      </c>
      <c r="D210" s="14" t="b">
        <v>1</v>
      </c>
      <c r="E210" s="21">
        <v>18</v>
      </c>
    </row>
    <row r="211" spans="1:5" ht="14.4" x14ac:dyDescent="0.25">
      <c r="A211" s="16">
        <v>212</v>
      </c>
      <c r="B211" s="15" t="s">
        <v>250</v>
      </c>
      <c r="C211" s="14">
        <v>2</v>
      </c>
      <c r="D211" s="14" t="b">
        <v>1</v>
      </c>
      <c r="E211" s="21">
        <v>4</v>
      </c>
    </row>
    <row r="212" spans="1:5" ht="14.4" x14ac:dyDescent="0.25">
      <c r="A212" s="16">
        <v>213</v>
      </c>
      <c r="B212" s="15" t="s">
        <v>251</v>
      </c>
      <c r="C212" s="14">
        <v>4</v>
      </c>
      <c r="D212" s="14" t="b">
        <v>1</v>
      </c>
      <c r="E212" s="21">
        <v>12</v>
      </c>
    </row>
    <row r="213" spans="1:5" ht="14.4" x14ac:dyDescent="0.25">
      <c r="A213" s="16">
        <v>214</v>
      </c>
      <c r="B213" s="15" t="s">
        <v>252</v>
      </c>
      <c r="C213" s="14">
        <v>2</v>
      </c>
      <c r="D213" s="14" t="b">
        <v>0</v>
      </c>
      <c r="E213" s="21">
        <v>1</v>
      </c>
    </row>
    <row r="214" spans="1:5" ht="14.4" x14ac:dyDescent="0.25">
      <c r="A214" s="16">
        <v>215</v>
      </c>
      <c r="B214" s="15" t="s">
        <v>253</v>
      </c>
      <c r="C214" s="14">
        <v>1</v>
      </c>
      <c r="D214" s="14" t="b">
        <v>1</v>
      </c>
      <c r="E214" s="21">
        <v>4</v>
      </c>
    </row>
    <row r="215" spans="1:5" ht="14.4" x14ac:dyDescent="0.25">
      <c r="A215" s="16">
        <v>216</v>
      </c>
      <c r="B215" s="15" t="s">
        <v>254</v>
      </c>
      <c r="C215" s="14">
        <v>3</v>
      </c>
      <c r="D215" s="14" t="b">
        <v>1</v>
      </c>
      <c r="E215" s="21">
        <v>17</v>
      </c>
    </row>
    <row r="216" spans="1:5" ht="14.4" x14ac:dyDescent="0.25">
      <c r="A216" s="16">
        <v>217</v>
      </c>
      <c r="B216" s="15" t="s">
        <v>255</v>
      </c>
      <c r="C216" s="14">
        <v>2</v>
      </c>
      <c r="D216" s="14" t="b">
        <v>1</v>
      </c>
      <c r="E216" s="21">
        <v>10</v>
      </c>
    </row>
    <row r="217" spans="1:5" ht="14.4" x14ac:dyDescent="0.25">
      <c r="A217" s="16">
        <v>218</v>
      </c>
      <c r="B217" s="15" t="s">
        <v>256</v>
      </c>
      <c r="C217" s="14">
        <v>4</v>
      </c>
      <c r="D217" s="14" t="b">
        <v>1</v>
      </c>
      <c r="E217" s="21">
        <v>4</v>
      </c>
    </row>
    <row r="218" spans="1:5" ht="14.4" x14ac:dyDescent="0.25">
      <c r="A218" s="16">
        <v>219</v>
      </c>
      <c r="B218" s="15" t="s">
        <v>257</v>
      </c>
      <c r="C218" s="14">
        <v>2</v>
      </c>
      <c r="D218" s="14" t="b">
        <v>1</v>
      </c>
      <c r="E218" s="21">
        <v>10</v>
      </c>
    </row>
    <row r="219" spans="1:5" ht="14.4" x14ac:dyDescent="0.25">
      <c r="A219" s="16">
        <v>220</v>
      </c>
      <c r="B219" s="15" t="s">
        <v>350</v>
      </c>
      <c r="C219" s="14">
        <v>1</v>
      </c>
      <c r="D219" s="14" t="b">
        <v>1</v>
      </c>
      <c r="E219" s="21">
        <v>7</v>
      </c>
    </row>
    <row r="220" spans="1:5" ht="14.4" x14ac:dyDescent="0.25">
      <c r="A220" s="16">
        <v>221</v>
      </c>
      <c r="B220" s="15" t="s">
        <v>258</v>
      </c>
      <c r="C220" s="14">
        <v>1</v>
      </c>
      <c r="D220" s="14" t="b">
        <v>0</v>
      </c>
      <c r="E220" s="21">
        <v>19</v>
      </c>
    </row>
    <row r="221" spans="1:5" ht="14.4" x14ac:dyDescent="0.25">
      <c r="A221" s="16">
        <v>222</v>
      </c>
      <c r="B221" s="15" t="s">
        <v>259</v>
      </c>
      <c r="C221" s="14">
        <v>3</v>
      </c>
      <c r="D221" s="14" t="b">
        <v>0</v>
      </c>
      <c r="E221" s="21">
        <v>8</v>
      </c>
    </row>
    <row r="222" spans="1:5" ht="14.4" x14ac:dyDescent="0.25">
      <c r="A222" s="16">
        <v>223</v>
      </c>
      <c r="B222" s="15" t="s">
        <v>260</v>
      </c>
      <c r="C222" s="14">
        <v>2</v>
      </c>
      <c r="D222" s="14" t="b">
        <v>1</v>
      </c>
      <c r="E222" s="21">
        <v>2</v>
      </c>
    </row>
    <row r="223" spans="1:5" ht="14.4" x14ac:dyDescent="0.25">
      <c r="A223" s="16">
        <v>224</v>
      </c>
      <c r="B223" s="15" t="s">
        <v>261</v>
      </c>
      <c r="C223" s="14">
        <v>5</v>
      </c>
      <c r="D223" s="14" t="b">
        <v>0</v>
      </c>
      <c r="E223" s="21">
        <v>14</v>
      </c>
    </row>
    <row r="224" spans="1:5" ht="14.4" x14ac:dyDescent="0.25">
      <c r="A224" s="16">
        <v>225</v>
      </c>
      <c r="B224" s="15" t="s">
        <v>69</v>
      </c>
      <c r="C224" s="14">
        <v>6</v>
      </c>
      <c r="D224" s="14" t="b">
        <v>0</v>
      </c>
      <c r="E224" s="21">
        <v>5</v>
      </c>
    </row>
    <row r="225" spans="1:5" ht="14.4" x14ac:dyDescent="0.25">
      <c r="A225" s="16">
        <v>226</v>
      </c>
      <c r="B225" s="15" t="s">
        <v>187</v>
      </c>
      <c r="C225" s="14">
        <v>4</v>
      </c>
      <c r="D225" s="14" t="b">
        <v>1</v>
      </c>
      <c r="E225" s="21">
        <v>11</v>
      </c>
    </row>
    <row r="226" spans="1:5" ht="14.4" x14ac:dyDescent="0.25">
      <c r="A226" s="16">
        <v>227</v>
      </c>
      <c r="B226" s="15" t="s">
        <v>130</v>
      </c>
      <c r="C226" s="14">
        <v>1</v>
      </c>
      <c r="D226" s="14" t="b">
        <v>1</v>
      </c>
      <c r="E226" s="21">
        <v>11</v>
      </c>
    </row>
    <row r="227" spans="1:5" ht="14.4" x14ac:dyDescent="0.25">
      <c r="A227" s="16">
        <v>228</v>
      </c>
      <c r="B227" s="15" t="s">
        <v>262</v>
      </c>
      <c r="C227" s="14">
        <v>5</v>
      </c>
      <c r="D227" s="14" t="b">
        <v>1</v>
      </c>
      <c r="E227" s="21">
        <v>3</v>
      </c>
    </row>
    <row r="228" spans="1:5" ht="14.4" x14ac:dyDescent="0.25">
      <c r="A228" s="16">
        <v>229</v>
      </c>
      <c r="B228" s="15" t="s">
        <v>263</v>
      </c>
      <c r="C228" s="14">
        <v>1</v>
      </c>
      <c r="D228" s="14" t="b">
        <v>0</v>
      </c>
      <c r="E228" s="21">
        <v>10</v>
      </c>
    </row>
    <row r="229" spans="1:5" ht="14.4" x14ac:dyDescent="0.25">
      <c r="A229" s="16">
        <v>230</v>
      </c>
      <c r="B229" s="15" t="s">
        <v>264</v>
      </c>
      <c r="C229" s="14">
        <v>6</v>
      </c>
      <c r="D229" s="14" t="b">
        <v>0</v>
      </c>
      <c r="E229" s="21">
        <v>12</v>
      </c>
    </row>
    <row r="230" spans="1:5" ht="14.4" x14ac:dyDescent="0.25">
      <c r="A230" s="16">
        <v>231</v>
      </c>
      <c r="B230" s="15" t="s">
        <v>265</v>
      </c>
      <c r="C230" s="14">
        <v>1</v>
      </c>
      <c r="D230" s="14" t="b">
        <v>0</v>
      </c>
      <c r="E230" s="21">
        <v>15</v>
      </c>
    </row>
    <row r="231" spans="1:5" ht="14.4" x14ac:dyDescent="0.25">
      <c r="A231" s="16">
        <v>232</v>
      </c>
      <c r="B231" s="15" t="s">
        <v>266</v>
      </c>
      <c r="C231" s="14">
        <v>6</v>
      </c>
      <c r="D231" s="14" t="b">
        <v>0</v>
      </c>
      <c r="E231" s="21">
        <v>17</v>
      </c>
    </row>
    <row r="232" spans="1:5" ht="14.4" x14ac:dyDescent="0.25">
      <c r="A232" s="16">
        <v>233</v>
      </c>
      <c r="B232" s="15" t="s">
        <v>267</v>
      </c>
      <c r="C232" s="14">
        <v>1</v>
      </c>
      <c r="D232" s="14" t="b">
        <v>1</v>
      </c>
      <c r="E232" s="21">
        <v>5</v>
      </c>
    </row>
    <row r="233" spans="1:5" ht="14.4" x14ac:dyDescent="0.25">
      <c r="A233" s="16">
        <v>234</v>
      </c>
      <c r="B233" s="15" t="s">
        <v>268</v>
      </c>
      <c r="C233" s="14">
        <v>4</v>
      </c>
      <c r="D233" s="14" t="b">
        <v>1</v>
      </c>
      <c r="E233" s="21">
        <v>19</v>
      </c>
    </row>
    <row r="234" spans="1:5" ht="14.4" x14ac:dyDescent="0.25">
      <c r="A234" s="16">
        <v>235</v>
      </c>
      <c r="B234" s="15" t="s">
        <v>269</v>
      </c>
      <c r="C234" s="14">
        <v>3</v>
      </c>
      <c r="D234" s="14" t="b">
        <v>1</v>
      </c>
      <c r="E234" s="21">
        <v>16</v>
      </c>
    </row>
    <row r="235" spans="1:5" ht="14.4" x14ac:dyDescent="0.25">
      <c r="A235" s="16">
        <v>236</v>
      </c>
      <c r="B235" s="15" t="s">
        <v>270</v>
      </c>
      <c r="C235" s="14">
        <v>6</v>
      </c>
      <c r="D235" s="14" t="b">
        <v>1</v>
      </c>
      <c r="E235" s="21">
        <v>22</v>
      </c>
    </row>
    <row r="236" spans="1:5" ht="14.4" x14ac:dyDescent="0.25">
      <c r="A236" s="16">
        <v>237</v>
      </c>
      <c r="B236" s="15" t="s">
        <v>186</v>
      </c>
      <c r="C236" s="14">
        <v>6</v>
      </c>
      <c r="D236" s="14" t="b">
        <v>1</v>
      </c>
      <c r="E236" s="21">
        <v>6</v>
      </c>
    </row>
    <row r="237" spans="1:5" ht="14.4" x14ac:dyDescent="0.25">
      <c r="A237" s="16">
        <v>238</v>
      </c>
      <c r="B237" s="15" t="s">
        <v>271</v>
      </c>
      <c r="C237" s="14">
        <v>5</v>
      </c>
      <c r="D237" s="14" t="b">
        <v>1</v>
      </c>
      <c r="E237" s="21">
        <v>22</v>
      </c>
    </row>
    <row r="238" spans="1:5" ht="14.4" x14ac:dyDescent="0.25">
      <c r="A238" s="16">
        <v>239</v>
      </c>
      <c r="B238" s="15" t="s">
        <v>272</v>
      </c>
      <c r="C238" s="14">
        <v>2</v>
      </c>
      <c r="D238" s="14" t="b">
        <v>1</v>
      </c>
      <c r="E238" s="21">
        <v>14</v>
      </c>
    </row>
    <row r="239" spans="1:5" ht="14.4" x14ac:dyDescent="0.25">
      <c r="A239" s="16">
        <v>240</v>
      </c>
      <c r="B239" s="15" t="s">
        <v>273</v>
      </c>
      <c r="C239" s="14">
        <v>5</v>
      </c>
      <c r="D239" s="14" t="b">
        <v>1</v>
      </c>
      <c r="E239" s="21">
        <v>9</v>
      </c>
    </row>
    <row r="240" spans="1:5" ht="14.4" x14ac:dyDescent="0.25">
      <c r="A240" s="16">
        <v>241</v>
      </c>
      <c r="B240" s="15" t="s">
        <v>38</v>
      </c>
      <c r="C240" s="14">
        <v>1</v>
      </c>
      <c r="D240" s="14" t="b">
        <v>1</v>
      </c>
      <c r="E240" s="21">
        <v>9</v>
      </c>
    </row>
    <row r="241" spans="1:5" ht="14.4" x14ac:dyDescent="0.25">
      <c r="A241" s="16">
        <v>242</v>
      </c>
      <c r="B241" s="15" t="s">
        <v>274</v>
      </c>
      <c r="C241" s="14">
        <v>1</v>
      </c>
      <c r="D241" s="14" t="b">
        <v>1</v>
      </c>
      <c r="E241" s="21">
        <v>11</v>
      </c>
    </row>
    <row r="242" spans="1:5" ht="14.4" x14ac:dyDescent="0.25">
      <c r="A242" s="16">
        <v>243</v>
      </c>
      <c r="B242" s="15" t="s">
        <v>275</v>
      </c>
      <c r="C242" s="14">
        <v>4</v>
      </c>
      <c r="D242" s="14" t="b">
        <v>1</v>
      </c>
      <c r="E242" s="21">
        <v>18</v>
      </c>
    </row>
    <row r="243" spans="1:5" ht="14.4" x14ac:dyDescent="0.25">
      <c r="A243" s="16">
        <v>244</v>
      </c>
      <c r="B243" s="15" t="s">
        <v>276</v>
      </c>
      <c r="C243" s="14">
        <v>6</v>
      </c>
      <c r="D243" s="14" t="b">
        <v>1</v>
      </c>
      <c r="E243" s="21">
        <v>9</v>
      </c>
    </row>
    <row r="244" spans="1:5" ht="14.4" x14ac:dyDescent="0.25">
      <c r="A244" s="16">
        <v>245</v>
      </c>
      <c r="B244" s="15" t="s">
        <v>277</v>
      </c>
      <c r="C244" s="14">
        <v>3</v>
      </c>
      <c r="D244" s="14" t="b">
        <v>1</v>
      </c>
      <c r="E244" s="21">
        <v>7</v>
      </c>
    </row>
    <row r="245" spans="1:5" ht="14.4" x14ac:dyDescent="0.25">
      <c r="A245" s="16">
        <v>246</v>
      </c>
      <c r="B245" s="15" t="s">
        <v>278</v>
      </c>
      <c r="C245" s="14">
        <v>2</v>
      </c>
      <c r="D245" s="14" t="b">
        <v>1</v>
      </c>
      <c r="E245" s="21">
        <v>22</v>
      </c>
    </row>
    <row r="246" spans="1:5" ht="14.4" x14ac:dyDescent="0.25">
      <c r="A246" s="16">
        <v>247</v>
      </c>
      <c r="B246" s="15" t="s">
        <v>279</v>
      </c>
      <c r="C246" s="14">
        <v>4</v>
      </c>
      <c r="D246" s="14" t="b">
        <v>0</v>
      </c>
      <c r="E246" s="21">
        <v>20</v>
      </c>
    </row>
    <row r="247" spans="1:5" ht="14.4" x14ac:dyDescent="0.25">
      <c r="A247" s="16">
        <v>248</v>
      </c>
      <c r="B247" s="15" t="s">
        <v>198</v>
      </c>
      <c r="C247" s="14">
        <v>4</v>
      </c>
      <c r="D247" s="14" t="b">
        <v>1</v>
      </c>
      <c r="E247" s="21">
        <v>4</v>
      </c>
    </row>
    <row r="248" spans="1:5" ht="14.4" x14ac:dyDescent="0.25">
      <c r="A248" s="16">
        <v>249</v>
      </c>
      <c r="B248" s="15" t="s">
        <v>280</v>
      </c>
      <c r="C248" s="14">
        <v>2</v>
      </c>
      <c r="D248" s="14" t="b">
        <v>1</v>
      </c>
      <c r="E248" s="21">
        <v>1</v>
      </c>
    </row>
    <row r="249" spans="1:5" ht="14.4" x14ac:dyDescent="0.25">
      <c r="A249" s="16">
        <v>250</v>
      </c>
      <c r="B249" s="15" t="s">
        <v>38</v>
      </c>
      <c r="C249" s="14">
        <v>6</v>
      </c>
      <c r="D249" s="14" t="b">
        <v>1</v>
      </c>
      <c r="E249" s="21">
        <v>22</v>
      </c>
    </row>
    <row r="250" spans="1:5" ht="14.4" x14ac:dyDescent="0.25">
      <c r="A250" s="16">
        <v>251</v>
      </c>
      <c r="B250" s="15" t="s">
        <v>188</v>
      </c>
      <c r="C250" s="14">
        <v>3</v>
      </c>
      <c r="D250" s="14" t="b">
        <v>1</v>
      </c>
      <c r="E250" s="21">
        <v>3</v>
      </c>
    </row>
    <row r="251" spans="1:5" ht="14.4" x14ac:dyDescent="0.25">
      <c r="A251" s="16">
        <v>252</v>
      </c>
      <c r="B251" s="15" t="s">
        <v>281</v>
      </c>
      <c r="C251" s="14">
        <v>4</v>
      </c>
      <c r="D251" s="14" t="b">
        <v>1</v>
      </c>
      <c r="E251" s="21">
        <v>3</v>
      </c>
    </row>
    <row r="252" spans="1:5" ht="14.4" x14ac:dyDescent="0.25">
      <c r="A252" s="16">
        <v>253</v>
      </c>
      <c r="B252" s="15" t="s">
        <v>282</v>
      </c>
      <c r="C252" s="14">
        <v>6</v>
      </c>
      <c r="D252" s="14" t="b">
        <v>1</v>
      </c>
      <c r="E252" s="21">
        <v>14</v>
      </c>
    </row>
    <row r="253" spans="1:5" ht="14.4" x14ac:dyDescent="0.25">
      <c r="A253" s="16">
        <v>254</v>
      </c>
      <c r="B253" s="15" t="s">
        <v>235</v>
      </c>
      <c r="C253" s="14">
        <v>3</v>
      </c>
      <c r="D253" s="14" t="b">
        <v>1</v>
      </c>
      <c r="E253" s="21">
        <v>2</v>
      </c>
    </row>
    <row r="254" spans="1:5" ht="14.4" x14ac:dyDescent="0.25">
      <c r="A254" s="16">
        <v>255</v>
      </c>
      <c r="B254" s="15" t="s">
        <v>283</v>
      </c>
      <c r="C254" s="14">
        <v>6</v>
      </c>
      <c r="D254" s="14" t="b">
        <v>1</v>
      </c>
      <c r="E254" s="21">
        <v>10</v>
      </c>
    </row>
    <row r="255" spans="1:5" ht="14.4" x14ac:dyDescent="0.25">
      <c r="A255" s="16">
        <v>256</v>
      </c>
      <c r="B255" s="15" t="s">
        <v>187</v>
      </c>
      <c r="C255" s="14">
        <v>4</v>
      </c>
      <c r="D255" s="14" t="b">
        <v>1</v>
      </c>
      <c r="E255" s="21">
        <v>19</v>
      </c>
    </row>
    <row r="256" spans="1:5" ht="14.4" x14ac:dyDescent="0.25">
      <c r="A256" s="16">
        <v>257</v>
      </c>
      <c r="B256" s="15" t="s">
        <v>284</v>
      </c>
      <c r="C256" s="14">
        <v>6</v>
      </c>
      <c r="D256" s="14" t="b">
        <v>1</v>
      </c>
      <c r="E256" s="21">
        <v>14</v>
      </c>
    </row>
    <row r="257" spans="1:5" ht="14.4" x14ac:dyDescent="0.25">
      <c r="A257" s="16">
        <v>258</v>
      </c>
      <c r="B257" s="15" t="s">
        <v>285</v>
      </c>
      <c r="C257" s="14">
        <v>4</v>
      </c>
      <c r="D257" s="14" t="b">
        <v>1</v>
      </c>
      <c r="E257" s="21">
        <v>4</v>
      </c>
    </row>
    <row r="258" spans="1:5" ht="14.4" x14ac:dyDescent="0.25">
      <c r="A258" s="16">
        <v>259</v>
      </c>
      <c r="B258" s="15" t="s">
        <v>286</v>
      </c>
      <c r="C258" s="14">
        <v>6</v>
      </c>
      <c r="D258" s="14" t="b">
        <v>1</v>
      </c>
      <c r="E258" s="21">
        <v>4</v>
      </c>
    </row>
    <row r="259" spans="1:5" ht="14.4" x14ac:dyDescent="0.25">
      <c r="A259" s="16">
        <v>260</v>
      </c>
      <c r="B259" s="15" t="s">
        <v>287</v>
      </c>
      <c r="C259" s="14">
        <v>5</v>
      </c>
      <c r="D259" s="14" t="b">
        <v>1</v>
      </c>
      <c r="E259" s="21">
        <v>5</v>
      </c>
    </row>
    <row r="260" spans="1:5" ht="14.4" x14ac:dyDescent="0.25">
      <c r="A260" s="16">
        <v>261</v>
      </c>
      <c r="B260" s="15" t="s">
        <v>288</v>
      </c>
      <c r="C260" s="14">
        <v>4</v>
      </c>
      <c r="D260" s="14" t="b">
        <v>1</v>
      </c>
      <c r="E260" s="21">
        <v>18</v>
      </c>
    </row>
    <row r="261" spans="1:5" ht="14.4" x14ac:dyDescent="0.25">
      <c r="A261" s="16">
        <v>262</v>
      </c>
      <c r="B261" s="15" t="s">
        <v>289</v>
      </c>
      <c r="C261" s="14">
        <v>5</v>
      </c>
      <c r="D261" s="14" t="b">
        <v>1</v>
      </c>
      <c r="E261" s="21">
        <v>3</v>
      </c>
    </row>
    <row r="262" spans="1:5" ht="14.4" x14ac:dyDescent="0.25">
      <c r="A262" s="16">
        <v>263</v>
      </c>
      <c r="B262" s="15" t="s">
        <v>290</v>
      </c>
      <c r="C262" s="14">
        <v>2</v>
      </c>
      <c r="D262" s="14" t="b">
        <v>0</v>
      </c>
      <c r="E262" s="21">
        <v>5</v>
      </c>
    </row>
    <row r="263" spans="1:5" ht="14.4" x14ac:dyDescent="0.25">
      <c r="A263" s="16">
        <v>264</v>
      </c>
      <c r="B263" s="15" t="s">
        <v>291</v>
      </c>
      <c r="C263" s="14">
        <v>6</v>
      </c>
      <c r="D263" s="14" t="b">
        <v>1</v>
      </c>
      <c r="E263" s="21">
        <v>8</v>
      </c>
    </row>
    <row r="264" spans="1:5" ht="14.4" x14ac:dyDescent="0.25">
      <c r="A264" s="16">
        <v>265</v>
      </c>
      <c r="B264" s="15" t="s">
        <v>292</v>
      </c>
      <c r="C264" s="14">
        <v>6</v>
      </c>
      <c r="D264" s="14" t="b">
        <v>1</v>
      </c>
      <c r="E264" s="21">
        <v>4</v>
      </c>
    </row>
    <row r="265" spans="1:5" ht="14.4" x14ac:dyDescent="0.25">
      <c r="A265" s="16">
        <v>266</v>
      </c>
      <c r="B265" s="15" t="s">
        <v>293</v>
      </c>
      <c r="C265" s="14">
        <v>5</v>
      </c>
      <c r="D265" s="14" t="b">
        <v>1</v>
      </c>
      <c r="E265" s="21">
        <v>1</v>
      </c>
    </row>
    <row r="266" spans="1:5" ht="14.4" x14ac:dyDescent="0.25">
      <c r="A266" s="16">
        <v>267</v>
      </c>
      <c r="B266" s="15" t="s">
        <v>294</v>
      </c>
      <c r="C266" s="14">
        <v>2</v>
      </c>
      <c r="D266" s="14" t="b">
        <v>1</v>
      </c>
      <c r="E266" s="21">
        <v>13</v>
      </c>
    </row>
    <row r="267" spans="1:5" ht="14.4" x14ac:dyDescent="0.25">
      <c r="A267" s="16">
        <v>268</v>
      </c>
      <c r="B267" s="15" t="s">
        <v>295</v>
      </c>
      <c r="C267" s="14">
        <v>3</v>
      </c>
      <c r="D267" s="14" t="b">
        <v>0</v>
      </c>
      <c r="E267" s="21">
        <v>13</v>
      </c>
    </row>
    <row r="268" spans="1:5" ht="14.4" x14ac:dyDescent="0.25">
      <c r="A268" s="16">
        <v>269</v>
      </c>
      <c r="B268" s="15" t="s">
        <v>296</v>
      </c>
      <c r="C268" s="14">
        <v>2</v>
      </c>
      <c r="D268" s="14" t="b">
        <v>1</v>
      </c>
      <c r="E268" s="21">
        <v>21</v>
      </c>
    </row>
    <row r="269" spans="1:5" ht="14.4" x14ac:dyDescent="0.25">
      <c r="A269" s="16">
        <v>270</v>
      </c>
      <c r="B269" s="15" t="s">
        <v>297</v>
      </c>
      <c r="C269" s="14">
        <v>3</v>
      </c>
      <c r="D269" s="14" t="b">
        <v>1</v>
      </c>
      <c r="E269" s="21">
        <v>10</v>
      </c>
    </row>
    <row r="270" spans="1:5" ht="14.4" x14ac:dyDescent="0.25">
      <c r="A270" s="16">
        <v>271</v>
      </c>
      <c r="B270" s="15" t="s">
        <v>298</v>
      </c>
      <c r="C270" s="14">
        <v>5</v>
      </c>
      <c r="D270" s="14" t="b">
        <v>1</v>
      </c>
      <c r="E270" s="21">
        <v>7</v>
      </c>
    </row>
    <row r="271" spans="1:5" ht="14.4" x14ac:dyDescent="0.25">
      <c r="A271" s="16">
        <v>272</v>
      </c>
      <c r="B271" s="15" t="s">
        <v>299</v>
      </c>
      <c r="C271" s="14">
        <v>1</v>
      </c>
      <c r="D271" s="14" t="b">
        <v>1</v>
      </c>
      <c r="E271" s="21">
        <v>20</v>
      </c>
    </row>
    <row r="272" spans="1:5" ht="14.4" x14ac:dyDescent="0.25">
      <c r="A272" s="16">
        <v>273</v>
      </c>
      <c r="B272" s="15" t="s">
        <v>300</v>
      </c>
      <c r="C272" s="14">
        <v>5</v>
      </c>
      <c r="D272" s="14" t="b">
        <v>1</v>
      </c>
      <c r="E272" s="21">
        <v>16</v>
      </c>
    </row>
    <row r="273" spans="1:5" ht="14.4" x14ac:dyDescent="0.25">
      <c r="A273" s="16">
        <v>274</v>
      </c>
      <c r="B273" s="15" t="s">
        <v>112</v>
      </c>
      <c r="C273" s="14">
        <v>3</v>
      </c>
      <c r="D273" s="14" t="b">
        <v>1</v>
      </c>
      <c r="E273" s="21">
        <v>12</v>
      </c>
    </row>
    <row r="274" spans="1:5" ht="14.4" x14ac:dyDescent="0.25">
      <c r="A274" s="16">
        <v>275</v>
      </c>
      <c r="B274" s="15" t="s">
        <v>148</v>
      </c>
      <c r="C274" s="14">
        <v>5</v>
      </c>
      <c r="D274" s="14" t="b">
        <v>1</v>
      </c>
      <c r="E274" s="21">
        <v>5</v>
      </c>
    </row>
    <row r="275" spans="1:5" ht="14.4" x14ac:dyDescent="0.25">
      <c r="A275" s="16">
        <v>276</v>
      </c>
      <c r="B275" s="15" t="s">
        <v>301</v>
      </c>
      <c r="C275" s="14">
        <v>1</v>
      </c>
      <c r="D275" s="14" t="b">
        <v>1</v>
      </c>
      <c r="E275" s="21">
        <v>22</v>
      </c>
    </row>
    <row r="276" spans="1:5" ht="14.4" x14ac:dyDescent="0.25">
      <c r="A276" s="16">
        <v>277</v>
      </c>
      <c r="B276" s="15" t="s">
        <v>302</v>
      </c>
      <c r="C276" s="14">
        <v>5</v>
      </c>
      <c r="D276" s="14" t="b">
        <v>0</v>
      </c>
      <c r="E276" s="21">
        <v>21</v>
      </c>
    </row>
    <row r="277" spans="1:5" ht="14.4" x14ac:dyDescent="0.25">
      <c r="A277" s="16">
        <v>278</v>
      </c>
      <c r="B277" s="15" t="s">
        <v>303</v>
      </c>
      <c r="C277" s="14">
        <v>1</v>
      </c>
      <c r="D277" s="14" t="b">
        <v>1</v>
      </c>
      <c r="E277" s="21">
        <v>10</v>
      </c>
    </row>
    <row r="278" spans="1:5" ht="14.4" x14ac:dyDescent="0.25">
      <c r="A278" s="16">
        <v>279</v>
      </c>
      <c r="B278" s="15" t="s">
        <v>304</v>
      </c>
      <c r="C278" s="14">
        <v>5</v>
      </c>
      <c r="D278" s="14" t="b">
        <v>0</v>
      </c>
      <c r="E278" s="21">
        <v>21</v>
      </c>
    </row>
    <row r="279" spans="1:5" ht="14.4" x14ac:dyDescent="0.25">
      <c r="A279" s="16">
        <v>280</v>
      </c>
      <c r="B279" s="15" t="s">
        <v>305</v>
      </c>
      <c r="C279" s="14">
        <v>6</v>
      </c>
      <c r="D279" s="14" t="b">
        <v>1</v>
      </c>
      <c r="E279" s="21">
        <v>17</v>
      </c>
    </row>
    <row r="280" spans="1:5" ht="14.4" x14ac:dyDescent="0.25">
      <c r="A280" s="16">
        <v>281</v>
      </c>
      <c r="B280" s="15" t="s">
        <v>306</v>
      </c>
      <c r="C280" s="14">
        <v>6</v>
      </c>
      <c r="D280" s="14" t="b">
        <v>0</v>
      </c>
      <c r="E280" s="21">
        <v>19</v>
      </c>
    </row>
    <row r="281" spans="1:5" ht="14.4" x14ac:dyDescent="0.25">
      <c r="A281" s="16">
        <v>282</v>
      </c>
      <c r="B281" s="15" t="s">
        <v>307</v>
      </c>
      <c r="C281" s="14">
        <v>2</v>
      </c>
      <c r="D281" s="14" t="b">
        <v>0</v>
      </c>
      <c r="E281" s="21">
        <v>21</v>
      </c>
    </row>
    <row r="282" spans="1:5" ht="14.4" x14ac:dyDescent="0.25">
      <c r="A282" s="16">
        <v>283</v>
      </c>
      <c r="B282" s="15" t="s">
        <v>308</v>
      </c>
      <c r="C282" s="14">
        <v>2</v>
      </c>
      <c r="D282" s="14" t="b">
        <v>1</v>
      </c>
      <c r="E282" s="21">
        <v>21</v>
      </c>
    </row>
    <row r="283" spans="1:5" ht="14.4" x14ac:dyDescent="0.25">
      <c r="A283" s="16">
        <v>284</v>
      </c>
      <c r="B283" s="15" t="s">
        <v>309</v>
      </c>
      <c r="C283" s="14">
        <v>6</v>
      </c>
      <c r="D283" s="14" t="b">
        <v>1</v>
      </c>
      <c r="E283" s="21">
        <v>8</v>
      </c>
    </row>
    <row r="284" spans="1:5" ht="14.4" x14ac:dyDescent="0.25">
      <c r="A284" s="16">
        <v>285</v>
      </c>
      <c r="B284" s="15" t="s">
        <v>310</v>
      </c>
      <c r="C284" s="14">
        <v>2</v>
      </c>
      <c r="D284" s="14" t="b">
        <v>0</v>
      </c>
      <c r="E284" s="21">
        <v>3</v>
      </c>
    </row>
    <row r="285" spans="1:5" ht="14.4" x14ac:dyDescent="0.25">
      <c r="A285" s="16">
        <v>286</v>
      </c>
      <c r="B285" s="15" t="s">
        <v>311</v>
      </c>
      <c r="C285" s="14">
        <v>2</v>
      </c>
      <c r="D285" s="14" t="b">
        <v>1</v>
      </c>
      <c r="E285" s="21">
        <v>7</v>
      </c>
    </row>
    <row r="286" spans="1:5" ht="14.4" x14ac:dyDescent="0.25">
      <c r="A286" s="16">
        <v>287</v>
      </c>
      <c r="B286" s="15" t="s">
        <v>312</v>
      </c>
      <c r="C286" s="14">
        <v>1</v>
      </c>
      <c r="D286" s="14" t="b">
        <v>1</v>
      </c>
      <c r="E286" s="21">
        <v>7</v>
      </c>
    </row>
    <row r="287" spans="1:5" ht="14.4" x14ac:dyDescent="0.25">
      <c r="A287" s="16">
        <v>288</v>
      </c>
      <c r="B287" s="15" t="s">
        <v>313</v>
      </c>
      <c r="C287" s="14">
        <v>2</v>
      </c>
      <c r="D287" s="14" t="b">
        <v>1</v>
      </c>
      <c r="E287" s="21">
        <v>21</v>
      </c>
    </row>
    <row r="288" spans="1:5" ht="14.4" x14ac:dyDescent="0.25">
      <c r="A288" s="16">
        <v>289</v>
      </c>
      <c r="B288" s="15" t="s">
        <v>314</v>
      </c>
      <c r="C288" s="14">
        <v>1</v>
      </c>
      <c r="D288" s="14" t="b">
        <v>1</v>
      </c>
      <c r="E288" s="21">
        <v>9</v>
      </c>
    </row>
    <row r="289" spans="1:5" ht="14.4" x14ac:dyDescent="0.25">
      <c r="A289" s="16">
        <v>290</v>
      </c>
      <c r="B289" s="15" t="s">
        <v>351</v>
      </c>
      <c r="C289" s="14">
        <v>5</v>
      </c>
      <c r="D289" s="14" t="b">
        <v>1</v>
      </c>
      <c r="E289" s="21">
        <v>2</v>
      </c>
    </row>
    <row r="290" spans="1:5" ht="14.4" x14ac:dyDescent="0.25">
      <c r="A290" s="16">
        <v>291</v>
      </c>
      <c r="B290" s="15" t="s">
        <v>198</v>
      </c>
      <c r="C290" s="14">
        <v>1</v>
      </c>
      <c r="D290" s="14" t="b">
        <v>1</v>
      </c>
      <c r="E290" s="21">
        <v>14</v>
      </c>
    </row>
    <row r="291" spans="1:5" ht="14.4" x14ac:dyDescent="0.25">
      <c r="A291" s="16">
        <v>292</v>
      </c>
      <c r="B291" s="15" t="s">
        <v>315</v>
      </c>
      <c r="C291" s="14">
        <v>1</v>
      </c>
      <c r="D291" s="14" t="b">
        <v>0</v>
      </c>
      <c r="E291" s="21">
        <v>21</v>
      </c>
    </row>
    <row r="292" spans="1:5" ht="14.4" x14ac:dyDescent="0.25">
      <c r="A292" s="16">
        <v>293</v>
      </c>
      <c r="B292" s="15" t="s">
        <v>316</v>
      </c>
      <c r="C292" s="14">
        <v>2</v>
      </c>
      <c r="D292" s="14" t="b">
        <v>1</v>
      </c>
      <c r="E292" s="21">
        <v>14</v>
      </c>
    </row>
    <row r="293" spans="1:5" ht="14.4" x14ac:dyDescent="0.25">
      <c r="A293" s="16">
        <v>294</v>
      </c>
      <c r="B293" s="15" t="s">
        <v>317</v>
      </c>
      <c r="C293" s="14">
        <v>2</v>
      </c>
      <c r="D293" s="14" t="b">
        <v>1</v>
      </c>
      <c r="E293" s="21">
        <v>20</v>
      </c>
    </row>
    <row r="294" spans="1:5" ht="14.4" x14ac:dyDescent="0.25">
      <c r="A294" s="16">
        <v>295</v>
      </c>
      <c r="B294" s="15" t="s">
        <v>318</v>
      </c>
      <c r="C294" s="14">
        <v>1</v>
      </c>
      <c r="D294" s="14" t="b">
        <v>1</v>
      </c>
      <c r="E294" s="21">
        <v>12</v>
      </c>
    </row>
    <row r="295" spans="1:5" ht="14.4" x14ac:dyDescent="0.25">
      <c r="A295" s="16">
        <v>296</v>
      </c>
      <c r="B295" s="15" t="s">
        <v>319</v>
      </c>
      <c r="C295" s="14">
        <v>3</v>
      </c>
      <c r="D295" s="14" t="b">
        <v>0</v>
      </c>
      <c r="E295" s="21">
        <v>5</v>
      </c>
    </row>
    <row r="296" spans="1:5" ht="14.4" x14ac:dyDescent="0.25">
      <c r="A296" s="16">
        <v>297</v>
      </c>
      <c r="B296" s="15" t="s">
        <v>320</v>
      </c>
      <c r="C296" s="14">
        <v>6</v>
      </c>
      <c r="D296" s="14" t="b">
        <v>0</v>
      </c>
      <c r="E296" s="21">
        <v>2</v>
      </c>
    </row>
    <row r="297" spans="1:5" ht="14.4" x14ac:dyDescent="0.25">
      <c r="A297" s="16">
        <v>298</v>
      </c>
      <c r="B297" s="15" t="s">
        <v>321</v>
      </c>
      <c r="C297" s="14">
        <v>6</v>
      </c>
      <c r="D297" s="14" t="b">
        <v>1</v>
      </c>
      <c r="E297" s="21">
        <v>19</v>
      </c>
    </row>
    <row r="298" spans="1:5" ht="14.4" x14ac:dyDescent="0.25">
      <c r="A298" s="16">
        <v>299</v>
      </c>
      <c r="B298" s="15" t="s">
        <v>322</v>
      </c>
      <c r="C298" s="14">
        <v>4</v>
      </c>
      <c r="D298" s="14" t="b">
        <v>1</v>
      </c>
      <c r="E298" s="21">
        <v>7</v>
      </c>
    </row>
    <row r="299" spans="1:5" ht="14.4" x14ac:dyDescent="0.25">
      <c r="A299" s="16">
        <v>300</v>
      </c>
      <c r="B299" s="15" t="s">
        <v>323</v>
      </c>
      <c r="C299" s="14">
        <v>1</v>
      </c>
      <c r="D299" s="14" t="b">
        <v>0</v>
      </c>
      <c r="E299" s="21">
        <v>13</v>
      </c>
    </row>
    <row r="300" spans="1:5" ht="14.4" x14ac:dyDescent="0.25">
      <c r="A300" s="16">
        <v>301</v>
      </c>
      <c r="B300" s="15" t="s">
        <v>324</v>
      </c>
      <c r="C300" s="14">
        <v>3</v>
      </c>
      <c r="D300" s="14" t="b">
        <v>1</v>
      </c>
      <c r="E300" s="21">
        <v>15</v>
      </c>
    </row>
    <row r="301" spans="1:5" ht="14.4" x14ac:dyDescent="0.25">
      <c r="A301" s="16">
        <v>302</v>
      </c>
      <c r="B301" s="15" t="s">
        <v>325</v>
      </c>
      <c r="C301" s="14">
        <v>2</v>
      </c>
      <c r="D301" s="14" t="b">
        <v>1</v>
      </c>
      <c r="E301" s="21">
        <v>11</v>
      </c>
    </row>
    <row r="302" spans="1:5" ht="14.4" x14ac:dyDescent="0.25">
      <c r="A302" s="16">
        <v>303</v>
      </c>
      <c r="B302" s="15" t="s">
        <v>52</v>
      </c>
      <c r="C302" s="14">
        <v>1</v>
      </c>
      <c r="D302" s="14" t="b">
        <v>0</v>
      </c>
      <c r="E302" s="21">
        <v>8</v>
      </c>
    </row>
    <row r="303" spans="1:5" ht="14.4" x14ac:dyDescent="0.25">
      <c r="A303" s="16">
        <v>304</v>
      </c>
      <c r="B303" s="15" t="s">
        <v>326</v>
      </c>
      <c r="C303" s="14">
        <v>2</v>
      </c>
      <c r="D303" s="14" t="b">
        <v>1</v>
      </c>
      <c r="E303" s="21">
        <v>9</v>
      </c>
    </row>
    <row r="304" spans="1:5" ht="14.4" x14ac:dyDescent="0.25">
      <c r="A304" s="16">
        <v>305</v>
      </c>
      <c r="B304" s="15" t="s">
        <v>264</v>
      </c>
      <c r="C304" s="14">
        <v>5</v>
      </c>
      <c r="D304" s="14" t="b">
        <v>0</v>
      </c>
      <c r="E304" s="21">
        <v>17</v>
      </c>
    </row>
    <row r="305" spans="1:5" ht="14.4" x14ac:dyDescent="0.25">
      <c r="A305" s="16">
        <v>306</v>
      </c>
      <c r="B305" s="15" t="s">
        <v>327</v>
      </c>
      <c r="C305" s="14">
        <v>3</v>
      </c>
      <c r="D305" s="14" t="b">
        <v>0</v>
      </c>
      <c r="E305" s="21">
        <v>1</v>
      </c>
    </row>
    <row r="306" spans="1:5" ht="14.4" x14ac:dyDescent="0.25">
      <c r="A306" s="16">
        <v>307</v>
      </c>
      <c r="B306" s="15" t="s">
        <v>107</v>
      </c>
      <c r="C306" s="14">
        <v>5</v>
      </c>
      <c r="D306" s="14" t="b">
        <v>0</v>
      </c>
      <c r="E306" s="21">
        <v>2</v>
      </c>
    </row>
    <row r="307" spans="1:5" ht="14.4" x14ac:dyDescent="0.25">
      <c r="A307" s="16">
        <v>308</v>
      </c>
      <c r="B307" s="15" t="s">
        <v>82</v>
      </c>
      <c r="C307" s="14">
        <v>3</v>
      </c>
      <c r="D307" s="14" t="b">
        <v>1</v>
      </c>
      <c r="E307" s="21">
        <v>2</v>
      </c>
    </row>
    <row r="308" spans="1:5" ht="14.4" x14ac:dyDescent="0.25">
      <c r="A308" s="16">
        <v>309</v>
      </c>
      <c r="B308" s="15" t="s">
        <v>54</v>
      </c>
      <c r="C308" s="14">
        <v>2</v>
      </c>
      <c r="D308" s="14" t="b">
        <v>0</v>
      </c>
      <c r="E308" s="21">
        <v>1</v>
      </c>
    </row>
    <row r="309" spans="1:5" ht="14.4" x14ac:dyDescent="0.25">
      <c r="A309" s="16">
        <v>310</v>
      </c>
      <c r="B309" s="15" t="s">
        <v>346</v>
      </c>
      <c r="C309" s="14">
        <v>6</v>
      </c>
      <c r="D309" s="14" t="b">
        <v>1</v>
      </c>
      <c r="E309" s="21">
        <v>7</v>
      </c>
    </row>
    <row r="310" spans="1:5" ht="14.4" x14ac:dyDescent="0.25">
      <c r="A310" s="16">
        <v>311</v>
      </c>
      <c r="B310" s="15" t="s">
        <v>345</v>
      </c>
      <c r="C310" s="14">
        <v>5</v>
      </c>
      <c r="D310" s="14" t="b">
        <v>1</v>
      </c>
      <c r="E310" s="21">
        <v>9</v>
      </c>
    </row>
    <row r="311" spans="1:5" ht="14.4" x14ac:dyDescent="0.25">
      <c r="A311" s="16">
        <v>312</v>
      </c>
      <c r="B311" s="15" t="s">
        <v>58</v>
      </c>
      <c r="C311" s="14">
        <v>4</v>
      </c>
      <c r="D311" s="14" t="b">
        <v>1</v>
      </c>
      <c r="E311" s="21">
        <v>8</v>
      </c>
    </row>
    <row r="312" spans="1:5" ht="14.4" x14ac:dyDescent="0.25">
      <c r="A312" s="16">
        <v>313</v>
      </c>
      <c r="B312" s="15" t="s">
        <v>328</v>
      </c>
      <c r="C312" s="14">
        <v>6</v>
      </c>
      <c r="D312" s="14" t="b">
        <v>1</v>
      </c>
      <c r="E312" s="21">
        <v>14</v>
      </c>
    </row>
    <row r="313" spans="1:5" ht="14.4" x14ac:dyDescent="0.25">
      <c r="A313" s="16">
        <v>314</v>
      </c>
      <c r="B313" s="15" t="s">
        <v>329</v>
      </c>
      <c r="C313" s="14">
        <v>6</v>
      </c>
      <c r="D313" s="14" t="b">
        <v>1</v>
      </c>
      <c r="E313" s="21">
        <v>9</v>
      </c>
    </row>
    <row r="314" spans="1:5" ht="14.4" x14ac:dyDescent="0.25">
      <c r="A314" s="16">
        <v>315</v>
      </c>
      <c r="B314" s="15" t="s">
        <v>344</v>
      </c>
      <c r="C314" s="14">
        <v>2</v>
      </c>
      <c r="D314" s="14" t="b">
        <v>1</v>
      </c>
      <c r="E314" s="21">
        <v>1</v>
      </c>
    </row>
    <row r="315" spans="1:5" ht="14.4" x14ac:dyDescent="0.25">
      <c r="A315" s="16">
        <v>316</v>
      </c>
      <c r="B315" s="15" t="s">
        <v>330</v>
      </c>
      <c r="C315" s="14">
        <v>3</v>
      </c>
      <c r="D315" s="14" t="b">
        <v>0</v>
      </c>
      <c r="E315" s="21">
        <v>13</v>
      </c>
    </row>
    <row r="316" spans="1:5" ht="14.4" x14ac:dyDescent="0.25">
      <c r="A316" s="16">
        <v>317</v>
      </c>
      <c r="B316" s="15" t="s">
        <v>331</v>
      </c>
      <c r="C316" s="14">
        <v>6</v>
      </c>
      <c r="D316" s="14" t="b">
        <v>1</v>
      </c>
      <c r="E316" s="21">
        <v>6</v>
      </c>
    </row>
    <row r="317" spans="1:5" ht="14.4" x14ac:dyDescent="0.25">
      <c r="A317" s="16">
        <v>318</v>
      </c>
      <c r="B317" s="15" t="s">
        <v>332</v>
      </c>
      <c r="C317" s="14">
        <v>1</v>
      </c>
      <c r="D317" s="14" t="b">
        <v>1</v>
      </c>
      <c r="E317" s="21">
        <v>11</v>
      </c>
    </row>
    <row r="318" spans="1:5" ht="14.4" x14ac:dyDescent="0.25">
      <c r="A318" s="16">
        <v>319</v>
      </c>
      <c r="B318" s="15" t="s">
        <v>333</v>
      </c>
      <c r="C318" s="14">
        <v>1</v>
      </c>
      <c r="D318" s="14" t="b">
        <v>1</v>
      </c>
      <c r="E318" s="21">
        <v>15</v>
      </c>
    </row>
    <row r="319" spans="1:5" ht="14.4" x14ac:dyDescent="0.25">
      <c r="A319" s="16">
        <v>320</v>
      </c>
      <c r="B319" s="15" t="s">
        <v>334</v>
      </c>
      <c r="C319" s="14">
        <v>5</v>
      </c>
      <c r="D319" s="14" t="b">
        <v>1</v>
      </c>
      <c r="E319" s="21">
        <v>17</v>
      </c>
    </row>
    <row r="320" spans="1:5" ht="14.4" x14ac:dyDescent="0.25">
      <c r="A320" s="16">
        <v>321</v>
      </c>
      <c r="B320" s="15" t="s">
        <v>335</v>
      </c>
      <c r="C320" s="14">
        <v>2</v>
      </c>
      <c r="D320" s="14" t="b">
        <v>1</v>
      </c>
      <c r="E320" s="21">
        <v>9</v>
      </c>
    </row>
    <row r="321" spans="1:5" ht="14.4" x14ac:dyDescent="0.25">
      <c r="A321" s="16">
        <v>322</v>
      </c>
      <c r="B321" s="15" t="s">
        <v>336</v>
      </c>
      <c r="C321" s="14">
        <v>4</v>
      </c>
      <c r="D321" s="14" t="b">
        <v>1</v>
      </c>
      <c r="E321" s="21">
        <v>5</v>
      </c>
    </row>
    <row r="322" spans="1:5" ht="14.4" x14ac:dyDescent="0.25">
      <c r="A322" s="16">
        <v>323</v>
      </c>
      <c r="B322" s="15" t="s">
        <v>337</v>
      </c>
      <c r="C322" s="14">
        <v>5</v>
      </c>
      <c r="D322" s="14" t="b">
        <v>0</v>
      </c>
      <c r="E322" s="21">
        <v>16</v>
      </c>
    </row>
    <row r="323" spans="1:5" ht="14.4" x14ac:dyDescent="0.25">
      <c r="A323" s="16">
        <v>324</v>
      </c>
      <c r="B323" s="15" t="s">
        <v>245</v>
      </c>
      <c r="C323" s="14">
        <v>6</v>
      </c>
      <c r="D323" s="14" t="b">
        <v>1</v>
      </c>
      <c r="E323" s="21">
        <v>11</v>
      </c>
    </row>
    <row r="324" spans="1:5" ht="14.4" x14ac:dyDescent="0.25">
      <c r="A324" s="16">
        <v>325</v>
      </c>
      <c r="B324" s="15" t="s">
        <v>338</v>
      </c>
      <c r="C324" s="14">
        <v>4</v>
      </c>
      <c r="D324" s="14" t="b">
        <v>1</v>
      </c>
      <c r="E324" s="21">
        <v>20</v>
      </c>
    </row>
    <row r="325" spans="1:5" ht="14.4" x14ac:dyDescent="0.25">
      <c r="A325" s="16">
        <v>326</v>
      </c>
      <c r="B325" s="15" t="s">
        <v>339</v>
      </c>
      <c r="C325" s="14">
        <v>3</v>
      </c>
      <c r="D325" s="14" t="b">
        <v>1</v>
      </c>
      <c r="E325" s="21">
        <v>2</v>
      </c>
    </row>
    <row r="326" spans="1:5" ht="14.4" x14ac:dyDescent="0.25">
      <c r="A326" s="16">
        <v>327</v>
      </c>
      <c r="B326" s="15" t="s">
        <v>340</v>
      </c>
      <c r="C326" s="14">
        <v>4</v>
      </c>
      <c r="D326" s="14" t="b">
        <v>1</v>
      </c>
      <c r="E326" s="21">
        <v>20</v>
      </c>
    </row>
    <row r="327" spans="1:5" ht="14.4" x14ac:dyDescent="0.25">
      <c r="A327" s="16">
        <v>328</v>
      </c>
      <c r="B327" s="15" t="s">
        <v>341</v>
      </c>
      <c r="C327" s="14">
        <v>5</v>
      </c>
      <c r="D327" s="14" t="b">
        <v>1</v>
      </c>
      <c r="E327" s="21">
        <v>14</v>
      </c>
    </row>
    <row r="328" spans="1:5" ht="15" thickBot="1" x14ac:dyDescent="0.3">
      <c r="A328" s="18">
        <v>329</v>
      </c>
      <c r="B328" s="19" t="s">
        <v>342</v>
      </c>
      <c r="C328" s="22">
        <v>5</v>
      </c>
      <c r="D328" s="22" t="b">
        <v>1</v>
      </c>
      <c r="E328" s="23">
        <v>12</v>
      </c>
    </row>
  </sheetData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2060"/>
  </sheetPr>
  <dimension ref="A1:H548"/>
  <sheetViews>
    <sheetView showGridLines="0" workbookViewId="0">
      <selection activeCell="A3" sqref="A3"/>
    </sheetView>
  </sheetViews>
  <sheetFormatPr baseColWidth="10" defaultColWidth="9.109375" defaultRowHeight="12.6" x14ac:dyDescent="0.25"/>
  <cols>
    <col min="1" max="3" width="13.88671875" style="10" customWidth="1"/>
    <col min="4" max="5" width="9.109375" style="10"/>
    <col min="6" max="6" width="11.5546875" style="10" bestFit="1" customWidth="1"/>
    <col min="7" max="7" width="17.44140625" style="10" customWidth="1"/>
    <col min="8" max="16384" width="9.109375" style="10"/>
  </cols>
  <sheetData>
    <row r="1" spans="1:7" ht="14.4" x14ac:dyDescent="0.25">
      <c r="A1" s="11" t="s">
        <v>27</v>
      </c>
      <c r="B1" s="12" t="s">
        <v>12</v>
      </c>
      <c r="C1" s="13" t="s">
        <v>28</v>
      </c>
      <c r="E1" s="11" t="s">
        <v>12</v>
      </c>
      <c r="F1" s="12" t="s">
        <v>13</v>
      </c>
      <c r="G1" s="13" t="s">
        <v>14</v>
      </c>
    </row>
    <row r="2" spans="1:7" ht="14.4" x14ac:dyDescent="0.25">
      <c r="A2" s="25">
        <v>1</v>
      </c>
      <c r="B2" s="24">
        <v>2</v>
      </c>
      <c r="C2" s="26">
        <v>3</v>
      </c>
      <c r="E2" s="16">
        <v>1</v>
      </c>
      <c r="F2" s="15" t="s">
        <v>26</v>
      </c>
      <c r="G2" s="17" t="s">
        <v>15</v>
      </c>
    </row>
    <row r="3" spans="1:7" ht="14.4" x14ac:dyDescent="0.25">
      <c r="A3" s="25">
        <v>1</v>
      </c>
      <c r="B3" s="24">
        <v>3</v>
      </c>
      <c r="C3" s="26">
        <v>1</v>
      </c>
      <c r="E3" s="16">
        <v>2</v>
      </c>
      <c r="F3" s="15" t="s">
        <v>16</v>
      </c>
      <c r="G3" s="17" t="s">
        <v>15</v>
      </c>
    </row>
    <row r="4" spans="1:7" ht="14.4" x14ac:dyDescent="0.25">
      <c r="A4" s="25">
        <v>1</v>
      </c>
      <c r="B4" s="24">
        <v>7</v>
      </c>
      <c r="C4" s="26">
        <v>4</v>
      </c>
      <c r="E4" s="16">
        <v>3</v>
      </c>
      <c r="F4" s="15" t="s">
        <v>17</v>
      </c>
      <c r="G4" s="17" t="s">
        <v>18</v>
      </c>
    </row>
    <row r="5" spans="1:7" ht="14.4" x14ac:dyDescent="0.25">
      <c r="A5" s="25">
        <v>3</v>
      </c>
      <c r="B5" s="24">
        <v>1</v>
      </c>
      <c r="C5" s="26">
        <v>1</v>
      </c>
      <c r="E5" s="16">
        <v>4</v>
      </c>
      <c r="F5" s="15" t="s">
        <v>19</v>
      </c>
      <c r="G5" s="17" t="s">
        <v>18</v>
      </c>
    </row>
    <row r="6" spans="1:7" ht="14.4" x14ac:dyDescent="0.25">
      <c r="A6" s="25">
        <v>3</v>
      </c>
      <c r="B6" s="24">
        <v>3</v>
      </c>
      <c r="C6" s="26">
        <v>11</v>
      </c>
      <c r="E6" s="16">
        <v>5</v>
      </c>
      <c r="F6" s="15" t="s">
        <v>20</v>
      </c>
      <c r="G6" s="17" t="s">
        <v>21</v>
      </c>
    </row>
    <row r="7" spans="1:7" ht="14.4" x14ac:dyDescent="0.25">
      <c r="A7" s="25">
        <v>3</v>
      </c>
      <c r="B7" s="24">
        <v>5</v>
      </c>
      <c r="C7" s="26">
        <v>1</v>
      </c>
      <c r="E7" s="16">
        <v>6</v>
      </c>
      <c r="F7" s="15" t="s">
        <v>22</v>
      </c>
      <c r="G7" s="17" t="s">
        <v>23</v>
      </c>
    </row>
    <row r="8" spans="1:7" ht="15" thickBot="1" x14ac:dyDescent="0.3">
      <c r="A8" s="25">
        <v>3</v>
      </c>
      <c r="B8" s="24">
        <v>6</v>
      </c>
      <c r="C8" s="26">
        <v>1</v>
      </c>
      <c r="E8" s="18">
        <v>7</v>
      </c>
      <c r="F8" s="19" t="s">
        <v>24</v>
      </c>
      <c r="G8" s="20" t="s">
        <v>25</v>
      </c>
    </row>
    <row r="9" spans="1:7" ht="14.4" x14ac:dyDescent="0.25">
      <c r="A9" s="25">
        <v>3</v>
      </c>
      <c r="B9" s="24">
        <v>7</v>
      </c>
      <c r="C9" s="26">
        <v>4</v>
      </c>
    </row>
    <row r="10" spans="1:7" ht="14.4" x14ac:dyDescent="0.25">
      <c r="A10" s="25">
        <v>8</v>
      </c>
      <c r="B10" s="24">
        <v>2</v>
      </c>
      <c r="C10" s="26">
        <v>3</v>
      </c>
    </row>
    <row r="11" spans="1:7" ht="14.4" x14ac:dyDescent="0.25">
      <c r="A11" s="25">
        <v>8</v>
      </c>
      <c r="B11" s="24">
        <v>5</v>
      </c>
      <c r="C11" s="26">
        <v>8</v>
      </c>
    </row>
    <row r="12" spans="1:7" ht="14.4" x14ac:dyDescent="0.25">
      <c r="A12" s="25">
        <v>8</v>
      </c>
      <c r="B12" s="24">
        <v>6</v>
      </c>
      <c r="C12" s="26">
        <v>8</v>
      </c>
    </row>
    <row r="13" spans="1:7" ht="14.4" x14ac:dyDescent="0.25">
      <c r="A13" s="25">
        <v>15</v>
      </c>
      <c r="B13" s="24">
        <v>3</v>
      </c>
      <c r="C13" s="26">
        <v>2</v>
      </c>
    </row>
    <row r="14" spans="1:7" ht="14.4" x14ac:dyDescent="0.25">
      <c r="A14" s="25">
        <v>15</v>
      </c>
      <c r="B14" s="24">
        <v>5</v>
      </c>
      <c r="C14" s="26">
        <v>4</v>
      </c>
    </row>
    <row r="15" spans="1:7" ht="14.4" x14ac:dyDescent="0.25">
      <c r="A15" s="25">
        <v>15</v>
      </c>
      <c r="B15" s="24">
        <v>6</v>
      </c>
      <c r="C15" s="26">
        <v>4</v>
      </c>
    </row>
    <row r="16" spans="1:7" ht="14.4" x14ac:dyDescent="0.25">
      <c r="A16" s="25">
        <v>15</v>
      </c>
      <c r="B16" s="24">
        <v>7</v>
      </c>
      <c r="C16" s="26">
        <v>3</v>
      </c>
    </row>
    <row r="17" spans="1:8" ht="14.4" x14ac:dyDescent="0.25">
      <c r="A17" s="25">
        <v>21</v>
      </c>
      <c r="B17" s="24">
        <v>3</v>
      </c>
      <c r="C17" s="26">
        <v>3</v>
      </c>
    </row>
    <row r="18" spans="1:8" ht="14.4" x14ac:dyDescent="0.25">
      <c r="A18" s="25">
        <v>21</v>
      </c>
      <c r="B18" s="24">
        <v>5</v>
      </c>
      <c r="C18" s="26">
        <v>5</v>
      </c>
    </row>
    <row r="19" spans="1:8" ht="14.4" x14ac:dyDescent="0.25">
      <c r="A19" s="25">
        <v>21</v>
      </c>
      <c r="B19" s="24">
        <v>6</v>
      </c>
      <c r="C19" s="26">
        <v>5</v>
      </c>
    </row>
    <row r="20" spans="1:8" ht="14.4" x14ac:dyDescent="0.25">
      <c r="A20" s="25">
        <v>21</v>
      </c>
      <c r="B20" s="24">
        <v>7</v>
      </c>
      <c r="C20" s="26">
        <v>5</v>
      </c>
    </row>
    <row r="21" spans="1:8" ht="14.4" x14ac:dyDescent="0.25">
      <c r="A21" s="25">
        <v>24</v>
      </c>
      <c r="B21" s="24">
        <v>1</v>
      </c>
      <c r="C21" s="26">
        <v>3</v>
      </c>
    </row>
    <row r="22" spans="1:8" ht="14.4" x14ac:dyDescent="0.25">
      <c r="A22" s="25">
        <v>24</v>
      </c>
      <c r="B22" s="24">
        <v>3</v>
      </c>
      <c r="C22" s="26">
        <v>10</v>
      </c>
    </row>
    <row r="23" spans="1:8" ht="14.4" x14ac:dyDescent="0.25">
      <c r="A23" s="25">
        <v>24</v>
      </c>
      <c r="B23" s="24">
        <v>5</v>
      </c>
      <c r="C23" s="26">
        <v>8</v>
      </c>
    </row>
    <row r="24" spans="1:8" ht="14.4" x14ac:dyDescent="0.25">
      <c r="A24" s="25">
        <v>24</v>
      </c>
      <c r="B24" s="24">
        <v>6</v>
      </c>
      <c r="C24" s="26">
        <v>8</v>
      </c>
      <c r="H24" s="10" t="s">
        <v>414</v>
      </c>
    </row>
    <row r="25" spans="1:8" ht="14.4" x14ac:dyDescent="0.25">
      <c r="A25" s="25">
        <v>24</v>
      </c>
      <c r="B25" s="24">
        <v>7</v>
      </c>
      <c r="C25" s="26">
        <v>10</v>
      </c>
    </row>
    <row r="26" spans="1:8" ht="14.4" x14ac:dyDescent="0.25">
      <c r="A26" s="25">
        <v>28</v>
      </c>
      <c r="B26" s="24">
        <v>3</v>
      </c>
      <c r="C26" s="26">
        <v>2</v>
      </c>
    </row>
    <row r="27" spans="1:8" ht="14.4" x14ac:dyDescent="0.25">
      <c r="A27" s="25">
        <v>28</v>
      </c>
      <c r="B27" s="24">
        <v>5</v>
      </c>
      <c r="C27" s="26">
        <v>2</v>
      </c>
    </row>
    <row r="28" spans="1:8" ht="14.4" x14ac:dyDescent="0.25">
      <c r="A28" s="25">
        <v>28</v>
      </c>
      <c r="B28" s="24">
        <v>6</v>
      </c>
      <c r="C28" s="26">
        <v>2</v>
      </c>
    </row>
    <row r="29" spans="1:8" ht="14.4" x14ac:dyDescent="0.25">
      <c r="A29" s="25">
        <v>28</v>
      </c>
      <c r="B29" s="24">
        <v>7</v>
      </c>
      <c r="C29" s="26">
        <v>2</v>
      </c>
    </row>
    <row r="30" spans="1:8" ht="14.4" x14ac:dyDescent="0.25">
      <c r="A30" s="25">
        <v>30</v>
      </c>
      <c r="B30" s="24">
        <v>2</v>
      </c>
      <c r="C30" s="26">
        <v>4</v>
      </c>
    </row>
    <row r="31" spans="1:8" ht="14.4" x14ac:dyDescent="0.25">
      <c r="A31" s="25">
        <v>30</v>
      </c>
      <c r="B31" s="24">
        <v>3</v>
      </c>
      <c r="C31" s="26">
        <v>10</v>
      </c>
    </row>
    <row r="32" spans="1:8" ht="14.4" x14ac:dyDescent="0.25">
      <c r="A32" s="25">
        <v>30</v>
      </c>
      <c r="B32" s="24">
        <v>5</v>
      </c>
      <c r="C32" s="26">
        <v>5</v>
      </c>
    </row>
    <row r="33" spans="1:3" ht="14.4" x14ac:dyDescent="0.25">
      <c r="A33" s="25">
        <v>30</v>
      </c>
      <c r="B33" s="24">
        <v>6</v>
      </c>
      <c r="C33" s="26">
        <v>5</v>
      </c>
    </row>
    <row r="34" spans="1:3" ht="14.4" x14ac:dyDescent="0.25">
      <c r="A34" s="25">
        <v>30</v>
      </c>
      <c r="B34" s="24">
        <v>7</v>
      </c>
      <c r="C34" s="26">
        <v>11</v>
      </c>
    </row>
    <row r="35" spans="1:3" ht="14.4" x14ac:dyDescent="0.25">
      <c r="A35" s="25">
        <v>32</v>
      </c>
      <c r="B35" s="24">
        <v>2</v>
      </c>
      <c r="C35" s="26">
        <v>15</v>
      </c>
    </row>
    <row r="36" spans="1:3" ht="14.4" x14ac:dyDescent="0.25">
      <c r="A36" s="25">
        <v>32</v>
      </c>
      <c r="B36" s="24">
        <v>3</v>
      </c>
      <c r="C36" s="26">
        <v>1</v>
      </c>
    </row>
    <row r="37" spans="1:3" ht="14.4" x14ac:dyDescent="0.25">
      <c r="A37" s="25">
        <v>32</v>
      </c>
      <c r="B37" s="24">
        <v>5</v>
      </c>
      <c r="C37" s="26">
        <v>5</v>
      </c>
    </row>
    <row r="38" spans="1:3" ht="14.4" x14ac:dyDescent="0.25">
      <c r="A38" s="25">
        <v>32</v>
      </c>
      <c r="B38" s="24">
        <v>6</v>
      </c>
      <c r="C38" s="26">
        <v>5</v>
      </c>
    </row>
    <row r="39" spans="1:3" ht="14.4" x14ac:dyDescent="0.25">
      <c r="A39" s="25">
        <v>32</v>
      </c>
      <c r="B39" s="24">
        <v>7</v>
      </c>
      <c r="C39" s="26">
        <v>20</v>
      </c>
    </row>
    <row r="40" spans="1:3" ht="14.4" x14ac:dyDescent="0.25">
      <c r="A40" s="25">
        <v>33</v>
      </c>
      <c r="B40" s="24">
        <v>1</v>
      </c>
      <c r="C40" s="26">
        <v>10</v>
      </c>
    </row>
    <row r="41" spans="1:3" ht="14.4" x14ac:dyDescent="0.25">
      <c r="A41" s="25">
        <v>33</v>
      </c>
      <c r="B41" s="24">
        <v>3</v>
      </c>
      <c r="C41" s="26">
        <v>1</v>
      </c>
    </row>
    <row r="42" spans="1:3" ht="14.4" x14ac:dyDescent="0.25">
      <c r="A42" s="25">
        <v>33</v>
      </c>
      <c r="B42" s="24">
        <v>7</v>
      </c>
      <c r="C42" s="26">
        <v>4</v>
      </c>
    </row>
    <row r="43" spans="1:3" ht="14.4" x14ac:dyDescent="0.25">
      <c r="A43" s="25">
        <v>34</v>
      </c>
      <c r="B43" s="24">
        <v>3</v>
      </c>
      <c r="C43" s="26">
        <v>1</v>
      </c>
    </row>
    <row r="44" spans="1:3" ht="14.4" x14ac:dyDescent="0.25">
      <c r="A44" s="25">
        <v>34</v>
      </c>
      <c r="B44" s="24">
        <v>5</v>
      </c>
      <c r="C44" s="26">
        <v>1</v>
      </c>
    </row>
    <row r="45" spans="1:3" ht="14.4" x14ac:dyDescent="0.25">
      <c r="A45" s="25">
        <v>34</v>
      </c>
      <c r="B45" s="24">
        <v>6</v>
      </c>
      <c r="C45" s="26">
        <v>1</v>
      </c>
    </row>
    <row r="46" spans="1:3" ht="14.4" x14ac:dyDescent="0.25">
      <c r="A46" s="25">
        <v>45</v>
      </c>
      <c r="B46" s="24">
        <v>7</v>
      </c>
      <c r="C46" s="26">
        <v>17</v>
      </c>
    </row>
    <row r="47" spans="1:3" ht="14.4" x14ac:dyDescent="0.25">
      <c r="A47" s="25">
        <v>45</v>
      </c>
      <c r="B47" s="24">
        <v>1</v>
      </c>
      <c r="C47" s="26">
        <v>13</v>
      </c>
    </row>
    <row r="48" spans="1:3" ht="14.4" x14ac:dyDescent="0.25">
      <c r="A48" s="25">
        <v>46</v>
      </c>
      <c r="B48" s="24">
        <v>2</v>
      </c>
      <c r="C48" s="26">
        <v>25</v>
      </c>
    </row>
    <row r="49" spans="1:3" ht="14.4" x14ac:dyDescent="0.25">
      <c r="A49" s="25">
        <v>46</v>
      </c>
      <c r="B49" s="24">
        <v>4</v>
      </c>
      <c r="C49" s="26">
        <v>30</v>
      </c>
    </row>
    <row r="50" spans="1:3" ht="14.4" x14ac:dyDescent="0.25">
      <c r="A50" s="25">
        <v>47</v>
      </c>
      <c r="B50" s="24">
        <v>1</v>
      </c>
      <c r="C50" s="26">
        <v>20</v>
      </c>
    </row>
    <row r="51" spans="1:3" ht="14.4" x14ac:dyDescent="0.25">
      <c r="A51" s="25">
        <v>47</v>
      </c>
      <c r="B51" s="24">
        <v>3</v>
      </c>
      <c r="C51" s="26">
        <v>4</v>
      </c>
    </row>
    <row r="52" spans="1:3" ht="14.4" x14ac:dyDescent="0.25">
      <c r="A52" s="25">
        <v>48</v>
      </c>
      <c r="B52" s="24">
        <v>7</v>
      </c>
      <c r="C52" s="26">
        <v>15</v>
      </c>
    </row>
    <row r="53" spans="1:3" ht="14.4" x14ac:dyDescent="0.25">
      <c r="A53" s="25">
        <v>48</v>
      </c>
      <c r="B53" s="24">
        <v>1</v>
      </c>
      <c r="C53" s="26">
        <v>3</v>
      </c>
    </row>
    <row r="54" spans="1:3" ht="14.4" x14ac:dyDescent="0.25">
      <c r="A54" s="25">
        <v>49</v>
      </c>
      <c r="B54" s="24">
        <v>4</v>
      </c>
      <c r="C54" s="26">
        <v>16</v>
      </c>
    </row>
    <row r="55" spans="1:3" ht="14.4" x14ac:dyDescent="0.25">
      <c r="A55" s="25">
        <v>49</v>
      </c>
      <c r="B55" s="24">
        <v>7</v>
      </c>
      <c r="C55" s="26">
        <v>20</v>
      </c>
    </row>
    <row r="56" spans="1:3" ht="14.4" x14ac:dyDescent="0.25">
      <c r="A56" s="25">
        <v>50</v>
      </c>
      <c r="B56" s="24">
        <v>5</v>
      </c>
      <c r="C56" s="26">
        <v>7</v>
      </c>
    </row>
    <row r="57" spans="1:3" ht="14.4" x14ac:dyDescent="0.25">
      <c r="A57" s="25">
        <v>50</v>
      </c>
      <c r="B57" s="24">
        <v>6</v>
      </c>
      <c r="C57" s="26">
        <v>29</v>
      </c>
    </row>
    <row r="58" spans="1:3" ht="14.4" x14ac:dyDescent="0.25">
      <c r="A58" s="25">
        <v>51</v>
      </c>
      <c r="B58" s="24">
        <v>1</v>
      </c>
      <c r="C58" s="26">
        <v>3</v>
      </c>
    </row>
    <row r="59" spans="1:3" ht="14.4" x14ac:dyDescent="0.25">
      <c r="A59" s="25">
        <v>51</v>
      </c>
      <c r="B59" s="24">
        <v>5</v>
      </c>
      <c r="C59" s="26">
        <v>13</v>
      </c>
    </row>
    <row r="60" spans="1:3" ht="14.4" x14ac:dyDescent="0.25">
      <c r="A60" s="25">
        <v>51</v>
      </c>
      <c r="B60" s="24">
        <v>3</v>
      </c>
      <c r="C60" s="26">
        <v>27</v>
      </c>
    </row>
    <row r="61" spans="1:3" ht="14.4" x14ac:dyDescent="0.25">
      <c r="A61" s="25">
        <v>51</v>
      </c>
      <c r="B61" s="24">
        <v>7</v>
      </c>
      <c r="C61" s="26">
        <v>16</v>
      </c>
    </row>
    <row r="62" spans="1:3" ht="14.4" x14ac:dyDescent="0.25">
      <c r="A62" s="25">
        <v>53</v>
      </c>
      <c r="B62" s="24">
        <v>2</v>
      </c>
      <c r="C62" s="26">
        <v>30</v>
      </c>
    </row>
    <row r="63" spans="1:3" ht="14.4" x14ac:dyDescent="0.25">
      <c r="A63" s="25">
        <v>53</v>
      </c>
      <c r="B63" s="24">
        <v>5</v>
      </c>
      <c r="C63" s="26">
        <v>16</v>
      </c>
    </row>
    <row r="64" spans="1:3" ht="14.4" x14ac:dyDescent="0.25">
      <c r="A64" s="25">
        <v>54</v>
      </c>
      <c r="B64" s="24">
        <v>3</v>
      </c>
      <c r="C64" s="26">
        <v>3</v>
      </c>
    </row>
    <row r="65" spans="1:3" ht="14.4" x14ac:dyDescent="0.25">
      <c r="A65" s="25">
        <v>54</v>
      </c>
      <c r="B65" s="24">
        <v>7</v>
      </c>
      <c r="C65" s="26">
        <v>21</v>
      </c>
    </row>
    <row r="66" spans="1:3" ht="14.4" x14ac:dyDescent="0.25">
      <c r="A66" s="25">
        <v>55</v>
      </c>
      <c r="B66" s="24">
        <v>4</v>
      </c>
      <c r="C66" s="26">
        <v>11</v>
      </c>
    </row>
    <row r="67" spans="1:3" ht="14.4" x14ac:dyDescent="0.25">
      <c r="A67" s="25">
        <v>55</v>
      </c>
      <c r="B67" s="24">
        <v>6</v>
      </c>
      <c r="C67" s="26">
        <v>3</v>
      </c>
    </row>
    <row r="68" spans="1:3" ht="14.4" x14ac:dyDescent="0.25">
      <c r="A68" s="25">
        <v>56</v>
      </c>
      <c r="B68" s="24">
        <v>4</v>
      </c>
      <c r="C68" s="26">
        <v>22</v>
      </c>
    </row>
    <row r="69" spans="1:3" ht="14.4" x14ac:dyDescent="0.25">
      <c r="A69" s="25">
        <v>56</v>
      </c>
      <c r="B69" s="24">
        <v>7</v>
      </c>
      <c r="C69" s="26">
        <v>8</v>
      </c>
    </row>
    <row r="70" spans="1:3" ht="14.4" x14ac:dyDescent="0.25">
      <c r="A70" s="25">
        <v>56</v>
      </c>
      <c r="B70" s="24">
        <v>3</v>
      </c>
      <c r="C70" s="26">
        <v>24</v>
      </c>
    </row>
    <row r="71" spans="1:3" ht="14.4" x14ac:dyDescent="0.25">
      <c r="A71" s="25">
        <v>56</v>
      </c>
      <c r="B71" s="24">
        <v>1</v>
      </c>
      <c r="C71" s="26">
        <v>27</v>
      </c>
    </row>
    <row r="72" spans="1:3" ht="14.4" x14ac:dyDescent="0.25">
      <c r="A72" s="25">
        <v>58</v>
      </c>
      <c r="B72" s="24">
        <v>4</v>
      </c>
      <c r="C72" s="26">
        <v>7</v>
      </c>
    </row>
    <row r="73" spans="1:3" ht="14.4" x14ac:dyDescent="0.25">
      <c r="A73" s="25">
        <v>58</v>
      </c>
      <c r="B73" s="24">
        <v>6</v>
      </c>
      <c r="C73" s="26">
        <v>6</v>
      </c>
    </row>
    <row r="74" spans="1:3" ht="14.4" x14ac:dyDescent="0.25">
      <c r="A74" s="25">
        <v>59</v>
      </c>
      <c r="B74" s="24">
        <v>1</v>
      </c>
      <c r="C74" s="26">
        <v>14</v>
      </c>
    </row>
    <row r="75" spans="1:3" ht="14.4" x14ac:dyDescent="0.25">
      <c r="A75" s="25">
        <v>59</v>
      </c>
      <c r="B75" s="24">
        <v>2</v>
      </c>
      <c r="C75" s="26">
        <v>6</v>
      </c>
    </row>
    <row r="76" spans="1:3" ht="14.4" x14ac:dyDescent="0.25">
      <c r="A76" s="25">
        <v>60</v>
      </c>
      <c r="B76" s="24">
        <v>3</v>
      </c>
      <c r="C76" s="26">
        <v>17</v>
      </c>
    </row>
    <row r="77" spans="1:3" ht="14.4" x14ac:dyDescent="0.25">
      <c r="A77" s="25">
        <v>60</v>
      </c>
      <c r="B77" s="24">
        <v>4</v>
      </c>
      <c r="C77" s="26">
        <v>4</v>
      </c>
    </row>
    <row r="78" spans="1:3" ht="14.4" x14ac:dyDescent="0.25">
      <c r="A78" s="25">
        <v>61</v>
      </c>
      <c r="B78" s="24">
        <v>1</v>
      </c>
      <c r="C78" s="26">
        <v>6</v>
      </c>
    </row>
    <row r="79" spans="1:3" ht="14.4" x14ac:dyDescent="0.25">
      <c r="A79" s="25">
        <v>61</v>
      </c>
      <c r="B79" s="24">
        <v>3</v>
      </c>
      <c r="C79" s="26">
        <v>21</v>
      </c>
    </row>
    <row r="80" spans="1:3" ht="14.4" x14ac:dyDescent="0.25">
      <c r="A80" s="25">
        <v>62</v>
      </c>
      <c r="B80" s="24">
        <v>5</v>
      </c>
      <c r="C80" s="26">
        <v>5</v>
      </c>
    </row>
    <row r="81" spans="1:3" ht="14.4" x14ac:dyDescent="0.25">
      <c r="A81" s="25">
        <v>62</v>
      </c>
      <c r="B81" s="24">
        <v>6</v>
      </c>
      <c r="C81" s="26">
        <v>17</v>
      </c>
    </row>
    <row r="82" spans="1:3" ht="14.4" x14ac:dyDescent="0.25">
      <c r="A82" s="25">
        <v>63</v>
      </c>
      <c r="B82" s="24">
        <v>3</v>
      </c>
      <c r="C82" s="26">
        <v>17</v>
      </c>
    </row>
    <row r="83" spans="1:3" ht="14.4" x14ac:dyDescent="0.25">
      <c r="A83" s="25">
        <v>63</v>
      </c>
      <c r="B83" s="24">
        <v>1</v>
      </c>
      <c r="C83" s="26">
        <v>5</v>
      </c>
    </row>
    <row r="84" spans="1:3" ht="14.4" x14ac:dyDescent="0.25">
      <c r="A84" s="25">
        <v>64</v>
      </c>
      <c r="B84" s="24">
        <v>7</v>
      </c>
      <c r="C84" s="26">
        <v>1</v>
      </c>
    </row>
    <row r="85" spans="1:3" ht="14.4" x14ac:dyDescent="0.25">
      <c r="A85" s="25">
        <v>64</v>
      </c>
      <c r="B85" s="24">
        <v>3</v>
      </c>
      <c r="C85" s="26">
        <v>17</v>
      </c>
    </row>
    <row r="86" spans="1:3" ht="14.4" x14ac:dyDescent="0.25">
      <c r="A86" s="25">
        <v>65</v>
      </c>
      <c r="B86" s="24">
        <v>4</v>
      </c>
      <c r="C86" s="26">
        <v>21</v>
      </c>
    </row>
    <row r="87" spans="1:3" ht="14.4" x14ac:dyDescent="0.25">
      <c r="A87" s="25">
        <v>65</v>
      </c>
      <c r="B87" s="24">
        <v>6</v>
      </c>
      <c r="C87" s="26">
        <v>4</v>
      </c>
    </row>
    <row r="88" spans="1:3" ht="14.4" x14ac:dyDescent="0.25">
      <c r="A88" s="25">
        <v>66</v>
      </c>
      <c r="B88" s="24">
        <v>1</v>
      </c>
      <c r="C88" s="26">
        <v>13</v>
      </c>
    </row>
    <row r="89" spans="1:3" ht="14.4" x14ac:dyDescent="0.25">
      <c r="A89" s="25">
        <v>66</v>
      </c>
      <c r="B89" s="24">
        <v>4</v>
      </c>
      <c r="C89" s="26">
        <v>16</v>
      </c>
    </row>
    <row r="90" spans="1:3" ht="14.4" x14ac:dyDescent="0.25">
      <c r="A90" s="25">
        <v>67</v>
      </c>
      <c r="B90" s="24">
        <v>5</v>
      </c>
      <c r="C90" s="26">
        <v>9</v>
      </c>
    </row>
    <row r="91" spans="1:3" ht="14.4" x14ac:dyDescent="0.25">
      <c r="A91" s="25">
        <v>67</v>
      </c>
      <c r="B91" s="24">
        <v>2</v>
      </c>
      <c r="C91" s="26">
        <v>12</v>
      </c>
    </row>
    <row r="92" spans="1:3" ht="14.4" x14ac:dyDescent="0.25">
      <c r="A92" s="25">
        <v>68</v>
      </c>
      <c r="B92" s="24">
        <v>4</v>
      </c>
      <c r="C92" s="26">
        <v>2</v>
      </c>
    </row>
    <row r="93" spans="1:3" ht="14.4" x14ac:dyDescent="0.25">
      <c r="A93" s="25">
        <v>68</v>
      </c>
      <c r="B93" s="24">
        <v>7</v>
      </c>
      <c r="C93" s="26">
        <v>29</v>
      </c>
    </row>
    <row r="94" spans="1:3" ht="14.4" x14ac:dyDescent="0.25">
      <c r="A94" s="25">
        <v>69</v>
      </c>
      <c r="B94" s="24">
        <v>2</v>
      </c>
      <c r="C94" s="26">
        <v>1</v>
      </c>
    </row>
    <row r="95" spans="1:3" ht="14.4" x14ac:dyDescent="0.25">
      <c r="A95" s="25">
        <v>69</v>
      </c>
      <c r="B95" s="24">
        <v>5</v>
      </c>
      <c r="C95" s="26">
        <v>13</v>
      </c>
    </row>
    <row r="96" spans="1:3" ht="14.4" x14ac:dyDescent="0.25">
      <c r="A96" s="25">
        <v>70</v>
      </c>
      <c r="B96" s="24">
        <v>2</v>
      </c>
      <c r="C96" s="26">
        <v>9</v>
      </c>
    </row>
    <row r="97" spans="1:3" ht="14.4" x14ac:dyDescent="0.25">
      <c r="A97" s="25">
        <v>70</v>
      </c>
      <c r="B97" s="24">
        <v>3</v>
      </c>
      <c r="C97" s="26">
        <v>9</v>
      </c>
    </row>
    <row r="98" spans="1:3" ht="14.4" x14ac:dyDescent="0.25">
      <c r="A98" s="25">
        <v>71</v>
      </c>
      <c r="B98" s="24">
        <v>6</v>
      </c>
      <c r="C98" s="26">
        <v>10</v>
      </c>
    </row>
    <row r="99" spans="1:3" ht="14.4" x14ac:dyDescent="0.25">
      <c r="A99" s="25">
        <v>71</v>
      </c>
      <c r="B99" s="24">
        <v>5</v>
      </c>
      <c r="C99" s="26">
        <v>27</v>
      </c>
    </row>
    <row r="100" spans="1:3" ht="14.4" x14ac:dyDescent="0.25">
      <c r="A100" s="25">
        <v>72</v>
      </c>
      <c r="B100" s="24">
        <v>2</v>
      </c>
      <c r="C100" s="26">
        <v>27</v>
      </c>
    </row>
    <row r="101" spans="1:3" ht="14.4" x14ac:dyDescent="0.25">
      <c r="A101" s="25">
        <v>72</v>
      </c>
      <c r="B101" s="24">
        <v>3</v>
      </c>
      <c r="C101" s="26">
        <v>8</v>
      </c>
    </row>
    <row r="102" spans="1:3" ht="14.4" x14ac:dyDescent="0.25">
      <c r="A102" s="25">
        <v>73</v>
      </c>
      <c r="B102" s="24">
        <v>3</v>
      </c>
      <c r="C102" s="26">
        <v>6</v>
      </c>
    </row>
    <row r="103" spans="1:3" ht="14.4" x14ac:dyDescent="0.25">
      <c r="A103" s="25">
        <v>73</v>
      </c>
      <c r="B103" s="24">
        <v>7</v>
      </c>
      <c r="C103" s="26">
        <v>8</v>
      </c>
    </row>
    <row r="104" spans="1:3" ht="14.4" x14ac:dyDescent="0.25">
      <c r="A104" s="25">
        <v>74</v>
      </c>
      <c r="B104" s="24">
        <v>2</v>
      </c>
      <c r="C104" s="26">
        <v>4</v>
      </c>
    </row>
    <row r="105" spans="1:3" ht="14.4" x14ac:dyDescent="0.25">
      <c r="A105" s="25">
        <v>74</v>
      </c>
      <c r="B105" s="24">
        <v>3</v>
      </c>
      <c r="C105" s="26">
        <v>13</v>
      </c>
    </row>
    <row r="106" spans="1:3" ht="14.4" x14ac:dyDescent="0.25">
      <c r="A106" s="25">
        <v>75</v>
      </c>
      <c r="B106" s="24">
        <v>2</v>
      </c>
      <c r="C106" s="26">
        <v>3</v>
      </c>
    </row>
    <row r="107" spans="1:3" ht="14.4" x14ac:dyDescent="0.25">
      <c r="A107" s="25">
        <v>75</v>
      </c>
      <c r="B107" s="24">
        <v>3</v>
      </c>
      <c r="C107" s="26">
        <v>3</v>
      </c>
    </row>
    <row r="108" spans="1:3" ht="14.4" x14ac:dyDescent="0.25">
      <c r="A108" s="25">
        <v>76</v>
      </c>
      <c r="B108" s="24">
        <v>3</v>
      </c>
      <c r="C108" s="26">
        <v>24</v>
      </c>
    </row>
    <row r="109" spans="1:3" ht="14.4" x14ac:dyDescent="0.25">
      <c r="A109" s="25">
        <v>76</v>
      </c>
      <c r="B109" s="24">
        <v>7</v>
      </c>
      <c r="C109" s="26">
        <v>10</v>
      </c>
    </row>
    <row r="110" spans="1:3" ht="14.4" x14ac:dyDescent="0.25">
      <c r="A110" s="25">
        <v>77</v>
      </c>
      <c r="B110" s="24">
        <v>4</v>
      </c>
      <c r="C110" s="26">
        <v>5</v>
      </c>
    </row>
    <row r="111" spans="1:3" ht="14.4" x14ac:dyDescent="0.25">
      <c r="A111" s="25">
        <v>78</v>
      </c>
      <c r="B111" s="24">
        <v>1</v>
      </c>
      <c r="C111" s="26">
        <v>3</v>
      </c>
    </row>
    <row r="112" spans="1:3" ht="14.4" x14ac:dyDescent="0.25">
      <c r="A112" s="25">
        <v>79</v>
      </c>
      <c r="B112" s="24">
        <v>7</v>
      </c>
      <c r="C112" s="26">
        <v>14</v>
      </c>
    </row>
    <row r="113" spans="1:3" ht="14.4" x14ac:dyDescent="0.25">
      <c r="A113" s="25">
        <v>79</v>
      </c>
      <c r="B113" s="24">
        <v>3</v>
      </c>
      <c r="C113" s="26">
        <v>50</v>
      </c>
    </row>
    <row r="114" spans="1:3" ht="14.4" x14ac:dyDescent="0.25">
      <c r="A114" s="25">
        <v>80</v>
      </c>
      <c r="B114" s="24">
        <v>1</v>
      </c>
      <c r="C114" s="26">
        <v>27</v>
      </c>
    </row>
    <row r="115" spans="1:3" ht="14.4" x14ac:dyDescent="0.25">
      <c r="A115" s="25">
        <v>80</v>
      </c>
      <c r="B115" s="24">
        <v>4</v>
      </c>
      <c r="C115" s="26">
        <v>10</v>
      </c>
    </row>
    <row r="116" spans="1:3" ht="14.4" x14ac:dyDescent="0.25">
      <c r="A116" s="25">
        <v>81</v>
      </c>
      <c r="B116" s="24">
        <v>2</v>
      </c>
      <c r="C116" s="26">
        <v>26</v>
      </c>
    </row>
    <row r="117" spans="1:3" ht="14.4" x14ac:dyDescent="0.25">
      <c r="A117" s="25">
        <v>81</v>
      </c>
      <c r="B117" s="24">
        <v>3</v>
      </c>
      <c r="C117" s="26">
        <v>18</v>
      </c>
    </row>
    <row r="118" spans="1:3" ht="14.4" x14ac:dyDescent="0.25">
      <c r="A118" s="25">
        <v>82</v>
      </c>
      <c r="B118" s="24">
        <v>7</v>
      </c>
      <c r="C118" s="26">
        <v>14</v>
      </c>
    </row>
    <row r="119" spans="1:3" ht="14.4" x14ac:dyDescent="0.25">
      <c r="A119" s="25">
        <v>82</v>
      </c>
      <c r="B119" s="24">
        <v>4</v>
      </c>
      <c r="C119" s="26">
        <v>10</v>
      </c>
    </row>
    <row r="120" spans="1:3" ht="14.4" x14ac:dyDescent="0.25">
      <c r="A120" s="25">
        <v>83</v>
      </c>
      <c r="B120" s="24">
        <v>3</v>
      </c>
      <c r="C120" s="26">
        <v>24</v>
      </c>
    </row>
    <row r="121" spans="1:3" ht="14.4" x14ac:dyDescent="0.25">
      <c r="A121" s="25">
        <v>83</v>
      </c>
      <c r="B121" s="24">
        <v>5</v>
      </c>
      <c r="C121" s="26">
        <v>1</v>
      </c>
    </row>
    <row r="122" spans="1:3" ht="14.4" x14ac:dyDescent="0.25">
      <c r="A122" s="25">
        <v>84</v>
      </c>
      <c r="B122" s="24">
        <v>6</v>
      </c>
      <c r="C122" s="26">
        <v>8</v>
      </c>
    </row>
    <row r="123" spans="1:3" ht="14.4" x14ac:dyDescent="0.25">
      <c r="A123" s="25">
        <v>84</v>
      </c>
      <c r="B123" s="24">
        <v>2</v>
      </c>
      <c r="C123" s="26">
        <v>22</v>
      </c>
    </row>
    <row r="124" spans="1:3" ht="14.4" x14ac:dyDescent="0.25">
      <c r="A124" s="25">
        <v>85</v>
      </c>
      <c r="B124" s="24">
        <v>1</v>
      </c>
      <c r="C124" s="26">
        <v>14</v>
      </c>
    </row>
    <row r="125" spans="1:3" ht="14.4" x14ac:dyDescent="0.25">
      <c r="A125" s="25">
        <v>85</v>
      </c>
      <c r="B125" s="24">
        <v>7</v>
      </c>
      <c r="C125" s="26">
        <v>29</v>
      </c>
    </row>
    <row r="126" spans="1:3" ht="14.4" x14ac:dyDescent="0.25">
      <c r="A126" s="25">
        <v>86</v>
      </c>
      <c r="B126" s="24">
        <v>6</v>
      </c>
      <c r="C126" s="26">
        <v>27</v>
      </c>
    </row>
    <row r="127" spans="1:3" ht="14.4" x14ac:dyDescent="0.25">
      <c r="A127" s="25">
        <v>86</v>
      </c>
      <c r="B127" s="24">
        <v>7</v>
      </c>
      <c r="C127" s="26">
        <v>20</v>
      </c>
    </row>
    <row r="128" spans="1:3" ht="14.4" x14ac:dyDescent="0.25">
      <c r="A128" s="25">
        <v>87</v>
      </c>
      <c r="B128" s="24">
        <v>3</v>
      </c>
      <c r="C128" s="26">
        <v>13</v>
      </c>
    </row>
    <row r="129" spans="1:3" ht="14.4" x14ac:dyDescent="0.25">
      <c r="A129" s="25">
        <v>87</v>
      </c>
      <c r="B129" s="24">
        <v>5</v>
      </c>
      <c r="C129" s="26">
        <v>17</v>
      </c>
    </row>
    <row r="130" spans="1:3" ht="14.4" x14ac:dyDescent="0.25">
      <c r="A130" s="25">
        <v>88</v>
      </c>
      <c r="B130" s="24">
        <v>1</v>
      </c>
      <c r="C130" s="26">
        <v>29</v>
      </c>
    </row>
    <row r="131" spans="1:3" ht="14.4" x14ac:dyDescent="0.25">
      <c r="A131" s="25">
        <v>88</v>
      </c>
      <c r="B131" s="24">
        <v>3</v>
      </c>
      <c r="C131" s="26">
        <v>20</v>
      </c>
    </row>
    <row r="132" spans="1:3" ht="14.4" x14ac:dyDescent="0.25">
      <c r="A132" s="25">
        <v>89</v>
      </c>
      <c r="B132" s="24">
        <v>4</v>
      </c>
      <c r="C132" s="26">
        <v>2</v>
      </c>
    </row>
    <row r="133" spans="1:3" ht="14.4" x14ac:dyDescent="0.25">
      <c r="A133" s="25">
        <v>89</v>
      </c>
      <c r="B133" s="24">
        <v>3</v>
      </c>
      <c r="C133" s="26">
        <v>8</v>
      </c>
    </row>
    <row r="134" spans="1:3" ht="14.4" x14ac:dyDescent="0.25">
      <c r="A134" s="25">
        <v>90</v>
      </c>
      <c r="B134" s="24">
        <v>4</v>
      </c>
      <c r="C134" s="26">
        <v>8</v>
      </c>
    </row>
    <row r="135" spans="1:3" ht="14.4" x14ac:dyDescent="0.25">
      <c r="A135" s="25">
        <v>90</v>
      </c>
      <c r="B135" s="24">
        <v>6</v>
      </c>
      <c r="C135" s="26">
        <v>28</v>
      </c>
    </row>
    <row r="136" spans="1:3" ht="14.4" x14ac:dyDescent="0.25">
      <c r="A136" s="25">
        <v>91</v>
      </c>
      <c r="B136" s="24">
        <v>1</v>
      </c>
      <c r="C136" s="26">
        <v>3</v>
      </c>
    </row>
    <row r="137" spans="1:3" ht="14.4" x14ac:dyDescent="0.25">
      <c r="A137" s="25">
        <v>91</v>
      </c>
      <c r="B137" s="24">
        <v>5</v>
      </c>
      <c r="C137" s="26">
        <v>7</v>
      </c>
    </row>
    <row r="138" spans="1:3" ht="14.4" x14ac:dyDescent="0.25">
      <c r="A138" s="25">
        <v>92</v>
      </c>
      <c r="B138" s="24">
        <v>7</v>
      </c>
      <c r="C138" s="26">
        <v>8</v>
      </c>
    </row>
    <row r="139" spans="1:3" ht="14.4" x14ac:dyDescent="0.25">
      <c r="A139" s="25">
        <v>92</v>
      </c>
      <c r="B139" s="24">
        <v>3</v>
      </c>
      <c r="C139" s="26">
        <v>4</v>
      </c>
    </row>
    <row r="140" spans="1:3" ht="14.4" x14ac:dyDescent="0.25">
      <c r="A140" s="25">
        <v>93</v>
      </c>
      <c r="B140" s="24">
        <v>2</v>
      </c>
      <c r="C140" s="26">
        <v>25</v>
      </c>
    </row>
    <row r="141" spans="1:3" ht="14.4" x14ac:dyDescent="0.25">
      <c r="A141" s="25">
        <v>93</v>
      </c>
      <c r="B141" s="24">
        <v>4</v>
      </c>
      <c r="C141" s="26">
        <v>13</v>
      </c>
    </row>
    <row r="142" spans="1:3" ht="14.4" x14ac:dyDescent="0.25">
      <c r="A142" s="25">
        <v>94</v>
      </c>
      <c r="B142" s="24">
        <v>3</v>
      </c>
      <c r="C142" s="26">
        <v>9</v>
      </c>
    </row>
    <row r="143" spans="1:3" ht="14.4" x14ac:dyDescent="0.25">
      <c r="A143" s="25">
        <v>94</v>
      </c>
      <c r="B143" s="24">
        <v>5</v>
      </c>
      <c r="C143" s="26">
        <v>5</v>
      </c>
    </row>
    <row r="144" spans="1:3" ht="14.4" x14ac:dyDescent="0.25">
      <c r="A144" s="25">
        <v>95</v>
      </c>
      <c r="B144" s="24">
        <v>7</v>
      </c>
      <c r="C144" s="26">
        <v>29</v>
      </c>
    </row>
    <row r="145" spans="1:3" ht="14.4" x14ac:dyDescent="0.25">
      <c r="A145" s="25">
        <v>95</v>
      </c>
      <c r="B145" s="24">
        <v>4</v>
      </c>
      <c r="C145" s="26">
        <v>24</v>
      </c>
    </row>
    <row r="146" spans="1:3" ht="14.4" x14ac:dyDescent="0.25">
      <c r="A146" s="25">
        <v>96</v>
      </c>
      <c r="B146" s="24">
        <v>1</v>
      </c>
      <c r="C146" s="26">
        <v>9</v>
      </c>
    </row>
    <row r="147" spans="1:3" ht="14.4" x14ac:dyDescent="0.25">
      <c r="A147" s="25">
        <v>96</v>
      </c>
      <c r="B147" s="24">
        <v>7</v>
      </c>
      <c r="C147" s="26">
        <v>21</v>
      </c>
    </row>
    <row r="148" spans="1:3" ht="14.4" x14ac:dyDescent="0.25">
      <c r="A148" s="25">
        <v>97</v>
      </c>
      <c r="B148" s="24">
        <v>6</v>
      </c>
      <c r="C148" s="26">
        <v>25</v>
      </c>
    </row>
    <row r="149" spans="1:3" ht="14.4" x14ac:dyDescent="0.25">
      <c r="A149" s="25">
        <v>97</v>
      </c>
      <c r="B149" s="24">
        <v>7</v>
      </c>
      <c r="C149" s="26">
        <v>7</v>
      </c>
    </row>
    <row r="150" spans="1:3" ht="14.4" x14ac:dyDescent="0.25">
      <c r="A150" s="25">
        <v>98</v>
      </c>
      <c r="B150" s="24">
        <v>1</v>
      </c>
      <c r="C150" s="26">
        <v>10</v>
      </c>
    </row>
    <row r="151" spans="1:3" ht="14.4" x14ac:dyDescent="0.25">
      <c r="A151" s="25">
        <v>98</v>
      </c>
      <c r="B151" s="24">
        <v>6</v>
      </c>
      <c r="C151" s="26">
        <v>1</v>
      </c>
    </row>
    <row r="152" spans="1:3" ht="14.4" x14ac:dyDescent="0.25">
      <c r="A152" s="25">
        <v>99</v>
      </c>
      <c r="B152" s="24">
        <v>2</v>
      </c>
      <c r="C152" s="26">
        <v>5</v>
      </c>
    </row>
    <row r="153" spans="1:3" ht="14.4" x14ac:dyDescent="0.25">
      <c r="A153" s="25">
        <v>99</v>
      </c>
      <c r="B153" s="24">
        <v>6</v>
      </c>
      <c r="C153" s="26">
        <v>5</v>
      </c>
    </row>
    <row r="154" spans="1:3" ht="14.4" x14ac:dyDescent="0.25">
      <c r="A154" s="25">
        <v>100</v>
      </c>
      <c r="B154" s="24">
        <v>6</v>
      </c>
      <c r="C154" s="26">
        <v>16</v>
      </c>
    </row>
    <row r="155" spans="1:3" ht="14.4" x14ac:dyDescent="0.25">
      <c r="A155" s="25">
        <v>100</v>
      </c>
      <c r="B155" s="24">
        <v>3</v>
      </c>
      <c r="C155" s="26">
        <v>14</v>
      </c>
    </row>
    <row r="156" spans="1:3" ht="14.4" x14ac:dyDescent="0.25">
      <c r="A156" s="25">
        <v>101</v>
      </c>
      <c r="B156" s="24">
        <v>1</v>
      </c>
      <c r="C156" s="26">
        <v>26</v>
      </c>
    </row>
    <row r="157" spans="1:3" ht="14.4" x14ac:dyDescent="0.25">
      <c r="A157" s="25">
        <v>101</v>
      </c>
      <c r="B157" s="24">
        <v>3</v>
      </c>
      <c r="C157" s="26">
        <v>21</v>
      </c>
    </row>
    <row r="158" spans="1:3" ht="14.4" x14ac:dyDescent="0.25">
      <c r="A158" s="25">
        <v>102</v>
      </c>
      <c r="B158" s="24">
        <v>4</v>
      </c>
      <c r="C158" s="26">
        <v>17</v>
      </c>
    </row>
    <row r="159" spans="1:3" ht="14.4" x14ac:dyDescent="0.25">
      <c r="A159" s="25">
        <v>102</v>
      </c>
      <c r="B159" s="24">
        <v>3</v>
      </c>
      <c r="C159" s="26">
        <v>20</v>
      </c>
    </row>
    <row r="160" spans="1:3" ht="14.4" x14ac:dyDescent="0.25">
      <c r="A160" s="25">
        <v>103</v>
      </c>
      <c r="B160" s="24">
        <v>4</v>
      </c>
      <c r="C160" s="26">
        <v>22</v>
      </c>
    </row>
    <row r="161" spans="1:3" ht="14.4" x14ac:dyDescent="0.25">
      <c r="A161" s="25">
        <v>103</v>
      </c>
      <c r="B161" s="24">
        <v>6</v>
      </c>
      <c r="C161" s="26">
        <v>29</v>
      </c>
    </row>
    <row r="162" spans="1:3" ht="14.4" x14ac:dyDescent="0.25">
      <c r="A162" s="25">
        <v>104</v>
      </c>
      <c r="B162" s="24">
        <v>1</v>
      </c>
      <c r="C162" s="26">
        <v>21</v>
      </c>
    </row>
    <row r="163" spans="1:3" ht="14.4" x14ac:dyDescent="0.25">
      <c r="A163" s="25">
        <v>104</v>
      </c>
      <c r="B163" s="24">
        <v>2</v>
      </c>
      <c r="C163" s="26">
        <v>13</v>
      </c>
    </row>
    <row r="164" spans="1:3" ht="14.4" x14ac:dyDescent="0.25">
      <c r="A164" s="25">
        <v>105</v>
      </c>
      <c r="B164" s="24">
        <v>7</v>
      </c>
      <c r="C164" s="26">
        <v>20</v>
      </c>
    </row>
    <row r="165" spans="1:3" ht="14.4" x14ac:dyDescent="0.25">
      <c r="A165" s="25">
        <v>105</v>
      </c>
      <c r="B165" s="24">
        <v>3</v>
      </c>
      <c r="C165" s="26">
        <v>10</v>
      </c>
    </row>
    <row r="166" spans="1:3" ht="14.4" x14ac:dyDescent="0.25">
      <c r="A166" s="25">
        <v>106</v>
      </c>
      <c r="B166" s="24">
        <v>5</v>
      </c>
      <c r="C166" s="26">
        <v>11</v>
      </c>
    </row>
    <row r="167" spans="1:3" ht="14.4" x14ac:dyDescent="0.25">
      <c r="A167" s="25">
        <v>106</v>
      </c>
      <c r="B167" s="24">
        <v>4</v>
      </c>
      <c r="C167" s="26">
        <v>1</v>
      </c>
    </row>
    <row r="168" spans="1:3" ht="14.4" x14ac:dyDescent="0.25">
      <c r="A168" s="25">
        <v>107</v>
      </c>
      <c r="B168" s="24">
        <v>5</v>
      </c>
      <c r="C168" s="26">
        <v>2</v>
      </c>
    </row>
    <row r="169" spans="1:3" ht="14.4" x14ac:dyDescent="0.25">
      <c r="A169" s="25">
        <v>107</v>
      </c>
      <c r="B169" s="24">
        <v>4</v>
      </c>
      <c r="C169" s="26">
        <v>2</v>
      </c>
    </row>
    <row r="170" spans="1:3" ht="14.4" x14ac:dyDescent="0.25">
      <c r="A170" s="25">
        <v>108</v>
      </c>
      <c r="B170" s="24">
        <v>6</v>
      </c>
      <c r="C170" s="26">
        <v>10</v>
      </c>
    </row>
    <row r="171" spans="1:3" ht="14.4" x14ac:dyDescent="0.25">
      <c r="A171" s="25">
        <v>108</v>
      </c>
      <c r="B171" s="24">
        <v>2</v>
      </c>
      <c r="C171" s="26">
        <v>15</v>
      </c>
    </row>
    <row r="172" spans="1:3" ht="14.4" x14ac:dyDescent="0.25">
      <c r="A172" s="25">
        <v>109</v>
      </c>
      <c r="B172" s="24">
        <v>2</v>
      </c>
      <c r="C172" s="26">
        <v>16</v>
      </c>
    </row>
    <row r="173" spans="1:3" ht="14.4" x14ac:dyDescent="0.25">
      <c r="A173" s="25">
        <v>109</v>
      </c>
      <c r="B173" s="24">
        <v>5</v>
      </c>
      <c r="C173" s="26">
        <v>8</v>
      </c>
    </row>
    <row r="174" spans="1:3" ht="14.4" x14ac:dyDescent="0.25">
      <c r="A174" s="25">
        <v>110</v>
      </c>
      <c r="B174" s="24">
        <v>2</v>
      </c>
      <c r="C174" s="26">
        <v>26</v>
      </c>
    </row>
    <row r="175" spans="1:3" ht="14.4" x14ac:dyDescent="0.25">
      <c r="A175" s="25">
        <v>110</v>
      </c>
      <c r="B175" s="24">
        <v>3</v>
      </c>
      <c r="C175" s="26">
        <v>28</v>
      </c>
    </row>
    <row r="176" spans="1:3" ht="14.4" x14ac:dyDescent="0.25">
      <c r="A176" s="25">
        <v>111</v>
      </c>
      <c r="B176" s="24">
        <v>6</v>
      </c>
      <c r="C176" s="26">
        <v>11</v>
      </c>
    </row>
    <row r="177" spans="1:3" ht="14.4" x14ac:dyDescent="0.25">
      <c r="A177" s="25">
        <v>111</v>
      </c>
      <c r="B177" s="24">
        <v>1</v>
      </c>
      <c r="C177" s="26">
        <v>2</v>
      </c>
    </row>
    <row r="178" spans="1:3" ht="14.4" x14ac:dyDescent="0.25">
      <c r="A178" s="25">
        <v>112</v>
      </c>
      <c r="B178" s="24">
        <v>7</v>
      </c>
      <c r="C178" s="26">
        <v>3</v>
      </c>
    </row>
    <row r="179" spans="1:3" ht="14.4" x14ac:dyDescent="0.25">
      <c r="A179" s="25">
        <v>112</v>
      </c>
      <c r="B179" s="24">
        <v>2</v>
      </c>
      <c r="C179" s="26">
        <v>15</v>
      </c>
    </row>
    <row r="180" spans="1:3" ht="14.4" x14ac:dyDescent="0.25">
      <c r="A180" s="25">
        <v>113</v>
      </c>
      <c r="B180" s="24">
        <v>3</v>
      </c>
      <c r="C180" s="26">
        <v>40</v>
      </c>
    </row>
    <row r="181" spans="1:3" ht="14.4" x14ac:dyDescent="0.25">
      <c r="A181" s="25">
        <v>113</v>
      </c>
      <c r="B181" s="24">
        <v>7</v>
      </c>
      <c r="C181" s="26">
        <v>2</v>
      </c>
    </row>
    <row r="182" spans="1:3" ht="14.4" x14ac:dyDescent="0.25">
      <c r="A182" s="25">
        <v>114</v>
      </c>
      <c r="B182" s="24">
        <v>2</v>
      </c>
      <c r="C182" s="26">
        <v>29</v>
      </c>
    </row>
    <row r="183" spans="1:3" ht="14.4" x14ac:dyDescent="0.25">
      <c r="A183" s="25">
        <v>114</v>
      </c>
      <c r="B183" s="24">
        <v>7</v>
      </c>
      <c r="C183" s="26">
        <v>4</v>
      </c>
    </row>
    <row r="184" spans="1:3" ht="14.4" x14ac:dyDescent="0.25">
      <c r="A184" s="25">
        <v>115</v>
      </c>
      <c r="B184" s="24">
        <v>4</v>
      </c>
      <c r="C184" s="26">
        <v>16</v>
      </c>
    </row>
    <row r="185" spans="1:3" ht="14.4" x14ac:dyDescent="0.25">
      <c r="A185" s="25">
        <v>115</v>
      </c>
      <c r="B185" s="24">
        <v>5</v>
      </c>
      <c r="C185" s="26">
        <v>23</v>
      </c>
    </row>
    <row r="186" spans="1:3" ht="14.4" x14ac:dyDescent="0.25">
      <c r="A186" s="25">
        <v>116</v>
      </c>
      <c r="B186" s="24">
        <v>6</v>
      </c>
      <c r="C186" s="26">
        <v>2</v>
      </c>
    </row>
    <row r="187" spans="1:3" ht="14.4" x14ac:dyDescent="0.25">
      <c r="A187" s="25">
        <v>116</v>
      </c>
      <c r="B187" s="24">
        <v>3</v>
      </c>
      <c r="C187" s="26">
        <v>13</v>
      </c>
    </row>
    <row r="188" spans="1:3" ht="14.4" x14ac:dyDescent="0.25">
      <c r="A188" s="25">
        <v>117</v>
      </c>
      <c r="B188" s="24">
        <v>3</v>
      </c>
      <c r="C188" s="26">
        <v>5</v>
      </c>
    </row>
    <row r="189" spans="1:3" ht="14.4" x14ac:dyDescent="0.25">
      <c r="A189" s="25">
        <v>117</v>
      </c>
      <c r="B189" s="24">
        <v>4</v>
      </c>
      <c r="C189" s="26">
        <v>18</v>
      </c>
    </row>
    <row r="190" spans="1:3" ht="14.4" x14ac:dyDescent="0.25">
      <c r="A190" s="25">
        <v>118</v>
      </c>
      <c r="B190" s="24">
        <v>4</v>
      </c>
      <c r="C190" s="26">
        <v>8</v>
      </c>
    </row>
    <row r="191" spans="1:3" ht="14.4" x14ac:dyDescent="0.25">
      <c r="A191" s="25">
        <v>118</v>
      </c>
      <c r="B191" s="24">
        <v>2</v>
      </c>
      <c r="C191" s="26">
        <v>6</v>
      </c>
    </row>
    <row r="192" spans="1:3" ht="14.4" x14ac:dyDescent="0.25">
      <c r="A192" s="25">
        <v>119</v>
      </c>
      <c r="B192" s="24">
        <v>1</v>
      </c>
      <c r="C192" s="26">
        <v>3</v>
      </c>
    </row>
    <row r="193" spans="1:3" ht="14.4" x14ac:dyDescent="0.25">
      <c r="A193" s="25">
        <v>119</v>
      </c>
      <c r="B193" s="24">
        <v>3</v>
      </c>
      <c r="C193" s="26">
        <v>1</v>
      </c>
    </row>
    <row r="194" spans="1:3" ht="14.4" x14ac:dyDescent="0.25">
      <c r="A194" s="25">
        <v>120</v>
      </c>
      <c r="B194" s="24">
        <v>6</v>
      </c>
      <c r="C194" s="26">
        <v>25</v>
      </c>
    </row>
    <row r="195" spans="1:3" ht="14.4" x14ac:dyDescent="0.25">
      <c r="A195" s="25">
        <v>120</v>
      </c>
      <c r="B195" s="24">
        <v>5</v>
      </c>
      <c r="C195" s="26">
        <v>8</v>
      </c>
    </row>
    <row r="196" spans="1:3" ht="14.4" x14ac:dyDescent="0.25">
      <c r="A196" s="25">
        <v>121</v>
      </c>
      <c r="B196" s="24">
        <v>6</v>
      </c>
      <c r="C196" s="26">
        <v>10</v>
      </c>
    </row>
    <row r="197" spans="1:3" ht="14.4" x14ac:dyDescent="0.25">
      <c r="A197" s="25">
        <v>121</v>
      </c>
      <c r="B197" s="24">
        <v>4</v>
      </c>
      <c r="C197" s="26">
        <v>20</v>
      </c>
    </row>
    <row r="198" spans="1:3" ht="14.4" x14ac:dyDescent="0.25">
      <c r="A198" s="25">
        <v>122</v>
      </c>
      <c r="B198" s="24">
        <v>5</v>
      </c>
      <c r="C198" s="26">
        <v>12</v>
      </c>
    </row>
    <row r="199" spans="1:3" ht="14.4" x14ac:dyDescent="0.25">
      <c r="A199" s="25">
        <v>122</v>
      </c>
      <c r="B199" s="24">
        <v>4</v>
      </c>
      <c r="C199" s="26">
        <v>13</v>
      </c>
    </row>
    <row r="200" spans="1:3" ht="14.4" x14ac:dyDescent="0.25">
      <c r="A200" s="25">
        <v>123</v>
      </c>
      <c r="B200" s="24">
        <v>7</v>
      </c>
      <c r="C200" s="26">
        <v>8</v>
      </c>
    </row>
    <row r="201" spans="1:3" ht="14.4" x14ac:dyDescent="0.25">
      <c r="A201" s="25">
        <v>123</v>
      </c>
      <c r="B201" s="24">
        <v>3</v>
      </c>
      <c r="C201" s="26">
        <v>21</v>
      </c>
    </row>
    <row r="202" spans="1:3" ht="14.4" x14ac:dyDescent="0.25">
      <c r="A202" s="25">
        <v>124</v>
      </c>
      <c r="B202" s="24">
        <v>4</v>
      </c>
      <c r="C202" s="26">
        <v>26</v>
      </c>
    </row>
    <row r="203" spans="1:3" ht="14.4" x14ac:dyDescent="0.25">
      <c r="A203" s="25">
        <v>124</v>
      </c>
      <c r="B203" s="24">
        <v>1</v>
      </c>
      <c r="C203" s="26">
        <v>23</v>
      </c>
    </row>
    <row r="204" spans="1:3" ht="14.4" x14ac:dyDescent="0.25">
      <c r="A204" s="25">
        <v>125</v>
      </c>
      <c r="B204" s="24">
        <v>5</v>
      </c>
      <c r="C204" s="26">
        <v>5</v>
      </c>
    </row>
    <row r="205" spans="1:3" ht="14.4" x14ac:dyDescent="0.25">
      <c r="A205" s="25">
        <v>125</v>
      </c>
      <c r="B205" s="24">
        <v>2</v>
      </c>
      <c r="C205" s="26">
        <v>13</v>
      </c>
    </row>
    <row r="206" spans="1:3" ht="14.4" x14ac:dyDescent="0.25">
      <c r="A206" s="25">
        <v>126</v>
      </c>
      <c r="B206" s="24">
        <v>7</v>
      </c>
      <c r="C206" s="26">
        <v>21</v>
      </c>
    </row>
    <row r="207" spans="1:3" ht="14.4" x14ac:dyDescent="0.25">
      <c r="A207" s="25">
        <v>126</v>
      </c>
      <c r="B207" s="24">
        <v>1</v>
      </c>
      <c r="C207" s="26">
        <v>13</v>
      </c>
    </row>
    <row r="208" spans="1:3" ht="14.4" x14ac:dyDescent="0.25">
      <c r="A208" s="25">
        <v>127</v>
      </c>
      <c r="B208" s="24">
        <v>6</v>
      </c>
      <c r="C208" s="26">
        <v>26</v>
      </c>
    </row>
    <row r="209" spans="1:3" ht="14.4" x14ac:dyDescent="0.25">
      <c r="A209" s="25">
        <v>127</v>
      </c>
      <c r="B209" s="24">
        <v>4</v>
      </c>
      <c r="C209" s="26">
        <v>28</v>
      </c>
    </row>
    <row r="210" spans="1:3" ht="14.4" x14ac:dyDescent="0.25">
      <c r="A210" s="25">
        <v>128</v>
      </c>
      <c r="B210" s="24">
        <v>3</v>
      </c>
      <c r="C210" s="26">
        <v>29</v>
      </c>
    </row>
    <row r="211" spans="1:3" ht="14.4" x14ac:dyDescent="0.25">
      <c r="A211" s="25">
        <v>128</v>
      </c>
      <c r="B211" s="24">
        <v>2</v>
      </c>
      <c r="C211" s="26">
        <v>7</v>
      </c>
    </row>
    <row r="212" spans="1:3" ht="14.4" x14ac:dyDescent="0.25">
      <c r="A212" s="25">
        <v>129</v>
      </c>
      <c r="B212" s="24">
        <v>5</v>
      </c>
      <c r="C212" s="26">
        <v>16</v>
      </c>
    </row>
    <row r="213" spans="1:3" ht="14.4" x14ac:dyDescent="0.25">
      <c r="A213" s="25">
        <v>129</v>
      </c>
      <c r="B213" s="24">
        <v>1</v>
      </c>
      <c r="C213" s="26">
        <v>26</v>
      </c>
    </row>
    <row r="214" spans="1:3" ht="14.4" x14ac:dyDescent="0.25">
      <c r="A214" s="25">
        <v>130</v>
      </c>
      <c r="B214" s="24">
        <v>1</v>
      </c>
      <c r="C214" s="26">
        <v>12</v>
      </c>
    </row>
    <row r="215" spans="1:3" ht="14.4" x14ac:dyDescent="0.25">
      <c r="A215" s="25">
        <v>130</v>
      </c>
      <c r="B215" s="24">
        <v>5</v>
      </c>
      <c r="C215" s="26">
        <v>27</v>
      </c>
    </row>
    <row r="216" spans="1:3" ht="14.4" x14ac:dyDescent="0.25">
      <c r="A216" s="25">
        <v>131</v>
      </c>
      <c r="B216" s="24">
        <v>5</v>
      </c>
      <c r="C216" s="26">
        <v>10</v>
      </c>
    </row>
    <row r="217" spans="1:3" ht="14.4" x14ac:dyDescent="0.25">
      <c r="A217" s="25">
        <v>131</v>
      </c>
      <c r="B217" s="24">
        <v>2</v>
      </c>
      <c r="C217" s="26">
        <v>30</v>
      </c>
    </row>
    <row r="218" spans="1:3" ht="14.4" x14ac:dyDescent="0.25">
      <c r="A218" s="25">
        <v>132</v>
      </c>
      <c r="B218" s="24">
        <v>5</v>
      </c>
      <c r="C218" s="26">
        <v>26</v>
      </c>
    </row>
    <row r="219" spans="1:3" ht="14.4" x14ac:dyDescent="0.25">
      <c r="A219" s="25">
        <v>132</v>
      </c>
      <c r="B219" s="24">
        <v>3</v>
      </c>
      <c r="C219" s="26">
        <v>1</v>
      </c>
    </row>
    <row r="220" spans="1:3" ht="14.4" x14ac:dyDescent="0.25">
      <c r="A220" s="25">
        <v>133</v>
      </c>
      <c r="B220" s="24">
        <v>6</v>
      </c>
      <c r="C220" s="26">
        <v>29</v>
      </c>
    </row>
    <row r="221" spans="1:3" ht="14.4" x14ac:dyDescent="0.25">
      <c r="A221" s="25">
        <v>133</v>
      </c>
      <c r="B221" s="24">
        <v>5</v>
      </c>
      <c r="C221" s="26">
        <v>16</v>
      </c>
    </row>
    <row r="222" spans="1:3" ht="14.4" x14ac:dyDescent="0.25">
      <c r="A222" s="25">
        <v>142</v>
      </c>
      <c r="B222" s="24">
        <v>7</v>
      </c>
      <c r="C222" s="26">
        <v>25</v>
      </c>
    </row>
    <row r="223" spans="1:3" ht="14.4" x14ac:dyDescent="0.25">
      <c r="A223" s="25">
        <v>142</v>
      </c>
      <c r="B223" s="24">
        <v>4</v>
      </c>
      <c r="C223" s="26">
        <v>25</v>
      </c>
    </row>
    <row r="224" spans="1:3" ht="14.4" x14ac:dyDescent="0.25">
      <c r="A224" s="25">
        <v>143</v>
      </c>
      <c r="B224" s="24">
        <v>2</v>
      </c>
      <c r="C224" s="26">
        <v>6</v>
      </c>
    </row>
    <row r="225" spans="1:3" ht="14.4" x14ac:dyDescent="0.25">
      <c r="A225" s="25">
        <v>143</v>
      </c>
      <c r="B225" s="24">
        <v>7</v>
      </c>
      <c r="C225" s="26">
        <v>27</v>
      </c>
    </row>
    <row r="226" spans="1:3" ht="14.4" x14ac:dyDescent="0.25">
      <c r="A226" s="25">
        <v>144</v>
      </c>
      <c r="B226" s="24">
        <v>7</v>
      </c>
      <c r="C226" s="26">
        <v>20</v>
      </c>
    </row>
    <row r="227" spans="1:3" ht="14.4" x14ac:dyDescent="0.25">
      <c r="A227" s="25">
        <v>144</v>
      </c>
      <c r="B227" s="24">
        <v>1</v>
      </c>
      <c r="C227" s="26">
        <v>30</v>
      </c>
    </row>
    <row r="228" spans="1:3" ht="14.4" x14ac:dyDescent="0.25">
      <c r="A228" s="25">
        <v>145</v>
      </c>
      <c r="B228" s="24">
        <v>7</v>
      </c>
      <c r="C228" s="26">
        <v>23</v>
      </c>
    </row>
    <row r="229" spans="1:3" ht="14.4" x14ac:dyDescent="0.25">
      <c r="A229" s="25">
        <v>145</v>
      </c>
      <c r="B229" s="24">
        <v>6</v>
      </c>
      <c r="C229" s="26">
        <v>16</v>
      </c>
    </row>
    <row r="230" spans="1:3" ht="14.4" x14ac:dyDescent="0.25">
      <c r="A230" s="25">
        <v>146</v>
      </c>
      <c r="B230" s="24">
        <v>7</v>
      </c>
      <c r="C230" s="26">
        <v>2</v>
      </c>
    </row>
    <row r="231" spans="1:3" ht="14.4" x14ac:dyDescent="0.25">
      <c r="A231" s="25">
        <v>146</v>
      </c>
      <c r="B231" s="24">
        <v>4</v>
      </c>
      <c r="C231" s="26">
        <v>20</v>
      </c>
    </row>
    <row r="232" spans="1:3" ht="14.4" x14ac:dyDescent="0.25">
      <c r="A232" s="25">
        <v>147</v>
      </c>
      <c r="B232" s="24">
        <v>4</v>
      </c>
      <c r="C232" s="26">
        <v>2</v>
      </c>
    </row>
    <row r="233" spans="1:3" ht="14.4" x14ac:dyDescent="0.25">
      <c r="A233" s="25">
        <v>147</v>
      </c>
      <c r="B233" s="24">
        <v>5</v>
      </c>
      <c r="C233" s="26">
        <v>8</v>
      </c>
    </row>
    <row r="234" spans="1:3" ht="14.4" x14ac:dyDescent="0.25">
      <c r="A234" s="25">
        <v>148</v>
      </c>
      <c r="B234" s="24">
        <v>4</v>
      </c>
      <c r="C234" s="26">
        <v>25</v>
      </c>
    </row>
    <row r="235" spans="1:3" ht="14.4" x14ac:dyDescent="0.25">
      <c r="A235" s="25">
        <v>148</v>
      </c>
      <c r="B235" s="24">
        <v>5</v>
      </c>
      <c r="C235" s="26">
        <v>27</v>
      </c>
    </row>
    <row r="236" spans="1:3" ht="14.4" x14ac:dyDescent="0.25">
      <c r="A236" s="25">
        <v>149</v>
      </c>
      <c r="B236" s="24">
        <v>5</v>
      </c>
      <c r="C236" s="26">
        <v>20</v>
      </c>
    </row>
    <row r="237" spans="1:3" ht="14.4" x14ac:dyDescent="0.25">
      <c r="A237" s="25">
        <v>149</v>
      </c>
      <c r="B237" s="24">
        <v>3</v>
      </c>
      <c r="C237" s="26">
        <v>13</v>
      </c>
    </row>
    <row r="238" spans="1:3" ht="14.4" x14ac:dyDescent="0.25">
      <c r="A238" s="25">
        <v>150</v>
      </c>
      <c r="B238" s="24">
        <v>7</v>
      </c>
      <c r="C238" s="26">
        <v>4</v>
      </c>
    </row>
    <row r="239" spans="1:3" ht="14.4" x14ac:dyDescent="0.25">
      <c r="A239" s="25">
        <v>150</v>
      </c>
      <c r="B239" s="24">
        <v>2</v>
      </c>
      <c r="C239" s="26">
        <v>29</v>
      </c>
    </row>
    <row r="240" spans="1:3" ht="14.4" x14ac:dyDescent="0.25">
      <c r="A240" s="25">
        <v>151</v>
      </c>
      <c r="B240" s="24">
        <v>2</v>
      </c>
      <c r="C240" s="26">
        <v>20</v>
      </c>
    </row>
    <row r="241" spans="1:3" ht="14.4" x14ac:dyDescent="0.25">
      <c r="A241" s="25">
        <v>151</v>
      </c>
      <c r="B241" s="24">
        <v>6</v>
      </c>
      <c r="C241" s="26">
        <v>28</v>
      </c>
    </row>
    <row r="242" spans="1:3" ht="14.4" x14ac:dyDescent="0.25">
      <c r="A242" s="25">
        <v>151</v>
      </c>
      <c r="B242" s="24">
        <v>3</v>
      </c>
      <c r="C242" s="26">
        <v>12</v>
      </c>
    </row>
    <row r="243" spans="1:3" ht="14.4" x14ac:dyDescent="0.25">
      <c r="A243" s="25">
        <v>151</v>
      </c>
      <c r="B243" s="24">
        <v>1</v>
      </c>
      <c r="C243" s="26">
        <v>2</v>
      </c>
    </row>
    <row r="244" spans="1:3" ht="14.4" x14ac:dyDescent="0.25">
      <c r="A244" s="25">
        <v>153</v>
      </c>
      <c r="B244" s="24">
        <v>4</v>
      </c>
      <c r="C244" s="26">
        <v>6</v>
      </c>
    </row>
    <row r="245" spans="1:3" ht="14.4" x14ac:dyDescent="0.25">
      <c r="A245" s="25">
        <v>153</v>
      </c>
      <c r="B245" s="24">
        <v>5</v>
      </c>
      <c r="C245" s="26">
        <v>15</v>
      </c>
    </row>
    <row r="246" spans="1:3" ht="14.4" x14ac:dyDescent="0.25">
      <c r="A246" s="25">
        <v>153</v>
      </c>
      <c r="B246" s="24">
        <v>7</v>
      </c>
      <c r="C246" s="26">
        <v>14</v>
      </c>
    </row>
    <row r="247" spans="1:3" ht="14.4" x14ac:dyDescent="0.25">
      <c r="A247" s="25">
        <v>153</v>
      </c>
      <c r="B247" s="24">
        <v>1</v>
      </c>
      <c r="C247" s="26">
        <v>20</v>
      </c>
    </row>
    <row r="248" spans="1:3" ht="14.4" x14ac:dyDescent="0.25">
      <c r="A248" s="25">
        <v>153</v>
      </c>
      <c r="B248" s="24">
        <v>2</v>
      </c>
      <c r="C248" s="26">
        <v>15</v>
      </c>
    </row>
    <row r="249" spans="1:3" ht="14.4" x14ac:dyDescent="0.25">
      <c r="A249" s="25">
        <v>160</v>
      </c>
      <c r="B249" s="24">
        <v>1</v>
      </c>
      <c r="C249" s="26">
        <v>23</v>
      </c>
    </row>
    <row r="250" spans="1:3" ht="14.4" x14ac:dyDescent="0.25">
      <c r="A250" s="25">
        <v>160</v>
      </c>
      <c r="B250" s="24">
        <v>2</v>
      </c>
      <c r="C250" s="26">
        <v>6</v>
      </c>
    </row>
    <row r="251" spans="1:3" ht="14.4" x14ac:dyDescent="0.25">
      <c r="A251" s="25">
        <v>160</v>
      </c>
      <c r="B251" s="24">
        <v>3</v>
      </c>
      <c r="C251" s="26">
        <v>19</v>
      </c>
    </row>
    <row r="252" spans="1:3" ht="14.4" x14ac:dyDescent="0.25">
      <c r="A252" s="25">
        <v>160</v>
      </c>
      <c r="B252" s="24">
        <v>4</v>
      </c>
      <c r="C252" s="26">
        <v>13</v>
      </c>
    </row>
    <row r="253" spans="1:3" ht="14.4" x14ac:dyDescent="0.25">
      <c r="A253" s="25">
        <v>160</v>
      </c>
      <c r="B253" s="24">
        <v>5</v>
      </c>
      <c r="C253" s="26">
        <v>29</v>
      </c>
    </row>
    <row r="254" spans="1:3" ht="14.4" x14ac:dyDescent="0.25">
      <c r="A254" s="25">
        <v>160</v>
      </c>
      <c r="B254" s="24">
        <v>6</v>
      </c>
      <c r="C254" s="26">
        <v>8</v>
      </c>
    </row>
    <row r="255" spans="1:3" ht="14.4" x14ac:dyDescent="0.25">
      <c r="A255" s="25">
        <v>160</v>
      </c>
      <c r="B255" s="24">
        <v>7</v>
      </c>
      <c r="C255" s="26">
        <v>12</v>
      </c>
    </row>
    <row r="256" spans="1:3" ht="14.4" x14ac:dyDescent="0.25">
      <c r="A256" s="25">
        <v>161</v>
      </c>
      <c r="B256" s="24">
        <v>4</v>
      </c>
      <c r="C256" s="26">
        <v>22</v>
      </c>
    </row>
    <row r="257" spans="1:3" ht="14.4" x14ac:dyDescent="0.25">
      <c r="A257" s="25">
        <v>161</v>
      </c>
      <c r="B257" s="24">
        <v>7</v>
      </c>
      <c r="C257" s="26">
        <v>24</v>
      </c>
    </row>
    <row r="258" spans="1:3" ht="14.4" x14ac:dyDescent="0.25">
      <c r="A258" s="25">
        <v>162</v>
      </c>
      <c r="B258" s="24">
        <v>7</v>
      </c>
      <c r="C258" s="26">
        <v>1</v>
      </c>
    </row>
    <row r="259" spans="1:3" ht="14.4" x14ac:dyDescent="0.25">
      <c r="A259" s="25">
        <v>162</v>
      </c>
      <c r="B259" s="24">
        <v>2</v>
      </c>
      <c r="C259" s="26">
        <v>4</v>
      </c>
    </row>
    <row r="260" spans="1:3" ht="14.4" x14ac:dyDescent="0.25">
      <c r="A260" s="25">
        <v>164</v>
      </c>
      <c r="B260" s="24">
        <v>1</v>
      </c>
      <c r="C260" s="26">
        <v>19</v>
      </c>
    </row>
    <row r="261" spans="1:3" ht="14.4" x14ac:dyDescent="0.25">
      <c r="A261" s="25">
        <v>164</v>
      </c>
      <c r="B261" s="24">
        <v>4</v>
      </c>
      <c r="C261" s="26">
        <v>4</v>
      </c>
    </row>
    <row r="262" spans="1:3" ht="14.4" x14ac:dyDescent="0.25">
      <c r="A262" s="25">
        <v>165</v>
      </c>
      <c r="B262" s="24">
        <v>1</v>
      </c>
      <c r="C262" s="26">
        <v>30</v>
      </c>
    </row>
    <row r="263" spans="1:3" ht="14.4" x14ac:dyDescent="0.25">
      <c r="A263" s="25">
        <v>165</v>
      </c>
      <c r="B263" s="24">
        <v>3</v>
      </c>
      <c r="C263" s="26">
        <v>20</v>
      </c>
    </row>
    <row r="264" spans="1:3" ht="14.4" x14ac:dyDescent="0.25">
      <c r="A264" s="25">
        <v>166</v>
      </c>
      <c r="B264" s="24">
        <v>2</v>
      </c>
      <c r="C264" s="26">
        <v>10</v>
      </c>
    </row>
    <row r="265" spans="1:3" ht="14.4" x14ac:dyDescent="0.25">
      <c r="A265" s="25">
        <v>166</v>
      </c>
      <c r="B265" s="24">
        <v>7</v>
      </c>
      <c r="C265" s="26">
        <v>1</v>
      </c>
    </row>
    <row r="266" spans="1:3" ht="14.4" x14ac:dyDescent="0.25">
      <c r="A266" s="25">
        <v>167</v>
      </c>
      <c r="B266" s="24">
        <v>4</v>
      </c>
      <c r="C266" s="26">
        <v>19</v>
      </c>
    </row>
    <row r="267" spans="1:3" ht="14.4" x14ac:dyDescent="0.25">
      <c r="A267" s="25">
        <v>167</v>
      </c>
      <c r="B267" s="24">
        <v>6</v>
      </c>
      <c r="C267" s="26">
        <v>11</v>
      </c>
    </row>
    <row r="268" spans="1:3" ht="14.4" x14ac:dyDescent="0.25">
      <c r="A268" s="25">
        <v>169</v>
      </c>
      <c r="B268" s="24">
        <v>2</v>
      </c>
      <c r="C268" s="26">
        <v>23</v>
      </c>
    </row>
    <row r="269" spans="1:3" ht="14.4" x14ac:dyDescent="0.25">
      <c r="A269" s="25">
        <v>169</v>
      </c>
      <c r="B269" s="24">
        <v>5</v>
      </c>
      <c r="C269" s="26">
        <v>4</v>
      </c>
    </row>
    <row r="270" spans="1:3" ht="14.4" x14ac:dyDescent="0.25">
      <c r="A270" s="25">
        <v>170</v>
      </c>
      <c r="B270" s="24">
        <v>7</v>
      </c>
      <c r="C270" s="26">
        <v>17</v>
      </c>
    </row>
    <row r="271" spans="1:3" ht="14.4" x14ac:dyDescent="0.25">
      <c r="A271" s="25">
        <v>170</v>
      </c>
      <c r="B271" s="24">
        <v>5</v>
      </c>
      <c r="C271" s="26">
        <v>18</v>
      </c>
    </row>
    <row r="272" spans="1:3" ht="14.4" x14ac:dyDescent="0.25">
      <c r="A272" s="25">
        <v>171</v>
      </c>
      <c r="B272" s="24">
        <v>2</v>
      </c>
      <c r="C272" s="26">
        <v>15</v>
      </c>
    </row>
    <row r="273" spans="1:3" ht="14.4" x14ac:dyDescent="0.25">
      <c r="A273" s="25">
        <v>171</v>
      </c>
      <c r="B273" s="24">
        <v>3</v>
      </c>
      <c r="C273" s="26">
        <v>30</v>
      </c>
    </row>
    <row r="274" spans="1:3" ht="14.4" x14ac:dyDescent="0.25">
      <c r="A274" s="25">
        <v>172</v>
      </c>
      <c r="B274" s="24">
        <v>5</v>
      </c>
      <c r="C274" s="26">
        <v>24</v>
      </c>
    </row>
    <row r="275" spans="1:3" ht="14.4" x14ac:dyDescent="0.25">
      <c r="A275" s="25">
        <v>172</v>
      </c>
      <c r="B275" s="24">
        <v>4</v>
      </c>
      <c r="C275" s="26">
        <v>7</v>
      </c>
    </row>
    <row r="276" spans="1:3" ht="14.4" x14ac:dyDescent="0.25">
      <c r="A276" s="25">
        <v>173</v>
      </c>
      <c r="B276" s="24">
        <v>7</v>
      </c>
      <c r="C276" s="26">
        <v>10</v>
      </c>
    </row>
    <row r="277" spans="1:3" ht="14.4" x14ac:dyDescent="0.25">
      <c r="A277" s="25">
        <v>173</v>
      </c>
      <c r="B277" s="24">
        <v>2</v>
      </c>
      <c r="C277" s="26">
        <v>2</v>
      </c>
    </row>
    <row r="278" spans="1:3" ht="14.4" x14ac:dyDescent="0.25">
      <c r="A278" s="25">
        <v>174</v>
      </c>
      <c r="B278" s="24">
        <v>3</v>
      </c>
      <c r="C278" s="26">
        <v>13</v>
      </c>
    </row>
    <row r="279" spans="1:3" ht="14.4" x14ac:dyDescent="0.25">
      <c r="A279" s="25">
        <v>174</v>
      </c>
      <c r="B279" s="24">
        <v>2</v>
      </c>
      <c r="C279" s="26">
        <v>10</v>
      </c>
    </row>
    <row r="280" spans="1:3" ht="14.4" x14ac:dyDescent="0.25">
      <c r="A280" s="25">
        <v>175</v>
      </c>
      <c r="B280" s="24">
        <v>1</v>
      </c>
      <c r="C280" s="26">
        <v>1</v>
      </c>
    </row>
    <row r="281" spans="1:3" ht="14.4" x14ac:dyDescent="0.25">
      <c r="A281" s="25">
        <v>175</v>
      </c>
      <c r="B281" s="24">
        <v>6</v>
      </c>
      <c r="C281" s="26">
        <v>13</v>
      </c>
    </row>
    <row r="282" spans="1:3" ht="14.4" x14ac:dyDescent="0.25">
      <c r="A282" s="25">
        <v>177</v>
      </c>
      <c r="B282" s="24">
        <v>7</v>
      </c>
      <c r="C282" s="26">
        <v>3</v>
      </c>
    </row>
    <row r="283" spans="1:3" ht="14.4" x14ac:dyDescent="0.25">
      <c r="A283" s="25">
        <v>177</v>
      </c>
      <c r="B283" s="24">
        <v>2</v>
      </c>
      <c r="C283" s="26">
        <v>20</v>
      </c>
    </row>
    <row r="284" spans="1:3" ht="14.4" x14ac:dyDescent="0.25">
      <c r="A284" s="25">
        <v>178</v>
      </c>
      <c r="B284" s="24">
        <v>2</v>
      </c>
      <c r="C284" s="26">
        <v>6</v>
      </c>
    </row>
    <row r="285" spans="1:3" ht="14.4" x14ac:dyDescent="0.25">
      <c r="A285" s="25">
        <v>178</v>
      </c>
      <c r="B285" s="24">
        <v>1</v>
      </c>
      <c r="C285" s="26">
        <v>13</v>
      </c>
    </row>
    <row r="286" spans="1:3" ht="14.4" x14ac:dyDescent="0.25">
      <c r="A286" s="25">
        <v>179</v>
      </c>
      <c r="B286" s="24">
        <v>2</v>
      </c>
      <c r="C286" s="26">
        <v>8</v>
      </c>
    </row>
    <row r="287" spans="1:3" ht="14.4" x14ac:dyDescent="0.25">
      <c r="A287" s="25">
        <v>179</v>
      </c>
      <c r="B287" s="24">
        <v>7</v>
      </c>
      <c r="C287" s="26">
        <v>16</v>
      </c>
    </row>
    <row r="288" spans="1:3" ht="14.4" x14ac:dyDescent="0.25">
      <c r="A288" s="25">
        <v>180</v>
      </c>
      <c r="B288" s="24">
        <v>4</v>
      </c>
      <c r="C288" s="26">
        <v>25</v>
      </c>
    </row>
    <row r="289" spans="1:3" ht="14.4" x14ac:dyDescent="0.25">
      <c r="A289" s="25">
        <v>181</v>
      </c>
      <c r="B289" s="24">
        <v>3</v>
      </c>
      <c r="C289" s="26">
        <v>4</v>
      </c>
    </row>
    <row r="290" spans="1:3" ht="14.4" x14ac:dyDescent="0.25">
      <c r="A290" s="25">
        <v>181</v>
      </c>
      <c r="B290" s="24">
        <v>1</v>
      </c>
      <c r="C290" s="26">
        <v>18</v>
      </c>
    </row>
    <row r="291" spans="1:3" ht="14.4" x14ac:dyDescent="0.25">
      <c r="A291" s="25">
        <v>182</v>
      </c>
      <c r="B291" s="24">
        <v>1</v>
      </c>
      <c r="C291" s="26">
        <v>11</v>
      </c>
    </row>
    <row r="292" spans="1:3" ht="14.4" x14ac:dyDescent="0.25">
      <c r="A292" s="25">
        <v>182</v>
      </c>
      <c r="B292" s="24">
        <v>2</v>
      </c>
      <c r="C292" s="26">
        <v>16</v>
      </c>
    </row>
    <row r="293" spans="1:3" ht="14.4" x14ac:dyDescent="0.25">
      <c r="A293" s="25">
        <v>183</v>
      </c>
      <c r="B293" s="24">
        <v>4</v>
      </c>
      <c r="C293" s="26">
        <v>8</v>
      </c>
    </row>
    <row r="294" spans="1:3" ht="14.4" x14ac:dyDescent="0.25">
      <c r="A294" s="25">
        <v>183</v>
      </c>
      <c r="B294" s="24">
        <v>1</v>
      </c>
      <c r="C294" s="26">
        <v>14</v>
      </c>
    </row>
    <row r="295" spans="1:3" ht="14.4" x14ac:dyDescent="0.25">
      <c r="A295" s="25">
        <v>184</v>
      </c>
      <c r="B295" s="24">
        <v>6</v>
      </c>
      <c r="C295" s="26">
        <v>14</v>
      </c>
    </row>
    <row r="296" spans="1:3" ht="14.4" x14ac:dyDescent="0.25">
      <c r="A296" s="25">
        <v>184</v>
      </c>
      <c r="B296" s="24">
        <v>3</v>
      </c>
      <c r="C296" s="26">
        <v>29</v>
      </c>
    </row>
    <row r="297" spans="1:3" ht="14.4" x14ac:dyDescent="0.25">
      <c r="A297" s="25">
        <v>185</v>
      </c>
      <c r="B297" s="24">
        <v>5</v>
      </c>
      <c r="C297" s="26">
        <v>18</v>
      </c>
    </row>
    <row r="298" spans="1:3" ht="14.4" x14ac:dyDescent="0.25">
      <c r="A298" s="25">
        <v>185</v>
      </c>
      <c r="B298" s="24">
        <v>4</v>
      </c>
      <c r="C298" s="26">
        <v>1</v>
      </c>
    </row>
    <row r="299" spans="1:3" ht="14.4" x14ac:dyDescent="0.25">
      <c r="A299" s="25">
        <v>186</v>
      </c>
      <c r="B299" s="24">
        <v>4</v>
      </c>
      <c r="C299" s="26">
        <v>12</v>
      </c>
    </row>
    <row r="300" spans="1:3" ht="14.4" x14ac:dyDescent="0.25">
      <c r="A300" s="25">
        <v>186</v>
      </c>
      <c r="B300" s="24">
        <v>2</v>
      </c>
      <c r="C300" s="26">
        <v>26</v>
      </c>
    </row>
    <row r="301" spans="1:3" ht="14.4" x14ac:dyDescent="0.25">
      <c r="A301" s="25">
        <v>187</v>
      </c>
      <c r="B301" s="24">
        <v>2</v>
      </c>
      <c r="C301" s="26">
        <v>29</v>
      </c>
    </row>
    <row r="302" spans="1:3" ht="14.4" x14ac:dyDescent="0.25">
      <c r="A302" s="25">
        <v>187</v>
      </c>
      <c r="B302" s="24">
        <v>1</v>
      </c>
      <c r="C302" s="26">
        <v>18</v>
      </c>
    </row>
    <row r="303" spans="1:3" ht="14.4" x14ac:dyDescent="0.25">
      <c r="A303" s="25">
        <v>188</v>
      </c>
      <c r="B303" s="24">
        <v>3</v>
      </c>
      <c r="C303" s="26">
        <v>5</v>
      </c>
    </row>
    <row r="304" spans="1:3" ht="14.4" x14ac:dyDescent="0.25">
      <c r="A304" s="25">
        <v>188</v>
      </c>
      <c r="B304" s="24">
        <v>4</v>
      </c>
      <c r="C304" s="26">
        <v>25</v>
      </c>
    </row>
    <row r="305" spans="1:3" ht="14.4" x14ac:dyDescent="0.25">
      <c r="A305" s="25">
        <v>189</v>
      </c>
      <c r="B305" s="24">
        <v>6</v>
      </c>
      <c r="C305" s="26">
        <v>3</v>
      </c>
    </row>
    <row r="306" spans="1:3" ht="14.4" x14ac:dyDescent="0.25">
      <c r="A306" s="25">
        <v>189</v>
      </c>
      <c r="B306" s="24">
        <v>1</v>
      </c>
      <c r="C306" s="26">
        <v>29</v>
      </c>
    </row>
    <row r="307" spans="1:3" ht="14.4" x14ac:dyDescent="0.25">
      <c r="A307" s="25">
        <v>190</v>
      </c>
      <c r="B307" s="24">
        <v>1</v>
      </c>
      <c r="C307" s="26">
        <v>1</v>
      </c>
    </row>
    <row r="308" spans="1:3" ht="14.4" x14ac:dyDescent="0.25">
      <c r="A308" s="25">
        <v>190</v>
      </c>
      <c r="B308" s="24">
        <v>3</v>
      </c>
      <c r="C308" s="26">
        <v>29</v>
      </c>
    </row>
    <row r="309" spans="1:3" ht="14.4" x14ac:dyDescent="0.25">
      <c r="A309" s="25">
        <v>191</v>
      </c>
      <c r="B309" s="24">
        <v>1</v>
      </c>
      <c r="C309" s="26">
        <v>18</v>
      </c>
    </row>
    <row r="310" spans="1:3" ht="14.4" x14ac:dyDescent="0.25">
      <c r="A310" s="25">
        <v>191</v>
      </c>
      <c r="B310" s="24">
        <v>7</v>
      </c>
      <c r="C310" s="26">
        <v>28</v>
      </c>
    </row>
    <row r="311" spans="1:3" ht="14.4" x14ac:dyDescent="0.25">
      <c r="A311" s="25">
        <v>192</v>
      </c>
      <c r="B311" s="24">
        <v>6</v>
      </c>
      <c r="C311" s="26">
        <v>22</v>
      </c>
    </row>
    <row r="312" spans="1:3" ht="14.4" x14ac:dyDescent="0.25">
      <c r="A312" s="25">
        <v>192</v>
      </c>
      <c r="B312" s="24">
        <v>1</v>
      </c>
      <c r="C312" s="26">
        <v>1</v>
      </c>
    </row>
    <row r="313" spans="1:3" ht="14.4" x14ac:dyDescent="0.25">
      <c r="A313" s="25">
        <v>193</v>
      </c>
      <c r="B313" s="24">
        <v>5</v>
      </c>
      <c r="C313" s="26">
        <v>8</v>
      </c>
    </row>
    <row r="314" spans="1:3" ht="14.4" x14ac:dyDescent="0.25">
      <c r="A314" s="25">
        <v>193</v>
      </c>
      <c r="B314" s="24">
        <v>6</v>
      </c>
      <c r="C314" s="26">
        <v>18</v>
      </c>
    </row>
    <row r="315" spans="1:3" ht="14.4" x14ac:dyDescent="0.25">
      <c r="A315" s="25">
        <v>194</v>
      </c>
      <c r="B315" s="24">
        <v>4</v>
      </c>
      <c r="C315" s="26">
        <v>12</v>
      </c>
    </row>
    <row r="316" spans="1:3" ht="14.4" x14ac:dyDescent="0.25">
      <c r="A316" s="25">
        <v>194</v>
      </c>
      <c r="B316" s="24">
        <v>3</v>
      </c>
      <c r="C316" s="26">
        <v>29</v>
      </c>
    </row>
    <row r="317" spans="1:3" ht="14.4" x14ac:dyDescent="0.25">
      <c r="A317" s="25">
        <v>195</v>
      </c>
      <c r="B317" s="24">
        <v>7</v>
      </c>
      <c r="C317" s="26">
        <v>6</v>
      </c>
    </row>
    <row r="318" spans="1:3" ht="14.4" x14ac:dyDescent="0.25">
      <c r="A318" s="25">
        <v>195</v>
      </c>
      <c r="B318" s="24">
        <v>4</v>
      </c>
      <c r="C318" s="26">
        <v>21</v>
      </c>
    </row>
    <row r="319" spans="1:3" ht="14.4" x14ac:dyDescent="0.25">
      <c r="A319" s="25">
        <v>196</v>
      </c>
      <c r="B319" s="24">
        <v>1</v>
      </c>
      <c r="C319" s="26">
        <v>5</v>
      </c>
    </row>
    <row r="320" spans="1:3" ht="14.4" x14ac:dyDescent="0.25">
      <c r="A320" s="25">
        <v>196</v>
      </c>
      <c r="B320" s="24">
        <v>3</v>
      </c>
      <c r="C320" s="26">
        <v>6</v>
      </c>
    </row>
    <row r="321" spans="1:3" ht="14.4" x14ac:dyDescent="0.25">
      <c r="A321" s="25">
        <v>197</v>
      </c>
      <c r="B321" s="24">
        <v>1</v>
      </c>
      <c r="C321" s="26">
        <v>27</v>
      </c>
    </row>
    <row r="322" spans="1:3" ht="14.4" x14ac:dyDescent="0.25">
      <c r="A322" s="25">
        <v>197</v>
      </c>
      <c r="B322" s="24">
        <v>6</v>
      </c>
      <c r="C322" s="26">
        <v>28</v>
      </c>
    </row>
    <row r="323" spans="1:3" ht="14.4" x14ac:dyDescent="0.25">
      <c r="A323" s="25">
        <v>198</v>
      </c>
      <c r="B323" s="24">
        <v>1</v>
      </c>
      <c r="C323" s="26">
        <v>9</v>
      </c>
    </row>
    <row r="324" spans="1:3" ht="14.4" x14ac:dyDescent="0.25">
      <c r="A324" s="25">
        <v>198</v>
      </c>
      <c r="B324" s="24">
        <v>5</v>
      </c>
      <c r="C324" s="26">
        <v>14</v>
      </c>
    </row>
    <row r="325" spans="1:3" ht="14.4" x14ac:dyDescent="0.25">
      <c r="A325" s="25">
        <v>199</v>
      </c>
      <c r="B325" s="24">
        <v>7</v>
      </c>
      <c r="C325" s="26">
        <v>5</v>
      </c>
    </row>
    <row r="326" spans="1:3" ht="14.4" x14ac:dyDescent="0.25">
      <c r="A326" s="25">
        <v>199</v>
      </c>
      <c r="B326" s="24">
        <v>4</v>
      </c>
      <c r="C326" s="26">
        <v>16</v>
      </c>
    </row>
    <row r="327" spans="1:3" ht="14.4" x14ac:dyDescent="0.25">
      <c r="A327" s="25">
        <v>200</v>
      </c>
      <c r="B327" s="24">
        <v>5</v>
      </c>
      <c r="C327" s="26">
        <v>8</v>
      </c>
    </row>
    <row r="328" spans="1:3" ht="14.4" x14ac:dyDescent="0.25">
      <c r="A328" s="25">
        <v>200</v>
      </c>
      <c r="B328" s="24">
        <v>3</v>
      </c>
      <c r="C328" s="26">
        <v>16</v>
      </c>
    </row>
    <row r="329" spans="1:3" ht="14.4" x14ac:dyDescent="0.25">
      <c r="A329" s="25">
        <v>201</v>
      </c>
      <c r="B329" s="24">
        <v>7</v>
      </c>
      <c r="C329" s="26">
        <v>4</v>
      </c>
    </row>
    <row r="330" spans="1:3" ht="14.4" x14ac:dyDescent="0.25">
      <c r="A330" s="25">
        <v>201</v>
      </c>
      <c r="B330" s="24">
        <v>1</v>
      </c>
      <c r="C330" s="26">
        <v>5</v>
      </c>
    </row>
    <row r="331" spans="1:3" ht="14.4" x14ac:dyDescent="0.25">
      <c r="A331" s="25">
        <v>202</v>
      </c>
      <c r="B331" s="24">
        <v>7</v>
      </c>
      <c r="C331" s="26">
        <v>11</v>
      </c>
    </row>
    <row r="332" spans="1:3" ht="14.4" x14ac:dyDescent="0.25">
      <c r="A332" s="25">
        <v>202</v>
      </c>
      <c r="B332" s="24">
        <v>2</v>
      </c>
      <c r="C332" s="26">
        <v>1</v>
      </c>
    </row>
    <row r="333" spans="1:3" ht="14.4" x14ac:dyDescent="0.25">
      <c r="A333" s="25">
        <v>203</v>
      </c>
      <c r="B333" s="24">
        <v>6</v>
      </c>
      <c r="C333" s="26">
        <v>12</v>
      </c>
    </row>
    <row r="334" spans="1:3" ht="14.4" x14ac:dyDescent="0.25">
      <c r="A334" s="25">
        <v>204</v>
      </c>
      <c r="B334" s="24">
        <v>5</v>
      </c>
      <c r="C334" s="26">
        <v>17</v>
      </c>
    </row>
    <row r="335" spans="1:3" ht="14.4" x14ac:dyDescent="0.25">
      <c r="A335" s="25">
        <v>204</v>
      </c>
      <c r="B335" s="24">
        <v>6</v>
      </c>
      <c r="C335" s="26">
        <v>11</v>
      </c>
    </row>
    <row r="336" spans="1:3" ht="14.4" x14ac:dyDescent="0.25">
      <c r="A336" s="25">
        <v>205</v>
      </c>
      <c r="B336" s="24">
        <v>3</v>
      </c>
      <c r="C336" s="26">
        <v>2</v>
      </c>
    </row>
    <row r="337" spans="1:3" ht="14.4" x14ac:dyDescent="0.25">
      <c r="A337" s="25">
        <v>205</v>
      </c>
      <c r="B337" s="24">
        <v>5</v>
      </c>
      <c r="C337" s="26">
        <v>8</v>
      </c>
    </row>
    <row r="338" spans="1:3" ht="14.4" x14ac:dyDescent="0.25">
      <c r="A338" s="25">
        <v>206</v>
      </c>
      <c r="B338" s="24">
        <v>2</v>
      </c>
      <c r="C338" s="26">
        <v>28</v>
      </c>
    </row>
    <row r="339" spans="1:3" ht="14.4" x14ac:dyDescent="0.25">
      <c r="A339" s="25">
        <v>206</v>
      </c>
      <c r="B339" s="24">
        <v>6</v>
      </c>
      <c r="C339" s="26">
        <v>24</v>
      </c>
    </row>
    <row r="340" spans="1:3" ht="14.4" x14ac:dyDescent="0.25">
      <c r="A340" s="25">
        <v>207</v>
      </c>
      <c r="B340" s="24">
        <v>1</v>
      </c>
      <c r="C340" s="26">
        <v>12</v>
      </c>
    </row>
    <row r="341" spans="1:3" ht="14.4" x14ac:dyDescent="0.25">
      <c r="A341" s="25">
        <v>207</v>
      </c>
      <c r="B341" s="24">
        <v>5</v>
      </c>
      <c r="C341" s="26">
        <v>6</v>
      </c>
    </row>
    <row r="342" spans="1:3" ht="14.4" x14ac:dyDescent="0.25">
      <c r="A342" s="25">
        <v>208</v>
      </c>
      <c r="B342" s="24">
        <v>6</v>
      </c>
      <c r="C342" s="26">
        <v>5</v>
      </c>
    </row>
    <row r="343" spans="1:3" ht="14.4" x14ac:dyDescent="0.25">
      <c r="A343" s="25">
        <v>208</v>
      </c>
      <c r="B343" s="24">
        <v>1</v>
      </c>
      <c r="C343" s="26">
        <v>15</v>
      </c>
    </row>
    <row r="344" spans="1:3" ht="14.4" x14ac:dyDescent="0.25">
      <c r="A344" s="25">
        <v>209</v>
      </c>
      <c r="B344" s="24">
        <v>7</v>
      </c>
      <c r="C344" s="26">
        <v>23</v>
      </c>
    </row>
    <row r="345" spans="1:3" ht="14.4" x14ac:dyDescent="0.25">
      <c r="A345" s="25">
        <v>209</v>
      </c>
      <c r="B345" s="24">
        <v>3</v>
      </c>
      <c r="C345" s="26">
        <v>13</v>
      </c>
    </row>
    <row r="346" spans="1:3" ht="14.4" x14ac:dyDescent="0.25">
      <c r="A346" s="25">
        <v>210</v>
      </c>
      <c r="B346" s="24">
        <v>1</v>
      </c>
      <c r="C346" s="26">
        <v>25</v>
      </c>
    </row>
    <row r="347" spans="1:3" ht="14.4" x14ac:dyDescent="0.25">
      <c r="A347" s="25">
        <v>210</v>
      </c>
      <c r="B347" s="24">
        <v>2</v>
      </c>
      <c r="C347" s="26">
        <v>18</v>
      </c>
    </row>
    <row r="348" spans="1:3" ht="14.4" x14ac:dyDescent="0.25">
      <c r="A348" s="25">
        <v>211</v>
      </c>
      <c r="B348" s="24">
        <v>2</v>
      </c>
      <c r="C348" s="26">
        <v>1</v>
      </c>
    </row>
    <row r="349" spans="1:3" ht="14.4" x14ac:dyDescent="0.25">
      <c r="A349" s="25">
        <v>211</v>
      </c>
      <c r="B349" s="24">
        <v>1</v>
      </c>
      <c r="C349" s="26">
        <v>28</v>
      </c>
    </row>
    <row r="350" spans="1:3" ht="14.4" x14ac:dyDescent="0.25">
      <c r="A350" s="25">
        <v>212</v>
      </c>
      <c r="B350" s="24">
        <v>3</v>
      </c>
      <c r="C350" s="26">
        <v>18</v>
      </c>
    </row>
    <row r="351" spans="1:3" ht="14.4" x14ac:dyDescent="0.25">
      <c r="A351" s="25">
        <v>212</v>
      </c>
      <c r="B351" s="24">
        <v>5</v>
      </c>
      <c r="C351" s="26">
        <v>3</v>
      </c>
    </row>
    <row r="352" spans="1:3" ht="14.4" x14ac:dyDescent="0.25">
      <c r="A352" s="25">
        <v>213</v>
      </c>
      <c r="B352" s="24">
        <v>4</v>
      </c>
      <c r="C352" s="26">
        <v>13</v>
      </c>
    </row>
    <row r="353" spans="1:3" ht="14.4" x14ac:dyDescent="0.25">
      <c r="A353" s="25">
        <v>213</v>
      </c>
      <c r="B353" s="24">
        <v>1</v>
      </c>
      <c r="C353" s="26">
        <v>30</v>
      </c>
    </row>
    <row r="354" spans="1:3" ht="14.4" x14ac:dyDescent="0.25">
      <c r="A354" s="25">
        <v>214</v>
      </c>
      <c r="B354" s="24">
        <v>5</v>
      </c>
      <c r="C354" s="26">
        <v>13</v>
      </c>
    </row>
    <row r="355" spans="1:3" ht="14.4" x14ac:dyDescent="0.25">
      <c r="A355" s="25">
        <v>214</v>
      </c>
      <c r="B355" s="24">
        <v>1</v>
      </c>
      <c r="C355" s="26">
        <v>20</v>
      </c>
    </row>
    <row r="356" spans="1:3" ht="14.4" x14ac:dyDescent="0.25">
      <c r="A356" s="25">
        <v>215</v>
      </c>
      <c r="B356" s="24">
        <v>2</v>
      </c>
      <c r="C356" s="26">
        <v>11</v>
      </c>
    </row>
    <row r="357" spans="1:3" ht="14.4" x14ac:dyDescent="0.25">
      <c r="A357" s="25">
        <v>215</v>
      </c>
      <c r="B357" s="24">
        <v>5</v>
      </c>
      <c r="C357" s="26">
        <v>24</v>
      </c>
    </row>
    <row r="358" spans="1:3" ht="14.4" x14ac:dyDescent="0.25">
      <c r="A358" s="25">
        <v>216</v>
      </c>
      <c r="B358" s="24">
        <v>5</v>
      </c>
      <c r="C358" s="26">
        <v>5</v>
      </c>
    </row>
    <row r="359" spans="1:3" ht="14.4" x14ac:dyDescent="0.25">
      <c r="A359" s="25">
        <v>216</v>
      </c>
      <c r="B359" s="24">
        <v>7</v>
      </c>
      <c r="C359" s="26">
        <v>4</v>
      </c>
    </row>
    <row r="360" spans="1:3" ht="14.4" x14ac:dyDescent="0.25">
      <c r="A360" s="25">
        <v>217</v>
      </c>
      <c r="B360" s="24">
        <v>5</v>
      </c>
      <c r="C360" s="26">
        <v>14</v>
      </c>
    </row>
    <row r="361" spans="1:3" ht="14.4" x14ac:dyDescent="0.25">
      <c r="A361" s="25">
        <v>217</v>
      </c>
      <c r="B361" s="24">
        <v>7</v>
      </c>
      <c r="C361" s="26">
        <v>1</v>
      </c>
    </row>
    <row r="362" spans="1:3" ht="14.4" x14ac:dyDescent="0.25">
      <c r="A362" s="25">
        <v>218</v>
      </c>
      <c r="B362" s="24">
        <v>1</v>
      </c>
      <c r="C362" s="26">
        <v>3</v>
      </c>
    </row>
    <row r="363" spans="1:3" ht="14.4" x14ac:dyDescent="0.25">
      <c r="A363" s="25">
        <v>218</v>
      </c>
      <c r="B363" s="24">
        <v>3</v>
      </c>
      <c r="C363" s="26">
        <v>28</v>
      </c>
    </row>
    <row r="364" spans="1:3" ht="14.4" x14ac:dyDescent="0.25">
      <c r="A364" s="25">
        <v>219</v>
      </c>
      <c r="B364" s="24">
        <v>7</v>
      </c>
      <c r="C364" s="26">
        <v>19</v>
      </c>
    </row>
    <row r="365" spans="1:3" ht="14.4" x14ac:dyDescent="0.25">
      <c r="A365" s="25">
        <v>219</v>
      </c>
      <c r="B365" s="24">
        <v>1</v>
      </c>
      <c r="C365" s="26">
        <v>14</v>
      </c>
    </row>
    <row r="366" spans="1:3" ht="14.4" x14ac:dyDescent="0.25">
      <c r="A366" s="25">
        <v>220</v>
      </c>
      <c r="B366" s="24">
        <v>5</v>
      </c>
      <c r="C366" s="26">
        <v>27</v>
      </c>
    </row>
    <row r="367" spans="1:3" ht="14.4" x14ac:dyDescent="0.25">
      <c r="A367" s="25">
        <v>220</v>
      </c>
      <c r="B367" s="24">
        <v>4</v>
      </c>
      <c r="C367" s="26">
        <v>30</v>
      </c>
    </row>
    <row r="368" spans="1:3" ht="14.4" x14ac:dyDescent="0.25">
      <c r="A368" s="25">
        <v>221</v>
      </c>
      <c r="B368" s="24">
        <v>7</v>
      </c>
      <c r="C368" s="26">
        <v>29</v>
      </c>
    </row>
    <row r="369" spans="1:3" ht="14.4" x14ac:dyDescent="0.25">
      <c r="A369" s="25">
        <v>221</v>
      </c>
      <c r="B369" s="24">
        <v>3</v>
      </c>
      <c r="C369" s="26">
        <v>16</v>
      </c>
    </row>
    <row r="370" spans="1:3" ht="14.4" x14ac:dyDescent="0.25">
      <c r="A370" s="25">
        <v>222</v>
      </c>
      <c r="B370" s="24">
        <v>2</v>
      </c>
      <c r="C370" s="26">
        <v>6</v>
      </c>
    </row>
    <row r="371" spans="1:3" ht="14.4" x14ac:dyDescent="0.25">
      <c r="A371" s="25">
        <v>222</v>
      </c>
      <c r="B371" s="24">
        <v>6</v>
      </c>
      <c r="C371" s="26">
        <v>23</v>
      </c>
    </row>
    <row r="372" spans="1:3" ht="14.4" x14ac:dyDescent="0.25">
      <c r="A372" s="25">
        <v>223</v>
      </c>
      <c r="B372" s="24">
        <v>1</v>
      </c>
      <c r="C372" s="26">
        <v>16</v>
      </c>
    </row>
    <row r="373" spans="1:3" ht="14.4" x14ac:dyDescent="0.25">
      <c r="A373" s="25">
        <v>223</v>
      </c>
      <c r="B373" s="24">
        <v>6</v>
      </c>
      <c r="C373" s="26">
        <v>6</v>
      </c>
    </row>
    <row r="374" spans="1:3" ht="14.4" x14ac:dyDescent="0.25">
      <c r="A374" s="25">
        <v>224</v>
      </c>
      <c r="B374" s="24">
        <v>3</v>
      </c>
      <c r="C374" s="26">
        <v>22</v>
      </c>
    </row>
    <row r="375" spans="1:3" ht="14.4" x14ac:dyDescent="0.25">
      <c r="A375" s="25">
        <v>224</v>
      </c>
      <c r="B375" s="24">
        <v>4</v>
      </c>
      <c r="C375" s="26">
        <v>16</v>
      </c>
    </row>
    <row r="376" spans="1:3" ht="14.4" x14ac:dyDescent="0.25">
      <c r="A376" s="25">
        <v>225</v>
      </c>
      <c r="B376" s="24">
        <v>7</v>
      </c>
      <c r="C376" s="26">
        <v>21</v>
      </c>
    </row>
    <row r="377" spans="1:3" ht="14.4" x14ac:dyDescent="0.25">
      <c r="A377" s="25">
        <v>225</v>
      </c>
      <c r="B377" s="24">
        <v>3</v>
      </c>
      <c r="C377" s="26">
        <v>6</v>
      </c>
    </row>
    <row r="378" spans="1:3" ht="14.4" x14ac:dyDescent="0.25">
      <c r="A378" s="25">
        <v>226</v>
      </c>
      <c r="B378" s="24">
        <v>5</v>
      </c>
      <c r="C378" s="26">
        <v>12</v>
      </c>
    </row>
    <row r="379" spans="1:3" ht="14.4" x14ac:dyDescent="0.25">
      <c r="A379" s="25">
        <v>226</v>
      </c>
      <c r="B379" s="24">
        <v>1</v>
      </c>
      <c r="C379" s="26">
        <v>14</v>
      </c>
    </row>
    <row r="380" spans="1:3" ht="14.4" x14ac:dyDescent="0.25">
      <c r="A380" s="25">
        <v>227</v>
      </c>
      <c r="B380" s="24">
        <v>3</v>
      </c>
      <c r="C380" s="26">
        <v>27</v>
      </c>
    </row>
    <row r="381" spans="1:3" ht="14.4" x14ac:dyDescent="0.25">
      <c r="A381" s="25">
        <v>227</v>
      </c>
      <c r="B381" s="24">
        <v>4</v>
      </c>
      <c r="C381" s="26">
        <v>29</v>
      </c>
    </row>
    <row r="382" spans="1:3" ht="14.4" x14ac:dyDescent="0.25">
      <c r="A382" s="25">
        <v>231</v>
      </c>
      <c r="B382" s="24">
        <v>6</v>
      </c>
      <c r="C382" s="26">
        <v>23</v>
      </c>
    </row>
    <row r="383" spans="1:3" ht="14.4" x14ac:dyDescent="0.25">
      <c r="A383" s="25">
        <v>231</v>
      </c>
      <c r="B383" s="24">
        <v>3</v>
      </c>
      <c r="C383" s="26">
        <v>29</v>
      </c>
    </row>
    <row r="384" spans="1:3" ht="14.4" x14ac:dyDescent="0.25">
      <c r="A384" s="25">
        <v>232</v>
      </c>
      <c r="B384" s="24">
        <v>7</v>
      </c>
      <c r="C384" s="26">
        <v>14</v>
      </c>
    </row>
    <row r="385" spans="1:3" ht="14.4" x14ac:dyDescent="0.25">
      <c r="A385" s="25">
        <v>232</v>
      </c>
      <c r="B385" s="24">
        <v>6</v>
      </c>
      <c r="C385" s="26">
        <v>9</v>
      </c>
    </row>
    <row r="386" spans="1:3" ht="14.4" x14ac:dyDescent="0.25">
      <c r="A386" s="25">
        <v>233</v>
      </c>
      <c r="B386" s="24">
        <v>3</v>
      </c>
      <c r="C386" s="26">
        <v>30</v>
      </c>
    </row>
    <row r="387" spans="1:3" ht="14.4" x14ac:dyDescent="0.25">
      <c r="A387" s="25">
        <v>233</v>
      </c>
      <c r="B387" s="24">
        <v>4</v>
      </c>
      <c r="C387" s="26">
        <v>14</v>
      </c>
    </row>
    <row r="388" spans="1:3" ht="14.4" x14ac:dyDescent="0.25">
      <c r="A388" s="25">
        <v>235</v>
      </c>
      <c r="B388" s="24">
        <v>6</v>
      </c>
      <c r="C388" s="26">
        <v>27</v>
      </c>
    </row>
    <row r="389" spans="1:3" ht="14.4" x14ac:dyDescent="0.25">
      <c r="A389" s="25">
        <v>235</v>
      </c>
      <c r="B389" s="24">
        <v>3</v>
      </c>
      <c r="C389" s="26">
        <v>29</v>
      </c>
    </row>
    <row r="390" spans="1:3" ht="14.4" x14ac:dyDescent="0.25">
      <c r="A390" s="25">
        <v>236</v>
      </c>
      <c r="B390" s="24">
        <v>1</v>
      </c>
      <c r="C390" s="26">
        <v>22</v>
      </c>
    </row>
    <row r="391" spans="1:3" ht="14.4" x14ac:dyDescent="0.25">
      <c r="A391" s="25">
        <v>236</v>
      </c>
      <c r="B391" s="24">
        <v>3</v>
      </c>
      <c r="C391" s="26">
        <v>26</v>
      </c>
    </row>
    <row r="392" spans="1:3" ht="14.4" x14ac:dyDescent="0.25">
      <c r="A392" s="25">
        <v>237</v>
      </c>
      <c r="B392" s="24">
        <v>5</v>
      </c>
      <c r="C392" s="26">
        <v>2</v>
      </c>
    </row>
    <row r="393" spans="1:3" ht="14.4" x14ac:dyDescent="0.25">
      <c r="A393" s="25">
        <v>237</v>
      </c>
      <c r="B393" s="24">
        <v>1</v>
      </c>
      <c r="C393" s="26">
        <v>2</v>
      </c>
    </row>
    <row r="394" spans="1:3" ht="14.4" x14ac:dyDescent="0.25">
      <c r="A394" s="25">
        <v>238</v>
      </c>
      <c r="B394" s="24">
        <v>4</v>
      </c>
      <c r="C394" s="26">
        <v>16</v>
      </c>
    </row>
    <row r="395" spans="1:3" ht="14.4" x14ac:dyDescent="0.25">
      <c r="A395" s="25">
        <v>238</v>
      </c>
      <c r="B395" s="24">
        <v>2</v>
      </c>
      <c r="C395" s="26">
        <v>26</v>
      </c>
    </row>
    <row r="396" spans="1:3" ht="14.4" x14ac:dyDescent="0.25">
      <c r="A396" s="25">
        <v>239</v>
      </c>
      <c r="B396" s="24">
        <v>1</v>
      </c>
      <c r="C396" s="26">
        <v>14</v>
      </c>
    </row>
    <row r="397" spans="1:3" ht="14.4" x14ac:dyDescent="0.25">
      <c r="A397" s="25">
        <v>239</v>
      </c>
      <c r="B397" s="24">
        <v>6</v>
      </c>
      <c r="C397" s="26">
        <v>30</v>
      </c>
    </row>
    <row r="398" spans="1:3" ht="14.4" x14ac:dyDescent="0.25">
      <c r="A398" s="25">
        <v>240</v>
      </c>
      <c r="B398" s="24">
        <v>2</v>
      </c>
      <c r="C398" s="26">
        <v>10</v>
      </c>
    </row>
    <row r="399" spans="1:3" ht="14.4" x14ac:dyDescent="0.25">
      <c r="A399" s="25">
        <v>240</v>
      </c>
      <c r="B399" s="24">
        <v>7</v>
      </c>
      <c r="C399" s="26">
        <v>27</v>
      </c>
    </row>
    <row r="400" spans="1:3" ht="14.4" x14ac:dyDescent="0.25">
      <c r="A400" s="25">
        <v>241</v>
      </c>
      <c r="B400" s="24">
        <v>3</v>
      </c>
      <c r="C400" s="26">
        <v>15</v>
      </c>
    </row>
    <row r="401" spans="1:3" ht="14.4" x14ac:dyDescent="0.25">
      <c r="A401" s="25">
        <v>241</v>
      </c>
      <c r="B401" s="24">
        <v>4</v>
      </c>
      <c r="C401" s="26">
        <v>16</v>
      </c>
    </row>
    <row r="402" spans="1:3" ht="14.4" x14ac:dyDescent="0.25">
      <c r="A402" s="25">
        <v>242</v>
      </c>
      <c r="B402" s="24">
        <v>2</v>
      </c>
      <c r="C402" s="26">
        <v>12</v>
      </c>
    </row>
    <row r="403" spans="1:3" ht="14.4" x14ac:dyDescent="0.25">
      <c r="A403" s="25">
        <v>242</v>
      </c>
      <c r="B403" s="24">
        <v>4</v>
      </c>
      <c r="C403" s="26">
        <v>14</v>
      </c>
    </row>
    <row r="404" spans="1:3" ht="14.4" x14ac:dyDescent="0.25">
      <c r="A404" s="25">
        <v>243</v>
      </c>
      <c r="B404" s="24">
        <v>7</v>
      </c>
      <c r="C404" s="26">
        <v>10</v>
      </c>
    </row>
    <row r="405" spans="1:3" ht="14.4" x14ac:dyDescent="0.25">
      <c r="A405" s="25">
        <v>243</v>
      </c>
      <c r="B405" s="24">
        <v>4</v>
      </c>
      <c r="C405" s="26">
        <v>4</v>
      </c>
    </row>
    <row r="406" spans="1:3" ht="14.4" x14ac:dyDescent="0.25">
      <c r="A406" s="25">
        <v>245</v>
      </c>
      <c r="B406" s="24">
        <v>7</v>
      </c>
      <c r="C406" s="26">
        <v>5</v>
      </c>
    </row>
    <row r="407" spans="1:3" ht="14.4" x14ac:dyDescent="0.25">
      <c r="A407" s="25">
        <v>245</v>
      </c>
      <c r="B407" s="24">
        <v>6</v>
      </c>
      <c r="C407" s="26">
        <v>4</v>
      </c>
    </row>
    <row r="408" spans="1:3" ht="14.4" x14ac:dyDescent="0.25">
      <c r="A408" s="25">
        <v>247</v>
      </c>
      <c r="B408" s="24">
        <v>1</v>
      </c>
      <c r="C408" s="26">
        <v>21</v>
      </c>
    </row>
    <row r="409" spans="1:3" ht="14.4" x14ac:dyDescent="0.25">
      <c r="A409" s="25">
        <v>247</v>
      </c>
      <c r="B409" s="24">
        <v>6</v>
      </c>
      <c r="C409" s="26">
        <v>4</v>
      </c>
    </row>
    <row r="410" spans="1:3" ht="14.4" x14ac:dyDescent="0.25">
      <c r="A410" s="25">
        <v>248</v>
      </c>
      <c r="B410" s="24">
        <v>7</v>
      </c>
      <c r="C410" s="26">
        <v>2</v>
      </c>
    </row>
    <row r="411" spans="1:3" ht="14.4" x14ac:dyDescent="0.25">
      <c r="A411" s="25">
        <v>248</v>
      </c>
      <c r="B411" s="24">
        <v>3</v>
      </c>
      <c r="C411" s="26">
        <v>18</v>
      </c>
    </row>
    <row r="412" spans="1:3" ht="14.4" x14ac:dyDescent="0.25">
      <c r="A412" s="25">
        <v>252</v>
      </c>
      <c r="B412" s="24">
        <v>3</v>
      </c>
      <c r="C412" s="26">
        <v>14</v>
      </c>
    </row>
    <row r="413" spans="1:3" ht="14.4" x14ac:dyDescent="0.25">
      <c r="A413" s="25">
        <v>252</v>
      </c>
      <c r="B413" s="24">
        <v>7</v>
      </c>
      <c r="C413" s="26">
        <v>9</v>
      </c>
    </row>
    <row r="414" spans="1:3" ht="14.4" x14ac:dyDescent="0.25">
      <c r="A414" s="25">
        <v>253</v>
      </c>
      <c r="B414" s="24">
        <v>5</v>
      </c>
      <c r="C414" s="26">
        <v>12</v>
      </c>
    </row>
    <row r="415" spans="1:3" ht="14.4" x14ac:dyDescent="0.25">
      <c r="A415" s="25">
        <v>253</v>
      </c>
      <c r="B415" s="24">
        <v>4</v>
      </c>
      <c r="C415" s="26">
        <v>24</v>
      </c>
    </row>
    <row r="416" spans="1:3" ht="14.4" x14ac:dyDescent="0.25">
      <c r="A416" s="25">
        <v>254</v>
      </c>
      <c r="B416" s="24">
        <v>4</v>
      </c>
      <c r="C416" s="26">
        <v>14</v>
      </c>
    </row>
    <row r="417" spans="1:3" ht="14.4" x14ac:dyDescent="0.25">
      <c r="A417" s="25">
        <v>254</v>
      </c>
      <c r="B417" s="24">
        <v>2</v>
      </c>
      <c r="C417" s="26">
        <v>4</v>
      </c>
    </row>
    <row r="418" spans="1:3" ht="14.4" x14ac:dyDescent="0.25">
      <c r="A418" s="25">
        <v>255</v>
      </c>
      <c r="B418" s="24">
        <v>5</v>
      </c>
      <c r="C418" s="26">
        <v>15</v>
      </c>
    </row>
    <row r="419" spans="1:3" ht="14.4" x14ac:dyDescent="0.25">
      <c r="A419" s="25">
        <v>255</v>
      </c>
      <c r="B419" s="24">
        <v>2</v>
      </c>
      <c r="C419" s="26">
        <v>11</v>
      </c>
    </row>
    <row r="420" spans="1:3" ht="14.4" x14ac:dyDescent="0.25">
      <c r="A420" s="25">
        <v>257</v>
      </c>
      <c r="B420" s="24">
        <v>1</v>
      </c>
      <c r="C420" s="26">
        <v>16</v>
      </c>
    </row>
    <row r="421" spans="1:3" ht="14.4" x14ac:dyDescent="0.25">
      <c r="A421" s="25">
        <v>257</v>
      </c>
      <c r="B421" s="24">
        <v>2</v>
      </c>
      <c r="C421" s="26">
        <v>12</v>
      </c>
    </row>
    <row r="422" spans="1:3" ht="14.4" x14ac:dyDescent="0.25">
      <c r="A422" s="25">
        <v>258</v>
      </c>
      <c r="B422" s="24">
        <v>2</v>
      </c>
      <c r="C422" s="26">
        <v>16</v>
      </c>
    </row>
    <row r="423" spans="1:3" ht="14.4" x14ac:dyDescent="0.25">
      <c r="A423" s="25">
        <v>258</v>
      </c>
      <c r="B423" s="24">
        <v>4</v>
      </c>
      <c r="C423" s="26">
        <v>28</v>
      </c>
    </row>
    <row r="424" spans="1:3" ht="14.4" x14ac:dyDescent="0.25">
      <c r="A424" s="25">
        <v>259</v>
      </c>
      <c r="B424" s="24">
        <v>6</v>
      </c>
      <c r="C424" s="26">
        <v>5</v>
      </c>
    </row>
    <row r="425" spans="1:3" ht="14.4" x14ac:dyDescent="0.25">
      <c r="A425" s="25">
        <v>259</v>
      </c>
      <c r="B425" s="24">
        <v>4</v>
      </c>
      <c r="C425" s="26">
        <v>1</v>
      </c>
    </row>
    <row r="426" spans="1:3" ht="14.4" x14ac:dyDescent="0.25">
      <c r="A426" s="25">
        <v>264</v>
      </c>
      <c r="B426" s="24">
        <v>5</v>
      </c>
      <c r="C426" s="26">
        <v>8</v>
      </c>
    </row>
    <row r="427" spans="1:3" ht="14.4" x14ac:dyDescent="0.25">
      <c r="A427" s="25">
        <v>265</v>
      </c>
      <c r="B427" s="24">
        <v>2</v>
      </c>
      <c r="C427" s="26">
        <v>21</v>
      </c>
    </row>
    <row r="428" spans="1:3" ht="14.4" x14ac:dyDescent="0.25">
      <c r="A428" s="25">
        <v>265</v>
      </c>
      <c r="B428" s="24">
        <v>1</v>
      </c>
      <c r="C428" s="26">
        <v>9</v>
      </c>
    </row>
    <row r="429" spans="1:3" ht="14.4" x14ac:dyDescent="0.25">
      <c r="A429" s="25">
        <v>266</v>
      </c>
      <c r="B429" s="24">
        <v>7</v>
      </c>
      <c r="C429" s="26">
        <v>16</v>
      </c>
    </row>
    <row r="430" spans="1:3" ht="14.4" x14ac:dyDescent="0.25">
      <c r="A430" s="25">
        <v>266</v>
      </c>
      <c r="B430" s="24">
        <v>4</v>
      </c>
      <c r="C430" s="26">
        <v>24</v>
      </c>
    </row>
    <row r="431" spans="1:3" ht="14.4" x14ac:dyDescent="0.25">
      <c r="A431" s="25">
        <v>267</v>
      </c>
      <c r="B431" s="24">
        <v>4</v>
      </c>
      <c r="C431" s="26">
        <v>22</v>
      </c>
    </row>
    <row r="432" spans="1:3" ht="14.4" x14ac:dyDescent="0.25">
      <c r="A432" s="25">
        <v>267</v>
      </c>
      <c r="B432" s="24">
        <v>3</v>
      </c>
      <c r="C432" s="26">
        <v>7</v>
      </c>
    </row>
    <row r="433" spans="1:3" ht="14.4" x14ac:dyDescent="0.25">
      <c r="A433" s="25">
        <v>268</v>
      </c>
      <c r="B433" s="24">
        <v>6</v>
      </c>
      <c r="C433" s="26">
        <v>24</v>
      </c>
    </row>
    <row r="434" spans="1:3" ht="14.4" x14ac:dyDescent="0.25">
      <c r="A434" s="25">
        <v>268</v>
      </c>
      <c r="B434" s="24">
        <v>5</v>
      </c>
      <c r="C434" s="26">
        <v>18</v>
      </c>
    </row>
    <row r="435" spans="1:3" ht="14.4" x14ac:dyDescent="0.25">
      <c r="A435" s="25">
        <v>269</v>
      </c>
      <c r="B435" s="24">
        <v>2</v>
      </c>
      <c r="C435" s="26">
        <v>2</v>
      </c>
    </row>
    <row r="436" spans="1:3" ht="14.4" x14ac:dyDescent="0.25">
      <c r="A436" s="25">
        <v>269</v>
      </c>
      <c r="B436" s="24">
        <v>5</v>
      </c>
      <c r="C436" s="26">
        <v>20</v>
      </c>
    </row>
    <row r="437" spans="1:3" ht="14.4" x14ac:dyDescent="0.25">
      <c r="A437" s="25">
        <v>270</v>
      </c>
      <c r="B437" s="24">
        <v>3</v>
      </c>
      <c r="C437" s="26">
        <v>23</v>
      </c>
    </row>
    <row r="438" spans="1:3" ht="14.4" x14ac:dyDescent="0.25">
      <c r="A438" s="25">
        <v>270</v>
      </c>
      <c r="B438" s="24">
        <v>7</v>
      </c>
      <c r="C438" s="26">
        <v>16</v>
      </c>
    </row>
    <row r="439" spans="1:3" ht="14.4" x14ac:dyDescent="0.25">
      <c r="A439" s="25">
        <v>271</v>
      </c>
      <c r="B439" s="24">
        <v>2</v>
      </c>
      <c r="C439" s="26">
        <v>9</v>
      </c>
    </row>
    <row r="440" spans="1:3" ht="14.4" x14ac:dyDescent="0.25">
      <c r="A440" s="25">
        <v>271</v>
      </c>
      <c r="B440" s="24">
        <v>4</v>
      </c>
      <c r="C440" s="26">
        <v>6</v>
      </c>
    </row>
    <row r="441" spans="1:3" ht="14.4" x14ac:dyDescent="0.25">
      <c r="A441" s="25">
        <v>272</v>
      </c>
      <c r="B441" s="24">
        <v>6</v>
      </c>
      <c r="C441" s="26">
        <v>14</v>
      </c>
    </row>
    <row r="442" spans="1:3" ht="14.4" x14ac:dyDescent="0.25">
      <c r="A442" s="25">
        <v>272</v>
      </c>
      <c r="B442" s="24">
        <v>7</v>
      </c>
      <c r="C442" s="26">
        <v>21</v>
      </c>
    </row>
    <row r="443" spans="1:3" ht="14.4" x14ac:dyDescent="0.25">
      <c r="A443" s="25">
        <v>273</v>
      </c>
      <c r="B443" s="24">
        <v>1</v>
      </c>
      <c r="C443" s="26">
        <v>16</v>
      </c>
    </row>
    <row r="444" spans="1:3" ht="14.4" x14ac:dyDescent="0.25">
      <c r="A444" s="25">
        <v>273</v>
      </c>
      <c r="B444" s="24">
        <v>2</v>
      </c>
      <c r="C444" s="26">
        <v>29</v>
      </c>
    </row>
    <row r="445" spans="1:3" ht="14.4" x14ac:dyDescent="0.25">
      <c r="A445" s="25">
        <v>274</v>
      </c>
      <c r="B445" s="24">
        <v>5</v>
      </c>
      <c r="C445" s="26">
        <v>5</v>
      </c>
    </row>
    <row r="446" spans="1:3" ht="14.4" x14ac:dyDescent="0.25">
      <c r="A446" s="25">
        <v>274</v>
      </c>
      <c r="B446" s="24">
        <v>6</v>
      </c>
      <c r="C446" s="26">
        <v>9</v>
      </c>
    </row>
    <row r="447" spans="1:3" ht="14.4" x14ac:dyDescent="0.25">
      <c r="A447" s="25">
        <v>275</v>
      </c>
      <c r="B447" s="24">
        <v>6</v>
      </c>
      <c r="C447" s="26">
        <v>21</v>
      </c>
    </row>
    <row r="448" spans="1:3" ht="14.4" x14ac:dyDescent="0.25">
      <c r="A448" s="25">
        <v>275</v>
      </c>
      <c r="B448" s="24">
        <v>2</v>
      </c>
      <c r="C448" s="26">
        <v>13</v>
      </c>
    </row>
    <row r="449" spans="1:3" ht="14.4" x14ac:dyDescent="0.25">
      <c r="A449" s="25">
        <v>276</v>
      </c>
      <c r="B449" s="24">
        <v>4</v>
      </c>
      <c r="C449" s="26">
        <v>30</v>
      </c>
    </row>
    <row r="450" spans="1:3" ht="14.4" x14ac:dyDescent="0.25">
      <c r="A450" s="25">
        <v>276</v>
      </c>
      <c r="B450" s="24">
        <v>7</v>
      </c>
      <c r="C450" s="26">
        <v>16</v>
      </c>
    </row>
    <row r="451" spans="1:3" ht="14.4" x14ac:dyDescent="0.25">
      <c r="A451" s="25">
        <v>277</v>
      </c>
      <c r="B451" s="24">
        <v>6</v>
      </c>
      <c r="C451" s="26">
        <v>21</v>
      </c>
    </row>
    <row r="452" spans="1:3" ht="14.4" x14ac:dyDescent="0.25">
      <c r="A452" s="25">
        <v>277</v>
      </c>
      <c r="B452" s="24">
        <v>2</v>
      </c>
      <c r="C452" s="26">
        <v>21</v>
      </c>
    </row>
    <row r="453" spans="1:3" ht="14.4" x14ac:dyDescent="0.25">
      <c r="A453" s="25">
        <v>278</v>
      </c>
      <c r="B453" s="24">
        <v>4</v>
      </c>
      <c r="C453" s="26">
        <v>20</v>
      </c>
    </row>
    <row r="454" spans="1:3" ht="14.4" x14ac:dyDescent="0.25">
      <c r="A454" s="25">
        <v>278</v>
      </c>
      <c r="B454" s="24">
        <v>1</v>
      </c>
      <c r="C454" s="26">
        <v>27</v>
      </c>
    </row>
    <row r="455" spans="1:3" ht="14.4" x14ac:dyDescent="0.25">
      <c r="A455" s="25">
        <v>279</v>
      </c>
      <c r="B455" s="24">
        <v>6</v>
      </c>
      <c r="C455" s="26">
        <v>12</v>
      </c>
    </row>
    <row r="456" spans="1:3" ht="14.4" x14ac:dyDescent="0.25">
      <c r="A456" s="25">
        <v>279</v>
      </c>
      <c r="B456" s="24">
        <v>2</v>
      </c>
      <c r="C456" s="26">
        <v>14</v>
      </c>
    </row>
    <row r="457" spans="1:3" ht="14.4" x14ac:dyDescent="0.25">
      <c r="A457" s="25">
        <v>280</v>
      </c>
      <c r="B457" s="24">
        <v>7</v>
      </c>
      <c r="C457" s="26">
        <v>20</v>
      </c>
    </row>
    <row r="458" spans="1:3" ht="14.4" x14ac:dyDescent="0.25">
      <c r="A458" s="25">
        <v>280</v>
      </c>
      <c r="B458" s="24">
        <v>1</v>
      </c>
      <c r="C458" s="26">
        <v>5</v>
      </c>
    </row>
    <row r="459" spans="1:3" ht="14.4" x14ac:dyDescent="0.25">
      <c r="A459" s="25">
        <v>282</v>
      </c>
      <c r="B459" s="24">
        <v>7</v>
      </c>
      <c r="C459" s="26">
        <v>19</v>
      </c>
    </row>
    <row r="460" spans="1:3" ht="14.4" x14ac:dyDescent="0.25">
      <c r="A460" s="25">
        <v>282</v>
      </c>
      <c r="B460" s="24">
        <v>6</v>
      </c>
      <c r="C460" s="26">
        <v>30</v>
      </c>
    </row>
    <row r="461" spans="1:3" ht="14.4" x14ac:dyDescent="0.25">
      <c r="A461" s="25">
        <v>284</v>
      </c>
      <c r="B461" s="24">
        <v>3</v>
      </c>
      <c r="C461" s="26">
        <v>9</v>
      </c>
    </row>
    <row r="462" spans="1:3" ht="14.4" x14ac:dyDescent="0.25">
      <c r="A462" s="25">
        <v>284</v>
      </c>
      <c r="B462" s="24">
        <v>5</v>
      </c>
      <c r="C462" s="26">
        <v>25</v>
      </c>
    </row>
    <row r="463" spans="1:3" ht="14.4" x14ac:dyDescent="0.25">
      <c r="A463" s="25">
        <v>285</v>
      </c>
      <c r="B463" s="24">
        <v>3</v>
      </c>
      <c r="C463" s="26">
        <v>17</v>
      </c>
    </row>
    <row r="464" spans="1:3" ht="14.4" x14ac:dyDescent="0.25">
      <c r="A464" s="25">
        <v>285</v>
      </c>
      <c r="B464" s="24">
        <v>2</v>
      </c>
      <c r="C464" s="26">
        <v>10</v>
      </c>
    </row>
    <row r="465" spans="1:3" ht="14.4" x14ac:dyDescent="0.25">
      <c r="A465" s="25">
        <v>286</v>
      </c>
      <c r="B465" s="24">
        <v>3</v>
      </c>
      <c r="C465" s="26">
        <v>26</v>
      </c>
    </row>
    <row r="466" spans="1:3" ht="14.4" x14ac:dyDescent="0.25">
      <c r="A466" s="25">
        <v>286</v>
      </c>
      <c r="B466" s="24">
        <v>7</v>
      </c>
      <c r="C466" s="26">
        <v>8</v>
      </c>
    </row>
    <row r="467" spans="1:3" ht="14.4" x14ac:dyDescent="0.25">
      <c r="A467" s="25">
        <v>287</v>
      </c>
      <c r="B467" s="24">
        <v>4</v>
      </c>
      <c r="C467" s="26">
        <v>19</v>
      </c>
    </row>
    <row r="468" spans="1:3" ht="14.4" x14ac:dyDescent="0.25">
      <c r="A468" s="25">
        <v>287</v>
      </c>
      <c r="B468" s="24">
        <v>5</v>
      </c>
      <c r="C468" s="26">
        <v>16</v>
      </c>
    </row>
    <row r="469" spans="1:3" ht="14.4" x14ac:dyDescent="0.25">
      <c r="A469" s="25">
        <v>288</v>
      </c>
      <c r="B469" s="24">
        <v>7</v>
      </c>
      <c r="C469" s="26">
        <v>10</v>
      </c>
    </row>
    <row r="470" spans="1:3" ht="14.4" x14ac:dyDescent="0.25">
      <c r="A470" s="25">
        <v>288</v>
      </c>
      <c r="B470" s="24">
        <v>1</v>
      </c>
      <c r="C470" s="26">
        <v>8</v>
      </c>
    </row>
    <row r="471" spans="1:3" ht="14.4" x14ac:dyDescent="0.25">
      <c r="A471" s="25">
        <v>289</v>
      </c>
      <c r="B471" s="24">
        <v>6</v>
      </c>
      <c r="C471" s="26">
        <v>27</v>
      </c>
    </row>
    <row r="472" spans="1:3" ht="14.4" x14ac:dyDescent="0.25">
      <c r="A472" s="25">
        <v>289</v>
      </c>
      <c r="B472" s="24">
        <v>5</v>
      </c>
      <c r="C472" s="26">
        <v>13</v>
      </c>
    </row>
    <row r="473" spans="1:3" ht="14.4" x14ac:dyDescent="0.25">
      <c r="A473" s="25">
        <v>290</v>
      </c>
      <c r="B473" s="24">
        <v>1</v>
      </c>
      <c r="C473" s="26">
        <v>4</v>
      </c>
    </row>
    <row r="474" spans="1:3" ht="14.4" x14ac:dyDescent="0.25">
      <c r="A474" s="25">
        <v>290</v>
      </c>
      <c r="B474" s="24">
        <v>6</v>
      </c>
      <c r="C474" s="26">
        <v>30</v>
      </c>
    </row>
    <row r="475" spans="1:3" ht="14.4" x14ac:dyDescent="0.25">
      <c r="A475" s="25">
        <v>291</v>
      </c>
      <c r="B475" s="24">
        <v>2</v>
      </c>
      <c r="C475" s="26">
        <v>7</v>
      </c>
    </row>
    <row r="476" spans="1:3" ht="14.4" x14ac:dyDescent="0.25">
      <c r="A476" s="25">
        <v>291</v>
      </c>
      <c r="B476" s="24">
        <v>3</v>
      </c>
      <c r="C476" s="26">
        <v>18</v>
      </c>
    </row>
    <row r="477" spans="1:3" ht="14.4" x14ac:dyDescent="0.25">
      <c r="A477" s="25">
        <v>292</v>
      </c>
      <c r="B477" s="24">
        <v>1</v>
      </c>
      <c r="C477" s="26">
        <v>22</v>
      </c>
    </row>
    <row r="478" spans="1:3" ht="14.4" x14ac:dyDescent="0.25">
      <c r="A478" s="25">
        <v>292</v>
      </c>
      <c r="B478" s="24">
        <v>4</v>
      </c>
      <c r="C478" s="26">
        <v>22</v>
      </c>
    </row>
    <row r="479" spans="1:3" ht="14.4" x14ac:dyDescent="0.25">
      <c r="A479" s="25">
        <v>293</v>
      </c>
      <c r="B479" s="24">
        <v>1</v>
      </c>
      <c r="C479" s="26">
        <v>22</v>
      </c>
    </row>
    <row r="480" spans="1:3" ht="14.4" x14ac:dyDescent="0.25">
      <c r="A480" s="25">
        <v>293</v>
      </c>
      <c r="B480" s="24">
        <v>3</v>
      </c>
      <c r="C480" s="26">
        <v>14</v>
      </c>
    </row>
    <row r="481" spans="1:3" ht="14.4" x14ac:dyDescent="0.25">
      <c r="A481" s="25">
        <v>294</v>
      </c>
      <c r="B481" s="24">
        <v>1</v>
      </c>
      <c r="C481" s="26">
        <v>14</v>
      </c>
    </row>
    <row r="482" spans="1:3" ht="14.4" x14ac:dyDescent="0.25">
      <c r="A482" s="25">
        <v>294</v>
      </c>
      <c r="B482" s="24">
        <v>3</v>
      </c>
      <c r="C482" s="26">
        <v>11</v>
      </c>
    </row>
    <row r="483" spans="1:3" ht="14.4" x14ac:dyDescent="0.25">
      <c r="A483" s="25">
        <v>295</v>
      </c>
      <c r="B483" s="24">
        <v>1</v>
      </c>
      <c r="C483" s="26">
        <v>20</v>
      </c>
    </row>
    <row r="484" spans="1:3" ht="14.4" x14ac:dyDescent="0.25">
      <c r="A484" s="25">
        <v>295</v>
      </c>
      <c r="B484" s="24">
        <v>4</v>
      </c>
      <c r="C484" s="26">
        <v>10</v>
      </c>
    </row>
    <row r="485" spans="1:3" ht="14.4" x14ac:dyDescent="0.25">
      <c r="A485" s="25">
        <v>296</v>
      </c>
      <c r="B485" s="24">
        <v>1</v>
      </c>
      <c r="C485" s="26">
        <v>13</v>
      </c>
    </row>
    <row r="486" spans="1:3" ht="14.4" x14ac:dyDescent="0.25">
      <c r="A486" s="25">
        <v>296</v>
      </c>
      <c r="B486" s="24">
        <v>2</v>
      </c>
      <c r="C486" s="26">
        <v>19</v>
      </c>
    </row>
    <row r="487" spans="1:3" ht="14.4" x14ac:dyDescent="0.25">
      <c r="A487" s="25">
        <v>297</v>
      </c>
      <c r="B487" s="24">
        <v>6</v>
      </c>
      <c r="C487" s="26">
        <v>22</v>
      </c>
    </row>
    <row r="488" spans="1:3" ht="14.4" x14ac:dyDescent="0.25">
      <c r="A488" s="25">
        <v>297</v>
      </c>
      <c r="B488" s="24">
        <v>1</v>
      </c>
      <c r="C488" s="26">
        <v>11</v>
      </c>
    </row>
    <row r="489" spans="1:3" ht="14.4" x14ac:dyDescent="0.25">
      <c r="A489" s="25">
        <v>299</v>
      </c>
      <c r="B489" s="24">
        <v>1</v>
      </c>
      <c r="C489" s="26">
        <v>13</v>
      </c>
    </row>
    <row r="490" spans="1:3" ht="14.4" x14ac:dyDescent="0.25">
      <c r="A490" s="25">
        <v>299</v>
      </c>
      <c r="B490" s="24">
        <v>4</v>
      </c>
      <c r="C490" s="26">
        <v>12</v>
      </c>
    </row>
    <row r="491" spans="1:3" ht="14.4" x14ac:dyDescent="0.25">
      <c r="A491" s="25">
        <v>300</v>
      </c>
      <c r="B491" s="24">
        <v>4</v>
      </c>
      <c r="C491" s="26">
        <v>24</v>
      </c>
    </row>
    <row r="492" spans="1:3" ht="14.4" x14ac:dyDescent="0.25">
      <c r="A492" s="25">
        <v>300</v>
      </c>
      <c r="B492" s="24">
        <v>2</v>
      </c>
      <c r="C492" s="26">
        <v>7</v>
      </c>
    </row>
    <row r="493" spans="1:3" ht="14.4" x14ac:dyDescent="0.25">
      <c r="A493" s="25">
        <v>301</v>
      </c>
      <c r="B493" s="24">
        <v>5</v>
      </c>
      <c r="C493" s="26">
        <v>4</v>
      </c>
    </row>
    <row r="494" spans="1:3" ht="14.4" x14ac:dyDescent="0.25">
      <c r="A494" s="25">
        <v>301</v>
      </c>
      <c r="B494" s="24">
        <v>4</v>
      </c>
      <c r="C494" s="26">
        <v>3</v>
      </c>
    </row>
    <row r="495" spans="1:3" ht="14.4" x14ac:dyDescent="0.25">
      <c r="A495" s="25">
        <v>302</v>
      </c>
      <c r="B495" s="24">
        <v>5</v>
      </c>
      <c r="C495" s="26">
        <v>4</v>
      </c>
    </row>
    <row r="496" spans="1:3" ht="14.4" x14ac:dyDescent="0.25">
      <c r="A496" s="25">
        <v>302</v>
      </c>
      <c r="B496" s="24">
        <v>6</v>
      </c>
      <c r="C496" s="26">
        <v>14</v>
      </c>
    </row>
    <row r="497" spans="1:3" ht="14.4" x14ac:dyDescent="0.25">
      <c r="A497" s="25">
        <v>303</v>
      </c>
      <c r="B497" s="24">
        <v>3</v>
      </c>
      <c r="C497" s="26">
        <v>26</v>
      </c>
    </row>
    <row r="498" spans="1:3" ht="14.4" x14ac:dyDescent="0.25">
      <c r="A498" s="25">
        <v>303</v>
      </c>
      <c r="B498" s="24">
        <v>4</v>
      </c>
      <c r="C498" s="26">
        <v>12</v>
      </c>
    </row>
    <row r="499" spans="1:3" ht="14.4" x14ac:dyDescent="0.25">
      <c r="A499" s="25">
        <v>304</v>
      </c>
      <c r="B499" s="24">
        <v>4</v>
      </c>
      <c r="C499" s="26">
        <v>12</v>
      </c>
    </row>
    <row r="500" spans="1:3" ht="14.4" x14ac:dyDescent="0.25">
      <c r="A500" s="25">
        <v>304</v>
      </c>
      <c r="B500" s="24">
        <v>3</v>
      </c>
      <c r="C500" s="26">
        <v>23</v>
      </c>
    </row>
    <row r="501" spans="1:3" ht="14.4" x14ac:dyDescent="0.25">
      <c r="A501" s="25">
        <v>305</v>
      </c>
      <c r="B501" s="24">
        <v>3</v>
      </c>
      <c r="C501" s="26">
        <v>8</v>
      </c>
    </row>
    <row r="502" spans="1:3" ht="14.4" x14ac:dyDescent="0.25">
      <c r="A502" s="25">
        <v>305</v>
      </c>
      <c r="B502" s="24">
        <v>6</v>
      </c>
      <c r="C502" s="26">
        <v>11</v>
      </c>
    </row>
    <row r="503" spans="1:3" ht="14.4" x14ac:dyDescent="0.25">
      <c r="A503" s="25">
        <v>306</v>
      </c>
      <c r="B503" s="24">
        <v>5</v>
      </c>
      <c r="C503" s="26">
        <v>19</v>
      </c>
    </row>
    <row r="504" spans="1:3" ht="14.4" x14ac:dyDescent="0.25">
      <c r="A504" s="25">
        <v>306</v>
      </c>
      <c r="B504" s="24">
        <v>7</v>
      </c>
      <c r="C504" s="26">
        <v>25</v>
      </c>
    </row>
    <row r="505" spans="1:3" ht="14.4" x14ac:dyDescent="0.25">
      <c r="A505" s="25">
        <v>307</v>
      </c>
      <c r="B505" s="24">
        <v>7</v>
      </c>
      <c r="C505" s="26">
        <v>30</v>
      </c>
    </row>
    <row r="506" spans="1:3" ht="14.4" x14ac:dyDescent="0.25">
      <c r="A506" s="25">
        <v>307</v>
      </c>
      <c r="B506" s="24">
        <v>6</v>
      </c>
      <c r="C506" s="26">
        <v>21</v>
      </c>
    </row>
    <row r="507" spans="1:3" ht="14.4" x14ac:dyDescent="0.25">
      <c r="A507" s="25">
        <v>308</v>
      </c>
      <c r="B507" s="24">
        <v>2</v>
      </c>
      <c r="C507" s="26">
        <v>28</v>
      </c>
    </row>
    <row r="508" spans="1:3" ht="14.4" x14ac:dyDescent="0.25">
      <c r="A508" s="25">
        <v>308</v>
      </c>
      <c r="B508" s="24">
        <v>3</v>
      </c>
      <c r="C508" s="26">
        <v>10</v>
      </c>
    </row>
    <row r="509" spans="1:3" ht="14.4" x14ac:dyDescent="0.25">
      <c r="A509" s="25">
        <v>309</v>
      </c>
      <c r="B509" s="24">
        <v>6</v>
      </c>
      <c r="C509" s="26">
        <v>21</v>
      </c>
    </row>
    <row r="510" spans="1:3" ht="14.4" x14ac:dyDescent="0.25">
      <c r="A510" s="25">
        <v>309</v>
      </c>
      <c r="B510" s="24">
        <v>7</v>
      </c>
      <c r="C510" s="26">
        <v>7</v>
      </c>
    </row>
    <row r="511" spans="1:3" ht="14.4" x14ac:dyDescent="0.25">
      <c r="A511" s="25">
        <v>310</v>
      </c>
      <c r="B511" s="24">
        <v>6</v>
      </c>
      <c r="C511" s="26">
        <v>22</v>
      </c>
    </row>
    <row r="512" spans="1:3" ht="14.4" x14ac:dyDescent="0.25">
      <c r="A512" s="25">
        <v>310</v>
      </c>
      <c r="B512" s="24">
        <v>7</v>
      </c>
      <c r="C512" s="26">
        <v>2</v>
      </c>
    </row>
    <row r="513" spans="1:3" ht="14.4" x14ac:dyDescent="0.25">
      <c r="A513" s="25">
        <v>311</v>
      </c>
      <c r="B513" s="24">
        <v>6</v>
      </c>
      <c r="C513" s="26">
        <v>17</v>
      </c>
    </row>
    <row r="514" spans="1:3" ht="14.4" x14ac:dyDescent="0.25">
      <c r="A514" s="25">
        <v>311</v>
      </c>
      <c r="B514" s="24">
        <v>2</v>
      </c>
      <c r="C514" s="26">
        <v>5</v>
      </c>
    </row>
    <row r="515" spans="1:3" ht="14.4" x14ac:dyDescent="0.25">
      <c r="A515" s="25">
        <v>312</v>
      </c>
      <c r="B515" s="24">
        <v>1</v>
      </c>
      <c r="C515" s="26">
        <v>3</v>
      </c>
    </row>
    <row r="516" spans="1:3" ht="14.4" x14ac:dyDescent="0.25">
      <c r="A516" s="25">
        <v>312</v>
      </c>
      <c r="B516" s="24">
        <v>6</v>
      </c>
      <c r="C516" s="26">
        <v>20</v>
      </c>
    </row>
    <row r="517" spans="1:3" ht="14.4" x14ac:dyDescent="0.25">
      <c r="A517" s="25">
        <v>313</v>
      </c>
      <c r="B517" s="24">
        <v>7</v>
      </c>
      <c r="C517" s="26">
        <v>5</v>
      </c>
    </row>
    <row r="518" spans="1:3" ht="14.4" x14ac:dyDescent="0.25">
      <c r="A518" s="25">
        <v>313</v>
      </c>
      <c r="B518" s="24">
        <v>2</v>
      </c>
      <c r="C518" s="26">
        <v>24</v>
      </c>
    </row>
    <row r="519" spans="1:3" ht="14.4" x14ac:dyDescent="0.25">
      <c r="A519" s="25">
        <v>314</v>
      </c>
      <c r="B519" s="24">
        <v>1</v>
      </c>
      <c r="C519" s="26">
        <v>29</v>
      </c>
    </row>
    <row r="520" spans="1:3" ht="14.4" x14ac:dyDescent="0.25">
      <c r="A520" s="25">
        <v>314</v>
      </c>
      <c r="B520" s="24">
        <v>7</v>
      </c>
      <c r="C520" s="26">
        <v>7</v>
      </c>
    </row>
    <row r="521" spans="1:3" ht="14.4" x14ac:dyDescent="0.25">
      <c r="A521" s="25">
        <v>315</v>
      </c>
      <c r="B521" s="24">
        <v>6</v>
      </c>
      <c r="C521" s="26">
        <v>22</v>
      </c>
    </row>
    <row r="522" spans="1:3" ht="14.4" x14ac:dyDescent="0.25">
      <c r="A522" s="25">
        <v>315</v>
      </c>
      <c r="B522" s="24">
        <v>5</v>
      </c>
      <c r="C522" s="26">
        <v>6</v>
      </c>
    </row>
    <row r="523" spans="1:3" ht="14.4" x14ac:dyDescent="0.25">
      <c r="A523" s="25">
        <v>316</v>
      </c>
      <c r="B523" s="24">
        <v>5</v>
      </c>
      <c r="C523" s="26">
        <v>23</v>
      </c>
    </row>
    <row r="524" spans="1:3" ht="14.4" x14ac:dyDescent="0.25">
      <c r="A524" s="25">
        <v>316</v>
      </c>
      <c r="B524" s="24">
        <v>3</v>
      </c>
      <c r="C524" s="26">
        <v>10</v>
      </c>
    </row>
    <row r="525" spans="1:3" ht="14.4" x14ac:dyDescent="0.25">
      <c r="A525" s="25">
        <v>317</v>
      </c>
      <c r="B525" s="24">
        <v>2</v>
      </c>
      <c r="C525" s="26">
        <v>1</v>
      </c>
    </row>
    <row r="526" spans="1:3" ht="14.4" x14ac:dyDescent="0.25">
      <c r="A526" s="25">
        <v>317</v>
      </c>
      <c r="B526" s="24">
        <v>6</v>
      </c>
      <c r="C526" s="26">
        <v>16</v>
      </c>
    </row>
    <row r="527" spans="1:3" ht="14.4" x14ac:dyDescent="0.25">
      <c r="A527" s="25">
        <v>318</v>
      </c>
      <c r="B527" s="24">
        <v>5</v>
      </c>
      <c r="C527" s="26">
        <v>22</v>
      </c>
    </row>
    <row r="528" spans="1:3" ht="14.4" x14ac:dyDescent="0.25">
      <c r="A528" s="25">
        <v>318</v>
      </c>
      <c r="B528" s="24">
        <v>7</v>
      </c>
      <c r="C528" s="26">
        <v>28</v>
      </c>
    </row>
    <row r="529" spans="1:3" ht="14.4" x14ac:dyDescent="0.25">
      <c r="A529" s="25">
        <v>319</v>
      </c>
      <c r="B529" s="24">
        <v>4</v>
      </c>
      <c r="C529" s="26">
        <v>21</v>
      </c>
    </row>
    <row r="530" spans="1:3" ht="14.4" x14ac:dyDescent="0.25">
      <c r="A530" s="25">
        <v>319</v>
      </c>
      <c r="B530" s="24">
        <v>2</v>
      </c>
      <c r="C530" s="26">
        <v>17</v>
      </c>
    </row>
    <row r="531" spans="1:3" ht="14.4" x14ac:dyDescent="0.25">
      <c r="A531" s="25">
        <v>320</v>
      </c>
      <c r="B531" s="24">
        <v>7</v>
      </c>
      <c r="C531" s="26">
        <v>30</v>
      </c>
    </row>
    <row r="532" spans="1:3" ht="14.4" x14ac:dyDescent="0.25">
      <c r="A532" s="25">
        <v>320</v>
      </c>
      <c r="B532" s="24">
        <v>5</v>
      </c>
      <c r="C532" s="26">
        <v>17</v>
      </c>
    </row>
    <row r="533" spans="1:3" ht="14.4" x14ac:dyDescent="0.25">
      <c r="A533" s="25">
        <v>321</v>
      </c>
      <c r="B533" s="24">
        <v>2</v>
      </c>
      <c r="C533" s="26">
        <v>20</v>
      </c>
    </row>
    <row r="534" spans="1:3" ht="14.4" x14ac:dyDescent="0.25">
      <c r="A534" s="25">
        <v>321</v>
      </c>
      <c r="B534" s="24">
        <v>7</v>
      </c>
      <c r="C534" s="26">
        <v>11</v>
      </c>
    </row>
    <row r="535" spans="1:3" ht="14.4" x14ac:dyDescent="0.25">
      <c r="A535" s="25">
        <v>322</v>
      </c>
      <c r="B535" s="24">
        <v>1</v>
      </c>
      <c r="C535" s="26">
        <v>10</v>
      </c>
    </row>
    <row r="536" spans="1:3" ht="14.4" x14ac:dyDescent="0.25">
      <c r="A536" s="25">
        <v>322</v>
      </c>
      <c r="B536" s="24">
        <v>2</v>
      </c>
      <c r="C536" s="26">
        <v>28</v>
      </c>
    </row>
    <row r="537" spans="1:3" ht="14.4" x14ac:dyDescent="0.25">
      <c r="A537" s="25">
        <v>323</v>
      </c>
      <c r="B537" s="24">
        <v>7</v>
      </c>
      <c r="C537" s="26">
        <v>7</v>
      </c>
    </row>
    <row r="538" spans="1:3" ht="14.4" x14ac:dyDescent="0.25">
      <c r="A538" s="25">
        <v>323</v>
      </c>
      <c r="B538" s="24">
        <v>2</v>
      </c>
      <c r="C538" s="26">
        <v>8</v>
      </c>
    </row>
    <row r="539" spans="1:3" ht="14.4" x14ac:dyDescent="0.25">
      <c r="A539" s="25">
        <v>324</v>
      </c>
      <c r="B539" s="24">
        <v>4</v>
      </c>
      <c r="C539" s="26">
        <v>10</v>
      </c>
    </row>
    <row r="540" spans="1:3" ht="14.4" x14ac:dyDescent="0.25">
      <c r="A540" s="25">
        <v>324</v>
      </c>
      <c r="B540" s="24">
        <v>6</v>
      </c>
      <c r="C540" s="26">
        <v>26</v>
      </c>
    </row>
    <row r="541" spans="1:3" ht="14.4" x14ac:dyDescent="0.25">
      <c r="A541" s="25">
        <v>325</v>
      </c>
      <c r="B541" s="24">
        <v>2</v>
      </c>
      <c r="C541" s="26">
        <v>7</v>
      </c>
    </row>
    <row r="542" spans="1:3" ht="14.4" x14ac:dyDescent="0.25">
      <c r="A542" s="25">
        <v>325</v>
      </c>
      <c r="B542" s="24">
        <v>1</v>
      </c>
      <c r="C542" s="26">
        <v>30</v>
      </c>
    </row>
    <row r="543" spans="1:3" ht="14.4" x14ac:dyDescent="0.25">
      <c r="A543" s="25">
        <v>327</v>
      </c>
      <c r="B543" s="24">
        <v>3</v>
      </c>
      <c r="C543" s="26">
        <v>27</v>
      </c>
    </row>
    <row r="544" spans="1:3" ht="14.4" x14ac:dyDescent="0.25">
      <c r="A544" s="25">
        <v>327</v>
      </c>
      <c r="B544" s="24">
        <v>7</v>
      </c>
      <c r="C544" s="26">
        <v>20</v>
      </c>
    </row>
    <row r="545" spans="1:3" ht="14.4" x14ac:dyDescent="0.25">
      <c r="A545" s="25">
        <v>328</v>
      </c>
      <c r="B545" s="24">
        <v>5</v>
      </c>
      <c r="C545" s="26">
        <v>18</v>
      </c>
    </row>
    <row r="546" spans="1:3" ht="14.4" x14ac:dyDescent="0.25">
      <c r="A546" s="25">
        <v>328</v>
      </c>
      <c r="B546" s="24">
        <v>4</v>
      </c>
      <c r="C546" s="26">
        <v>11</v>
      </c>
    </row>
    <row r="547" spans="1:3" ht="14.4" x14ac:dyDescent="0.25">
      <c r="A547" s="25">
        <v>329</v>
      </c>
      <c r="B547" s="24">
        <v>1</v>
      </c>
      <c r="C547" s="26">
        <v>12</v>
      </c>
    </row>
    <row r="548" spans="1:3" ht="15" thickBot="1" x14ac:dyDescent="0.3">
      <c r="A548" s="27">
        <v>329</v>
      </c>
      <c r="B548" s="28">
        <v>2</v>
      </c>
      <c r="C548" s="29">
        <v>29</v>
      </c>
    </row>
  </sheetData>
  <sortState xmlns:xlrd2="http://schemas.microsoft.com/office/spreadsheetml/2017/richdata2" ref="A2:C615">
    <sortCondition ref="A2:A615"/>
  </sortState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2060"/>
  </sheetPr>
  <dimension ref="A1:K984"/>
  <sheetViews>
    <sheetView showGridLines="0" topLeftCell="A34" workbookViewId="0">
      <selection activeCell="D2" sqref="D2"/>
    </sheetView>
  </sheetViews>
  <sheetFormatPr baseColWidth="10" defaultColWidth="9.109375" defaultRowHeight="12.6" x14ac:dyDescent="0.25"/>
  <cols>
    <col min="1" max="1" width="10" style="10" bestFit="1" customWidth="1"/>
    <col min="2" max="2" width="9.33203125" style="10" bestFit="1" customWidth="1"/>
    <col min="3" max="3" width="7.5546875" style="10" bestFit="1" customWidth="1"/>
    <col min="4" max="4" width="9.5546875" style="10" bestFit="1" customWidth="1"/>
    <col min="5" max="5" width="9.6640625" style="74" bestFit="1" customWidth="1"/>
    <col min="6" max="6" width="11.21875" style="74" bestFit="1" customWidth="1"/>
    <col min="7" max="7" width="9.33203125" style="10" bestFit="1" customWidth="1"/>
    <col min="8" max="9" width="9.109375" style="10"/>
    <col min="10" max="10" width="11.21875" style="10" bestFit="1" customWidth="1"/>
    <col min="11" max="11" width="15.109375" style="10" bestFit="1" customWidth="1"/>
    <col min="12" max="16384" width="9.109375" style="10"/>
  </cols>
  <sheetData>
    <row r="1" spans="1:11" ht="14.4" x14ac:dyDescent="0.25">
      <c r="A1" s="11" t="s">
        <v>71</v>
      </c>
      <c r="B1" s="12" t="s">
        <v>72</v>
      </c>
      <c r="C1" s="12" t="s">
        <v>73</v>
      </c>
      <c r="D1" s="12" t="s">
        <v>0</v>
      </c>
      <c r="E1" s="71" t="s">
        <v>29</v>
      </c>
      <c r="F1" s="72" t="s">
        <v>30</v>
      </c>
      <c r="G1" s="13" t="s">
        <v>27</v>
      </c>
      <c r="I1" s="2" t="s">
        <v>0</v>
      </c>
      <c r="J1" s="3" t="s">
        <v>1</v>
      </c>
      <c r="K1" s="4" t="s">
        <v>2</v>
      </c>
    </row>
    <row r="2" spans="1:11" ht="14.4" x14ac:dyDescent="0.25">
      <c r="A2" s="16">
        <v>45876</v>
      </c>
      <c r="B2" s="14">
        <v>11</v>
      </c>
      <c r="C2" s="15" t="s">
        <v>74</v>
      </c>
      <c r="D2" s="31">
        <v>1</v>
      </c>
      <c r="E2" s="73">
        <v>5.87</v>
      </c>
      <c r="F2" s="73">
        <v>19.420000000000002</v>
      </c>
      <c r="G2" s="21">
        <v>1</v>
      </c>
      <c r="I2" s="5">
        <v>1</v>
      </c>
      <c r="J2" s="1" t="s">
        <v>3</v>
      </c>
      <c r="K2" s="6" t="s">
        <v>4</v>
      </c>
    </row>
    <row r="3" spans="1:11" ht="14.4" x14ac:dyDescent="0.25">
      <c r="A3" s="16">
        <v>46010</v>
      </c>
      <c r="B3" s="14">
        <v>20</v>
      </c>
      <c r="C3" s="15" t="s">
        <v>74</v>
      </c>
      <c r="D3" s="31">
        <v>6</v>
      </c>
      <c r="E3" s="73">
        <v>11.76</v>
      </c>
      <c r="F3" s="73">
        <v>37.090000000000003</v>
      </c>
      <c r="G3" s="21">
        <v>1</v>
      </c>
      <c r="I3" s="5">
        <v>2</v>
      </c>
      <c r="J3" s="1" t="s">
        <v>5</v>
      </c>
      <c r="K3" s="6" t="s">
        <v>4</v>
      </c>
    </row>
    <row r="4" spans="1:11" ht="14.4" x14ac:dyDescent="0.25">
      <c r="A4" s="16">
        <v>46100</v>
      </c>
      <c r="B4" s="14">
        <v>10</v>
      </c>
      <c r="C4" s="15" t="s">
        <v>74</v>
      </c>
      <c r="D4" s="31">
        <v>5</v>
      </c>
      <c r="E4" s="73">
        <v>5.85</v>
      </c>
      <c r="F4" s="73">
        <v>17.170000000000002</v>
      </c>
      <c r="G4" s="21">
        <v>1</v>
      </c>
      <c r="I4" s="5">
        <v>3</v>
      </c>
      <c r="J4" s="1" t="s">
        <v>6</v>
      </c>
      <c r="K4" s="6" t="s">
        <v>7</v>
      </c>
    </row>
    <row r="5" spans="1:11" ht="14.4" x14ac:dyDescent="0.25">
      <c r="A5" s="16">
        <v>46274</v>
      </c>
      <c r="B5" s="14">
        <v>3</v>
      </c>
      <c r="C5" s="15" t="s">
        <v>74</v>
      </c>
      <c r="D5" s="31">
        <v>5</v>
      </c>
      <c r="E5" s="73">
        <v>1.68</v>
      </c>
      <c r="F5" s="73">
        <v>3.96</v>
      </c>
      <c r="G5" s="21">
        <v>1</v>
      </c>
      <c r="I5" s="5">
        <v>4</v>
      </c>
      <c r="J5" s="1" t="s">
        <v>8</v>
      </c>
      <c r="K5" s="6" t="s">
        <v>9</v>
      </c>
    </row>
    <row r="6" spans="1:11" ht="14.4" x14ac:dyDescent="0.25">
      <c r="A6" s="16">
        <v>46354</v>
      </c>
      <c r="B6" s="14">
        <v>6</v>
      </c>
      <c r="C6" s="15" t="s">
        <v>74</v>
      </c>
      <c r="D6" s="31">
        <v>5</v>
      </c>
      <c r="E6" s="73">
        <v>3.5</v>
      </c>
      <c r="F6" s="73">
        <v>8</v>
      </c>
      <c r="G6" s="21">
        <v>1</v>
      </c>
      <c r="I6" s="5">
        <v>5</v>
      </c>
      <c r="J6" s="1" t="s">
        <v>10</v>
      </c>
      <c r="K6" s="6" t="s">
        <v>9</v>
      </c>
    </row>
    <row r="7" spans="1:11" ht="15" thickBot="1" x14ac:dyDescent="0.3">
      <c r="A7" s="16">
        <v>46502</v>
      </c>
      <c r="B7" s="14">
        <v>3</v>
      </c>
      <c r="C7" s="15" t="s">
        <v>74</v>
      </c>
      <c r="D7" s="31">
        <v>1</v>
      </c>
      <c r="E7" s="73">
        <v>1.79</v>
      </c>
      <c r="F7" s="73">
        <v>2.2400000000000002</v>
      </c>
      <c r="G7" s="21">
        <v>1</v>
      </c>
      <c r="I7" s="7">
        <v>6</v>
      </c>
      <c r="J7" s="8" t="s">
        <v>11</v>
      </c>
      <c r="K7" s="9" t="s">
        <v>7</v>
      </c>
    </row>
    <row r="8" spans="1:11" ht="14.4" x14ac:dyDescent="0.25">
      <c r="A8" s="16">
        <v>46535</v>
      </c>
      <c r="B8" s="14">
        <v>108</v>
      </c>
      <c r="C8" s="15" t="s">
        <v>74</v>
      </c>
      <c r="D8" s="31">
        <v>1</v>
      </c>
      <c r="E8" s="73">
        <v>10.78</v>
      </c>
      <c r="F8" s="73">
        <v>26.54</v>
      </c>
      <c r="G8" s="21">
        <v>1</v>
      </c>
    </row>
    <row r="9" spans="1:11" ht="14.4" x14ac:dyDescent="0.25">
      <c r="A9" s="16">
        <v>46571</v>
      </c>
      <c r="B9" s="14">
        <v>26</v>
      </c>
      <c r="C9" s="15" t="s">
        <v>74</v>
      </c>
      <c r="D9" s="31">
        <v>3</v>
      </c>
      <c r="E9" s="73">
        <v>5.33</v>
      </c>
      <c r="F9" s="73">
        <v>15.37</v>
      </c>
      <c r="G9" s="21">
        <v>1</v>
      </c>
    </row>
    <row r="10" spans="1:11" ht="14.4" x14ac:dyDescent="0.25">
      <c r="A10" s="16">
        <v>46631</v>
      </c>
      <c r="B10" s="14">
        <v>12</v>
      </c>
      <c r="C10" s="15" t="s">
        <v>74</v>
      </c>
      <c r="D10" s="31">
        <v>1</v>
      </c>
      <c r="E10" s="73">
        <v>16.899999999999999</v>
      </c>
      <c r="F10" s="73">
        <v>37.020000000000003</v>
      </c>
      <c r="G10" s="21">
        <v>1</v>
      </c>
    </row>
    <row r="11" spans="1:11" ht="14.4" x14ac:dyDescent="0.25">
      <c r="A11" s="16">
        <v>46750</v>
      </c>
      <c r="B11" s="14">
        <v>20</v>
      </c>
      <c r="C11" s="15" t="s">
        <v>74</v>
      </c>
      <c r="D11" s="31">
        <v>5</v>
      </c>
      <c r="E11" s="73">
        <v>15.97</v>
      </c>
      <c r="F11" s="73">
        <v>54.65</v>
      </c>
      <c r="G11" s="21">
        <v>2</v>
      </c>
    </row>
    <row r="12" spans="1:11" ht="14.4" x14ac:dyDescent="0.25">
      <c r="A12" s="16">
        <v>46817</v>
      </c>
      <c r="B12" s="14">
        <v>10</v>
      </c>
      <c r="C12" s="15" t="s">
        <v>74</v>
      </c>
      <c r="D12" s="31">
        <v>2</v>
      </c>
      <c r="E12" s="73">
        <v>5.21</v>
      </c>
      <c r="F12" s="73">
        <v>8.8699999999999992</v>
      </c>
      <c r="G12" s="21">
        <v>2</v>
      </c>
    </row>
    <row r="13" spans="1:11" ht="14.4" x14ac:dyDescent="0.25">
      <c r="A13" s="16">
        <v>46840</v>
      </c>
      <c r="B13" s="14">
        <v>2</v>
      </c>
      <c r="C13" s="15" t="s">
        <v>74</v>
      </c>
      <c r="D13" s="31">
        <v>6</v>
      </c>
      <c r="E13" s="73">
        <v>11.39</v>
      </c>
      <c r="F13" s="73">
        <v>34.1</v>
      </c>
      <c r="G13" s="21">
        <v>2</v>
      </c>
    </row>
    <row r="14" spans="1:11" ht="14.4" x14ac:dyDescent="0.25">
      <c r="A14" s="16">
        <v>46862</v>
      </c>
      <c r="B14" s="14">
        <v>12</v>
      </c>
      <c r="C14" s="15" t="s">
        <v>74</v>
      </c>
      <c r="D14" s="31">
        <v>1</v>
      </c>
      <c r="E14" s="73">
        <v>5.88</v>
      </c>
      <c r="F14" s="73">
        <v>7.61</v>
      </c>
      <c r="G14" s="21">
        <v>2</v>
      </c>
    </row>
    <row r="15" spans="1:11" ht="14.4" x14ac:dyDescent="0.25">
      <c r="A15" s="16">
        <v>47022</v>
      </c>
      <c r="B15" s="14">
        <v>29</v>
      </c>
      <c r="C15" s="15" t="s">
        <v>74</v>
      </c>
      <c r="D15" s="31">
        <v>6</v>
      </c>
      <c r="E15" s="73">
        <v>5.84</v>
      </c>
      <c r="F15" s="73">
        <v>20.190000000000001</v>
      </c>
      <c r="G15" s="21">
        <v>3</v>
      </c>
    </row>
    <row r="16" spans="1:11" ht="14.4" x14ac:dyDescent="0.25">
      <c r="A16" s="16">
        <v>47211</v>
      </c>
      <c r="B16" s="14">
        <v>31</v>
      </c>
      <c r="C16" s="15" t="s">
        <v>74</v>
      </c>
      <c r="D16" s="31">
        <v>6</v>
      </c>
      <c r="E16" s="73">
        <v>2.98</v>
      </c>
      <c r="F16" s="73">
        <v>9.8800000000000008</v>
      </c>
      <c r="G16" s="21">
        <v>3</v>
      </c>
    </row>
    <row r="17" spans="1:7" ht="14.4" x14ac:dyDescent="0.25">
      <c r="A17" s="16">
        <v>47274</v>
      </c>
      <c r="B17" s="14">
        <v>9</v>
      </c>
      <c r="C17" s="15" t="s">
        <v>74</v>
      </c>
      <c r="D17" s="31">
        <v>4</v>
      </c>
      <c r="E17" s="73">
        <v>6.07</v>
      </c>
      <c r="F17" s="73">
        <v>9.23</v>
      </c>
      <c r="G17" s="21">
        <v>3</v>
      </c>
    </row>
    <row r="18" spans="1:7" ht="14.4" x14ac:dyDescent="0.25">
      <c r="A18" s="16">
        <v>47346</v>
      </c>
      <c r="B18" s="14">
        <v>21</v>
      </c>
      <c r="C18" s="15" t="s">
        <v>74</v>
      </c>
      <c r="D18" s="31">
        <v>5</v>
      </c>
      <c r="E18" s="73">
        <v>15</v>
      </c>
      <c r="F18" s="73">
        <v>45.35</v>
      </c>
      <c r="G18" s="21">
        <v>3</v>
      </c>
    </row>
    <row r="19" spans="1:7" ht="14.4" x14ac:dyDescent="0.25">
      <c r="A19" s="16">
        <v>47407</v>
      </c>
      <c r="B19" s="14">
        <v>66</v>
      </c>
      <c r="C19" s="15" t="s">
        <v>74</v>
      </c>
      <c r="D19" s="31">
        <v>3</v>
      </c>
      <c r="E19" s="73">
        <v>17.71</v>
      </c>
      <c r="F19" s="73">
        <v>41.09</v>
      </c>
      <c r="G19" s="21">
        <v>3</v>
      </c>
    </row>
    <row r="20" spans="1:7" ht="14.4" x14ac:dyDescent="0.25">
      <c r="A20" s="16">
        <v>47493</v>
      </c>
      <c r="B20" s="14">
        <v>10</v>
      </c>
      <c r="C20" s="15" t="s">
        <v>74</v>
      </c>
      <c r="D20" s="31">
        <v>2</v>
      </c>
      <c r="E20" s="73">
        <v>11.43</v>
      </c>
      <c r="F20" s="73">
        <v>15.16</v>
      </c>
      <c r="G20" s="21">
        <v>4</v>
      </c>
    </row>
    <row r="21" spans="1:7" ht="14.4" x14ac:dyDescent="0.25">
      <c r="A21" s="16">
        <v>47635</v>
      </c>
      <c r="B21" s="14">
        <v>9</v>
      </c>
      <c r="C21" s="15" t="s">
        <v>74</v>
      </c>
      <c r="D21" s="31">
        <v>1</v>
      </c>
      <c r="E21" s="73">
        <v>4.8499999999999996</v>
      </c>
      <c r="F21" s="73">
        <v>10.9</v>
      </c>
      <c r="G21" s="21">
        <v>4</v>
      </c>
    </row>
    <row r="22" spans="1:7" ht="14.4" x14ac:dyDescent="0.25">
      <c r="A22" s="16">
        <v>47712</v>
      </c>
      <c r="B22" s="14">
        <v>36</v>
      </c>
      <c r="C22" s="15" t="s">
        <v>74</v>
      </c>
      <c r="D22" s="31">
        <v>3</v>
      </c>
      <c r="E22" s="73">
        <v>6.51</v>
      </c>
      <c r="F22" s="73">
        <v>9.52</v>
      </c>
      <c r="G22" s="21">
        <v>4</v>
      </c>
    </row>
    <row r="23" spans="1:7" ht="14.4" x14ac:dyDescent="0.25">
      <c r="A23" s="16">
        <v>47811</v>
      </c>
      <c r="B23" s="14">
        <v>128</v>
      </c>
      <c r="C23" s="15" t="s">
        <v>74</v>
      </c>
      <c r="D23" s="31">
        <v>4</v>
      </c>
      <c r="E23" s="73">
        <v>6.31</v>
      </c>
      <c r="F23" s="73">
        <v>23.4</v>
      </c>
      <c r="G23" s="21">
        <v>4</v>
      </c>
    </row>
    <row r="24" spans="1:7" ht="14.4" x14ac:dyDescent="0.25">
      <c r="A24" s="16">
        <v>47942</v>
      </c>
      <c r="B24" s="14">
        <v>27</v>
      </c>
      <c r="C24" s="15" t="s">
        <v>74</v>
      </c>
      <c r="D24" s="31">
        <v>6</v>
      </c>
      <c r="E24" s="73">
        <v>4.1100000000000003</v>
      </c>
      <c r="F24" s="73">
        <v>7.39</v>
      </c>
      <c r="G24" s="21">
        <v>4</v>
      </c>
    </row>
    <row r="25" spans="1:7" ht="14.4" x14ac:dyDescent="0.25">
      <c r="A25" s="16">
        <v>48121</v>
      </c>
      <c r="B25" s="14">
        <v>5</v>
      </c>
      <c r="C25" s="15" t="s">
        <v>74</v>
      </c>
      <c r="D25" s="31">
        <v>6</v>
      </c>
      <c r="E25" s="73">
        <v>10.119999999999999</v>
      </c>
      <c r="F25" s="73">
        <v>27.23</v>
      </c>
      <c r="G25" s="21">
        <v>5</v>
      </c>
    </row>
    <row r="26" spans="1:7" ht="14.4" x14ac:dyDescent="0.25">
      <c r="A26" s="16">
        <v>48288</v>
      </c>
      <c r="B26" s="14">
        <v>12</v>
      </c>
      <c r="C26" s="15" t="s">
        <v>74</v>
      </c>
      <c r="D26" s="31">
        <v>1</v>
      </c>
      <c r="E26" s="73">
        <v>6.68</v>
      </c>
      <c r="F26" s="73">
        <v>19.64</v>
      </c>
      <c r="G26" s="21">
        <v>5</v>
      </c>
    </row>
    <row r="27" spans="1:7" ht="14.4" x14ac:dyDescent="0.25">
      <c r="A27" s="16">
        <v>48402</v>
      </c>
      <c r="B27" s="14">
        <v>82</v>
      </c>
      <c r="C27" s="15" t="s">
        <v>74</v>
      </c>
      <c r="D27" s="31">
        <v>2</v>
      </c>
      <c r="E27" s="73">
        <v>23.45</v>
      </c>
      <c r="F27" s="73">
        <v>28.73</v>
      </c>
      <c r="G27" s="21">
        <v>5</v>
      </c>
    </row>
    <row r="28" spans="1:7" ht="14.4" x14ac:dyDescent="0.25">
      <c r="A28" s="16">
        <v>48412</v>
      </c>
      <c r="B28" s="14">
        <v>29</v>
      </c>
      <c r="C28" s="15" t="s">
        <v>74</v>
      </c>
      <c r="D28" s="31">
        <v>3</v>
      </c>
      <c r="E28" s="73">
        <v>32.619999999999997</v>
      </c>
      <c r="F28" s="73">
        <v>52.33</v>
      </c>
      <c r="G28" s="21">
        <v>6</v>
      </c>
    </row>
    <row r="29" spans="1:7" ht="14.4" x14ac:dyDescent="0.25">
      <c r="A29" s="16">
        <v>48432</v>
      </c>
      <c r="B29" s="14">
        <v>30</v>
      </c>
      <c r="C29" s="15" t="s">
        <v>74</v>
      </c>
      <c r="D29" s="31">
        <v>1</v>
      </c>
      <c r="E29" s="73">
        <v>2.2799999999999998</v>
      </c>
      <c r="F29" s="73">
        <v>6.64</v>
      </c>
      <c r="G29" s="21">
        <v>6</v>
      </c>
    </row>
    <row r="30" spans="1:7" ht="14.4" x14ac:dyDescent="0.25">
      <c r="A30" s="16">
        <v>48472</v>
      </c>
      <c r="B30" s="14">
        <v>20</v>
      </c>
      <c r="C30" s="15" t="s">
        <v>74</v>
      </c>
      <c r="D30" s="31">
        <v>6</v>
      </c>
      <c r="E30" s="73">
        <v>2.89</v>
      </c>
      <c r="F30" s="73">
        <v>6.3</v>
      </c>
      <c r="G30" s="21">
        <v>6</v>
      </c>
    </row>
    <row r="31" spans="1:7" ht="14.4" x14ac:dyDescent="0.25">
      <c r="A31" s="16">
        <v>48627</v>
      </c>
      <c r="B31" s="14">
        <v>43</v>
      </c>
      <c r="C31" s="15" t="s">
        <v>74</v>
      </c>
      <c r="D31" s="31">
        <v>6</v>
      </c>
      <c r="E31" s="73">
        <v>10.51</v>
      </c>
      <c r="F31" s="73">
        <v>27.82</v>
      </c>
      <c r="G31" s="21">
        <v>6</v>
      </c>
    </row>
    <row r="32" spans="1:7" ht="14.4" x14ac:dyDescent="0.25">
      <c r="A32" s="16">
        <v>48737</v>
      </c>
      <c r="B32" s="14">
        <v>119</v>
      </c>
      <c r="C32" s="15" t="s">
        <v>74</v>
      </c>
      <c r="D32" s="31">
        <v>5</v>
      </c>
      <c r="E32" s="73">
        <v>3.07</v>
      </c>
      <c r="F32" s="73">
        <v>9.15</v>
      </c>
      <c r="G32" s="21">
        <v>6</v>
      </c>
    </row>
    <row r="33" spans="1:7" ht="14.4" x14ac:dyDescent="0.25">
      <c r="A33" s="16">
        <v>48850</v>
      </c>
      <c r="B33" s="14">
        <v>65</v>
      </c>
      <c r="C33" s="15" t="s">
        <v>74</v>
      </c>
      <c r="D33" s="31">
        <v>4</v>
      </c>
      <c r="E33" s="73">
        <v>0.59</v>
      </c>
      <c r="F33" s="73">
        <v>1.03</v>
      </c>
      <c r="G33" s="21">
        <v>6</v>
      </c>
    </row>
    <row r="34" spans="1:7" ht="14.4" x14ac:dyDescent="0.25">
      <c r="A34" s="16">
        <v>48930</v>
      </c>
      <c r="B34" s="14">
        <v>9</v>
      </c>
      <c r="C34" s="15" t="s">
        <v>74</v>
      </c>
      <c r="D34" s="31">
        <v>3</v>
      </c>
      <c r="E34" s="73">
        <v>1.1499999999999999</v>
      </c>
      <c r="F34" s="73">
        <v>1.67</v>
      </c>
      <c r="G34" s="21">
        <v>7</v>
      </c>
    </row>
    <row r="35" spans="1:7" ht="14.4" x14ac:dyDescent="0.25">
      <c r="A35" s="16">
        <v>49104</v>
      </c>
      <c r="B35" s="14">
        <v>12</v>
      </c>
      <c r="C35" s="15" t="s">
        <v>74</v>
      </c>
      <c r="D35" s="31">
        <v>1</v>
      </c>
      <c r="E35" s="73">
        <v>20.91</v>
      </c>
      <c r="F35" s="73">
        <v>68.12</v>
      </c>
      <c r="G35" s="21">
        <v>7</v>
      </c>
    </row>
    <row r="36" spans="1:7" ht="14.4" x14ac:dyDescent="0.25">
      <c r="A36" s="16">
        <v>49138</v>
      </c>
      <c r="B36" s="14">
        <v>12</v>
      </c>
      <c r="C36" s="15" t="s">
        <v>74</v>
      </c>
      <c r="D36" s="31">
        <v>1</v>
      </c>
      <c r="E36" s="73">
        <v>1.07</v>
      </c>
      <c r="F36" s="73">
        <v>2.65</v>
      </c>
      <c r="G36" s="21">
        <v>8</v>
      </c>
    </row>
    <row r="37" spans="1:7" ht="14.4" x14ac:dyDescent="0.25">
      <c r="A37" s="16">
        <v>49156</v>
      </c>
      <c r="B37" s="14">
        <v>8</v>
      </c>
      <c r="C37" s="15" t="s">
        <v>74</v>
      </c>
      <c r="D37" s="31">
        <v>5</v>
      </c>
      <c r="E37" s="73">
        <v>20.56</v>
      </c>
      <c r="F37" s="73">
        <v>25.75</v>
      </c>
      <c r="G37" s="21">
        <v>8</v>
      </c>
    </row>
    <row r="38" spans="1:7" ht="14.4" x14ac:dyDescent="0.25">
      <c r="A38" s="16">
        <v>49269</v>
      </c>
      <c r="B38" s="14">
        <v>20</v>
      </c>
      <c r="C38" s="15" t="s">
        <v>74</v>
      </c>
      <c r="D38" s="31">
        <v>5</v>
      </c>
      <c r="E38" s="73">
        <v>6.12</v>
      </c>
      <c r="F38" s="73">
        <v>20.62</v>
      </c>
      <c r="G38" s="21">
        <v>8</v>
      </c>
    </row>
    <row r="39" spans="1:7" ht="14.4" x14ac:dyDescent="0.25">
      <c r="A39" s="16">
        <v>49451</v>
      </c>
      <c r="B39" s="14">
        <v>13</v>
      </c>
      <c r="C39" s="15" t="s">
        <v>74</v>
      </c>
      <c r="D39" s="31">
        <v>6</v>
      </c>
      <c r="E39" s="73">
        <v>1.06</v>
      </c>
      <c r="F39" s="73">
        <v>1.85</v>
      </c>
      <c r="G39" s="21">
        <v>8</v>
      </c>
    </row>
    <row r="40" spans="1:7" ht="14.4" x14ac:dyDescent="0.25">
      <c r="A40" s="16">
        <v>49510</v>
      </c>
      <c r="B40" s="14">
        <v>45</v>
      </c>
      <c r="C40" s="15" t="s">
        <v>74</v>
      </c>
      <c r="D40" s="31">
        <v>2</v>
      </c>
      <c r="E40" s="73">
        <v>0.53</v>
      </c>
      <c r="F40" s="73">
        <v>1.46</v>
      </c>
      <c r="G40" s="21">
        <v>8</v>
      </c>
    </row>
    <row r="41" spans="1:7" ht="14.4" x14ac:dyDescent="0.25">
      <c r="A41" s="16">
        <v>49573</v>
      </c>
      <c r="B41" s="14">
        <v>60</v>
      </c>
      <c r="C41" s="15" t="s">
        <v>75</v>
      </c>
      <c r="D41" s="31"/>
      <c r="E41" s="73"/>
      <c r="F41" s="73"/>
      <c r="G41" s="21">
        <v>8</v>
      </c>
    </row>
    <row r="42" spans="1:7" ht="14.4" x14ac:dyDescent="0.25">
      <c r="A42" s="16">
        <v>49758</v>
      </c>
      <c r="B42" s="14">
        <v>125</v>
      </c>
      <c r="C42" s="15" t="s">
        <v>75</v>
      </c>
      <c r="D42" s="31"/>
      <c r="E42" s="73"/>
      <c r="F42" s="73"/>
      <c r="G42" s="21">
        <v>8</v>
      </c>
    </row>
    <row r="43" spans="1:7" ht="14.4" x14ac:dyDescent="0.25">
      <c r="A43" s="16">
        <v>49911</v>
      </c>
      <c r="B43" s="14">
        <v>5</v>
      </c>
      <c r="C43" s="15" t="s">
        <v>75</v>
      </c>
      <c r="D43" s="31"/>
      <c r="E43" s="73"/>
      <c r="F43" s="73"/>
      <c r="G43" s="21">
        <v>8</v>
      </c>
    </row>
    <row r="44" spans="1:7" ht="14.4" x14ac:dyDescent="0.25">
      <c r="A44" s="16">
        <v>50035</v>
      </c>
      <c r="B44" s="14">
        <v>19</v>
      </c>
      <c r="C44" s="15" t="s">
        <v>74</v>
      </c>
      <c r="D44" s="31">
        <v>5</v>
      </c>
      <c r="E44" s="73">
        <v>1.18</v>
      </c>
      <c r="F44" s="73">
        <v>2.75</v>
      </c>
      <c r="G44" s="21">
        <v>8</v>
      </c>
    </row>
    <row r="45" spans="1:7" ht="14.4" x14ac:dyDescent="0.25">
      <c r="A45" s="16">
        <v>50132</v>
      </c>
      <c r="B45" s="14">
        <v>58</v>
      </c>
      <c r="C45" s="15" t="s">
        <v>74</v>
      </c>
      <c r="D45" s="31">
        <v>1</v>
      </c>
      <c r="E45" s="73">
        <v>8.0500000000000007</v>
      </c>
      <c r="F45" s="73">
        <v>19.68</v>
      </c>
      <c r="G45" s="21">
        <v>8</v>
      </c>
    </row>
    <row r="46" spans="1:7" ht="14.4" x14ac:dyDescent="0.25">
      <c r="A46" s="16">
        <v>50250</v>
      </c>
      <c r="B46" s="14">
        <v>107</v>
      </c>
      <c r="C46" s="15" t="s">
        <v>74</v>
      </c>
      <c r="D46" s="31">
        <v>6</v>
      </c>
      <c r="E46" s="73">
        <v>9.56</v>
      </c>
      <c r="F46" s="73">
        <v>16.37</v>
      </c>
      <c r="G46" s="21">
        <v>8</v>
      </c>
    </row>
    <row r="47" spans="1:7" ht="14.4" x14ac:dyDescent="0.25">
      <c r="A47" s="16">
        <v>50350</v>
      </c>
      <c r="B47" s="14">
        <v>57</v>
      </c>
      <c r="C47" s="15" t="s">
        <v>74</v>
      </c>
      <c r="D47" s="31">
        <v>6</v>
      </c>
      <c r="E47" s="73">
        <v>5.17</v>
      </c>
      <c r="F47" s="73">
        <v>12.58</v>
      </c>
      <c r="G47" s="21">
        <v>8</v>
      </c>
    </row>
    <row r="48" spans="1:7" ht="14.4" x14ac:dyDescent="0.25">
      <c r="A48" s="16">
        <v>50542</v>
      </c>
      <c r="B48" s="14">
        <v>123</v>
      </c>
      <c r="C48" s="15" t="s">
        <v>75</v>
      </c>
      <c r="D48" s="31"/>
      <c r="E48" s="73"/>
      <c r="F48" s="73"/>
      <c r="G48" s="21">
        <v>9</v>
      </c>
    </row>
    <row r="49" spans="1:7" ht="14.4" x14ac:dyDescent="0.25">
      <c r="A49" s="16">
        <v>50577</v>
      </c>
      <c r="B49" s="14">
        <v>121</v>
      </c>
      <c r="C49" s="15" t="s">
        <v>75</v>
      </c>
      <c r="D49" s="31"/>
      <c r="E49" s="73"/>
      <c r="F49" s="73"/>
      <c r="G49" s="21">
        <v>9</v>
      </c>
    </row>
    <row r="50" spans="1:7" ht="14.4" x14ac:dyDescent="0.25">
      <c r="A50" s="16">
        <v>50627</v>
      </c>
      <c r="B50" s="14">
        <v>43</v>
      </c>
      <c r="C50" s="15" t="s">
        <v>75</v>
      </c>
      <c r="D50" s="31"/>
      <c r="E50" s="73"/>
      <c r="F50" s="73"/>
      <c r="G50" s="21">
        <v>9</v>
      </c>
    </row>
    <row r="51" spans="1:7" ht="14.4" x14ac:dyDescent="0.25">
      <c r="A51" s="16">
        <v>50744</v>
      </c>
      <c r="B51" s="14">
        <v>43</v>
      </c>
      <c r="C51" s="15" t="s">
        <v>75</v>
      </c>
      <c r="D51" s="31"/>
      <c r="E51" s="73"/>
      <c r="F51" s="73"/>
      <c r="G51" s="21">
        <v>9</v>
      </c>
    </row>
    <row r="52" spans="1:7" ht="14.4" x14ac:dyDescent="0.25">
      <c r="A52" s="16">
        <v>50897</v>
      </c>
      <c r="B52" s="14">
        <v>20</v>
      </c>
      <c r="C52" s="15" t="s">
        <v>75</v>
      </c>
      <c r="D52" s="31"/>
      <c r="E52" s="73"/>
      <c r="F52" s="73"/>
      <c r="G52" s="21">
        <v>9</v>
      </c>
    </row>
    <row r="53" spans="1:7" ht="14.4" x14ac:dyDescent="0.25">
      <c r="A53" s="16">
        <v>51040</v>
      </c>
      <c r="B53" s="14">
        <v>4</v>
      </c>
      <c r="C53" s="15" t="s">
        <v>75</v>
      </c>
      <c r="D53" s="31"/>
      <c r="E53" s="73"/>
      <c r="F53" s="73"/>
      <c r="G53" s="21">
        <v>10</v>
      </c>
    </row>
    <row r="54" spans="1:7" ht="14.4" x14ac:dyDescent="0.25">
      <c r="A54" s="16">
        <v>51097</v>
      </c>
      <c r="B54" s="14">
        <v>5</v>
      </c>
      <c r="C54" s="15" t="s">
        <v>75</v>
      </c>
      <c r="D54" s="31"/>
      <c r="E54" s="73"/>
      <c r="F54" s="73"/>
      <c r="G54" s="21">
        <v>10</v>
      </c>
    </row>
    <row r="55" spans="1:7" ht="14.4" x14ac:dyDescent="0.25">
      <c r="A55" s="16">
        <v>51227</v>
      </c>
      <c r="B55" s="14">
        <v>124</v>
      </c>
      <c r="C55" s="15" t="s">
        <v>74</v>
      </c>
      <c r="D55" s="31">
        <v>3</v>
      </c>
      <c r="E55" s="73">
        <v>4.13</v>
      </c>
      <c r="F55" s="73">
        <v>5.62</v>
      </c>
      <c r="G55" s="21">
        <v>10</v>
      </c>
    </row>
    <row r="56" spans="1:7" ht="14.4" x14ac:dyDescent="0.25">
      <c r="A56" s="16">
        <v>51362</v>
      </c>
      <c r="B56" s="14">
        <v>127</v>
      </c>
      <c r="C56" s="15" t="s">
        <v>75</v>
      </c>
      <c r="D56" s="31"/>
      <c r="E56" s="73"/>
      <c r="F56" s="73"/>
      <c r="G56" s="21">
        <v>10</v>
      </c>
    </row>
    <row r="57" spans="1:7" ht="14.4" x14ac:dyDescent="0.25">
      <c r="A57" s="16">
        <v>51519</v>
      </c>
      <c r="B57" s="14">
        <v>48</v>
      </c>
      <c r="C57" s="15" t="s">
        <v>74</v>
      </c>
      <c r="D57" s="31">
        <v>2</v>
      </c>
      <c r="E57" s="73">
        <v>9.84</v>
      </c>
      <c r="F57" s="73">
        <v>21.14</v>
      </c>
      <c r="G57" s="21">
        <v>10</v>
      </c>
    </row>
    <row r="58" spans="1:7" ht="14.4" x14ac:dyDescent="0.25">
      <c r="A58" s="16">
        <v>51637</v>
      </c>
      <c r="B58" s="14">
        <v>66</v>
      </c>
      <c r="C58" s="15" t="s">
        <v>75</v>
      </c>
      <c r="D58" s="31"/>
      <c r="E58" s="73"/>
      <c r="F58" s="73"/>
      <c r="G58" s="21">
        <v>10</v>
      </c>
    </row>
    <row r="59" spans="1:7" ht="14.4" x14ac:dyDescent="0.25">
      <c r="A59" s="16">
        <v>51784</v>
      </c>
      <c r="B59" s="14">
        <v>125</v>
      </c>
      <c r="C59" s="15" t="s">
        <v>74</v>
      </c>
      <c r="D59" s="31">
        <v>4</v>
      </c>
      <c r="E59" s="73">
        <v>9.92</v>
      </c>
      <c r="F59" s="73">
        <v>29.45</v>
      </c>
      <c r="G59" s="21">
        <v>10</v>
      </c>
    </row>
    <row r="60" spans="1:7" ht="14.4" x14ac:dyDescent="0.25">
      <c r="A60" s="16">
        <v>51889</v>
      </c>
      <c r="B60" s="14">
        <v>4</v>
      </c>
      <c r="C60" s="15" t="s">
        <v>74</v>
      </c>
      <c r="D60" s="31">
        <v>5</v>
      </c>
      <c r="E60" s="73">
        <v>17.23</v>
      </c>
      <c r="F60" s="73">
        <v>68.13</v>
      </c>
      <c r="G60" s="21">
        <v>10</v>
      </c>
    </row>
    <row r="61" spans="1:7" ht="14.4" x14ac:dyDescent="0.25">
      <c r="A61" s="16">
        <v>51944</v>
      </c>
      <c r="B61" s="14">
        <v>20</v>
      </c>
      <c r="C61" s="15" t="s">
        <v>75</v>
      </c>
      <c r="D61" s="31"/>
      <c r="E61" s="73"/>
      <c r="F61" s="73"/>
      <c r="G61" s="21">
        <v>11</v>
      </c>
    </row>
    <row r="62" spans="1:7" ht="14.4" x14ac:dyDescent="0.25">
      <c r="A62" s="16">
        <v>52143</v>
      </c>
      <c r="B62" s="14">
        <v>6</v>
      </c>
      <c r="C62" s="15" t="s">
        <v>74</v>
      </c>
      <c r="D62" s="31">
        <v>5</v>
      </c>
      <c r="E62" s="73">
        <v>21.85</v>
      </c>
      <c r="F62" s="73">
        <v>53.43</v>
      </c>
      <c r="G62" s="21">
        <v>11</v>
      </c>
    </row>
    <row r="63" spans="1:7" ht="14.4" x14ac:dyDescent="0.25">
      <c r="A63" s="16">
        <v>52275</v>
      </c>
      <c r="B63" s="14">
        <v>1</v>
      </c>
      <c r="C63" s="15" t="s">
        <v>74</v>
      </c>
      <c r="D63" s="31">
        <v>1</v>
      </c>
      <c r="E63" s="73">
        <v>19.12</v>
      </c>
      <c r="F63" s="73">
        <v>56.52</v>
      </c>
      <c r="G63" s="21">
        <v>11</v>
      </c>
    </row>
    <row r="64" spans="1:7" ht="14.4" x14ac:dyDescent="0.25">
      <c r="A64" s="16">
        <v>52299</v>
      </c>
      <c r="B64" s="14">
        <v>2</v>
      </c>
      <c r="C64" s="15" t="s">
        <v>75</v>
      </c>
      <c r="D64" s="31"/>
      <c r="E64" s="73"/>
      <c r="F64" s="73"/>
      <c r="G64" s="21">
        <v>11</v>
      </c>
    </row>
    <row r="65" spans="1:7" ht="14.4" x14ac:dyDescent="0.25">
      <c r="A65" s="16">
        <v>52480</v>
      </c>
      <c r="B65" s="14">
        <v>37</v>
      </c>
      <c r="C65" s="15" t="s">
        <v>75</v>
      </c>
      <c r="D65" s="31"/>
      <c r="E65" s="73"/>
      <c r="F65" s="73"/>
      <c r="G65" s="21">
        <v>11</v>
      </c>
    </row>
    <row r="66" spans="1:7" ht="14.4" x14ac:dyDescent="0.25">
      <c r="A66" s="16">
        <v>52565</v>
      </c>
      <c r="B66" s="14">
        <v>2</v>
      </c>
      <c r="C66" s="15" t="s">
        <v>74</v>
      </c>
      <c r="D66" s="31">
        <v>2</v>
      </c>
      <c r="E66" s="73">
        <v>13.85</v>
      </c>
      <c r="F66" s="73">
        <v>42.9</v>
      </c>
      <c r="G66" s="21">
        <v>11</v>
      </c>
    </row>
    <row r="67" spans="1:7" ht="14.4" x14ac:dyDescent="0.25">
      <c r="A67" s="16">
        <v>52594</v>
      </c>
      <c r="B67" s="14">
        <v>35</v>
      </c>
      <c r="C67" s="15" t="s">
        <v>75</v>
      </c>
      <c r="D67" s="31"/>
      <c r="E67" s="73"/>
      <c r="F67" s="73"/>
      <c r="G67" s="21">
        <v>11</v>
      </c>
    </row>
    <row r="68" spans="1:7" ht="14.4" x14ac:dyDescent="0.25">
      <c r="A68" s="16">
        <v>52665</v>
      </c>
      <c r="B68" s="14">
        <v>81</v>
      </c>
      <c r="C68" s="15" t="s">
        <v>74</v>
      </c>
      <c r="D68" s="31">
        <v>3</v>
      </c>
      <c r="E68" s="73">
        <v>6.55</v>
      </c>
      <c r="F68" s="73">
        <v>14.71</v>
      </c>
      <c r="G68" s="21">
        <v>11</v>
      </c>
    </row>
    <row r="69" spans="1:7" ht="14.4" x14ac:dyDescent="0.25">
      <c r="A69" s="16">
        <v>52776</v>
      </c>
      <c r="B69" s="14">
        <v>11</v>
      </c>
      <c r="C69" s="15" t="s">
        <v>74</v>
      </c>
      <c r="D69" s="31">
        <v>6</v>
      </c>
      <c r="E69" s="73">
        <v>11.93</v>
      </c>
      <c r="F69" s="73">
        <v>12.58</v>
      </c>
      <c r="G69" s="21">
        <v>12</v>
      </c>
    </row>
    <row r="70" spans="1:7" ht="14.4" x14ac:dyDescent="0.25">
      <c r="A70" s="16">
        <v>52792</v>
      </c>
      <c r="B70" s="14">
        <v>2</v>
      </c>
      <c r="C70" s="15" t="s">
        <v>75</v>
      </c>
      <c r="D70" s="31"/>
      <c r="E70" s="73"/>
      <c r="F70" s="73"/>
      <c r="G70" s="21">
        <v>12</v>
      </c>
    </row>
    <row r="71" spans="1:7" ht="14.4" x14ac:dyDescent="0.25">
      <c r="A71" s="16">
        <v>52974</v>
      </c>
      <c r="B71" s="14">
        <v>1</v>
      </c>
      <c r="C71" s="15" t="s">
        <v>75</v>
      </c>
      <c r="D71" s="31"/>
      <c r="E71" s="73"/>
      <c r="F71" s="73"/>
      <c r="G71" s="21">
        <v>12</v>
      </c>
    </row>
    <row r="72" spans="1:7" ht="14.4" x14ac:dyDescent="0.25">
      <c r="A72" s="16">
        <v>53086</v>
      </c>
      <c r="B72" s="14">
        <v>20</v>
      </c>
      <c r="C72" s="15" t="s">
        <v>74</v>
      </c>
      <c r="D72" s="31">
        <v>5</v>
      </c>
      <c r="E72" s="73">
        <v>18.95</v>
      </c>
      <c r="F72" s="73">
        <v>25.82</v>
      </c>
      <c r="G72" s="21">
        <v>12</v>
      </c>
    </row>
    <row r="73" spans="1:7" ht="14.4" x14ac:dyDescent="0.25">
      <c r="A73" s="16">
        <v>53176</v>
      </c>
      <c r="B73" s="14">
        <v>58</v>
      </c>
      <c r="C73" s="15" t="s">
        <v>74</v>
      </c>
      <c r="D73" s="31">
        <v>6</v>
      </c>
      <c r="E73" s="73">
        <v>6.22</v>
      </c>
      <c r="F73" s="73">
        <v>21.35</v>
      </c>
      <c r="G73" s="21">
        <v>12</v>
      </c>
    </row>
    <row r="74" spans="1:7" ht="14.4" x14ac:dyDescent="0.25">
      <c r="A74" s="16">
        <v>53246</v>
      </c>
      <c r="B74" s="14">
        <v>3</v>
      </c>
      <c r="C74" s="15" t="s">
        <v>74</v>
      </c>
      <c r="D74" s="31">
        <v>5</v>
      </c>
      <c r="E74" s="73">
        <v>4.83</v>
      </c>
      <c r="F74" s="73">
        <v>9.15</v>
      </c>
      <c r="G74" s="21">
        <v>12</v>
      </c>
    </row>
    <row r="75" spans="1:7" ht="14.4" x14ac:dyDescent="0.25">
      <c r="A75" s="16">
        <v>53274</v>
      </c>
      <c r="B75" s="14">
        <v>30</v>
      </c>
      <c r="C75" s="15" t="s">
        <v>75</v>
      </c>
      <c r="D75" s="31"/>
      <c r="E75" s="73"/>
      <c r="F75" s="73"/>
      <c r="G75" s="21">
        <v>12</v>
      </c>
    </row>
    <row r="76" spans="1:7" ht="14.4" x14ac:dyDescent="0.25">
      <c r="A76" s="16">
        <v>53321</v>
      </c>
      <c r="B76" s="14">
        <v>71</v>
      </c>
      <c r="C76" s="15" t="s">
        <v>75</v>
      </c>
      <c r="D76" s="31"/>
      <c r="E76" s="73"/>
      <c r="F76" s="73"/>
      <c r="G76" s="21">
        <v>12</v>
      </c>
    </row>
    <row r="77" spans="1:7" ht="14.4" x14ac:dyDescent="0.25">
      <c r="A77" s="16">
        <v>53493</v>
      </c>
      <c r="B77" s="14">
        <v>1</v>
      </c>
      <c r="C77" s="15" t="s">
        <v>75</v>
      </c>
      <c r="D77" s="31"/>
      <c r="E77" s="73"/>
      <c r="F77" s="73"/>
      <c r="G77" s="21">
        <v>13</v>
      </c>
    </row>
    <row r="78" spans="1:7" ht="14.4" x14ac:dyDescent="0.25">
      <c r="A78" s="16">
        <v>53637</v>
      </c>
      <c r="B78" s="14">
        <v>9</v>
      </c>
      <c r="C78" s="15" t="s">
        <v>75</v>
      </c>
      <c r="D78" s="31"/>
      <c r="E78" s="73"/>
      <c r="F78" s="73"/>
      <c r="G78" s="21">
        <v>13</v>
      </c>
    </row>
    <row r="79" spans="1:7" ht="14.4" x14ac:dyDescent="0.25">
      <c r="A79" s="16">
        <v>53823</v>
      </c>
      <c r="B79" s="14">
        <v>67</v>
      </c>
      <c r="C79" s="15" t="s">
        <v>74</v>
      </c>
      <c r="D79" s="31">
        <v>5</v>
      </c>
      <c r="E79" s="73">
        <v>39.53</v>
      </c>
      <c r="F79" s="73">
        <v>88.24</v>
      </c>
      <c r="G79" s="21">
        <v>13</v>
      </c>
    </row>
    <row r="80" spans="1:7" ht="14.4" x14ac:dyDescent="0.25">
      <c r="A80" s="16">
        <v>53863</v>
      </c>
      <c r="B80" s="14">
        <v>38</v>
      </c>
      <c r="C80" s="15" t="s">
        <v>75</v>
      </c>
      <c r="D80" s="31"/>
      <c r="E80" s="73"/>
      <c r="F80" s="73"/>
      <c r="G80" s="21">
        <v>13</v>
      </c>
    </row>
    <row r="81" spans="1:7" ht="14.4" x14ac:dyDescent="0.25">
      <c r="A81" s="16">
        <v>54062</v>
      </c>
      <c r="B81" s="14">
        <v>3</v>
      </c>
      <c r="C81" s="15" t="s">
        <v>75</v>
      </c>
      <c r="D81" s="31"/>
      <c r="E81" s="73"/>
      <c r="F81" s="73"/>
      <c r="G81" s="21">
        <v>14</v>
      </c>
    </row>
    <row r="82" spans="1:7" ht="14.4" x14ac:dyDescent="0.25">
      <c r="A82" s="16">
        <v>54236</v>
      </c>
      <c r="B82" s="14">
        <v>2</v>
      </c>
      <c r="C82" s="15" t="s">
        <v>74</v>
      </c>
      <c r="D82" s="31">
        <v>2</v>
      </c>
      <c r="E82" s="73">
        <v>17.559999999999999</v>
      </c>
      <c r="F82" s="73">
        <v>39.049999999999997</v>
      </c>
      <c r="G82" s="21">
        <v>14</v>
      </c>
    </row>
    <row r="83" spans="1:7" ht="14.4" x14ac:dyDescent="0.25">
      <c r="A83" s="16">
        <v>54254</v>
      </c>
      <c r="B83" s="14">
        <v>128</v>
      </c>
      <c r="C83" s="15" t="s">
        <v>75</v>
      </c>
      <c r="D83" s="31"/>
      <c r="E83" s="73"/>
      <c r="F83" s="73"/>
      <c r="G83" s="21">
        <v>14</v>
      </c>
    </row>
    <row r="84" spans="1:7" ht="14.4" x14ac:dyDescent="0.25">
      <c r="A84" s="16">
        <v>54329</v>
      </c>
      <c r="B84" s="14">
        <v>112</v>
      </c>
      <c r="C84" s="15" t="s">
        <v>75</v>
      </c>
      <c r="D84" s="31"/>
      <c r="E84" s="73"/>
      <c r="F84" s="73"/>
      <c r="G84" s="21">
        <v>14</v>
      </c>
    </row>
    <row r="85" spans="1:7" ht="14.4" x14ac:dyDescent="0.25">
      <c r="A85" s="16">
        <v>54409</v>
      </c>
      <c r="B85" s="14">
        <v>15</v>
      </c>
      <c r="C85" s="15" t="s">
        <v>74</v>
      </c>
      <c r="D85" s="31">
        <v>1</v>
      </c>
      <c r="E85" s="73">
        <v>69.69</v>
      </c>
      <c r="F85" s="73">
        <v>214.69</v>
      </c>
      <c r="G85" s="21">
        <v>15</v>
      </c>
    </row>
    <row r="86" spans="1:7" ht="14.4" x14ac:dyDescent="0.25">
      <c r="A86" s="16">
        <v>54463</v>
      </c>
      <c r="B86" s="14">
        <v>16</v>
      </c>
      <c r="C86" s="15" t="s">
        <v>74</v>
      </c>
      <c r="D86" s="31">
        <v>4</v>
      </c>
      <c r="E86" s="73">
        <v>16.05</v>
      </c>
      <c r="F86" s="73">
        <v>35.28</v>
      </c>
      <c r="G86" s="21">
        <v>15</v>
      </c>
    </row>
    <row r="87" spans="1:7" ht="14.4" x14ac:dyDescent="0.25">
      <c r="A87" s="16">
        <v>54617</v>
      </c>
      <c r="B87" s="14">
        <v>10</v>
      </c>
      <c r="C87" s="15" t="s">
        <v>75</v>
      </c>
      <c r="D87" s="31"/>
      <c r="E87" s="73"/>
      <c r="F87" s="73"/>
      <c r="G87" s="21">
        <v>15</v>
      </c>
    </row>
    <row r="88" spans="1:7" ht="14.4" x14ac:dyDescent="0.25">
      <c r="A88" s="16">
        <v>54707</v>
      </c>
      <c r="B88" s="14">
        <v>9</v>
      </c>
      <c r="C88" s="15" t="s">
        <v>75</v>
      </c>
      <c r="D88" s="31"/>
      <c r="E88" s="73"/>
      <c r="F88" s="73"/>
      <c r="G88" s="21">
        <v>15</v>
      </c>
    </row>
    <row r="89" spans="1:7" ht="14.4" x14ac:dyDescent="0.25">
      <c r="A89" s="16">
        <v>54786</v>
      </c>
      <c r="B89" s="14">
        <v>5</v>
      </c>
      <c r="C89" s="15" t="s">
        <v>75</v>
      </c>
      <c r="D89" s="31"/>
      <c r="E89" s="73"/>
      <c r="F89" s="73"/>
      <c r="G89" s="21">
        <v>15</v>
      </c>
    </row>
    <row r="90" spans="1:7" ht="14.4" x14ac:dyDescent="0.25">
      <c r="A90" s="16">
        <v>54830</v>
      </c>
      <c r="B90" s="14">
        <v>8</v>
      </c>
      <c r="C90" s="15" t="s">
        <v>75</v>
      </c>
      <c r="D90" s="31"/>
      <c r="E90" s="73"/>
      <c r="F90" s="73"/>
      <c r="G90" s="21">
        <v>15</v>
      </c>
    </row>
    <row r="91" spans="1:7" ht="14.4" x14ac:dyDescent="0.25">
      <c r="A91" s="16">
        <v>55026</v>
      </c>
      <c r="B91" s="14">
        <v>2</v>
      </c>
      <c r="C91" s="15" t="s">
        <v>75</v>
      </c>
      <c r="D91" s="31"/>
      <c r="E91" s="73"/>
      <c r="F91" s="73"/>
      <c r="G91" s="21">
        <v>15</v>
      </c>
    </row>
    <row r="92" spans="1:7" ht="14.4" x14ac:dyDescent="0.25">
      <c r="A92" s="16">
        <v>55082</v>
      </c>
      <c r="B92" s="14">
        <v>82</v>
      </c>
      <c r="C92" s="15" t="s">
        <v>75</v>
      </c>
      <c r="D92" s="31"/>
      <c r="E92" s="73"/>
      <c r="F92" s="73"/>
      <c r="G92" s="21">
        <v>15</v>
      </c>
    </row>
    <row r="93" spans="1:7" ht="14.4" x14ac:dyDescent="0.25">
      <c r="A93" s="16">
        <v>55152</v>
      </c>
      <c r="B93" s="14">
        <v>27</v>
      </c>
      <c r="C93" s="15" t="s">
        <v>75</v>
      </c>
      <c r="D93" s="31"/>
      <c r="E93" s="73"/>
      <c r="F93" s="73"/>
      <c r="G93" s="21">
        <v>16</v>
      </c>
    </row>
    <row r="94" spans="1:7" ht="14.4" x14ac:dyDescent="0.25">
      <c r="A94" s="16">
        <v>55175</v>
      </c>
      <c r="B94" s="14">
        <v>71</v>
      </c>
      <c r="C94" s="15" t="s">
        <v>75</v>
      </c>
      <c r="D94" s="31"/>
      <c r="E94" s="73"/>
      <c r="F94" s="73"/>
      <c r="G94" s="21">
        <v>16</v>
      </c>
    </row>
    <row r="95" spans="1:7" ht="14.4" x14ac:dyDescent="0.25">
      <c r="A95" s="16">
        <v>55283</v>
      </c>
      <c r="B95" s="14">
        <v>7</v>
      </c>
      <c r="C95" s="15" t="s">
        <v>74</v>
      </c>
      <c r="D95" s="31">
        <v>4</v>
      </c>
      <c r="E95" s="73">
        <v>21.95</v>
      </c>
      <c r="F95" s="73">
        <v>36.869999999999997</v>
      </c>
      <c r="G95" s="21">
        <v>17</v>
      </c>
    </row>
    <row r="96" spans="1:7" ht="14.4" x14ac:dyDescent="0.25">
      <c r="A96" s="16">
        <v>55330</v>
      </c>
      <c r="B96" s="14">
        <v>12</v>
      </c>
      <c r="C96" s="15" t="s">
        <v>74</v>
      </c>
      <c r="D96" s="31">
        <v>4</v>
      </c>
      <c r="E96" s="73">
        <v>55.52</v>
      </c>
      <c r="F96" s="73">
        <v>114.1</v>
      </c>
      <c r="G96" s="21">
        <v>17</v>
      </c>
    </row>
    <row r="97" spans="1:7" ht="14.4" x14ac:dyDescent="0.25">
      <c r="A97" s="16">
        <v>55510</v>
      </c>
      <c r="B97" s="14">
        <v>23</v>
      </c>
      <c r="C97" s="15" t="s">
        <v>75</v>
      </c>
      <c r="D97" s="31"/>
      <c r="E97" s="73"/>
      <c r="F97" s="73"/>
      <c r="G97" s="21">
        <v>17</v>
      </c>
    </row>
    <row r="98" spans="1:7" ht="14.4" x14ac:dyDescent="0.25">
      <c r="A98" s="16">
        <v>55541</v>
      </c>
      <c r="B98" s="14">
        <v>57</v>
      </c>
      <c r="C98" s="15" t="s">
        <v>75</v>
      </c>
      <c r="D98" s="31"/>
      <c r="E98" s="73"/>
      <c r="F98" s="73"/>
      <c r="G98" s="21">
        <v>17</v>
      </c>
    </row>
    <row r="99" spans="1:7" ht="14.4" x14ac:dyDescent="0.25">
      <c r="A99" s="16">
        <v>55618</v>
      </c>
      <c r="B99" s="14">
        <v>107</v>
      </c>
      <c r="C99" s="15" t="s">
        <v>75</v>
      </c>
      <c r="D99" s="31"/>
      <c r="E99" s="73"/>
      <c r="F99" s="73"/>
      <c r="G99" s="21">
        <v>17</v>
      </c>
    </row>
    <row r="100" spans="1:7" ht="14.4" x14ac:dyDescent="0.25">
      <c r="A100" s="16">
        <v>55640</v>
      </c>
      <c r="B100" s="14">
        <v>7</v>
      </c>
      <c r="C100" s="15" t="s">
        <v>74</v>
      </c>
      <c r="D100" s="31">
        <v>5</v>
      </c>
      <c r="E100" s="73">
        <v>2.76</v>
      </c>
      <c r="F100" s="73">
        <v>4.38</v>
      </c>
      <c r="G100" s="21">
        <v>18</v>
      </c>
    </row>
    <row r="101" spans="1:7" ht="14.4" x14ac:dyDescent="0.25">
      <c r="A101" s="16">
        <v>55729</v>
      </c>
      <c r="B101" s="14">
        <v>3</v>
      </c>
      <c r="C101" s="15" t="s">
        <v>75</v>
      </c>
      <c r="D101" s="31"/>
      <c r="E101" s="73"/>
      <c r="F101" s="73"/>
      <c r="G101" s="21">
        <v>18</v>
      </c>
    </row>
    <row r="102" spans="1:7" ht="14.4" x14ac:dyDescent="0.25">
      <c r="A102" s="16">
        <v>55780</v>
      </c>
      <c r="B102" s="14">
        <v>18</v>
      </c>
      <c r="C102" s="15" t="s">
        <v>74</v>
      </c>
      <c r="D102" s="31">
        <v>4</v>
      </c>
      <c r="E102" s="73">
        <v>3.53</v>
      </c>
      <c r="F102" s="73">
        <v>10.53</v>
      </c>
      <c r="G102" s="21">
        <v>18</v>
      </c>
    </row>
    <row r="103" spans="1:7" ht="14.4" x14ac:dyDescent="0.25">
      <c r="A103" s="16">
        <v>55885</v>
      </c>
      <c r="B103" s="14">
        <v>101</v>
      </c>
      <c r="C103" s="15" t="s">
        <v>75</v>
      </c>
      <c r="D103" s="31"/>
      <c r="E103" s="73"/>
      <c r="F103" s="73"/>
      <c r="G103" s="21">
        <v>18</v>
      </c>
    </row>
    <row r="104" spans="1:7" ht="14.4" x14ac:dyDescent="0.25">
      <c r="A104" s="16">
        <v>55907</v>
      </c>
      <c r="B104" s="14">
        <v>110</v>
      </c>
      <c r="C104" s="15" t="s">
        <v>74</v>
      </c>
      <c r="D104" s="31">
        <v>3</v>
      </c>
      <c r="E104" s="73">
        <v>9.25</v>
      </c>
      <c r="F104" s="73">
        <v>26.58</v>
      </c>
      <c r="G104" s="21">
        <v>18</v>
      </c>
    </row>
    <row r="105" spans="1:7" ht="14.4" x14ac:dyDescent="0.25">
      <c r="A105" s="16">
        <v>56095</v>
      </c>
      <c r="B105" s="14">
        <v>3</v>
      </c>
      <c r="C105" s="15" t="s">
        <v>75</v>
      </c>
      <c r="D105" s="31"/>
      <c r="E105" s="73"/>
      <c r="F105" s="73"/>
      <c r="G105" s="21">
        <v>19</v>
      </c>
    </row>
    <row r="106" spans="1:7" ht="14.4" x14ac:dyDescent="0.25">
      <c r="A106" s="16">
        <v>56202</v>
      </c>
      <c r="B106" s="14">
        <v>18</v>
      </c>
      <c r="C106" s="15" t="s">
        <v>74</v>
      </c>
      <c r="D106" s="31">
        <v>4</v>
      </c>
      <c r="E106" s="73">
        <v>3.57</v>
      </c>
      <c r="F106" s="73">
        <v>12.49</v>
      </c>
      <c r="G106" s="21">
        <v>19</v>
      </c>
    </row>
    <row r="107" spans="1:7" ht="14.4" x14ac:dyDescent="0.25">
      <c r="A107" s="16">
        <v>56221</v>
      </c>
      <c r="B107" s="14">
        <v>31</v>
      </c>
      <c r="C107" s="15" t="s">
        <v>74</v>
      </c>
      <c r="D107" s="31">
        <v>6</v>
      </c>
      <c r="E107" s="73">
        <v>3.34</v>
      </c>
      <c r="F107" s="73">
        <v>10.06</v>
      </c>
      <c r="G107" s="21">
        <v>19</v>
      </c>
    </row>
    <row r="108" spans="1:7" ht="14.4" x14ac:dyDescent="0.25">
      <c r="A108" s="16">
        <v>56265</v>
      </c>
      <c r="B108" s="14">
        <v>95</v>
      </c>
      <c r="C108" s="15" t="s">
        <v>74</v>
      </c>
      <c r="D108" s="31">
        <v>6</v>
      </c>
      <c r="E108" s="73">
        <v>5.09</v>
      </c>
      <c r="F108" s="73">
        <v>8.69</v>
      </c>
      <c r="G108" s="21">
        <v>19</v>
      </c>
    </row>
    <row r="109" spans="1:7" ht="14.4" x14ac:dyDescent="0.25">
      <c r="A109" s="16">
        <v>56389</v>
      </c>
      <c r="B109" s="14">
        <v>42</v>
      </c>
      <c r="C109" s="15" t="s">
        <v>74</v>
      </c>
      <c r="D109" s="31">
        <v>5</v>
      </c>
      <c r="E109" s="73">
        <v>23.59</v>
      </c>
      <c r="F109" s="73">
        <v>41.8</v>
      </c>
      <c r="G109" s="21">
        <v>19</v>
      </c>
    </row>
    <row r="110" spans="1:7" ht="14.4" x14ac:dyDescent="0.25">
      <c r="A110" s="16">
        <v>56476</v>
      </c>
      <c r="B110" s="14">
        <v>23</v>
      </c>
      <c r="C110" s="15" t="s">
        <v>74</v>
      </c>
      <c r="D110" s="31">
        <v>6</v>
      </c>
      <c r="E110" s="73">
        <v>21.94</v>
      </c>
      <c r="F110" s="73">
        <v>50.06</v>
      </c>
      <c r="G110" s="21">
        <v>20</v>
      </c>
    </row>
    <row r="111" spans="1:7" ht="14.4" x14ac:dyDescent="0.25">
      <c r="A111" s="16">
        <v>56632</v>
      </c>
      <c r="B111" s="14">
        <v>43</v>
      </c>
      <c r="C111" s="15" t="s">
        <v>74</v>
      </c>
      <c r="D111" s="31">
        <v>2</v>
      </c>
      <c r="E111" s="73">
        <v>1.77</v>
      </c>
      <c r="F111" s="73">
        <v>3.15</v>
      </c>
      <c r="G111" s="21">
        <v>20</v>
      </c>
    </row>
    <row r="112" spans="1:7" ht="14.4" x14ac:dyDescent="0.25">
      <c r="A112" s="16">
        <v>56785</v>
      </c>
      <c r="B112" s="14">
        <v>32</v>
      </c>
      <c r="C112" s="15" t="s">
        <v>74</v>
      </c>
      <c r="D112" s="31">
        <v>5</v>
      </c>
      <c r="E112" s="73">
        <v>1.1299999999999999</v>
      </c>
      <c r="F112" s="73">
        <v>3.6</v>
      </c>
      <c r="G112" s="21">
        <v>21</v>
      </c>
    </row>
    <row r="113" spans="1:7" ht="14.4" x14ac:dyDescent="0.25">
      <c r="A113" s="16">
        <v>56950</v>
      </c>
      <c r="B113" s="14">
        <v>19</v>
      </c>
      <c r="C113" s="15" t="s">
        <v>74</v>
      </c>
      <c r="D113" s="31">
        <v>6</v>
      </c>
      <c r="E113" s="73">
        <v>3.8</v>
      </c>
      <c r="F113" s="73">
        <v>8.52</v>
      </c>
      <c r="G113" s="21">
        <v>21</v>
      </c>
    </row>
    <row r="114" spans="1:7" ht="14.4" x14ac:dyDescent="0.25">
      <c r="A114" s="16">
        <v>57085</v>
      </c>
      <c r="B114" s="14">
        <v>27</v>
      </c>
      <c r="C114" s="15" t="s">
        <v>74</v>
      </c>
      <c r="D114" s="31">
        <v>2</v>
      </c>
      <c r="E114" s="73">
        <v>7.05</v>
      </c>
      <c r="F114" s="73">
        <v>8.4700000000000006</v>
      </c>
      <c r="G114" s="21">
        <v>21</v>
      </c>
    </row>
    <row r="115" spans="1:7" ht="14.4" x14ac:dyDescent="0.25">
      <c r="A115" s="16">
        <v>57265</v>
      </c>
      <c r="B115" s="14">
        <v>25</v>
      </c>
      <c r="C115" s="15" t="s">
        <v>74</v>
      </c>
      <c r="D115" s="31">
        <v>3</v>
      </c>
      <c r="E115" s="73">
        <v>6.71</v>
      </c>
      <c r="F115" s="73">
        <v>13.38</v>
      </c>
      <c r="G115" s="21">
        <v>21</v>
      </c>
    </row>
    <row r="116" spans="1:7" ht="14.4" x14ac:dyDescent="0.25">
      <c r="A116" s="16">
        <v>57337</v>
      </c>
      <c r="B116" s="14">
        <v>110</v>
      </c>
      <c r="C116" s="15" t="s">
        <v>74</v>
      </c>
      <c r="D116" s="31">
        <v>4</v>
      </c>
      <c r="E116" s="73">
        <v>4.18</v>
      </c>
      <c r="F116" s="73">
        <v>9.75</v>
      </c>
      <c r="G116" s="21">
        <v>21</v>
      </c>
    </row>
    <row r="117" spans="1:7" ht="14.4" x14ac:dyDescent="0.25">
      <c r="A117" s="16">
        <v>57534</v>
      </c>
      <c r="B117" s="14">
        <v>114</v>
      </c>
      <c r="C117" s="15" t="s">
        <v>74</v>
      </c>
      <c r="D117" s="31">
        <v>3</v>
      </c>
      <c r="E117" s="73">
        <v>4.26</v>
      </c>
      <c r="F117" s="73">
        <v>14.78</v>
      </c>
      <c r="G117" s="21">
        <v>21</v>
      </c>
    </row>
    <row r="118" spans="1:7" ht="14.4" x14ac:dyDescent="0.25">
      <c r="A118" s="16">
        <v>57619</v>
      </c>
      <c r="B118" s="14">
        <v>8</v>
      </c>
      <c r="C118" s="15" t="s">
        <v>74</v>
      </c>
      <c r="D118" s="31">
        <v>3</v>
      </c>
      <c r="E118" s="73">
        <v>5.91</v>
      </c>
      <c r="F118" s="73">
        <v>21.58</v>
      </c>
      <c r="G118" s="21">
        <v>22</v>
      </c>
    </row>
    <row r="119" spans="1:7" ht="14.4" x14ac:dyDescent="0.25">
      <c r="A119" s="16">
        <v>57796</v>
      </c>
      <c r="B119" s="14">
        <v>62</v>
      </c>
      <c r="C119" s="15" t="s">
        <v>74</v>
      </c>
      <c r="D119" s="31">
        <v>5</v>
      </c>
      <c r="E119" s="73">
        <v>2.58</v>
      </c>
      <c r="F119" s="73">
        <v>6.52</v>
      </c>
      <c r="G119" s="21">
        <v>22</v>
      </c>
    </row>
    <row r="120" spans="1:7" ht="14.4" x14ac:dyDescent="0.25">
      <c r="A120" s="16">
        <v>57934</v>
      </c>
      <c r="B120" s="14">
        <v>87</v>
      </c>
      <c r="C120" s="15" t="s">
        <v>74</v>
      </c>
      <c r="D120" s="31">
        <v>3</v>
      </c>
      <c r="E120" s="73">
        <v>4.45</v>
      </c>
      <c r="F120" s="73">
        <v>5.95</v>
      </c>
      <c r="G120" s="21">
        <v>22</v>
      </c>
    </row>
    <row r="121" spans="1:7" ht="14.4" x14ac:dyDescent="0.25">
      <c r="A121" s="16">
        <v>57958</v>
      </c>
      <c r="B121" s="14">
        <v>28</v>
      </c>
      <c r="C121" s="15" t="s">
        <v>74</v>
      </c>
      <c r="D121" s="31">
        <v>4</v>
      </c>
      <c r="E121" s="73">
        <v>5.15</v>
      </c>
      <c r="F121" s="73">
        <v>16.190000000000001</v>
      </c>
      <c r="G121" s="21">
        <v>22</v>
      </c>
    </row>
    <row r="122" spans="1:7" ht="14.4" x14ac:dyDescent="0.25">
      <c r="A122" s="16">
        <v>58061</v>
      </c>
      <c r="B122" s="14">
        <v>12</v>
      </c>
      <c r="C122" s="15" t="s">
        <v>74</v>
      </c>
      <c r="D122" s="31">
        <v>2</v>
      </c>
      <c r="E122" s="73">
        <v>2.94</v>
      </c>
      <c r="F122" s="73">
        <v>7.56</v>
      </c>
      <c r="G122" s="21">
        <v>23</v>
      </c>
    </row>
    <row r="123" spans="1:7" ht="14.4" x14ac:dyDescent="0.25">
      <c r="A123" s="16">
        <v>58074</v>
      </c>
      <c r="B123" s="14">
        <v>21</v>
      </c>
      <c r="C123" s="15" t="s">
        <v>74</v>
      </c>
      <c r="D123" s="31">
        <v>1</v>
      </c>
      <c r="E123" s="73">
        <v>18.54</v>
      </c>
      <c r="F123" s="73">
        <v>38.69</v>
      </c>
      <c r="G123" s="21">
        <v>23</v>
      </c>
    </row>
    <row r="124" spans="1:7" ht="14.4" x14ac:dyDescent="0.25">
      <c r="A124" s="16">
        <v>58143</v>
      </c>
      <c r="B124" s="14">
        <v>8</v>
      </c>
      <c r="C124" s="15" t="s">
        <v>75</v>
      </c>
      <c r="D124" s="31"/>
      <c r="E124" s="73"/>
      <c r="F124" s="73"/>
      <c r="G124" s="21">
        <v>23</v>
      </c>
    </row>
    <row r="125" spans="1:7" ht="14.4" x14ac:dyDescent="0.25">
      <c r="A125" s="16">
        <v>58212</v>
      </c>
      <c r="B125" s="14">
        <v>32</v>
      </c>
      <c r="C125" s="15" t="s">
        <v>74</v>
      </c>
      <c r="D125" s="31">
        <v>5</v>
      </c>
      <c r="E125" s="73">
        <v>8.34</v>
      </c>
      <c r="F125" s="73">
        <v>15.06</v>
      </c>
      <c r="G125" s="21">
        <v>23</v>
      </c>
    </row>
    <row r="126" spans="1:7" ht="14.4" x14ac:dyDescent="0.25">
      <c r="A126" s="16">
        <v>58281</v>
      </c>
      <c r="B126" s="14">
        <v>56</v>
      </c>
      <c r="C126" s="15" t="s">
        <v>75</v>
      </c>
      <c r="D126" s="31"/>
      <c r="E126" s="73"/>
      <c r="F126" s="73"/>
      <c r="G126" s="21">
        <v>23</v>
      </c>
    </row>
    <row r="127" spans="1:7" ht="14.4" x14ac:dyDescent="0.25">
      <c r="A127" s="16">
        <v>58350</v>
      </c>
      <c r="B127" s="14">
        <v>18</v>
      </c>
      <c r="C127" s="15" t="s">
        <v>75</v>
      </c>
      <c r="D127" s="31"/>
      <c r="E127" s="73"/>
      <c r="F127" s="73"/>
      <c r="G127" s="21">
        <v>23</v>
      </c>
    </row>
    <row r="128" spans="1:7" ht="14.4" x14ac:dyDescent="0.25">
      <c r="A128" s="16">
        <v>58419</v>
      </c>
      <c r="B128" s="14">
        <v>62</v>
      </c>
      <c r="C128" s="15" t="s">
        <v>74</v>
      </c>
      <c r="D128" s="31">
        <v>4</v>
      </c>
      <c r="E128" s="73">
        <v>9.57</v>
      </c>
      <c r="F128" s="73">
        <v>14.55</v>
      </c>
      <c r="G128" s="21">
        <v>23</v>
      </c>
    </row>
    <row r="129" spans="1:7" ht="14.4" x14ac:dyDescent="0.25">
      <c r="A129" s="16">
        <v>58488</v>
      </c>
      <c r="B129" s="14">
        <v>27</v>
      </c>
      <c r="C129" s="15" t="s">
        <v>75</v>
      </c>
      <c r="D129" s="31"/>
      <c r="E129" s="73"/>
      <c r="F129" s="73"/>
      <c r="G129" s="21">
        <v>23</v>
      </c>
    </row>
    <row r="130" spans="1:7" ht="14.4" x14ac:dyDescent="0.25">
      <c r="A130" s="16">
        <v>58557</v>
      </c>
      <c r="B130" s="14">
        <v>12</v>
      </c>
      <c r="C130" s="15" t="s">
        <v>74</v>
      </c>
      <c r="D130" s="31">
        <v>5</v>
      </c>
      <c r="E130" s="73">
        <v>25.25</v>
      </c>
      <c r="F130" s="73">
        <v>46.24</v>
      </c>
      <c r="G130" s="21">
        <v>24</v>
      </c>
    </row>
    <row r="131" spans="1:7" ht="14.4" x14ac:dyDescent="0.25">
      <c r="A131" s="16">
        <v>58626</v>
      </c>
      <c r="B131" s="14">
        <v>9</v>
      </c>
      <c r="C131" s="15" t="s">
        <v>74</v>
      </c>
      <c r="D131" s="31">
        <v>5</v>
      </c>
      <c r="E131" s="73">
        <v>15.81</v>
      </c>
      <c r="F131" s="73">
        <v>19.02</v>
      </c>
      <c r="G131" s="21">
        <v>24</v>
      </c>
    </row>
    <row r="132" spans="1:7" ht="14.4" x14ac:dyDescent="0.25">
      <c r="A132" s="16">
        <v>58695</v>
      </c>
      <c r="B132" s="14">
        <v>12</v>
      </c>
      <c r="C132" s="15" t="s">
        <v>75</v>
      </c>
      <c r="D132" s="31"/>
      <c r="E132" s="73"/>
      <c r="F132" s="73"/>
      <c r="G132" s="21">
        <v>24</v>
      </c>
    </row>
    <row r="133" spans="1:7" ht="14.4" x14ac:dyDescent="0.25">
      <c r="A133" s="16">
        <v>58764</v>
      </c>
      <c r="B133" s="14">
        <v>6</v>
      </c>
      <c r="C133" s="15" t="s">
        <v>75</v>
      </c>
      <c r="D133" s="31"/>
      <c r="E133" s="73"/>
      <c r="F133" s="73"/>
      <c r="G133" s="21">
        <v>24</v>
      </c>
    </row>
    <row r="134" spans="1:7" ht="14.4" x14ac:dyDescent="0.25">
      <c r="A134" s="16">
        <v>58833</v>
      </c>
      <c r="B134" s="14">
        <v>2</v>
      </c>
      <c r="C134" s="15" t="s">
        <v>75</v>
      </c>
      <c r="D134" s="31"/>
      <c r="E134" s="73"/>
      <c r="F134" s="73"/>
      <c r="G134" s="21">
        <v>24</v>
      </c>
    </row>
    <row r="135" spans="1:7" ht="14.4" x14ac:dyDescent="0.25">
      <c r="A135" s="16">
        <v>58902</v>
      </c>
      <c r="B135" s="14">
        <v>18</v>
      </c>
      <c r="C135" s="15" t="s">
        <v>74</v>
      </c>
      <c r="D135" s="31">
        <v>3</v>
      </c>
      <c r="E135" s="73">
        <v>11.32</v>
      </c>
      <c r="F135" s="73">
        <v>10</v>
      </c>
      <c r="G135" s="21">
        <v>24</v>
      </c>
    </row>
    <row r="136" spans="1:7" ht="14.4" x14ac:dyDescent="0.25">
      <c r="A136" s="16">
        <v>58971</v>
      </c>
      <c r="B136" s="14">
        <v>46</v>
      </c>
      <c r="C136" s="15" t="s">
        <v>75</v>
      </c>
      <c r="D136" s="31"/>
      <c r="E136" s="73"/>
      <c r="F136" s="73"/>
      <c r="G136" s="21">
        <v>24</v>
      </c>
    </row>
    <row r="137" spans="1:7" ht="14.4" x14ac:dyDescent="0.25">
      <c r="A137" s="16">
        <v>59040</v>
      </c>
      <c r="B137" s="14">
        <v>2</v>
      </c>
      <c r="C137" s="15" t="s">
        <v>75</v>
      </c>
      <c r="D137" s="31"/>
      <c r="E137" s="73"/>
      <c r="F137" s="73"/>
      <c r="G137" s="21">
        <v>24</v>
      </c>
    </row>
    <row r="138" spans="1:7" ht="14.4" x14ac:dyDescent="0.25">
      <c r="A138" s="16">
        <v>59109</v>
      </c>
      <c r="B138" s="14">
        <v>21</v>
      </c>
      <c r="C138" s="15" t="s">
        <v>75</v>
      </c>
      <c r="D138" s="31"/>
      <c r="E138" s="73"/>
      <c r="F138" s="73"/>
      <c r="G138" s="21">
        <v>25</v>
      </c>
    </row>
    <row r="139" spans="1:7" ht="14.4" x14ac:dyDescent="0.25">
      <c r="A139" s="16">
        <v>59178</v>
      </c>
      <c r="B139" s="14">
        <v>70</v>
      </c>
      <c r="C139" s="15" t="s">
        <v>74</v>
      </c>
      <c r="D139" s="31">
        <v>5</v>
      </c>
      <c r="E139" s="73">
        <v>20.95</v>
      </c>
      <c r="F139" s="73">
        <v>22.39</v>
      </c>
      <c r="G139" s="21">
        <v>25</v>
      </c>
    </row>
    <row r="140" spans="1:7" ht="14.4" x14ac:dyDescent="0.25">
      <c r="A140" s="16">
        <v>59247</v>
      </c>
      <c r="B140" s="14">
        <v>75</v>
      </c>
      <c r="C140" s="15" t="s">
        <v>74</v>
      </c>
      <c r="D140" s="31">
        <v>4</v>
      </c>
      <c r="E140" s="73">
        <v>3.58</v>
      </c>
      <c r="F140" s="73">
        <v>5.49</v>
      </c>
      <c r="G140" s="21">
        <v>25</v>
      </c>
    </row>
    <row r="141" spans="1:7" ht="14.4" x14ac:dyDescent="0.25">
      <c r="A141" s="16">
        <v>59316</v>
      </c>
      <c r="B141" s="14">
        <v>96</v>
      </c>
      <c r="C141" s="15" t="s">
        <v>74</v>
      </c>
      <c r="D141" s="31">
        <v>2</v>
      </c>
      <c r="E141" s="73">
        <v>22.67</v>
      </c>
      <c r="F141" s="73">
        <v>31.29</v>
      </c>
      <c r="G141" s="21">
        <v>25</v>
      </c>
    </row>
    <row r="142" spans="1:7" ht="14.4" x14ac:dyDescent="0.25">
      <c r="A142" s="16">
        <v>59385</v>
      </c>
      <c r="B142" s="14">
        <v>7</v>
      </c>
      <c r="C142" s="15" t="s">
        <v>75</v>
      </c>
      <c r="D142" s="31"/>
      <c r="E142" s="73"/>
      <c r="F142" s="73"/>
      <c r="G142" s="21">
        <v>26</v>
      </c>
    </row>
    <row r="143" spans="1:7" ht="14.4" x14ac:dyDescent="0.25">
      <c r="A143" s="16">
        <v>59454</v>
      </c>
      <c r="B143" s="14">
        <v>20</v>
      </c>
      <c r="C143" s="15" t="s">
        <v>75</v>
      </c>
      <c r="D143" s="31"/>
      <c r="E143" s="73"/>
      <c r="F143" s="73"/>
      <c r="G143" s="21">
        <v>26</v>
      </c>
    </row>
    <row r="144" spans="1:7" ht="14.4" x14ac:dyDescent="0.25">
      <c r="A144" s="16">
        <v>59523</v>
      </c>
      <c r="B144" s="14">
        <v>35</v>
      </c>
      <c r="C144" s="15" t="s">
        <v>74</v>
      </c>
      <c r="D144" s="31">
        <v>1</v>
      </c>
      <c r="E144" s="73">
        <v>24.1</v>
      </c>
      <c r="F144" s="73">
        <v>57.76</v>
      </c>
      <c r="G144" s="21">
        <v>26</v>
      </c>
    </row>
    <row r="145" spans="1:7" ht="14.4" x14ac:dyDescent="0.25">
      <c r="A145" s="16">
        <v>59592</v>
      </c>
      <c r="B145" s="14">
        <v>91</v>
      </c>
      <c r="C145" s="15" t="s">
        <v>74</v>
      </c>
      <c r="D145" s="31">
        <v>4</v>
      </c>
      <c r="E145" s="73">
        <v>10.99</v>
      </c>
      <c r="F145" s="73">
        <v>10.31</v>
      </c>
      <c r="G145" s="21">
        <v>26</v>
      </c>
    </row>
    <row r="146" spans="1:7" ht="14.4" x14ac:dyDescent="0.25">
      <c r="A146" s="16">
        <v>59661</v>
      </c>
      <c r="B146" s="14">
        <v>38</v>
      </c>
      <c r="C146" s="15" t="s">
        <v>74</v>
      </c>
      <c r="D146" s="31">
        <v>2</v>
      </c>
      <c r="E146" s="73">
        <v>20.95</v>
      </c>
      <c r="F146" s="73">
        <v>49.49</v>
      </c>
      <c r="G146" s="21">
        <v>26</v>
      </c>
    </row>
    <row r="147" spans="1:7" ht="14.4" x14ac:dyDescent="0.25">
      <c r="A147" s="16">
        <v>59730</v>
      </c>
      <c r="B147" s="14">
        <v>35</v>
      </c>
      <c r="C147" s="15" t="s">
        <v>75</v>
      </c>
      <c r="D147" s="31"/>
      <c r="E147" s="73"/>
      <c r="F147" s="73"/>
      <c r="G147" s="21">
        <v>26</v>
      </c>
    </row>
    <row r="148" spans="1:7" ht="14.4" x14ac:dyDescent="0.25">
      <c r="A148" s="16">
        <v>59799</v>
      </c>
      <c r="B148" s="14">
        <v>68</v>
      </c>
      <c r="C148" s="15" t="s">
        <v>75</v>
      </c>
      <c r="D148" s="31"/>
      <c r="E148" s="73"/>
      <c r="F148" s="73"/>
      <c r="G148" s="21">
        <v>26</v>
      </c>
    </row>
    <row r="149" spans="1:7" ht="14.4" x14ac:dyDescent="0.25">
      <c r="A149" s="16">
        <v>59868</v>
      </c>
      <c r="B149" s="14">
        <v>115</v>
      </c>
      <c r="C149" s="15" t="s">
        <v>74</v>
      </c>
      <c r="D149" s="31">
        <v>5</v>
      </c>
      <c r="E149" s="73">
        <v>22.52</v>
      </c>
      <c r="F149" s="73">
        <v>30.98</v>
      </c>
      <c r="G149" s="21">
        <v>26</v>
      </c>
    </row>
    <row r="150" spans="1:7" ht="14.4" x14ac:dyDescent="0.25">
      <c r="A150" s="16">
        <v>59937</v>
      </c>
      <c r="B150" s="14">
        <v>9</v>
      </c>
      <c r="C150" s="15" t="s">
        <v>75</v>
      </c>
      <c r="D150" s="31"/>
      <c r="E150" s="73"/>
      <c r="F150" s="73"/>
      <c r="G150" s="21">
        <v>27</v>
      </c>
    </row>
    <row r="151" spans="1:7" ht="14.4" x14ac:dyDescent="0.25">
      <c r="A151" s="16">
        <v>60006</v>
      </c>
      <c r="B151" s="14">
        <v>3</v>
      </c>
      <c r="C151" s="15" t="s">
        <v>75</v>
      </c>
      <c r="D151" s="31"/>
      <c r="E151" s="73"/>
      <c r="F151" s="73"/>
      <c r="G151" s="21">
        <v>27</v>
      </c>
    </row>
    <row r="152" spans="1:7" ht="14.4" x14ac:dyDescent="0.25">
      <c r="A152" s="16">
        <v>60075</v>
      </c>
      <c r="B152" s="14">
        <v>120</v>
      </c>
      <c r="C152" s="15" t="s">
        <v>74</v>
      </c>
      <c r="D152" s="31">
        <v>6</v>
      </c>
      <c r="E152" s="73">
        <v>19.32</v>
      </c>
      <c r="F152" s="73">
        <v>40.31</v>
      </c>
      <c r="G152" s="21">
        <v>27</v>
      </c>
    </row>
    <row r="153" spans="1:7" ht="14.4" x14ac:dyDescent="0.25">
      <c r="A153" s="16">
        <v>60144</v>
      </c>
      <c r="B153" s="14">
        <v>35</v>
      </c>
      <c r="C153" s="15" t="s">
        <v>74</v>
      </c>
      <c r="D153" s="31">
        <v>6</v>
      </c>
      <c r="E153" s="73">
        <v>19.52</v>
      </c>
      <c r="F153" s="73">
        <v>47.97</v>
      </c>
      <c r="G153" s="21">
        <v>27</v>
      </c>
    </row>
    <row r="154" spans="1:7" ht="14.4" x14ac:dyDescent="0.25">
      <c r="A154" s="16">
        <v>60213</v>
      </c>
      <c r="B154" s="14">
        <v>90</v>
      </c>
      <c r="C154" s="15" t="s">
        <v>74</v>
      </c>
      <c r="D154" s="31">
        <v>4</v>
      </c>
      <c r="E154" s="73">
        <v>26.42</v>
      </c>
      <c r="F154" s="73">
        <v>63.12</v>
      </c>
      <c r="G154" s="21">
        <v>27</v>
      </c>
    </row>
    <row r="155" spans="1:7" ht="14.4" x14ac:dyDescent="0.25">
      <c r="A155" s="16">
        <v>60282</v>
      </c>
      <c r="B155" s="14">
        <v>65</v>
      </c>
      <c r="C155" s="15" t="s">
        <v>75</v>
      </c>
      <c r="D155" s="31"/>
      <c r="E155" s="73"/>
      <c r="F155" s="73"/>
      <c r="G155" s="21">
        <v>27</v>
      </c>
    </row>
    <row r="156" spans="1:7" ht="14.4" x14ac:dyDescent="0.25">
      <c r="A156" s="16">
        <v>60351</v>
      </c>
      <c r="B156" s="14">
        <v>31</v>
      </c>
      <c r="C156" s="15" t="s">
        <v>74</v>
      </c>
      <c r="D156" s="31">
        <v>6</v>
      </c>
      <c r="E156" s="73">
        <v>29.56</v>
      </c>
      <c r="F156" s="73">
        <v>29.26</v>
      </c>
      <c r="G156" s="21">
        <v>28</v>
      </c>
    </row>
    <row r="157" spans="1:7" ht="14.4" x14ac:dyDescent="0.25">
      <c r="A157" s="16">
        <v>60420</v>
      </c>
      <c r="B157" s="14">
        <v>10</v>
      </c>
      <c r="C157" s="15" t="s">
        <v>75</v>
      </c>
      <c r="D157" s="31"/>
      <c r="E157" s="73"/>
      <c r="F157" s="73"/>
      <c r="G157" s="21">
        <v>28</v>
      </c>
    </row>
    <row r="158" spans="1:7" ht="14.4" x14ac:dyDescent="0.25">
      <c r="A158" s="16">
        <v>60489</v>
      </c>
      <c r="B158" s="14">
        <v>7</v>
      </c>
      <c r="C158" s="15" t="s">
        <v>75</v>
      </c>
      <c r="D158" s="31"/>
      <c r="E158" s="73"/>
      <c r="F158" s="73"/>
      <c r="G158" s="21">
        <v>28</v>
      </c>
    </row>
    <row r="159" spans="1:7" ht="14.4" x14ac:dyDescent="0.25">
      <c r="A159" s="16">
        <v>60558</v>
      </c>
      <c r="B159" s="14">
        <v>8</v>
      </c>
      <c r="C159" s="15" t="s">
        <v>75</v>
      </c>
      <c r="D159" s="31"/>
      <c r="E159" s="73"/>
      <c r="F159" s="73"/>
      <c r="G159" s="21">
        <v>28</v>
      </c>
    </row>
    <row r="160" spans="1:7" ht="14.4" x14ac:dyDescent="0.25">
      <c r="A160" s="16">
        <v>60627</v>
      </c>
      <c r="B160" s="14">
        <v>2</v>
      </c>
      <c r="C160" s="15" t="s">
        <v>75</v>
      </c>
      <c r="D160" s="31"/>
      <c r="E160" s="73"/>
      <c r="F160" s="73"/>
      <c r="G160" s="21">
        <v>28</v>
      </c>
    </row>
    <row r="161" spans="1:7" ht="14.4" x14ac:dyDescent="0.25">
      <c r="A161" s="16">
        <v>60696</v>
      </c>
      <c r="B161" s="14">
        <v>2</v>
      </c>
      <c r="C161" s="15" t="s">
        <v>75</v>
      </c>
      <c r="D161" s="31"/>
      <c r="E161" s="73"/>
      <c r="F161" s="73"/>
      <c r="G161" s="21">
        <v>28</v>
      </c>
    </row>
    <row r="162" spans="1:7" ht="14.4" x14ac:dyDescent="0.25">
      <c r="A162" s="16">
        <v>60765</v>
      </c>
      <c r="B162" s="14">
        <v>34</v>
      </c>
      <c r="C162" s="15" t="s">
        <v>74</v>
      </c>
      <c r="D162" s="31">
        <v>6</v>
      </c>
      <c r="E162" s="73">
        <v>28.55</v>
      </c>
      <c r="F162" s="73">
        <v>52.97</v>
      </c>
      <c r="G162" s="21">
        <v>28</v>
      </c>
    </row>
    <row r="163" spans="1:7" ht="14.4" x14ac:dyDescent="0.25">
      <c r="A163" s="16">
        <v>60834</v>
      </c>
      <c r="B163" s="14">
        <v>13</v>
      </c>
      <c r="C163" s="15" t="s">
        <v>75</v>
      </c>
      <c r="D163" s="31"/>
      <c r="E163" s="73"/>
      <c r="F163" s="73"/>
      <c r="G163" s="21">
        <v>29</v>
      </c>
    </row>
    <row r="164" spans="1:7" ht="14.4" x14ac:dyDescent="0.25">
      <c r="A164" s="16">
        <v>60903</v>
      </c>
      <c r="B164" s="14">
        <v>2</v>
      </c>
      <c r="C164" s="15" t="s">
        <v>75</v>
      </c>
      <c r="D164" s="31"/>
      <c r="E164" s="73"/>
      <c r="F164" s="73"/>
      <c r="G164" s="21">
        <v>29</v>
      </c>
    </row>
    <row r="165" spans="1:7" ht="14.4" x14ac:dyDescent="0.25">
      <c r="A165" s="16">
        <v>60972</v>
      </c>
      <c r="B165" s="14">
        <v>4</v>
      </c>
      <c r="C165" s="15" t="s">
        <v>75</v>
      </c>
      <c r="D165" s="31"/>
      <c r="E165" s="73"/>
      <c r="F165" s="73"/>
      <c r="G165" s="21">
        <v>29</v>
      </c>
    </row>
    <row r="166" spans="1:7" ht="14.4" x14ac:dyDescent="0.25">
      <c r="A166" s="16">
        <v>61041</v>
      </c>
      <c r="B166" s="14">
        <v>62</v>
      </c>
      <c r="C166" s="15" t="s">
        <v>75</v>
      </c>
      <c r="D166" s="31"/>
      <c r="E166" s="73"/>
      <c r="F166" s="73"/>
      <c r="G166" s="21">
        <v>29</v>
      </c>
    </row>
    <row r="167" spans="1:7" ht="14.4" x14ac:dyDescent="0.25">
      <c r="A167" s="16">
        <v>61110</v>
      </c>
      <c r="B167" s="14">
        <v>95</v>
      </c>
      <c r="C167" s="15" t="s">
        <v>74</v>
      </c>
      <c r="D167" s="31">
        <v>1</v>
      </c>
      <c r="E167" s="73">
        <v>7.86</v>
      </c>
      <c r="F167" s="73">
        <v>10.48</v>
      </c>
      <c r="G167" s="21">
        <v>29</v>
      </c>
    </row>
    <row r="168" spans="1:7" ht="14.4" x14ac:dyDescent="0.25">
      <c r="A168" s="16">
        <v>61179</v>
      </c>
      <c r="B168" s="14">
        <v>126</v>
      </c>
      <c r="C168" s="15" t="s">
        <v>74</v>
      </c>
      <c r="D168" s="31">
        <v>1</v>
      </c>
      <c r="E168" s="73">
        <v>13.87</v>
      </c>
      <c r="F168" s="73">
        <v>18.420000000000002</v>
      </c>
      <c r="G168" s="21">
        <v>29</v>
      </c>
    </row>
    <row r="169" spans="1:7" ht="14.4" x14ac:dyDescent="0.25">
      <c r="A169" s="16">
        <v>61248</v>
      </c>
      <c r="B169" s="14">
        <v>33</v>
      </c>
      <c r="C169" s="15" t="s">
        <v>74</v>
      </c>
      <c r="D169" s="31">
        <v>4</v>
      </c>
      <c r="E169" s="73">
        <v>20.76</v>
      </c>
      <c r="F169" s="73">
        <v>50.34</v>
      </c>
      <c r="G169" s="21">
        <v>29</v>
      </c>
    </row>
    <row r="170" spans="1:7" ht="14.4" x14ac:dyDescent="0.25">
      <c r="A170" s="16">
        <v>61317</v>
      </c>
      <c r="B170" s="14">
        <v>119</v>
      </c>
      <c r="C170" s="15" t="s">
        <v>74</v>
      </c>
      <c r="D170" s="31">
        <v>6</v>
      </c>
      <c r="E170" s="73">
        <v>15.85</v>
      </c>
      <c r="F170" s="73">
        <v>21.22</v>
      </c>
      <c r="G170" s="21">
        <v>29</v>
      </c>
    </row>
    <row r="171" spans="1:7" ht="14.4" x14ac:dyDescent="0.25">
      <c r="A171" s="16">
        <v>61386</v>
      </c>
      <c r="B171" s="14">
        <v>77</v>
      </c>
      <c r="C171" s="15" t="s">
        <v>74</v>
      </c>
      <c r="D171" s="31">
        <v>2</v>
      </c>
      <c r="E171" s="73">
        <v>5.53</v>
      </c>
      <c r="F171" s="73">
        <v>6.67</v>
      </c>
      <c r="G171" s="21">
        <v>29</v>
      </c>
    </row>
    <row r="172" spans="1:7" ht="14.4" x14ac:dyDescent="0.25">
      <c r="A172" s="16">
        <v>61455</v>
      </c>
      <c r="B172" s="14">
        <v>43</v>
      </c>
      <c r="C172" s="15" t="s">
        <v>74</v>
      </c>
      <c r="D172" s="31">
        <v>1</v>
      </c>
      <c r="E172" s="73">
        <v>27.03</v>
      </c>
      <c r="F172" s="73">
        <v>48.18</v>
      </c>
      <c r="G172" s="21">
        <v>30</v>
      </c>
    </row>
    <row r="173" spans="1:7" ht="14.4" x14ac:dyDescent="0.25">
      <c r="A173" s="16">
        <v>61524</v>
      </c>
      <c r="B173" s="14">
        <v>100</v>
      </c>
      <c r="C173" s="15" t="s">
        <v>74</v>
      </c>
      <c r="D173" s="31">
        <v>5</v>
      </c>
      <c r="E173" s="73">
        <v>29.53</v>
      </c>
      <c r="F173" s="73">
        <v>57.51</v>
      </c>
      <c r="G173" s="21">
        <v>30</v>
      </c>
    </row>
    <row r="174" spans="1:7" ht="14.4" x14ac:dyDescent="0.25">
      <c r="A174" s="16">
        <v>61593</v>
      </c>
      <c r="B174" s="14">
        <v>20</v>
      </c>
      <c r="C174" s="15" t="s">
        <v>75</v>
      </c>
      <c r="D174" s="31"/>
      <c r="E174" s="73"/>
      <c r="F174" s="73"/>
      <c r="G174" s="21">
        <v>30</v>
      </c>
    </row>
    <row r="175" spans="1:7" ht="14.4" x14ac:dyDescent="0.25">
      <c r="A175" s="16">
        <v>61662</v>
      </c>
      <c r="B175" s="14">
        <v>21</v>
      </c>
      <c r="C175" s="15" t="s">
        <v>75</v>
      </c>
      <c r="D175" s="31"/>
      <c r="E175" s="73"/>
      <c r="F175" s="73"/>
      <c r="G175" s="21">
        <v>30</v>
      </c>
    </row>
    <row r="176" spans="1:7" ht="14.4" x14ac:dyDescent="0.25">
      <c r="A176" s="16">
        <v>61731</v>
      </c>
      <c r="B176" s="14">
        <v>6</v>
      </c>
      <c r="C176" s="15" t="s">
        <v>75</v>
      </c>
      <c r="D176" s="31"/>
      <c r="E176" s="73"/>
      <c r="F176" s="73"/>
      <c r="G176" s="21">
        <v>30</v>
      </c>
    </row>
    <row r="177" spans="1:7" ht="14.4" x14ac:dyDescent="0.25">
      <c r="A177" s="16">
        <v>61800</v>
      </c>
      <c r="B177" s="14">
        <v>5</v>
      </c>
      <c r="C177" s="15" t="s">
        <v>74</v>
      </c>
      <c r="D177" s="31">
        <v>6</v>
      </c>
      <c r="E177" s="73">
        <v>21.18</v>
      </c>
      <c r="F177" s="73">
        <v>53.85</v>
      </c>
      <c r="G177" s="21">
        <v>30</v>
      </c>
    </row>
    <row r="178" spans="1:7" ht="14.4" x14ac:dyDescent="0.25">
      <c r="A178" s="16">
        <v>61869</v>
      </c>
      <c r="B178" s="14">
        <v>2</v>
      </c>
      <c r="C178" s="15" t="s">
        <v>75</v>
      </c>
      <c r="D178" s="31"/>
      <c r="E178" s="73"/>
      <c r="F178" s="73"/>
      <c r="G178" s="21">
        <v>30</v>
      </c>
    </row>
    <row r="179" spans="1:7" ht="14.4" x14ac:dyDescent="0.25">
      <c r="A179" s="16">
        <v>61938</v>
      </c>
      <c r="B179" s="14">
        <v>46</v>
      </c>
      <c r="C179" s="15" t="s">
        <v>74</v>
      </c>
      <c r="D179" s="31">
        <v>4</v>
      </c>
      <c r="E179" s="73">
        <v>15.01</v>
      </c>
      <c r="F179" s="73">
        <v>28.59</v>
      </c>
      <c r="G179" s="21">
        <v>30</v>
      </c>
    </row>
    <row r="180" spans="1:7" ht="14.4" x14ac:dyDescent="0.25">
      <c r="A180" s="16">
        <v>62007</v>
      </c>
      <c r="B180" s="14">
        <v>7</v>
      </c>
      <c r="C180" s="15" t="s">
        <v>74</v>
      </c>
      <c r="D180" s="31">
        <v>1</v>
      </c>
      <c r="E180" s="73">
        <v>7.79</v>
      </c>
      <c r="F180" s="73">
        <v>17.61</v>
      </c>
      <c r="G180" s="21">
        <v>31</v>
      </c>
    </row>
    <row r="181" spans="1:7" ht="14.4" x14ac:dyDescent="0.25">
      <c r="A181" s="16">
        <v>62076</v>
      </c>
      <c r="B181" s="14">
        <v>2</v>
      </c>
      <c r="C181" s="15" t="s">
        <v>75</v>
      </c>
      <c r="D181" s="31"/>
      <c r="E181" s="73"/>
      <c r="F181" s="73"/>
      <c r="G181" s="21">
        <v>31</v>
      </c>
    </row>
    <row r="182" spans="1:7" ht="14.4" x14ac:dyDescent="0.25">
      <c r="A182" s="16">
        <v>62145</v>
      </c>
      <c r="B182" s="14">
        <v>61</v>
      </c>
      <c r="C182" s="15" t="s">
        <v>74</v>
      </c>
      <c r="D182" s="31">
        <v>5</v>
      </c>
      <c r="E182" s="73">
        <v>12.87</v>
      </c>
      <c r="F182" s="73">
        <v>17.54</v>
      </c>
      <c r="G182" s="21">
        <v>31</v>
      </c>
    </row>
    <row r="183" spans="1:7" ht="14.4" x14ac:dyDescent="0.25">
      <c r="A183" s="16">
        <v>62214</v>
      </c>
      <c r="B183" s="14">
        <v>29</v>
      </c>
      <c r="C183" s="15" t="s">
        <v>75</v>
      </c>
      <c r="D183" s="31"/>
      <c r="E183" s="73"/>
      <c r="F183" s="73"/>
      <c r="G183" s="21">
        <v>31</v>
      </c>
    </row>
    <row r="184" spans="1:7" ht="14.4" x14ac:dyDescent="0.25">
      <c r="A184" s="16">
        <v>62283</v>
      </c>
      <c r="B184" s="14">
        <v>2</v>
      </c>
      <c r="C184" s="15" t="s">
        <v>74</v>
      </c>
      <c r="D184" s="31">
        <v>2</v>
      </c>
      <c r="E184" s="73">
        <v>20.46</v>
      </c>
      <c r="F184" s="73">
        <v>20.67</v>
      </c>
      <c r="G184" s="21">
        <v>31</v>
      </c>
    </row>
    <row r="185" spans="1:7" ht="14.4" x14ac:dyDescent="0.25">
      <c r="A185" s="16">
        <v>62352</v>
      </c>
      <c r="B185" s="14">
        <v>47</v>
      </c>
      <c r="C185" s="15" t="s">
        <v>74</v>
      </c>
      <c r="D185" s="31">
        <v>5</v>
      </c>
      <c r="E185" s="73">
        <v>17.559999999999999</v>
      </c>
      <c r="F185" s="73">
        <v>28.46</v>
      </c>
      <c r="G185" s="21">
        <v>31</v>
      </c>
    </row>
    <row r="186" spans="1:7" ht="14.4" x14ac:dyDescent="0.25">
      <c r="A186" s="16">
        <v>62421</v>
      </c>
      <c r="B186" s="14">
        <v>16</v>
      </c>
      <c r="C186" s="15" t="s">
        <v>74</v>
      </c>
      <c r="D186" s="31">
        <v>5</v>
      </c>
      <c r="E186" s="73">
        <v>4.71</v>
      </c>
      <c r="F186" s="73">
        <v>6.37</v>
      </c>
      <c r="G186" s="21">
        <v>32</v>
      </c>
    </row>
    <row r="187" spans="1:7" ht="14.4" x14ac:dyDescent="0.25">
      <c r="A187" s="16">
        <v>62490</v>
      </c>
      <c r="B187" s="14">
        <v>15</v>
      </c>
      <c r="C187" s="15" t="s">
        <v>75</v>
      </c>
      <c r="D187" s="31"/>
      <c r="E187" s="73"/>
      <c r="F187" s="73"/>
      <c r="G187" s="21">
        <v>32</v>
      </c>
    </row>
    <row r="188" spans="1:7" ht="14.4" x14ac:dyDescent="0.25">
      <c r="A188" s="16">
        <v>62559</v>
      </c>
      <c r="B188" s="14">
        <v>7</v>
      </c>
      <c r="C188" s="15" t="s">
        <v>74</v>
      </c>
      <c r="D188" s="31">
        <v>6</v>
      </c>
      <c r="E188" s="73">
        <v>21.34</v>
      </c>
      <c r="F188" s="73">
        <v>27.01</v>
      </c>
      <c r="G188" s="21">
        <v>32</v>
      </c>
    </row>
    <row r="189" spans="1:7" ht="14.4" x14ac:dyDescent="0.25">
      <c r="A189" s="16">
        <v>62628</v>
      </c>
      <c r="B189" s="14">
        <v>6</v>
      </c>
      <c r="C189" s="15" t="s">
        <v>74</v>
      </c>
      <c r="D189" s="31">
        <v>6</v>
      </c>
      <c r="E189" s="73">
        <v>3.54</v>
      </c>
      <c r="F189" s="73">
        <v>4.41</v>
      </c>
      <c r="G189" s="21">
        <v>32</v>
      </c>
    </row>
    <row r="190" spans="1:7" ht="14.4" x14ac:dyDescent="0.25">
      <c r="A190" s="16">
        <v>62697</v>
      </c>
      <c r="B190" s="14">
        <v>9</v>
      </c>
      <c r="C190" s="15" t="s">
        <v>74</v>
      </c>
      <c r="D190" s="31">
        <v>5</v>
      </c>
      <c r="E190" s="73">
        <v>22.45</v>
      </c>
      <c r="F190" s="73">
        <v>51.91</v>
      </c>
      <c r="G190" s="21">
        <v>32</v>
      </c>
    </row>
    <row r="191" spans="1:7" ht="14.4" x14ac:dyDescent="0.25">
      <c r="A191" s="16">
        <v>62766</v>
      </c>
      <c r="B191" s="14">
        <v>45</v>
      </c>
      <c r="C191" s="15" t="s">
        <v>74</v>
      </c>
      <c r="D191" s="31">
        <v>4</v>
      </c>
      <c r="E191" s="73">
        <v>11.59</v>
      </c>
      <c r="F191" s="73">
        <v>13.85</v>
      </c>
      <c r="G191" s="21">
        <v>32</v>
      </c>
    </row>
    <row r="192" spans="1:7" ht="14.4" x14ac:dyDescent="0.25">
      <c r="A192" s="16">
        <v>62835</v>
      </c>
      <c r="B192" s="14">
        <v>6</v>
      </c>
      <c r="C192" s="15" t="s">
        <v>74</v>
      </c>
      <c r="D192" s="31">
        <v>5</v>
      </c>
      <c r="E192" s="73">
        <v>17.29</v>
      </c>
      <c r="F192" s="73">
        <v>37.020000000000003</v>
      </c>
      <c r="G192" s="21">
        <v>32</v>
      </c>
    </row>
    <row r="193" spans="1:7" ht="14.4" x14ac:dyDescent="0.25">
      <c r="A193" s="16">
        <v>62904</v>
      </c>
      <c r="B193" s="14">
        <v>90</v>
      </c>
      <c r="C193" s="15" t="s">
        <v>75</v>
      </c>
      <c r="D193" s="31"/>
      <c r="E193" s="73"/>
      <c r="F193" s="73"/>
      <c r="G193" s="21">
        <v>32</v>
      </c>
    </row>
    <row r="194" spans="1:7" ht="14.4" x14ac:dyDescent="0.25">
      <c r="A194" s="16">
        <v>62973</v>
      </c>
      <c r="B194" s="14">
        <v>9</v>
      </c>
      <c r="C194" s="15" t="s">
        <v>75</v>
      </c>
      <c r="D194" s="31"/>
      <c r="E194" s="73"/>
      <c r="F194" s="73"/>
      <c r="G194" s="21">
        <v>32</v>
      </c>
    </row>
    <row r="195" spans="1:7" ht="14.4" x14ac:dyDescent="0.25">
      <c r="A195" s="16">
        <v>63042</v>
      </c>
      <c r="B195" s="14">
        <v>71</v>
      </c>
      <c r="C195" s="15" t="s">
        <v>75</v>
      </c>
      <c r="D195" s="31"/>
      <c r="E195" s="73"/>
      <c r="F195" s="73"/>
      <c r="G195" s="21">
        <v>32</v>
      </c>
    </row>
    <row r="196" spans="1:7" ht="14.4" x14ac:dyDescent="0.25">
      <c r="A196" s="16">
        <v>63111</v>
      </c>
      <c r="B196" s="14">
        <v>41</v>
      </c>
      <c r="C196" s="15" t="s">
        <v>74</v>
      </c>
      <c r="D196" s="31">
        <v>3</v>
      </c>
      <c r="E196" s="73">
        <v>25.62</v>
      </c>
      <c r="F196" s="73">
        <v>25.07</v>
      </c>
      <c r="G196" s="21">
        <v>33</v>
      </c>
    </row>
    <row r="197" spans="1:7" ht="14.4" x14ac:dyDescent="0.25">
      <c r="A197" s="16">
        <v>63180</v>
      </c>
      <c r="B197" s="14">
        <v>3</v>
      </c>
      <c r="C197" s="15" t="s">
        <v>74</v>
      </c>
      <c r="D197" s="31">
        <v>4</v>
      </c>
      <c r="E197" s="73">
        <v>7.72</v>
      </c>
      <c r="F197" s="73">
        <v>9.48</v>
      </c>
      <c r="G197" s="21">
        <v>33</v>
      </c>
    </row>
    <row r="198" spans="1:7" ht="14.4" x14ac:dyDescent="0.25">
      <c r="A198" s="16">
        <v>63249</v>
      </c>
      <c r="B198" s="14">
        <v>2</v>
      </c>
      <c r="C198" s="15" t="s">
        <v>74</v>
      </c>
      <c r="D198" s="31">
        <v>5</v>
      </c>
      <c r="E198" s="73">
        <v>11.27</v>
      </c>
      <c r="F198" s="73">
        <v>15.81</v>
      </c>
      <c r="G198" s="21">
        <v>33</v>
      </c>
    </row>
    <row r="199" spans="1:7" ht="14.4" x14ac:dyDescent="0.25">
      <c r="A199" s="16">
        <v>63318</v>
      </c>
      <c r="B199" s="14">
        <v>7</v>
      </c>
      <c r="C199" s="15" t="s">
        <v>74</v>
      </c>
      <c r="D199" s="31">
        <v>5</v>
      </c>
      <c r="E199" s="73">
        <v>26.08</v>
      </c>
      <c r="F199" s="73">
        <v>49.52</v>
      </c>
      <c r="G199" s="21">
        <v>33</v>
      </c>
    </row>
    <row r="200" spans="1:7" ht="14.4" x14ac:dyDescent="0.25">
      <c r="A200" s="16">
        <v>63387</v>
      </c>
      <c r="B200" s="14">
        <v>14</v>
      </c>
      <c r="C200" s="15" t="s">
        <v>74</v>
      </c>
      <c r="D200" s="31">
        <v>1</v>
      </c>
      <c r="E200" s="73">
        <v>8.3000000000000007</v>
      </c>
      <c r="F200" s="73">
        <v>11.42</v>
      </c>
      <c r="G200" s="21">
        <v>33</v>
      </c>
    </row>
    <row r="201" spans="1:7" ht="14.4" x14ac:dyDescent="0.25">
      <c r="A201" s="16">
        <v>63456</v>
      </c>
      <c r="B201" s="14">
        <v>24</v>
      </c>
      <c r="C201" s="15" t="s">
        <v>74</v>
      </c>
      <c r="D201" s="31">
        <v>6</v>
      </c>
      <c r="E201" s="73">
        <v>4.08</v>
      </c>
      <c r="F201" s="73">
        <v>5.54</v>
      </c>
      <c r="G201" s="21">
        <v>33</v>
      </c>
    </row>
    <row r="202" spans="1:7" ht="14.4" x14ac:dyDescent="0.25">
      <c r="A202" s="16">
        <v>63525</v>
      </c>
      <c r="B202" s="14">
        <v>110</v>
      </c>
      <c r="C202" s="15" t="s">
        <v>74</v>
      </c>
      <c r="D202" s="31">
        <v>2</v>
      </c>
      <c r="E202" s="73">
        <v>5.75</v>
      </c>
      <c r="F202" s="73">
        <v>9.5299999999999994</v>
      </c>
      <c r="G202" s="21">
        <v>33</v>
      </c>
    </row>
    <row r="203" spans="1:7" ht="14.4" x14ac:dyDescent="0.25">
      <c r="A203" s="16">
        <v>63594</v>
      </c>
      <c r="B203" s="14">
        <v>83</v>
      </c>
      <c r="C203" s="15" t="s">
        <v>75</v>
      </c>
      <c r="D203" s="31"/>
      <c r="E203" s="73"/>
      <c r="F203" s="73"/>
      <c r="G203" s="21">
        <v>33</v>
      </c>
    </row>
    <row r="204" spans="1:7" ht="14.4" x14ac:dyDescent="0.25">
      <c r="A204" s="16">
        <v>63663</v>
      </c>
      <c r="B204" s="14">
        <v>12</v>
      </c>
      <c r="C204" s="15" t="s">
        <v>74</v>
      </c>
      <c r="D204" s="31">
        <v>1</v>
      </c>
      <c r="E204" s="73">
        <v>15.58</v>
      </c>
      <c r="F204" s="73">
        <v>32.979999999999997</v>
      </c>
      <c r="G204" s="21">
        <v>34</v>
      </c>
    </row>
    <row r="205" spans="1:7" ht="14.4" x14ac:dyDescent="0.25">
      <c r="A205" s="16">
        <v>63732</v>
      </c>
      <c r="B205" s="14">
        <v>7</v>
      </c>
      <c r="C205" s="15" t="s">
        <v>74</v>
      </c>
      <c r="D205" s="31">
        <v>5</v>
      </c>
      <c r="E205" s="73">
        <v>6.53</v>
      </c>
      <c r="F205" s="73">
        <v>9.2200000000000006</v>
      </c>
      <c r="G205" s="21">
        <v>34</v>
      </c>
    </row>
    <row r="206" spans="1:7" ht="14.4" x14ac:dyDescent="0.25">
      <c r="A206" s="16">
        <v>63801</v>
      </c>
      <c r="B206" s="14">
        <v>8</v>
      </c>
      <c r="C206" s="15" t="s">
        <v>74</v>
      </c>
      <c r="D206" s="31">
        <v>1</v>
      </c>
      <c r="E206" s="73">
        <v>29.89</v>
      </c>
      <c r="F206" s="73">
        <v>67.37</v>
      </c>
      <c r="G206" s="21">
        <v>34</v>
      </c>
    </row>
    <row r="207" spans="1:7" ht="14.4" x14ac:dyDescent="0.25">
      <c r="A207" s="16">
        <v>63870</v>
      </c>
      <c r="B207" s="14">
        <v>10</v>
      </c>
      <c r="C207" s="15" t="s">
        <v>74</v>
      </c>
      <c r="D207" s="31">
        <v>4</v>
      </c>
      <c r="E207" s="73">
        <v>27.99</v>
      </c>
      <c r="F207" s="73">
        <v>64.28</v>
      </c>
      <c r="G207" s="21">
        <v>34</v>
      </c>
    </row>
    <row r="208" spans="1:7" ht="14.4" x14ac:dyDescent="0.25">
      <c r="A208" s="16">
        <v>63939</v>
      </c>
      <c r="B208" s="14">
        <v>5</v>
      </c>
      <c r="C208" s="15" t="s">
        <v>74</v>
      </c>
      <c r="D208" s="31">
        <v>5</v>
      </c>
      <c r="E208" s="73">
        <v>6.07</v>
      </c>
      <c r="F208" s="73">
        <v>5.34</v>
      </c>
      <c r="G208" s="21">
        <v>34</v>
      </c>
    </row>
    <row r="209" spans="1:7" ht="14.4" x14ac:dyDescent="0.25">
      <c r="A209" s="16">
        <v>64008</v>
      </c>
      <c r="B209" s="14">
        <v>43</v>
      </c>
      <c r="C209" s="15" t="s">
        <v>75</v>
      </c>
      <c r="D209" s="31"/>
      <c r="E209" s="73"/>
      <c r="F209" s="73"/>
      <c r="G209" s="21">
        <v>34</v>
      </c>
    </row>
    <row r="210" spans="1:7" ht="14.4" x14ac:dyDescent="0.25">
      <c r="A210" s="16">
        <v>64077</v>
      </c>
      <c r="B210" s="14">
        <v>127</v>
      </c>
      <c r="C210" s="15" t="s">
        <v>74</v>
      </c>
      <c r="D210" s="31">
        <v>4</v>
      </c>
      <c r="E210" s="73">
        <v>4.01</v>
      </c>
      <c r="F210" s="73">
        <v>2.5099999999999998</v>
      </c>
      <c r="G210" s="21">
        <v>34</v>
      </c>
    </row>
    <row r="211" spans="1:7" ht="14.4" x14ac:dyDescent="0.25">
      <c r="A211" s="16">
        <v>64146</v>
      </c>
      <c r="B211" s="14">
        <v>105</v>
      </c>
      <c r="C211" s="15" t="s">
        <v>75</v>
      </c>
      <c r="D211" s="31"/>
      <c r="E211" s="73"/>
      <c r="F211" s="73"/>
      <c r="G211" s="21">
        <v>34</v>
      </c>
    </row>
    <row r="212" spans="1:7" ht="14.4" x14ac:dyDescent="0.25">
      <c r="A212" s="16">
        <v>64215</v>
      </c>
      <c r="B212" s="14">
        <v>8</v>
      </c>
      <c r="C212" s="15" t="s">
        <v>74</v>
      </c>
      <c r="D212" s="31">
        <v>2</v>
      </c>
      <c r="E212" s="73">
        <v>3.89</v>
      </c>
      <c r="F212" s="73">
        <v>4.07</v>
      </c>
      <c r="G212" s="21">
        <v>35</v>
      </c>
    </row>
    <row r="213" spans="1:7" ht="14.4" x14ac:dyDescent="0.25">
      <c r="A213" s="16">
        <v>64284</v>
      </c>
      <c r="B213" s="14">
        <v>9</v>
      </c>
      <c r="C213" s="15" t="s">
        <v>74</v>
      </c>
      <c r="D213" s="31">
        <v>6</v>
      </c>
      <c r="E213" s="73">
        <v>9.16</v>
      </c>
      <c r="F213" s="73">
        <v>19.37</v>
      </c>
      <c r="G213" s="21">
        <v>35</v>
      </c>
    </row>
    <row r="214" spans="1:7" ht="14.4" x14ac:dyDescent="0.25">
      <c r="A214" s="16">
        <v>64353</v>
      </c>
      <c r="B214" s="14">
        <v>5</v>
      </c>
      <c r="C214" s="15" t="s">
        <v>74</v>
      </c>
      <c r="D214" s="31">
        <v>2</v>
      </c>
      <c r="E214" s="73">
        <v>21.16</v>
      </c>
      <c r="F214" s="73">
        <v>54.5</v>
      </c>
      <c r="G214" s="21">
        <v>35</v>
      </c>
    </row>
    <row r="215" spans="1:7" ht="14.4" x14ac:dyDescent="0.25">
      <c r="A215" s="16">
        <v>64422</v>
      </c>
      <c r="B215" s="14">
        <v>111</v>
      </c>
      <c r="C215" s="15" t="s">
        <v>75</v>
      </c>
      <c r="D215" s="31"/>
      <c r="E215" s="73"/>
      <c r="F215" s="73"/>
      <c r="G215" s="21">
        <v>35</v>
      </c>
    </row>
    <row r="216" spans="1:7" ht="14.4" x14ac:dyDescent="0.25">
      <c r="A216" s="16">
        <v>64491</v>
      </c>
      <c r="B216" s="14">
        <v>100</v>
      </c>
      <c r="C216" s="15" t="s">
        <v>75</v>
      </c>
      <c r="D216" s="31"/>
      <c r="E216" s="73"/>
      <c r="F216" s="73"/>
      <c r="G216" s="21">
        <v>35</v>
      </c>
    </row>
    <row r="217" spans="1:7" ht="14.4" x14ac:dyDescent="0.25">
      <c r="A217" s="16">
        <v>64560</v>
      </c>
      <c r="B217" s="14">
        <v>15</v>
      </c>
      <c r="C217" s="15" t="s">
        <v>74</v>
      </c>
      <c r="D217" s="31">
        <v>4</v>
      </c>
      <c r="E217" s="73">
        <v>29.42</v>
      </c>
      <c r="F217" s="73">
        <v>32.19</v>
      </c>
      <c r="G217" s="21">
        <v>35</v>
      </c>
    </row>
    <row r="218" spans="1:7" ht="14.4" x14ac:dyDescent="0.25">
      <c r="A218" s="16">
        <v>64629</v>
      </c>
      <c r="B218" s="14">
        <v>26</v>
      </c>
      <c r="C218" s="15" t="s">
        <v>75</v>
      </c>
      <c r="D218" s="31"/>
      <c r="E218" s="73"/>
      <c r="F218" s="73"/>
      <c r="G218" s="21">
        <v>35</v>
      </c>
    </row>
    <row r="219" spans="1:7" ht="14.4" x14ac:dyDescent="0.25">
      <c r="A219" s="16">
        <v>64698</v>
      </c>
      <c r="B219" s="14">
        <v>44</v>
      </c>
      <c r="C219" s="15" t="s">
        <v>75</v>
      </c>
      <c r="D219" s="31"/>
      <c r="E219" s="73"/>
      <c r="F219" s="73"/>
      <c r="G219" s="21">
        <v>35</v>
      </c>
    </row>
    <row r="220" spans="1:7" ht="14.4" x14ac:dyDescent="0.25">
      <c r="A220" s="16">
        <v>64767</v>
      </c>
      <c r="B220" s="14">
        <v>36</v>
      </c>
      <c r="C220" s="15" t="s">
        <v>74</v>
      </c>
      <c r="D220" s="31">
        <v>5</v>
      </c>
      <c r="E220" s="73">
        <v>12.42</v>
      </c>
      <c r="F220" s="73">
        <v>23.82</v>
      </c>
      <c r="G220" s="21">
        <v>36</v>
      </c>
    </row>
    <row r="221" spans="1:7" ht="14.4" x14ac:dyDescent="0.25">
      <c r="A221" s="16">
        <v>64836</v>
      </c>
      <c r="B221" s="14">
        <v>21</v>
      </c>
      <c r="C221" s="15" t="s">
        <v>75</v>
      </c>
      <c r="D221" s="31"/>
      <c r="E221" s="73"/>
      <c r="F221" s="73"/>
      <c r="G221" s="21">
        <v>36</v>
      </c>
    </row>
    <row r="222" spans="1:7" ht="14.4" x14ac:dyDescent="0.25">
      <c r="A222" s="16">
        <v>64905</v>
      </c>
      <c r="B222" s="14">
        <v>111</v>
      </c>
      <c r="C222" s="15" t="s">
        <v>74</v>
      </c>
      <c r="D222" s="31">
        <v>2</v>
      </c>
      <c r="E222" s="73">
        <v>13.81</v>
      </c>
      <c r="F222" s="73">
        <v>18.11</v>
      </c>
      <c r="G222" s="21">
        <v>36</v>
      </c>
    </row>
    <row r="223" spans="1:7" ht="14.4" x14ac:dyDescent="0.25">
      <c r="A223" s="16">
        <v>64974</v>
      </c>
      <c r="B223" s="14">
        <v>14</v>
      </c>
      <c r="C223" s="15" t="s">
        <v>74</v>
      </c>
      <c r="D223" s="31">
        <v>6</v>
      </c>
      <c r="E223" s="73">
        <v>11.4</v>
      </c>
      <c r="F223" s="73">
        <v>22.53</v>
      </c>
      <c r="G223" s="21">
        <v>36</v>
      </c>
    </row>
    <row r="224" spans="1:7" ht="14.4" x14ac:dyDescent="0.25">
      <c r="A224" s="16">
        <v>65043</v>
      </c>
      <c r="B224" s="14">
        <v>127</v>
      </c>
      <c r="C224" s="15" t="s">
        <v>74</v>
      </c>
      <c r="D224" s="31">
        <v>5</v>
      </c>
      <c r="E224" s="73">
        <v>7.69</v>
      </c>
      <c r="F224" s="73">
        <v>9.1300000000000008</v>
      </c>
      <c r="G224" s="21">
        <v>37</v>
      </c>
    </row>
    <row r="225" spans="1:7" ht="14.4" x14ac:dyDescent="0.25">
      <c r="A225" s="16">
        <v>65112</v>
      </c>
      <c r="B225" s="14">
        <v>98</v>
      </c>
      <c r="C225" s="15" t="s">
        <v>74</v>
      </c>
      <c r="D225" s="31">
        <v>2</v>
      </c>
      <c r="E225" s="73">
        <v>10.82</v>
      </c>
      <c r="F225" s="73">
        <v>21.69</v>
      </c>
      <c r="G225" s="21">
        <v>38</v>
      </c>
    </row>
    <row r="226" spans="1:7" ht="14.4" x14ac:dyDescent="0.25">
      <c r="A226" s="16">
        <v>65181</v>
      </c>
      <c r="B226" s="14">
        <v>34</v>
      </c>
      <c r="C226" s="15" t="s">
        <v>75</v>
      </c>
      <c r="D226" s="31"/>
      <c r="E226" s="73"/>
      <c r="F226" s="73"/>
      <c r="G226" s="21">
        <v>38</v>
      </c>
    </row>
    <row r="227" spans="1:7" ht="14.4" x14ac:dyDescent="0.25">
      <c r="A227" s="16">
        <v>65250</v>
      </c>
      <c r="B227" s="14">
        <v>122</v>
      </c>
      <c r="C227" s="15" t="s">
        <v>74</v>
      </c>
      <c r="D227" s="31">
        <v>2</v>
      </c>
      <c r="E227" s="73">
        <v>28.8</v>
      </c>
      <c r="F227" s="73">
        <v>74.58</v>
      </c>
      <c r="G227" s="21">
        <v>38</v>
      </c>
    </row>
    <row r="228" spans="1:7" ht="14.4" x14ac:dyDescent="0.25">
      <c r="A228" s="16">
        <v>65319</v>
      </c>
      <c r="B228" s="14">
        <v>44</v>
      </c>
      <c r="C228" s="15" t="s">
        <v>74</v>
      </c>
      <c r="D228" s="31">
        <v>3</v>
      </c>
      <c r="E228" s="73">
        <v>12.11</v>
      </c>
      <c r="F228" s="73">
        <v>20.92</v>
      </c>
      <c r="G228" s="21">
        <v>39</v>
      </c>
    </row>
    <row r="229" spans="1:7" ht="14.4" x14ac:dyDescent="0.25">
      <c r="A229" s="16">
        <v>65388</v>
      </c>
      <c r="B229" s="14">
        <v>60</v>
      </c>
      <c r="C229" s="15" t="s">
        <v>75</v>
      </c>
      <c r="D229" s="31"/>
      <c r="E229" s="73"/>
      <c r="F229" s="73"/>
      <c r="G229" s="21">
        <v>39</v>
      </c>
    </row>
    <row r="230" spans="1:7" ht="14.4" x14ac:dyDescent="0.25">
      <c r="A230" s="16">
        <v>65457</v>
      </c>
      <c r="B230" s="14">
        <v>62</v>
      </c>
      <c r="C230" s="15" t="s">
        <v>74</v>
      </c>
      <c r="D230" s="31">
        <v>3</v>
      </c>
      <c r="E230" s="73">
        <v>13.4</v>
      </c>
      <c r="F230" s="73">
        <v>17.3</v>
      </c>
      <c r="G230" s="21">
        <v>39</v>
      </c>
    </row>
    <row r="231" spans="1:7" ht="14.4" x14ac:dyDescent="0.25">
      <c r="A231" s="16">
        <v>65526</v>
      </c>
      <c r="B231" s="14">
        <v>126</v>
      </c>
      <c r="C231" s="15" t="s">
        <v>74</v>
      </c>
      <c r="D231" s="31">
        <v>4</v>
      </c>
      <c r="E231" s="73">
        <v>17.2</v>
      </c>
      <c r="F231" s="73">
        <v>40.49</v>
      </c>
      <c r="G231" s="21">
        <v>39</v>
      </c>
    </row>
    <row r="232" spans="1:7" ht="14.4" x14ac:dyDescent="0.25">
      <c r="A232" s="16">
        <v>65595</v>
      </c>
      <c r="B232" s="14">
        <v>104</v>
      </c>
      <c r="C232" s="15" t="s">
        <v>74</v>
      </c>
      <c r="D232" s="31">
        <v>5</v>
      </c>
      <c r="E232" s="73">
        <v>28.23</v>
      </c>
      <c r="F232" s="73">
        <v>46.05</v>
      </c>
      <c r="G232" s="21">
        <v>39</v>
      </c>
    </row>
    <row r="233" spans="1:7" ht="14.4" x14ac:dyDescent="0.25">
      <c r="A233" s="16">
        <v>65664</v>
      </c>
      <c r="B233" s="14">
        <v>3</v>
      </c>
      <c r="C233" s="15" t="s">
        <v>74</v>
      </c>
      <c r="D233" s="31">
        <v>5</v>
      </c>
      <c r="E233" s="73">
        <v>6.17</v>
      </c>
      <c r="F233" s="73">
        <v>13.01</v>
      </c>
      <c r="G233" s="21">
        <v>40</v>
      </c>
    </row>
    <row r="234" spans="1:7" ht="14.4" x14ac:dyDescent="0.25">
      <c r="A234" s="16">
        <v>65733</v>
      </c>
      <c r="B234" s="14">
        <v>41</v>
      </c>
      <c r="C234" s="15" t="s">
        <v>74</v>
      </c>
      <c r="D234" s="31">
        <v>6</v>
      </c>
      <c r="E234" s="73">
        <v>18.96</v>
      </c>
      <c r="F234" s="73">
        <v>29.23</v>
      </c>
      <c r="G234" s="21">
        <v>40</v>
      </c>
    </row>
    <row r="235" spans="1:7" ht="14.4" x14ac:dyDescent="0.25">
      <c r="A235" s="16">
        <v>65802</v>
      </c>
      <c r="B235" s="14">
        <v>13</v>
      </c>
      <c r="C235" s="15" t="s">
        <v>75</v>
      </c>
      <c r="D235" s="31"/>
      <c r="E235" s="73"/>
      <c r="F235" s="73"/>
      <c r="G235" s="21">
        <v>40</v>
      </c>
    </row>
    <row r="236" spans="1:7" ht="14.4" x14ac:dyDescent="0.25">
      <c r="A236" s="16">
        <v>65871</v>
      </c>
      <c r="B236" s="14">
        <v>23</v>
      </c>
      <c r="C236" s="15" t="s">
        <v>74</v>
      </c>
      <c r="D236" s="31">
        <v>4</v>
      </c>
      <c r="E236" s="73">
        <v>24.8</v>
      </c>
      <c r="F236" s="73">
        <v>62.76</v>
      </c>
      <c r="G236" s="21">
        <v>40</v>
      </c>
    </row>
    <row r="237" spans="1:7" ht="14.4" x14ac:dyDescent="0.25">
      <c r="A237" s="16">
        <v>65940</v>
      </c>
      <c r="B237" s="14">
        <v>24</v>
      </c>
      <c r="C237" s="15" t="s">
        <v>75</v>
      </c>
      <c r="D237" s="31"/>
      <c r="E237" s="73"/>
      <c r="F237" s="73"/>
      <c r="G237" s="21">
        <v>40</v>
      </c>
    </row>
    <row r="238" spans="1:7" ht="14.4" x14ac:dyDescent="0.25">
      <c r="A238" s="16">
        <v>66009</v>
      </c>
      <c r="B238" s="14">
        <v>31</v>
      </c>
      <c r="C238" s="15" t="s">
        <v>75</v>
      </c>
      <c r="D238" s="31"/>
      <c r="E238" s="73"/>
      <c r="F238" s="73"/>
      <c r="G238" s="21">
        <v>43</v>
      </c>
    </row>
    <row r="239" spans="1:7" ht="14.4" x14ac:dyDescent="0.25">
      <c r="A239" s="16">
        <v>66078</v>
      </c>
      <c r="B239" s="14">
        <v>27</v>
      </c>
      <c r="C239" s="15" t="s">
        <v>75</v>
      </c>
      <c r="D239" s="31"/>
      <c r="E239" s="73"/>
      <c r="F239" s="73"/>
      <c r="G239" s="21">
        <v>43</v>
      </c>
    </row>
    <row r="240" spans="1:7" ht="14.4" x14ac:dyDescent="0.25">
      <c r="A240" s="16">
        <v>66147</v>
      </c>
      <c r="B240" s="14">
        <v>127</v>
      </c>
      <c r="C240" s="15" t="s">
        <v>74</v>
      </c>
      <c r="D240" s="31">
        <v>2</v>
      </c>
      <c r="E240" s="73">
        <v>19.559999999999999</v>
      </c>
      <c r="F240" s="73">
        <v>37.6</v>
      </c>
      <c r="G240" s="21">
        <v>43</v>
      </c>
    </row>
    <row r="241" spans="1:7" ht="14.4" x14ac:dyDescent="0.25">
      <c r="A241" s="16">
        <v>66216</v>
      </c>
      <c r="B241" s="14">
        <v>25</v>
      </c>
      <c r="C241" s="15" t="s">
        <v>74</v>
      </c>
      <c r="D241" s="31">
        <v>4</v>
      </c>
      <c r="E241" s="73">
        <v>13.49</v>
      </c>
      <c r="F241" s="73">
        <v>28.63</v>
      </c>
      <c r="G241" s="21">
        <v>43</v>
      </c>
    </row>
    <row r="242" spans="1:7" ht="14.4" x14ac:dyDescent="0.25">
      <c r="A242" s="16">
        <v>66285</v>
      </c>
      <c r="B242" s="14">
        <v>65</v>
      </c>
      <c r="C242" s="15" t="s">
        <v>75</v>
      </c>
      <c r="D242" s="31"/>
      <c r="E242" s="73"/>
      <c r="F242" s="73"/>
      <c r="G242" s="21">
        <v>43</v>
      </c>
    </row>
    <row r="243" spans="1:7" ht="14.4" x14ac:dyDescent="0.25">
      <c r="A243" s="16">
        <v>66354</v>
      </c>
      <c r="B243" s="14">
        <v>106</v>
      </c>
      <c r="C243" s="15" t="s">
        <v>75</v>
      </c>
      <c r="D243" s="31"/>
      <c r="E243" s="73"/>
      <c r="F243" s="73"/>
      <c r="G243" s="21">
        <v>43</v>
      </c>
    </row>
    <row r="244" spans="1:7" ht="14.4" x14ac:dyDescent="0.25">
      <c r="A244" s="16">
        <v>66423</v>
      </c>
      <c r="B244" s="14">
        <v>38</v>
      </c>
      <c r="C244" s="15" t="s">
        <v>74</v>
      </c>
      <c r="D244" s="31">
        <v>4</v>
      </c>
      <c r="E244" s="73">
        <v>5.91</v>
      </c>
      <c r="F244" s="73">
        <v>5.16</v>
      </c>
      <c r="G244" s="21">
        <v>44</v>
      </c>
    </row>
    <row r="245" spans="1:7" ht="14.4" x14ac:dyDescent="0.25">
      <c r="A245" s="16">
        <v>66492</v>
      </c>
      <c r="B245" s="14">
        <v>118</v>
      </c>
      <c r="C245" s="15" t="s">
        <v>75</v>
      </c>
      <c r="D245" s="31"/>
      <c r="E245" s="73"/>
      <c r="F245" s="73"/>
      <c r="G245" s="21">
        <v>45</v>
      </c>
    </row>
    <row r="246" spans="1:7" ht="14.4" x14ac:dyDescent="0.25">
      <c r="A246" s="16">
        <v>66561</v>
      </c>
      <c r="B246" s="14">
        <v>112</v>
      </c>
      <c r="C246" s="15" t="s">
        <v>74</v>
      </c>
      <c r="D246" s="31">
        <v>1</v>
      </c>
      <c r="E246" s="73">
        <v>13.95</v>
      </c>
      <c r="F246" s="73">
        <v>34.53</v>
      </c>
      <c r="G246" s="21">
        <v>46</v>
      </c>
    </row>
    <row r="247" spans="1:7" ht="14.4" x14ac:dyDescent="0.25">
      <c r="A247" s="16">
        <v>66630</v>
      </c>
      <c r="B247" s="14">
        <v>87</v>
      </c>
      <c r="C247" s="15" t="s">
        <v>74</v>
      </c>
      <c r="D247" s="31">
        <v>4</v>
      </c>
      <c r="E247" s="73">
        <v>28.71</v>
      </c>
      <c r="F247" s="73">
        <v>37.93</v>
      </c>
      <c r="G247" s="21">
        <v>46</v>
      </c>
    </row>
    <row r="248" spans="1:7" ht="14.4" x14ac:dyDescent="0.25">
      <c r="A248" s="16">
        <v>66699</v>
      </c>
      <c r="B248" s="14">
        <v>44</v>
      </c>
      <c r="C248" s="15" t="s">
        <v>75</v>
      </c>
      <c r="D248" s="31"/>
      <c r="E248" s="73"/>
      <c r="F248" s="73"/>
      <c r="G248" s="21">
        <v>46</v>
      </c>
    </row>
    <row r="249" spans="1:7" ht="14.4" x14ac:dyDescent="0.25">
      <c r="A249" s="16">
        <v>66768</v>
      </c>
      <c r="B249" s="14">
        <v>59</v>
      </c>
      <c r="C249" s="15" t="s">
        <v>74</v>
      </c>
      <c r="D249" s="31">
        <v>5</v>
      </c>
      <c r="E249" s="73">
        <v>26.2</v>
      </c>
      <c r="F249" s="73">
        <v>55.54</v>
      </c>
      <c r="G249" s="21">
        <v>47</v>
      </c>
    </row>
    <row r="250" spans="1:7" ht="14.4" x14ac:dyDescent="0.25">
      <c r="A250" s="16">
        <v>66837</v>
      </c>
      <c r="B250" s="14">
        <v>109</v>
      </c>
      <c r="C250" s="15" t="s">
        <v>75</v>
      </c>
      <c r="D250" s="31"/>
      <c r="E250" s="73"/>
      <c r="F250" s="73"/>
      <c r="G250" s="21">
        <v>47</v>
      </c>
    </row>
    <row r="251" spans="1:7" ht="14.4" x14ac:dyDescent="0.25">
      <c r="A251" s="16">
        <v>66906</v>
      </c>
      <c r="B251" s="14">
        <v>92</v>
      </c>
      <c r="C251" s="15" t="s">
        <v>74</v>
      </c>
      <c r="D251" s="31">
        <v>4</v>
      </c>
      <c r="E251" s="73">
        <v>28.47</v>
      </c>
      <c r="F251" s="73">
        <v>70.94</v>
      </c>
      <c r="G251" s="21">
        <v>47</v>
      </c>
    </row>
    <row r="252" spans="1:7" ht="14.4" x14ac:dyDescent="0.25">
      <c r="A252" s="16">
        <v>66975</v>
      </c>
      <c r="B252" s="14">
        <v>45</v>
      </c>
      <c r="C252" s="15" t="s">
        <v>74</v>
      </c>
      <c r="D252" s="31">
        <v>2</v>
      </c>
      <c r="E252" s="73">
        <v>12.41</v>
      </c>
      <c r="F252" s="73">
        <v>19.16</v>
      </c>
      <c r="G252" s="21">
        <v>48</v>
      </c>
    </row>
    <row r="253" spans="1:7" ht="14.4" x14ac:dyDescent="0.25">
      <c r="A253" s="16">
        <v>67044</v>
      </c>
      <c r="B253" s="14">
        <v>124</v>
      </c>
      <c r="C253" s="15" t="s">
        <v>75</v>
      </c>
      <c r="D253" s="31"/>
      <c r="E253" s="73"/>
      <c r="F253" s="73"/>
      <c r="G253" s="21">
        <v>48</v>
      </c>
    </row>
    <row r="254" spans="1:7" ht="14.4" x14ac:dyDescent="0.25">
      <c r="A254" s="16">
        <v>67113</v>
      </c>
      <c r="B254" s="14">
        <v>41</v>
      </c>
      <c r="C254" s="15" t="s">
        <v>74</v>
      </c>
      <c r="D254" s="31">
        <v>4</v>
      </c>
      <c r="E254" s="73">
        <v>26.93</v>
      </c>
      <c r="F254" s="73">
        <v>51.64</v>
      </c>
      <c r="G254" s="21">
        <v>48</v>
      </c>
    </row>
    <row r="255" spans="1:7" ht="14.4" x14ac:dyDescent="0.25">
      <c r="A255" s="16">
        <v>67182</v>
      </c>
      <c r="B255" s="14">
        <v>49</v>
      </c>
      <c r="C255" s="15" t="s">
        <v>74</v>
      </c>
      <c r="D255" s="31">
        <v>4</v>
      </c>
      <c r="E255" s="73">
        <v>29.25</v>
      </c>
      <c r="F255" s="73">
        <v>49.23</v>
      </c>
      <c r="G255" s="21">
        <v>48</v>
      </c>
    </row>
    <row r="256" spans="1:7" ht="14.4" x14ac:dyDescent="0.25">
      <c r="A256" s="16">
        <v>67251</v>
      </c>
      <c r="B256" s="14">
        <v>31</v>
      </c>
      <c r="C256" s="15" t="s">
        <v>75</v>
      </c>
      <c r="D256" s="31"/>
      <c r="E256" s="73"/>
      <c r="F256" s="73"/>
      <c r="G256" s="21">
        <v>48</v>
      </c>
    </row>
    <row r="257" spans="1:7" ht="14.4" x14ac:dyDescent="0.25">
      <c r="A257" s="16">
        <v>67320</v>
      </c>
      <c r="B257" s="14">
        <v>88</v>
      </c>
      <c r="C257" s="15" t="s">
        <v>75</v>
      </c>
      <c r="D257" s="31"/>
      <c r="E257" s="73"/>
      <c r="F257" s="73"/>
      <c r="G257" s="21">
        <v>49</v>
      </c>
    </row>
    <row r="258" spans="1:7" ht="14.4" x14ac:dyDescent="0.25">
      <c r="A258" s="16">
        <v>67389</v>
      </c>
      <c r="B258" s="14">
        <v>3</v>
      </c>
      <c r="C258" s="15" t="s">
        <v>74</v>
      </c>
      <c r="D258" s="31">
        <v>1</v>
      </c>
      <c r="E258" s="73">
        <v>28.82</v>
      </c>
      <c r="F258" s="73">
        <v>44.16</v>
      </c>
      <c r="G258" s="21">
        <v>50</v>
      </c>
    </row>
    <row r="259" spans="1:7" ht="14.4" x14ac:dyDescent="0.25">
      <c r="A259" s="16">
        <v>67458</v>
      </c>
      <c r="B259" s="14">
        <v>39</v>
      </c>
      <c r="C259" s="15" t="s">
        <v>74</v>
      </c>
      <c r="D259" s="31">
        <v>4</v>
      </c>
      <c r="E259" s="73">
        <v>5.78</v>
      </c>
      <c r="F259" s="73">
        <v>11.42</v>
      </c>
      <c r="G259" s="21">
        <v>50</v>
      </c>
    </row>
    <row r="260" spans="1:7" ht="14.4" x14ac:dyDescent="0.25">
      <c r="A260" s="16">
        <v>67527</v>
      </c>
      <c r="B260" s="14">
        <v>8</v>
      </c>
      <c r="C260" s="15" t="s">
        <v>74</v>
      </c>
      <c r="D260" s="31">
        <v>3</v>
      </c>
      <c r="E260" s="73">
        <v>6.62</v>
      </c>
      <c r="F260" s="73">
        <v>7.18</v>
      </c>
      <c r="G260" s="21">
        <v>50</v>
      </c>
    </row>
    <row r="261" spans="1:7" ht="14.4" x14ac:dyDescent="0.25">
      <c r="A261" s="16">
        <v>67596</v>
      </c>
      <c r="B261" s="14">
        <v>68</v>
      </c>
      <c r="C261" s="15" t="s">
        <v>74</v>
      </c>
      <c r="D261" s="31">
        <v>1</v>
      </c>
      <c r="E261" s="73">
        <v>9.5</v>
      </c>
      <c r="F261" s="73">
        <v>12.67</v>
      </c>
      <c r="G261" s="21">
        <v>50</v>
      </c>
    </row>
    <row r="262" spans="1:7" ht="14.4" x14ac:dyDescent="0.25">
      <c r="A262" s="16">
        <v>67665</v>
      </c>
      <c r="B262" s="14">
        <v>111</v>
      </c>
      <c r="C262" s="15" t="s">
        <v>74</v>
      </c>
      <c r="D262" s="31">
        <v>1</v>
      </c>
      <c r="E262" s="73">
        <v>25.65</v>
      </c>
      <c r="F262" s="73">
        <v>28.38</v>
      </c>
      <c r="G262" s="21">
        <v>51</v>
      </c>
    </row>
    <row r="263" spans="1:7" ht="14.4" x14ac:dyDescent="0.25">
      <c r="A263" s="16">
        <v>67734</v>
      </c>
      <c r="B263" s="14">
        <v>115</v>
      </c>
      <c r="C263" s="15" t="s">
        <v>74</v>
      </c>
      <c r="D263" s="31">
        <v>4</v>
      </c>
      <c r="E263" s="73">
        <v>21.27</v>
      </c>
      <c r="F263" s="73">
        <v>19.43</v>
      </c>
      <c r="G263" s="21">
        <v>51</v>
      </c>
    </row>
    <row r="264" spans="1:7" ht="14.4" x14ac:dyDescent="0.25">
      <c r="A264" s="16">
        <v>67803</v>
      </c>
      <c r="B264" s="14">
        <v>80</v>
      </c>
      <c r="C264" s="15" t="s">
        <v>75</v>
      </c>
      <c r="D264" s="31"/>
      <c r="E264" s="73"/>
      <c r="F264" s="73"/>
      <c r="G264" s="21">
        <v>51</v>
      </c>
    </row>
    <row r="265" spans="1:7" ht="14.4" x14ac:dyDescent="0.25">
      <c r="A265" s="16">
        <v>67872</v>
      </c>
      <c r="B265" s="14">
        <v>126</v>
      </c>
      <c r="C265" s="15" t="s">
        <v>74</v>
      </c>
      <c r="D265" s="31">
        <v>1</v>
      </c>
      <c r="E265" s="73">
        <v>8.5299999999999994</v>
      </c>
      <c r="F265" s="73">
        <v>8.9700000000000006</v>
      </c>
      <c r="G265" s="21">
        <v>52</v>
      </c>
    </row>
    <row r="266" spans="1:7" ht="14.4" x14ac:dyDescent="0.25">
      <c r="A266" s="16">
        <v>67941</v>
      </c>
      <c r="B266" s="14">
        <v>37</v>
      </c>
      <c r="C266" s="15" t="s">
        <v>74</v>
      </c>
      <c r="D266" s="31">
        <v>6</v>
      </c>
      <c r="E266" s="73">
        <v>18.52</v>
      </c>
      <c r="F266" s="73">
        <v>17.16</v>
      </c>
      <c r="G266" s="21">
        <v>52</v>
      </c>
    </row>
    <row r="267" spans="1:7" ht="14.4" x14ac:dyDescent="0.25">
      <c r="A267" s="16">
        <v>68010</v>
      </c>
      <c r="B267" s="14">
        <v>128</v>
      </c>
      <c r="C267" s="15" t="s">
        <v>74</v>
      </c>
      <c r="D267" s="31">
        <v>2</v>
      </c>
      <c r="E267" s="73">
        <v>4.78</v>
      </c>
      <c r="F267" s="73">
        <v>4.71</v>
      </c>
      <c r="G267" s="21">
        <v>52</v>
      </c>
    </row>
    <row r="268" spans="1:7" ht="14.4" x14ac:dyDescent="0.25">
      <c r="A268" s="16">
        <v>68079</v>
      </c>
      <c r="B268" s="14">
        <v>16</v>
      </c>
      <c r="C268" s="15" t="s">
        <v>75</v>
      </c>
      <c r="D268" s="31"/>
      <c r="E268" s="73"/>
      <c r="F268" s="73"/>
      <c r="G268" s="21">
        <v>52</v>
      </c>
    </row>
    <row r="269" spans="1:7" ht="14.4" x14ac:dyDescent="0.25">
      <c r="A269" s="16">
        <v>68148</v>
      </c>
      <c r="B269" s="14">
        <v>63</v>
      </c>
      <c r="C269" s="15" t="s">
        <v>74</v>
      </c>
      <c r="D269" s="31">
        <v>3</v>
      </c>
      <c r="E269" s="73">
        <v>14.22</v>
      </c>
      <c r="F269" s="73">
        <v>12.24</v>
      </c>
      <c r="G269" s="21">
        <v>52</v>
      </c>
    </row>
    <row r="270" spans="1:7" ht="14.4" x14ac:dyDescent="0.25">
      <c r="A270" s="16">
        <v>68217</v>
      </c>
      <c r="B270" s="14">
        <v>112</v>
      </c>
      <c r="C270" s="15" t="s">
        <v>75</v>
      </c>
      <c r="D270" s="31"/>
      <c r="E270" s="73"/>
      <c r="F270" s="73"/>
      <c r="G270" s="21">
        <v>52</v>
      </c>
    </row>
    <row r="271" spans="1:7" ht="14.4" x14ac:dyDescent="0.25">
      <c r="A271" s="16">
        <v>68286</v>
      </c>
      <c r="B271" s="14">
        <v>74</v>
      </c>
      <c r="C271" s="15" t="s">
        <v>74</v>
      </c>
      <c r="D271" s="31">
        <v>5</v>
      </c>
      <c r="E271" s="73">
        <v>11.38</v>
      </c>
      <c r="F271" s="73">
        <v>11.38</v>
      </c>
      <c r="G271" s="21">
        <v>52</v>
      </c>
    </row>
    <row r="272" spans="1:7" ht="14.4" x14ac:dyDescent="0.25">
      <c r="A272" s="16">
        <v>68355</v>
      </c>
      <c r="B272" s="14">
        <v>15</v>
      </c>
      <c r="C272" s="15" t="s">
        <v>75</v>
      </c>
      <c r="D272" s="31"/>
      <c r="E272" s="73"/>
      <c r="F272" s="73"/>
      <c r="G272" s="21">
        <v>53</v>
      </c>
    </row>
    <row r="273" spans="1:7" ht="14.4" x14ac:dyDescent="0.25">
      <c r="A273" s="16">
        <v>68424</v>
      </c>
      <c r="B273" s="14">
        <v>57</v>
      </c>
      <c r="C273" s="15" t="s">
        <v>74</v>
      </c>
      <c r="D273" s="31">
        <v>1</v>
      </c>
      <c r="E273" s="73">
        <v>3.55</v>
      </c>
      <c r="F273" s="73">
        <v>4.59</v>
      </c>
      <c r="G273" s="21">
        <v>53</v>
      </c>
    </row>
    <row r="274" spans="1:7" ht="14.4" x14ac:dyDescent="0.25">
      <c r="A274" s="16">
        <v>68493</v>
      </c>
      <c r="B274" s="14">
        <v>42</v>
      </c>
      <c r="C274" s="15" t="s">
        <v>75</v>
      </c>
      <c r="D274" s="31"/>
      <c r="E274" s="73"/>
      <c r="F274" s="73"/>
      <c r="G274" s="21">
        <v>53</v>
      </c>
    </row>
    <row r="275" spans="1:7" ht="14.4" x14ac:dyDescent="0.25">
      <c r="A275" s="16">
        <v>68562</v>
      </c>
      <c r="B275" s="14">
        <v>54</v>
      </c>
      <c r="C275" s="15" t="s">
        <v>75</v>
      </c>
      <c r="D275" s="31"/>
      <c r="E275" s="73"/>
      <c r="F275" s="73"/>
      <c r="G275" s="21">
        <v>53</v>
      </c>
    </row>
    <row r="276" spans="1:7" ht="14.4" x14ac:dyDescent="0.25">
      <c r="A276" s="16">
        <v>68631</v>
      </c>
      <c r="B276" s="14">
        <v>65</v>
      </c>
      <c r="C276" s="15" t="s">
        <v>74</v>
      </c>
      <c r="D276" s="31">
        <v>3</v>
      </c>
      <c r="E276" s="73">
        <v>22.53</v>
      </c>
      <c r="F276" s="73">
        <v>35.65</v>
      </c>
      <c r="G276" s="21">
        <v>54</v>
      </c>
    </row>
    <row r="277" spans="1:7" ht="14.4" x14ac:dyDescent="0.25">
      <c r="A277" s="16">
        <v>68700</v>
      </c>
      <c r="B277" s="14">
        <v>88</v>
      </c>
      <c r="C277" s="15" t="s">
        <v>75</v>
      </c>
      <c r="D277" s="31"/>
      <c r="E277" s="73"/>
      <c r="F277" s="73"/>
      <c r="G277" s="21">
        <v>55</v>
      </c>
    </row>
    <row r="278" spans="1:7" ht="14.4" x14ac:dyDescent="0.25">
      <c r="A278" s="16">
        <v>68769</v>
      </c>
      <c r="B278" s="14">
        <v>30</v>
      </c>
      <c r="C278" s="15" t="s">
        <v>74</v>
      </c>
      <c r="D278" s="31">
        <v>1</v>
      </c>
      <c r="E278" s="73">
        <v>25.67</v>
      </c>
      <c r="F278" s="73">
        <v>25.72</v>
      </c>
      <c r="G278" s="21">
        <v>55</v>
      </c>
    </row>
    <row r="279" spans="1:7" ht="14.4" x14ac:dyDescent="0.25">
      <c r="A279" s="16">
        <v>68838</v>
      </c>
      <c r="B279" s="14">
        <v>122</v>
      </c>
      <c r="C279" s="15" t="s">
        <v>75</v>
      </c>
      <c r="D279" s="31"/>
      <c r="E279" s="73"/>
      <c r="F279" s="73"/>
      <c r="G279" s="21">
        <v>56</v>
      </c>
    </row>
    <row r="280" spans="1:7" ht="14.4" x14ac:dyDescent="0.25">
      <c r="A280" s="16">
        <v>68907</v>
      </c>
      <c r="B280" s="14">
        <v>66</v>
      </c>
      <c r="C280" s="15" t="s">
        <v>74</v>
      </c>
      <c r="D280" s="31">
        <v>4</v>
      </c>
      <c r="E280" s="73">
        <v>12.29</v>
      </c>
      <c r="F280" s="73">
        <v>28</v>
      </c>
      <c r="G280" s="21">
        <v>57</v>
      </c>
    </row>
    <row r="281" spans="1:7" ht="14.4" x14ac:dyDescent="0.25">
      <c r="A281" s="16">
        <v>68976</v>
      </c>
      <c r="B281" s="14">
        <v>123</v>
      </c>
      <c r="C281" s="15" t="s">
        <v>74</v>
      </c>
      <c r="D281" s="31">
        <v>3</v>
      </c>
      <c r="E281" s="73">
        <v>11.27</v>
      </c>
      <c r="F281" s="73">
        <v>17.399999999999999</v>
      </c>
      <c r="G281" s="21">
        <v>57</v>
      </c>
    </row>
    <row r="282" spans="1:7" ht="14.4" x14ac:dyDescent="0.25">
      <c r="A282" s="16">
        <v>69045</v>
      </c>
      <c r="B282" s="14">
        <v>62</v>
      </c>
      <c r="C282" s="15" t="s">
        <v>74</v>
      </c>
      <c r="D282" s="31">
        <v>5</v>
      </c>
      <c r="E282" s="73">
        <v>8.1999999999999993</v>
      </c>
      <c r="F282" s="73">
        <v>8.06</v>
      </c>
      <c r="G282" s="21">
        <v>57</v>
      </c>
    </row>
    <row r="283" spans="1:7" ht="14.4" x14ac:dyDescent="0.25">
      <c r="A283" s="16">
        <v>69114</v>
      </c>
      <c r="B283" s="14">
        <v>109</v>
      </c>
      <c r="C283" s="15" t="s">
        <v>75</v>
      </c>
      <c r="D283" s="31"/>
      <c r="E283" s="73"/>
      <c r="F283" s="73"/>
      <c r="G283" s="21">
        <v>57</v>
      </c>
    </row>
    <row r="284" spans="1:7" ht="14.4" x14ac:dyDescent="0.25">
      <c r="A284" s="16">
        <v>69183</v>
      </c>
      <c r="B284" s="14">
        <v>22</v>
      </c>
      <c r="C284" s="15" t="s">
        <v>75</v>
      </c>
      <c r="D284" s="31"/>
      <c r="E284" s="73"/>
      <c r="F284" s="73"/>
      <c r="G284" s="21">
        <v>58</v>
      </c>
    </row>
    <row r="285" spans="1:7" ht="14.4" x14ac:dyDescent="0.25">
      <c r="A285" s="16">
        <v>69252</v>
      </c>
      <c r="B285" s="14">
        <v>111</v>
      </c>
      <c r="C285" s="15" t="s">
        <v>74</v>
      </c>
      <c r="D285" s="31">
        <v>3</v>
      </c>
      <c r="E285" s="73">
        <v>25.04</v>
      </c>
      <c r="F285" s="73">
        <v>34.68</v>
      </c>
      <c r="G285" s="21">
        <v>59</v>
      </c>
    </row>
    <row r="286" spans="1:7" ht="14.4" x14ac:dyDescent="0.25">
      <c r="A286" s="16">
        <v>69321</v>
      </c>
      <c r="B286" s="14">
        <v>68</v>
      </c>
      <c r="C286" s="15" t="s">
        <v>75</v>
      </c>
      <c r="D286" s="31"/>
      <c r="E286" s="73"/>
      <c r="F286" s="73"/>
      <c r="G286" s="21">
        <v>59</v>
      </c>
    </row>
    <row r="287" spans="1:7" ht="14.4" x14ac:dyDescent="0.25">
      <c r="A287" s="16">
        <v>69390</v>
      </c>
      <c r="B287" s="14">
        <v>5</v>
      </c>
      <c r="C287" s="15" t="s">
        <v>74</v>
      </c>
      <c r="D287" s="31">
        <v>3</v>
      </c>
      <c r="E287" s="73">
        <v>22.05</v>
      </c>
      <c r="F287" s="73">
        <v>31</v>
      </c>
      <c r="G287" s="21">
        <v>59</v>
      </c>
    </row>
    <row r="288" spans="1:7" ht="14.4" x14ac:dyDescent="0.25">
      <c r="A288" s="16">
        <v>69459</v>
      </c>
      <c r="B288" s="14">
        <v>66</v>
      </c>
      <c r="C288" s="15" t="s">
        <v>75</v>
      </c>
      <c r="D288" s="31"/>
      <c r="E288" s="73"/>
      <c r="F288" s="73"/>
      <c r="G288" s="21">
        <v>59</v>
      </c>
    </row>
    <row r="289" spans="1:7" ht="14.4" x14ac:dyDescent="0.25">
      <c r="A289" s="16">
        <v>69528</v>
      </c>
      <c r="B289" s="14">
        <v>98</v>
      </c>
      <c r="C289" s="15" t="s">
        <v>75</v>
      </c>
      <c r="D289" s="31"/>
      <c r="E289" s="73"/>
      <c r="F289" s="73"/>
      <c r="G289" s="21">
        <v>60</v>
      </c>
    </row>
    <row r="290" spans="1:7" ht="14.4" x14ac:dyDescent="0.25">
      <c r="A290" s="16">
        <v>69597</v>
      </c>
      <c r="B290" s="14">
        <v>36</v>
      </c>
      <c r="C290" s="15" t="s">
        <v>75</v>
      </c>
      <c r="D290" s="31"/>
      <c r="E290" s="73"/>
      <c r="F290" s="73"/>
      <c r="G290" s="21">
        <v>61</v>
      </c>
    </row>
    <row r="291" spans="1:7" ht="14.4" x14ac:dyDescent="0.25">
      <c r="A291" s="16">
        <v>69666</v>
      </c>
      <c r="B291" s="14">
        <v>54</v>
      </c>
      <c r="C291" s="15" t="s">
        <v>75</v>
      </c>
      <c r="D291" s="31"/>
      <c r="E291" s="73"/>
      <c r="F291" s="73"/>
      <c r="G291" s="21">
        <v>61</v>
      </c>
    </row>
    <row r="292" spans="1:7" ht="14.4" x14ac:dyDescent="0.25">
      <c r="A292" s="16">
        <v>69735</v>
      </c>
      <c r="B292" s="14">
        <v>3</v>
      </c>
      <c r="C292" s="15" t="s">
        <v>75</v>
      </c>
      <c r="D292" s="31"/>
      <c r="E292" s="73"/>
      <c r="F292" s="73"/>
      <c r="G292" s="21">
        <v>62</v>
      </c>
    </row>
    <row r="293" spans="1:7" ht="14.4" x14ac:dyDescent="0.25">
      <c r="A293" s="16">
        <v>69804</v>
      </c>
      <c r="B293" s="14">
        <v>42</v>
      </c>
      <c r="C293" s="15" t="s">
        <v>75</v>
      </c>
      <c r="D293" s="31"/>
      <c r="E293" s="73"/>
      <c r="F293" s="73"/>
      <c r="G293" s="21">
        <v>62</v>
      </c>
    </row>
    <row r="294" spans="1:7" ht="14.4" x14ac:dyDescent="0.25">
      <c r="A294" s="16">
        <v>69873</v>
      </c>
      <c r="B294" s="14">
        <v>117</v>
      </c>
      <c r="C294" s="15" t="s">
        <v>74</v>
      </c>
      <c r="D294" s="31">
        <v>1</v>
      </c>
      <c r="E294" s="73">
        <v>7.17</v>
      </c>
      <c r="F294" s="73">
        <v>14.56</v>
      </c>
      <c r="G294" s="21">
        <v>62</v>
      </c>
    </row>
    <row r="295" spans="1:7" ht="14.4" x14ac:dyDescent="0.25">
      <c r="A295" s="16">
        <v>69942</v>
      </c>
      <c r="B295" s="14">
        <v>86</v>
      </c>
      <c r="C295" s="15" t="s">
        <v>74</v>
      </c>
      <c r="D295" s="31">
        <v>5</v>
      </c>
      <c r="E295" s="73">
        <v>13.64</v>
      </c>
      <c r="F295" s="73">
        <v>24.08</v>
      </c>
      <c r="G295" s="21">
        <v>63</v>
      </c>
    </row>
    <row r="296" spans="1:7" ht="14.4" x14ac:dyDescent="0.25">
      <c r="A296" s="16">
        <v>70011</v>
      </c>
      <c r="B296" s="14">
        <v>45</v>
      </c>
      <c r="C296" s="15" t="s">
        <v>74</v>
      </c>
      <c r="D296" s="31">
        <v>4</v>
      </c>
      <c r="E296" s="73">
        <v>4.3099999999999996</v>
      </c>
      <c r="F296" s="73">
        <v>5.18</v>
      </c>
      <c r="G296" s="21">
        <v>63</v>
      </c>
    </row>
    <row r="297" spans="1:7" ht="14.4" x14ac:dyDescent="0.25">
      <c r="A297" s="16">
        <v>70080</v>
      </c>
      <c r="B297" s="14">
        <v>61</v>
      </c>
      <c r="C297" s="15" t="s">
        <v>75</v>
      </c>
      <c r="D297" s="31"/>
      <c r="E297" s="73"/>
      <c r="F297" s="73"/>
      <c r="G297" s="21">
        <v>63</v>
      </c>
    </row>
    <row r="298" spans="1:7" ht="14.4" x14ac:dyDescent="0.25">
      <c r="A298" s="16">
        <v>70149</v>
      </c>
      <c r="B298" s="14">
        <v>49</v>
      </c>
      <c r="C298" s="15" t="s">
        <v>75</v>
      </c>
      <c r="D298" s="31"/>
      <c r="E298" s="73"/>
      <c r="F298" s="73"/>
      <c r="G298" s="21">
        <v>63</v>
      </c>
    </row>
    <row r="299" spans="1:7" ht="14.4" x14ac:dyDescent="0.25">
      <c r="A299" s="16">
        <v>70218</v>
      </c>
      <c r="B299" s="14">
        <v>20</v>
      </c>
      <c r="C299" s="15" t="s">
        <v>75</v>
      </c>
      <c r="D299" s="31"/>
      <c r="E299" s="73"/>
      <c r="F299" s="73"/>
      <c r="G299" s="21">
        <v>64</v>
      </c>
    </row>
    <row r="300" spans="1:7" ht="14.4" x14ac:dyDescent="0.25">
      <c r="A300" s="16">
        <v>70287</v>
      </c>
      <c r="B300" s="14">
        <v>46</v>
      </c>
      <c r="C300" s="15" t="s">
        <v>75</v>
      </c>
      <c r="D300" s="31"/>
      <c r="E300" s="73"/>
      <c r="F300" s="73"/>
      <c r="G300" s="21">
        <v>64</v>
      </c>
    </row>
    <row r="301" spans="1:7" ht="14.4" x14ac:dyDescent="0.25">
      <c r="A301" s="16">
        <v>70356</v>
      </c>
      <c r="B301" s="14">
        <v>108</v>
      </c>
      <c r="C301" s="15" t="s">
        <v>74</v>
      </c>
      <c r="D301" s="31">
        <v>2</v>
      </c>
      <c r="E301" s="73">
        <v>17.34</v>
      </c>
      <c r="F301" s="73">
        <v>36.47</v>
      </c>
      <c r="G301" s="21">
        <v>64</v>
      </c>
    </row>
    <row r="302" spans="1:7" ht="14.4" x14ac:dyDescent="0.25">
      <c r="A302" s="16">
        <v>70425</v>
      </c>
      <c r="B302" s="14">
        <v>114</v>
      </c>
      <c r="C302" s="15" t="s">
        <v>74</v>
      </c>
      <c r="D302" s="31">
        <v>3</v>
      </c>
      <c r="E302" s="73">
        <v>10.42</v>
      </c>
      <c r="F302" s="73">
        <v>21.29</v>
      </c>
      <c r="G302" s="21">
        <v>65</v>
      </c>
    </row>
    <row r="303" spans="1:7" ht="14.4" x14ac:dyDescent="0.25">
      <c r="A303" s="16">
        <v>70494</v>
      </c>
      <c r="B303" s="14">
        <v>50</v>
      </c>
      <c r="C303" s="15" t="s">
        <v>74</v>
      </c>
      <c r="D303" s="31">
        <v>2</v>
      </c>
      <c r="E303" s="73">
        <v>9.32</v>
      </c>
      <c r="F303" s="73">
        <v>15.94</v>
      </c>
      <c r="G303" s="21">
        <v>65</v>
      </c>
    </row>
    <row r="304" spans="1:7" ht="14.4" x14ac:dyDescent="0.25">
      <c r="A304" s="16">
        <v>70563</v>
      </c>
      <c r="B304" s="14">
        <v>113</v>
      </c>
      <c r="C304" s="15" t="s">
        <v>74</v>
      </c>
      <c r="D304" s="31">
        <v>3</v>
      </c>
      <c r="E304" s="73">
        <v>17.46</v>
      </c>
      <c r="F304" s="73">
        <v>38.26</v>
      </c>
      <c r="G304" s="21">
        <v>65</v>
      </c>
    </row>
    <row r="305" spans="1:7" ht="14.4" x14ac:dyDescent="0.25">
      <c r="A305" s="16">
        <v>70632</v>
      </c>
      <c r="B305" s="14">
        <v>94</v>
      </c>
      <c r="C305" s="15" t="s">
        <v>74</v>
      </c>
      <c r="D305" s="31">
        <v>4</v>
      </c>
      <c r="E305" s="73">
        <v>16.97</v>
      </c>
      <c r="F305" s="73">
        <v>40.74</v>
      </c>
      <c r="G305" s="21">
        <v>66</v>
      </c>
    </row>
    <row r="306" spans="1:7" ht="14.4" x14ac:dyDescent="0.25">
      <c r="A306" s="16">
        <v>70701</v>
      </c>
      <c r="B306" s="14">
        <v>109</v>
      </c>
      <c r="C306" s="15" t="s">
        <v>75</v>
      </c>
      <c r="D306" s="31"/>
      <c r="E306" s="73"/>
      <c r="F306" s="73"/>
      <c r="G306" s="21">
        <v>66</v>
      </c>
    </row>
    <row r="307" spans="1:7" ht="14.4" x14ac:dyDescent="0.25">
      <c r="A307" s="16">
        <v>70770</v>
      </c>
      <c r="B307" s="14">
        <v>119</v>
      </c>
      <c r="C307" s="15" t="s">
        <v>75</v>
      </c>
      <c r="D307" s="31"/>
      <c r="E307" s="73"/>
      <c r="F307" s="73"/>
      <c r="G307" s="21">
        <v>67</v>
      </c>
    </row>
    <row r="308" spans="1:7" ht="14.4" x14ac:dyDescent="0.25">
      <c r="A308" s="16">
        <v>70839</v>
      </c>
      <c r="B308" s="14">
        <v>89</v>
      </c>
      <c r="C308" s="15" t="s">
        <v>74</v>
      </c>
      <c r="D308" s="31">
        <v>2</v>
      </c>
      <c r="E308" s="73">
        <v>20.61</v>
      </c>
      <c r="F308" s="73">
        <v>49.29</v>
      </c>
      <c r="G308" s="21">
        <v>67</v>
      </c>
    </row>
    <row r="309" spans="1:7" ht="14.4" x14ac:dyDescent="0.25">
      <c r="A309" s="16">
        <v>70908</v>
      </c>
      <c r="B309" s="14">
        <v>121</v>
      </c>
      <c r="C309" s="15" t="s">
        <v>74</v>
      </c>
      <c r="D309" s="31">
        <v>4</v>
      </c>
      <c r="E309" s="73">
        <v>29.61</v>
      </c>
      <c r="F309" s="73">
        <v>73.150000000000006</v>
      </c>
      <c r="G309" s="21">
        <v>69</v>
      </c>
    </row>
    <row r="310" spans="1:7" ht="14.4" x14ac:dyDescent="0.25">
      <c r="A310" s="16">
        <v>70977</v>
      </c>
      <c r="B310" s="14">
        <v>6</v>
      </c>
      <c r="C310" s="15" t="s">
        <v>74</v>
      </c>
      <c r="D310" s="31">
        <v>4</v>
      </c>
      <c r="E310" s="73">
        <v>20.34</v>
      </c>
      <c r="F310" s="73">
        <v>28.79</v>
      </c>
      <c r="G310" s="21">
        <v>69</v>
      </c>
    </row>
    <row r="311" spans="1:7" ht="14.4" x14ac:dyDescent="0.25">
      <c r="A311" s="16">
        <v>71046</v>
      </c>
      <c r="B311" s="14">
        <v>40</v>
      </c>
      <c r="C311" s="15" t="s">
        <v>75</v>
      </c>
      <c r="D311" s="31"/>
      <c r="E311" s="73"/>
      <c r="F311" s="73"/>
      <c r="G311" s="21">
        <v>69</v>
      </c>
    </row>
    <row r="312" spans="1:7" ht="14.4" x14ac:dyDescent="0.25">
      <c r="A312" s="16">
        <v>71115</v>
      </c>
      <c r="B312" s="14">
        <v>74</v>
      </c>
      <c r="C312" s="15" t="s">
        <v>74</v>
      </c>
      <c r="D312" s="31">
        <v>6</v>
      </c>
      <c r="E312" s="73">
        <v>12.85</v>
      </c>
      <c r="F312" s="73">
        <v>17.72</v>
      </c>
      <c r="G312" s="21">
        <v>69</v>
      </c>
    </row>
    <row r="313" spans="1:7" ht="14.4" x14ac:dyDescent="0.25">
      <c r="A313" s="16">
        <v>71184</v>
      </c>
      <c r="B313" s="14">
        <v>14</v>
      </c>
      <c r="C313" s="15" t="s">
        <v>74</v>
      </c>
      <c r="D313" s="31">
        <v>5</v>
      </c>
      <c r="E313" s="73">
        <v>16.29</v>
      </c>
      <c r="F313" s="73">
        <v>21.85</v>
      </c>
      <c r="G313" s="21">
        <v>70</v>
      </c>
    </row>
    <row r="314" spans="1:7" ht="14.4" x14ac:dyDescent="0.25">
      <c r="A314" s="16">
        <v>71253</v>
      </c>
      <c r="B314" s="14">
        <v>48</v>
      </c>
      <c r="C314" s="15" t="s">
        <v>74</v>
      </c>
      <c r="D314" s="31">
        <v>4</v>
      </c>
      <c r="E314" s="73">
        <v>12.74</v>
      </c>
      <c r="F314" s="73">
        <v>26.16</v>
      </c>
      <c r="G314" s="21">
        <v>71</v>
      </c>
    </row>
    <row r="315" spans="1:7" ht="14.4" x14ac:dyDescent="0.25">
      <c r="A315" s="16">
        <v>71322</v>
      </c>
      <c r="B315" s="14">
        <v>46</v>
      </c>
      <c r="C315" s="15" t="s">
        <v>75</v>
      </c>
      <c r="D315" s="31"/>
      <c r="E315" s="73"/>
      <c r="F315" s="73"/>
      <c r="G315" s="21">
        <v>72</v>
      </c>
    </row>
    <row r="316" spans="1:7" ht="14.4" x14ac:dyDescent="0.25">
      <c r="A316" s="16">
        <v>71391</v>
      </c>
      <c r="B316" s="14">
        <v>49</v>
      </c>
      <c r="C316" s="15" t="s">
        <v>74</v>
      </c>
      <c r="D316" s="31">
        <v>3</v>
      </c>
      <c r="E316" s="73">
        <v>28.97</v>
      </c>
      <c r="F316" s="73">
        <v>39.79</v>
      </c>
      <c r="G316" s="21">
        <v>72</v>
      </c>
    </row>
    <row r="317" spans="1:7" ht="14.4" x14ac:dyDescent="0.25">
      <c r="A317" s="16">
        <v>71460</v>
      </c>
      <c r="B317" s="14">
        <v>27</v>
      </c>
      <c r="C317" s="15" t="s">
        <v>75</v>
      </c>
      <c r="D317" s="31"/>
      <c r="E317" s="73"/>
      <c r="F317" s="73"/>
      <c r="G317" s="21">
        <v>73</v>
      </c>
    </row>
    <row r="318" spans="1:7" ht="14.4" x14ac:dyDescent="0.25">
      <c r="A318" s="16">
        <v>71529</v>
      </c>
      <c r="B318" s="14">
        <v>62</v>
      </c>
      <c r="C318" s="15" t="s">
        <v>74</v>
      </c>
      <c r="D318" s="31">
        <v>5</v>
      </c>
      <c r="E318" s="73">
        <v>28.1</v>
      </c>
      <c r="F318" s="73">
        <v>36.28</v>
      </c>
      <c r="G318" s="21">
        <v>73</v>
      </c>
    </row>
    <row r="319" spans="1:7" ht="14.4" x14ac:dyDescent="0.25">
      <c r="A319" s="16">
        <v>71598</v>
      </c>
      <c r="B319" s="14">
        <v>101</v>
      </c>
      <c r="C319" s="15" t="s">
        <v>74</v>
      </c>
      <c r="D319" s="31">
        <v>5</v>
      </c>
      <c r="E319" s="73">
        <v>19.420000000000002</v>
      </c>
      <c r="F319" s="73">
        <v>17.420000000000002</v>
      </c>
      <c r="G319" s="21">
        <v>74</v>
      </c>
    </row>
    <row r="320" spans="1:7" ht="14.4" x14ac:dyDescent="0.25">
      <c r="A320" s="16">
        <v>71667</v>
      </c>
      <c r="B320" s="14">
        <v>53</v>
      </c>
      <c r="C320" s="15" t="s">
        <v>74</v>
      </c>
      <c r="D320" s="31">
        <v>3</v>
      </c>
      <c r="E320" s="73">
        <v>24.49</v>
      </c>
      <c r="F320" s="73">
        <v>31.79</v>
      </c>
      <c r="G320" s="21">
        <v>74</v>
      </c>
    </row>
    <row r="321" spans="1:7" ht="14.4" x14ac:dyDescent="0.25">
      <c r="A321" s="16">
        <v>71736</v>
      </c>
      <c r="B321" s="14">
        <v>91</v>
      </c>
      <c r="C321" s="15" t="s">
        <v>75</v>
      </c>
      <c r="D321" s="31"/>
      <c r="E321" s="73"/>
      <c r="F321" s="73"/>
      <c r="G321" s="21">
        <v>74</v>
      </c>
    </row>
    <row r="322" spans="1:7" ht="14.4" x14ac:dyDescent="0.25">
      <c r="A322" s="16">
        <v>71805</v>
      </c>
      <c r="B322" s="14">
        <v>26</v>
      </c>
      <c r="C322" s="15" t="s">
        <v>74</v>
      </c>
      <c r="D322" s="31">
        <v>2</v>
      </c>
      <c r="E322" s="73">
        <v>29.47</v>
      </c>
      <c r="F322" s="73">
        <v>49.47</v>
      </c>
      <c r="G322" s="21">
        <v>74</v>
      </c>
    </row>
    <row r="323" spans="1:7" ht="14.4" x14ac:dyDescent="0.25">
      <c r="A323" s="16">
        <v>71874</v>
      </c>
      <c r="B323" s="14">
        <v>35</v>
      </c>
      <c r="C323" s="15" t="s">
        <v>75</v>
      </c>
      <c r="D323" s="31"/>
      <c r="E323" s="73"/>
      <c r="F323" s="73"/>
      <c r="G323" s="21">
        <v>76</v>
      </c>
    </row>
    <row r="324" spans="1:7" ht="14.4" x14ac:dyDescent="0.25">
      <c r="A324" s="16">
        <v>71943</v>
      </c>
      <c r="B324" s="14">
        <v>26</v>
      </c>
      <c r="C324" s="15" t="s">
        <v>75</v>
      </c>
      <c r="D324" s="31"/>
      <c r="E324" s="73"/>
      <c r="F324" s="73"/>
      <c r="G324" s="21">
        <v>76</v>
      </c>
    </row>
    <row r="325" spans="1:7" ht="14.4" x14ac:dyDescent="0.25">
      <c r="A325" s="16">
        <v>72012</v>
      </c>
      <c r="B325" s="14">
        <v>14</v>
      </c>
      <c r="C325" s="15" t="s">
        <v>74</v>
      </c>
      <c r="D325" s="31">
        <v>5</v>
      </c>
      <c r="E325" s="73">
        <v>23.5</v>
      </c>
      <c r="F325" s="73">
        <v>50.17</v>
      </c>
      <c r="G325" s="21">
        <v>77</v>
      </c>
    </row>
    <row r="326" spans="1:7" ht="14.4" x14ac:dyDescent="0.25">
      <c r="A326" s="16">
        <v>72081</v>
      </c>
      <c r="B326" s="14">
        <v>22</v>
      </c>
      <c r="C326" s="15" t="s">
        <v>75</v>
      </c>
      <c r="D326" s="31"/>
      <c r="E326" s="73"/>
      <c r="F326" s="73"/>
      <c r="G326" s="21">
        <v>77</v>
      </c>
    </row>
    <row r="327" spans="1:7" ht="14.4" x14ac:dyDescent="0.25">
      <c r="A327" s="16">
        <v>72150</v>
      </c>
      <c r="B327" s="14">
        <v>93</v>
      </c>
      <c r="C327" s="15" t="s">
        <v>74</v>
      </c>
      <c r="D327" s="31">
        <v>1</v>
      </c>
      <c r="E327" s="73">
        <v>5.48</v>
      </c>
      <c r="F327" s="73">
        <v>10.19</v>
      </c>
      <c r="G327" s="21">
        <v>77</v>
      </c>
    </row>
    <row r="328" spans="1:7" ht="14.4" x14ac:dyDescent="0.25">
      <c r="A328" s="16">
        <v>72219</v>
      </c>
      <c r="B328" s="14">
        <v>16</v>
      </c>
      <c r="C328" s="15" t="s">
        <v>75</v>
      </c>
      <c r="D328" s="31"/>
      <c r="E328" s="73"/>
      <c r="F328" s="73"/>
      <c r="G328" s="21">
        <v>78</v>
      </c>
    </row>
    <row r="329" spans="1:7" ht="14.4" x14ac:dyDescent="0.25">
      <c r="A329" s="16">
        <v>72288</v>
      </c>
      <c r="B329" s="14">
        <v>54</v>
      </c>
      <c r="C329" s="15" t="s">
        <v>74</v>
      </c>
      <c r="D329" s="31">
        <v>2</v>
      </c>
      <c r="E329" s="73">
        <v>25.99</v>
      </c>
      <c r="F329" s="73">
        <v>52.81</v>
      </c>
      <c r="G329" s="21">
        <v>79</v>
      </c>
    </row>
    <row r="330" spans="1:7" ht="14.4" x14ac:dyDescent="0.25">
      <c r="A330" s="16">
        <v>72357</v>
      </c>
      <c r="B330" s="14">
        <v>23</v>
      </c>
      <c r="C330" s="15" t="s">
        <v>75</v>
      </c>
      <c r="D330" s="31"/>
      <c r="E330" s="73"/>
      <c r="F330" s="73"/>
      <c r="G330" s="21">
        <v>79</v>
      </c>
    </row>
    <row r="331" spans="1:7" ht="14.4" x14ac:dyDescent="0.25">
      <c r="A331" s="16">
        <v>72426</v>
      </c>
      <c r="B331" s="14">
        <v>124</v>
      </c>
      <c r="C331" s="15" t="s">
        <v>74</v>
      </c>
      <c r="D331" s="31">
        <v>2</v>
      </c>
      <c r="E331" s="73">
        <v>9.5</v>
      </c>
      <c r="F331" s="73">
        <v>8.17</v>
      </c>
      <c r="G331" s="21">
        <v>80</v>
      </c>
    </row>
    <row r="332" spans="1:7" ht="14.4" x14ac:dyDescent="0.25">
      <c r="A332" s="16">
        <v>72495</v>
      </c>
      <c r="B332" s="14">
        <v>74</v>
      </c>
      <c r="C332" s="15" t="s">
        <v>74</v>
      </c>
      <c r="D332" s="31">
        <v>6</v>
      </c>
      <c r="E332" s="73">
        <v>14.72</v>
      </c>
      <c r="F332" s="73">
        <v>27.57</v>
      </c>
      <c r="G332" s="21">
        <v>80</v>
      </c>
    </row>
    <row r="333" spans="1:7" ht="14.4" x14ac:dyDescent="0.25">
      <c r="A333" s="16">
        <v>72564</v>
      </c>
      <c r="B333" s="14">
        <v>5</v>
      </c>
      <c r="C333" s="15" t="s">
        <v>74</v>
      </c>
      <c r="D333" s="31">
        <v>4</v>
      </c>
      <c r="E333" s="73">
        <v>5.47</v>
      </c>
      <c r="F333" s="73">
        <v>6.09</v>
      </c>
      <c r="G333" s="21">
        <v>81</v>
      </c>
    </row>
    <row r="334" spans="1:7" ht="14.4" x14ac:dyDescent="0.25">
      <c r="A334" s="16">
        <v>72633</v>
      </c>
      <c r="B334" s="14">
        <v>73</v>
      </c>
      <c r="C334" s="15" t="s">
        <v>74</v>
      </c>
      <c r="D334" s="31">
        <v>2</v>
      </c>
      <c r="E334" s="73">
        <v>18.18</v>
      </c>
      <c r="F334" s="73">
        <v>42.39</v>
      </c>
      <c r="G334" s="21">
        <v>81</v>
      </c>
    </row>
    <row r="335" spans="1:7" ht="14.4" x14ac:dyDescent="0.25">
      <c r="A335" s="16">
        <v>72702</v>
      </c>
      <c r="B335" s="14">
        <v>63</v>
      </c>
      <c r="C335" s="15" t="s">
        <v>74</v>
      </c>
      <c r="D335" s="31">
        <v>3</v>
      </c>
      <c r="E335" s="73">
        <v>5.12</v>
      </c>
      <c r="F335" s="73">
        <v>9.93</v>
      </c>
      <c r="G335" s="21">
        <v>81</v>
      </c>
    </row>
    <row r="336" spans="1:7" ht="14.4" x14ac:dyDescent="0.25">
      <c r="A336" s="16">
        <v>72771</v>
      </c>
      <c r="B336" s="14">
        <v>35</v>
      </c>
      <c r="C336" s="15" t="s">
        <v>74</v>
      </c>
      <c r="D336" s="31">
        <v>5</v>
      </c>
      <c r="E336" s="73">
        <v>3.44</v>
      </c>
      <c r="F336" s="73">
        <v>4.25</v>
      </c>
      <c r="G336" s="21">
        <v>82</v>
      </c>
    </row>
    <row r="337" spans="1:7" ht="14.4" x14ac:dyDescent="0.25">
      <c r="A337" s="16">
        <v>72840</v>
      </c>
      <c r="B337" s="14">
        <v>57</v>
      </c>
      <c r="C337" s="15" t="s">
        <v>74</v>
      </c>
      <c r="D337" s="31">
        <v>5</v>
      </c>
      <c r="E337" s="73">
        <v>4.4800000000000004</v>
      </c>
      <c r="F337" s="73">
        <v>2.89</v>
      </c>
      <c r="G337" s="21">
        <v>82</v>
      </c>
    </row>
    <row r="338" spans="1:7" ht="14.4" x14ac:dyDescent="0.25">
      <c r="A338" s="16">
        <v>72909</v>
      </c>
      <c r="B338" s="14">
        <v>107</v>
      </c>
      <c r="C338" s="15" t="s">
        <v>74</v>
      </c>
      <c r="D338" s="31">
        <v>3</v>
      </c>
      <c r="E338" s="73">
        <v>10.58</v>
      </c>
      <c r="F338" s="73">
        <v>10.37</v>
      </c>
      <c r="G338" s="21">
        <v>82</v>
      </c>
    </row>
    <row r="339" spans="1:7" ht="14.4" x14ac:dyDescent="0.25">
      <c r="A339" s="16">
        <v>72978</v>
      </c>
      <c r="B339" s="14">
        <v>84</v>
      </c>
      <c r="C339" s="15" t="s">
        <v>75</v>
      </c>
      <c r="D339" s="31"/>
      <c r="E339" s="73"/>
      <c r="F339" s="73"/>
      <c r="G339" s="21">
        <v>82</v>
      </c>
    </row>
    <row r="340" spans="1:7" ht="14.4" x14ac:dyDescent="0.25">
      <c r="A340" s="16">
        <v>73047</v>
      </c>
      <c r="B340" s="14">
        <v>115</v>
      </c>
      <c r="C340" s="15" t="s">
        <v>75</v>
      </c>
      <c r="D340" s="31"/>
      <c r="E340" s="73"/>
      <c r="F340" s="73"/>
      <c r="G340" s="21">
        <v>84</v>
      </c>
    </row>
    <row r="341" spans="1:7" ht="14.4" x14ac:dyDescent="0.25">
      <c r="A341" s="16">
        <v>73116</v>
      </c>
      <c r="B341" s="14">
        <v>60</v>
      </c>
      <c r="C341" s="15" t="s">
        <v>75</v>
      </c>
      <c r="D341" s="31"/>
      <c r="E341" s="73"/>
      <c r="F341" s="73"/>
      <c r="G341" s="21">
        <v>84</v>
      </c>
    </row>
    <row r="342" spans="1:7" ht="14.4" x14ac:dyDescent="0.25">
      <c r="A342" s="16">
        <v>73185</v>
      </c>
      <c r="B342" s="14">
        <v>89</v>
      </c>
      <c r="C342" s="15" t="s">
        <v>74</v>
      </c>
      <c r="D342" s="31">
        <v>1</v>
      </c>
      <c r="E342" s="73">
        <v>4.9000000000000004</v>
      </c>
      <c r="F342" s="73">
        <v>3.13</v>
      </c>
      <c r="G342" s="21">
        <v>84</v>
      </c>
    </row>
    <row r="343" spans="1:7" ht="14.4" x14ac:dyDescent="0.25">
      <c r="A343" s="16">
        <v>73254</v>
      </c>
      <c r="B343" s="14">
        <v>101</v>
      </c>
      <c r="C343" s="15" t="s">
        <v>75</v>
      </c>
      <c r="D343" s="31"/>
      <c r="E343" s="73"/>
      <c r="F343" s="73"/>
      <c r="G343" s="21">
        <v>84</v>
      </c>
    </row>
    <row r="344" spans="1:7" ht="14.4" x14ac:dyDescent="0.25">
      <c r="A344" s="16">
        <v>73323</v>
      </c>
      <c r="B344" s="14">
        <v>108</v>
      </c>
      <c r="C344" s="15" t="s">
        <v>75</v>
      </c>
      <c r="D344" s="31"/>
      <c r="E344" s="73"/>
      <c r="F344" s="73"/>
      <c r="G344" s="21">
        <v>84</v>
      </c>
    </row>
    <row r="345" spans="1:7" ht="14.4" x14ac:dyDescent="0.25">
      <c r="A345" s="16">
        <v>73392</v>
      </c>
      <c r="B345" s="14">
        <v>103</v>
      </c>
      <c r="C345" s="15" t="s">
        <v>74</v>
      </c>
      <c r="D345" s="31">
        <v>4</v>
      </c>
      <c r="E345" s="73">
        <v>3.13</v>
      </c>
      <c r="F345" s="73">
        <v>4.55</v>
      </c>
      <c r="G345" s="21">
        <v>84</v>
      </c>
    </row>
    <row r="346" spans="1:7" ht="14.4" x14ac:dyDescent="0.25">
      <c r="A346" s="16">
        <v>73461</v>
      </c>
      <c r="B346" s="14">
        <v>26</v>
      </c>
      <c r="C346" s="15" t="s">
        <v>75</v>
      </c>
      <c r="D346" s="31"/>
      <c r="E346" s="73"/>
      <c r="F346" s="73"/>
      <c r="G346" s="21">
        <v>85</v>
      </c>
    </row>
    <row r="347" spans="1:7" ht="14.4" x14ac:dyDescent="0.25">
      <c r="A347" s="16">
        <v>73530</v>
      </c>
      <c r="B347" s="14">
        <v>65</v>
      </c>
      <c r="C347" s="15" t="s">
        <v>74</v>
      </c>
      <c r="D347" s="31">
        <v>1</v>
      </c>
      <c r="E347" s="73">
        <v>26.15</v>
      </c>
      <c r="F347" s="73">
        <v>58.39</v>
      </c>
      <c r="G347" s="21">
        <v>85</v>
      </c>
    </row>
    <row r="348" spans="1:7" ht="14.4" x14ac:dyDescent="0.25">
      <c r="A348" s="16">
        <v>73599</v>
      </c>
      <c r="B348" s="14">
        <v>26</v>
      </c>
      <c r="C348" s="15" t="s">
        <v>75</v>
      </c>
      <c r="D348" s="31"/>
      <c r="E348" s="73"/>
      <c r="F348" s="73"/>
      <c r="G348" s="21">
        <v>86</v>
      </c>
    </row>
    <row r="349" spans="1:7" ht="14.4" x14ac:dyDescent="0.25">
      <c r="A349" s="16">
        <v>73668</v>
      </c>
      <c r="B349" s="14">
        <v>89</v>
      </c>
      <c r="C349" s="15" t="s">
        <v>74</v>
      </c>
      <c r="D349" s="31">
        <v>3</v>
      </c>
      <c r="E349" s="73">
        <v>11.71</v>
      </c>
      <c r="F349" s="73">
        <v>20.87</v>
      </c>
      <c r="G349" s="21">
        <v>86</v>
      </c>
    </row>
    <row r="350" spans="1:7" ht="14.4" x14ac:dyDescent="0.25">
      <c r="A350" s="16">
        <v>73737</v>
      </c>
      <c r="B350" s="14">
        <v>101</v>
      </c>
      <c r="C350" s="15" t="s">
        <v>74</v>
      </c>
      <c r="D350" s="31">
        <v>3</v>
      </c>
      <c r="E350" s="73">
        <v>9.1300000000000008</v>
      </c>
      <c r="F350" s="73">
        <v>19.75</v>
      </c>
      <c r="G350" s="21">
        <v>86</v>
      </c>
    </row>
    <row r="351" spans="1:7" ht="14.4" x14ac:dyDescent="0.25">
      <c r="A351" s="16">
        <v>73806</v>
      </c>
      <c r="B351" s="14">
        <v>123</v>
      </c>
      <c r="C351" s="15" t="s">
        <v>75</v>
      </c>
      <c r="D351" s="31"/>
      <c r="E351" s="73"/>
      <c r="F351" s="73"/>
      <c r="G351" s="21">
        <v>86</v>
      </c>
    </row>
    <row r="352" spans="1:7" ht="14.4" x14ac:dyDescent="0.25">
      <c r="A352" s="16">
        <v>73875</v>
      </c>
      <c r="B352" s="14">
        <v>29</v>
      </c>
      <c r="C352" s="15" t="s">
        <v>74</v>
      </c>
      <c r="D352" s="31">
        <v>1</v>
      </c>
      <c r="E352" s="73">
        <v>24.29</v>
      </c>
      <c r="F352" s="73">
        <v>27.29</v>
      </c>
      <c r="G352" s="21">
        <v>87</v>
      </c>
    </row>
    <row r="353" spans="1:7" ht="14.4" x14ac:dyDescent="0.25">
      <c r="A353" s="16">
        <v>73944</v>
      </c>
      <c r="B353" s="14">
        <v>83</v>
      </c>
      <c r="C353" s="15" t="s">
        <v>74</v>
      </c>
      <c r="D353" s="31">
        <v>2</v>
      </c>
      <c r="E353" s="73">
        <v>8.5</v>
      </c>
      <c r="F353" s="73">
        <v>10.38</v>
      </c>
      <c r="G353" s="21">
        <v>87</v>
      </c>
    </row>
    <row r="354" spans="1:7" ht="14.4" x14ac:dyDescent="0.25">
      <c r="A354" s="16">
        <v>74013</v>
      </c>
      <c r="B354" s="14">
        <v>54</v>
      </c>
      <c r="C354" s="15" t="s">
        <v>75</v>
      </c>
      <c r="D354" s="31"/>
      <c r="E354" s="73"/>
      <c r="F354" s="73"/>
      <c r="G354" s="21">
        <v>88</v>
      </c>
    </row>
    <row r="355" spans="1:7" ht="14.4" x14ac:dyDescent="0.25">
      <c r="A355" s="16">
        <v>74082</v>
      </c>
      <c r="B355" s="14">
        <v>66</v>
      </c>
      <c r="C355" s="15" t="s">
        <v>75</v>
      </c>
      <c r="D355" s="31"/>
      <c r="E355" s="73"/>
      <c r="F355" s="73"/>
      <c r="G355" s="21">
        <v>88</v>
      </c>
    </row>
    <row r="356" spans="1:7" ht="14.4" x14ac:dyDescent="0.25">
      <c r="A356" s="16">
        <v>74151</v>
      </c>
      <c r="B356" s="14">
        <v>126</v>
      </c>
      <c r="C356" s="15" t="s">
        <v>74</v>
      </c>
      <c r="D356" s="31">
        <v>1</v>
      </c>
      <c r="E356" s="73">
        <v>12.82</v>
      </c>
      <c r="F356" s="73">
        <v>16.36</v>
      </c>
      <c r="G356" s="21">
        <v>88</v>
      </c>
    </row>
    <row r="357" spans="1:7" ht="14.4" x14ac:dyDescent="0.25">
      <c r="A357" s="16">
        <v>74220</v>
      </c>
      <c r="B357" s="14">
        <v>120</v>
      </c>
      <c r="C357" s="15" t="s">
        <v>74</v>
      </c>
      <c r="D357" s="31">
        <v>3</v>
      </c>
      <c r="E357" s="73">
        <v>16.27</v>
      </c>
      <c r="F357" s="73">
        <v>29.72</v>
      </c>
      <c r="G357" s="21">
        <v>89</v>
      </c>
    </row>
    <row r="358" spans="1:7" ht="14.4" x14ac:dyDescent="0.25">
      <c r="A358" s="16">
        <v>74289</v>
      </c>
      <c r="B358" s="14">
        <v>11</v>
      </c>
      <c r="C358" s="15" t="s">
        <v>75</v>
      </c>
      <c r="D358" s="31"/>
      <c r="E358" s="73"/>
      <c r="F358" s="73"/>
      <c r="G358" s="21">
        <v>89</v>
      </c>
    </row>
    <row r="359" spans="1:7" ht="14.4" x14ac:dyDescent="0.25">
      <c r="A359" s="16">
        <v>74358</v>
      </c>
      <c r="B359" s="14">
        <v>116</v>
      </c>
      <c r="C359" s="15" t="s">
        <v>75</v>
      </c>
      <c r="D359" s="31"/>
      <c r="E359" s="73"/>
      <c r="F359" s="73"/>
      <c r="G359" s="21">
        <v>90</v>
      </c>
    </row>
    <row r="360" spans="1:7" ht="14.4" x14ac:dyDescent="0.25">
      <c r="A360" s="16">
        <v>74427</v>
      </c>
      <c r="B360" s="14">
        <v>35</v>
      </c>
      <c r="C360" s="15" t="s">
        <v>74</v>
      </c>
      <c r="D360" s="31">
        <v>4</v>
      </c>
      <c r="E360" s="73">
        <v>12.76</v>
      </c>
      <c r="F360" s="73">
        <v>24.05</v>
      </c>
      <c r="G360" s="21">
        <v>90</v>
      </c>
    </row>
    <row r="361" spans="1:7" ht="14.4" x14ac:dyDescent="0.25">
      <c r="A361" s="16">
        <v>74496</v>
      </c>
      <c r="B361" s="14">
        <v>69</v>
      </c>
      <c r="C361" s="15" t="s">
        <v>74</v>
      </c>
      <c r="D361" s="31">
        <v>4</v>
      </c>
      <c r="E361" s="73">
        <v>22</v>
      </c>
      <c r="F361" s="73">
        <v>53.47</v>
      </c>
      <c r="G361" s="21">
        <v>91</v>
      </c>
    </row>
    <row r="362" spans="1:7" ht="14.4" x14ac:dyDescent="0.25">
      <c r="A362" s="16">
        <v>74565</v>
      </c>
      <c r="B362" s="14">
        <v>21</v>
      </c>
      <c r="C362" s="15" t="s">
        <v>75</v>
      </c>
      <c r="D362" s="31"/>
      <c r="E362" s="73"/>
      <c r="F362" s="73"/>
      <c r="G362" s="21">
        <v>91</v>
      </c>
    </row>
    <row r="363" spans="1:7" ht="14.4" x14ac:dyDescent="0.25">
      <c r="A363" s="16">
        <v>74634</v>
      </c>
      <c r="B363" s="14">
        <v>26</v>
      </c>
      <c r="C363" s="15" t="s">
        <v>75</v>
      </c>
      <c r="D363" s="31"/>
      <c r="E363" s="73"/>
      <c r="F363" s="73"/>
      <c r="G363" s="21">
        <v>91</v>
      </c>
    </row>
    <row r="364" spans="1:7" ht="14.4" x14ac:dyDescent="0.25">
      <c r="A364" s="16">
        <v>74703</v>
      </c>
      <c r="B364" s="14">
        <v>120</v>
      </c>
      <c r="C364" s="15" t="s">
        <v>75</v>
      </c>
      <c r="D364" s="31"/>
      <c r="E364" s="73"/>
      <c r="F364" s="73"/>
      <c r="G364" s="21">
        <v>91</v>
      </c>
    </row>
    <row r="365" spans="1:7" ht="14.4" x14ac:dyDescent="0.25">
      <c r="A365" s="16">
        <v>74772</v>
      </c>
      <c r="B365" s="14">
        <v>89</v>
      </c>
      <c r="C365" s="15" t="s">
        <v>74</v>
      </c>
      <c r="D365" s="31">
        <v>4</v>
      </c>
      <c r="E365" s="73">
        <v>8.73</v>
      </c>
      <c r="F365" s="73">
        <v>13.35</v>
      </c>
      <c r="G365" s="21">
        <v>92</v>
      </c>
    </row>
    <row r="366" spans="1:7" ht="14.4" x14ac:dyDescent="0.25">
      <c r="A366" s="16">
        <v>74841</v>
      </c>
      <c r="B366" s="14">
        <v>47</v>
      </c>
      <c r="C366" s="15" t="s">
        <v>74</v>
      </c>
      <c r="D366" s="31">
        <v>3</v>
      </c>
      <c r="E366" s="73">
        <v>14.66</v>
      </c>
      <c r="F366" s="73">
        <v>15.08</v>
      </c>
      <c r="G366" s="21">
        <v>92</v>
      </c>
    </row>
    <row r="367" spans="1:7" ht="14.4" x14ac:dyDescent="0.25">
      <c r="A367" s="16">
        <v>74910</v>
      </c>
      <c r="B367" s="14">
        <v>60</v>
      </c>
      <c r="C367" s="15" t="s">
        <v>75</v>
      </c>
      <c r="D367" s="31"/>
      <c r="E367" s="73"/>
      <c r="F367" s="73"/>
      <c r="G367" s="21">
        <v>92</v>
      </c>
    </row>
    <row r="368" spans="1:7" ht="14.4" x14ac:dyDescent="0.25">
      <c r="A368" s="16">
        <v>74979</v>
      </c>
      <c r="B368" s="14">
        <v>81</v>
      </c>
      <c r="C368" s="15" t="s">
        <v>75</v>
      </c>
      <c r="D368" s="31"/>
      <c r="E368" s="73"/>
      <c r="F368" s="73"/>
      <c r="G368" s="21">
        <v>92</v>
      </c>
    </row>
    <row r="369" spans="1:7" ht="14.4" x14ac:dyDescent="0.25">
      <c r="A369" s="16">
        <v>75048</v>
      </c>
      <c r="B369" s="14">
        <v>65</v>
      </c>
      <c r="C369" s="15" t="s">
        <v>74</v>
      </c>
      <c r="D369" s="31">
        <v>2</v>
      </c>
      <c r="E369" s="73">
        <v>10.73</v>
      </c>
      <c r="F369" s="73">
        <v>25.59</v>
      </c>
      <c r="G369" s="21">
        <v>93</v>
      </c>
    </row>
    <row r="370" spans="1:7" ht="14.4" x14ac:dyDescent="0.25">
      <c r="A370" s="16">
        <v>75117</v>
      </c>
      <c r="B370" s="14">
        <v>85</v>
      </c>
      <c r="C370" s="15" t="s">
        <v>75</v>
      </c>
      <c r="D370" s="31"/>
      <c r="E370" s="73"/>
      <c r="F370" s="73"/>
      <c r="G370" s="21">
        <v>93</v>
      </c>
    </row>
    <row r="371" spans="1:7" ht="14.4" x14ac:dyDescent="0.25">
      <c r="A371" s="16">
        <v>75186</v>
      </c>
      <c r="B371" s="14">
        <v>106</v>
      </c>
      <c r="C371" s="15" t="s">
        <v>74</v>
      </c>
      <c r="D371" s="31">
        <v>5</v>
      </c>
      <c r="E371" s="73">
        <v>11.84</v>
      </c>
      <c r="F371" s="73">
        <v>24.78</v>
      </c>
      <c r="G371" s="21">
        <v>94</v>
      </c>
    </row>
    <row r="372" spans="1:7" ht="14.4" x14ac:dyDescent="0.25">
      <c r="A372" s="16">
        <v>75255</v>
      </c>
      <c r="B372" s="14">
        <v>118</v>
      </c>
      <c r="C372" s="15" t="s">
        <v>74</v>
      </c>
      <c r="D372" s="31">
        <v>5</v>
      </c>
      <c r="E372" s="73">
        <v>6.04</v>
      </c>
      <c r="F372" s="73">
        <v>6.31</v>
      </c>
      <c r="G372" s="21">
        <v>94</v>
      </c>
    </row>
    <row r="373" spans="1:7" ht="14.4" x14ac:dyDescent="0.25">
      <c r="A373" s="16">
        <v>75324</v>
      </c>
      <c r="B373" s="14">
        <v>84</v>
      </c>
      <c r="C373" s="15" t="s">
        <v>74</v>
      </c>
      <c r="D373" s="31">
        <v>4</v>
      </c>
      <c r="E373" s="73">
        <v>17.2</v>
      </c>
      <c r="F373" s="73">
        <v>34.79</v>
      </c>
      <c r="G373" s="21">
        <v>94</v>
      </c>
    </row>
    <row r="374" spans="1:7" ht="14.4" x14ac:dyDescent="0.25">
      <c r="A374" s="16">
        <v>75393</v>
      </c>
      <c r="B374" s="14">
        <v>76</v>
      </c>
      <c r="C374" s="15" t="s">
        <v>75</v>
      </c>
      <c r="D374" s="31"/>
      <c r="E374" s="73"/>
      <c r="F374" s="73"/>
      <c r="G374" s="21">
        <v>94</v>
      </c>
    </row>
    <row r="375" spans="1:7" ht="14.4" x14ac:dyDescent="0.25">
      <c r="A375" s="16">
        <v>75462</v>
      </c>
      <c r="B375" s="14">
        <v>8</v>
      </c>
      <c r="C375" s="15" t="s">
        <v>74</v>
      </c>
      <c r="D375" s="31">
        <v>3</v>
      </c>
      <c r="E375" s="73">
        <v>23.42</v>
      </c>
      <c r="F375" s="73">
        <v>29.01</v>
      </c>
      <c r="G375" s="21">
        <v>95</v>
      </c>
    </row>
    <row r="376" spans="1:7" ht="14.4" x14ac:dyDescent="0.25">
      <c r="A376" s="16">
        <v>75531</v>
      </c>
      <c r="B376" s="14">
        <v>24</v>
      </c>
      <c r="C376" s="15" t="s">
        <v>74</v>
      </c>
      <c r="D376" s="31">
        <v>4</v>
      </c>
      <c r="E376" s="73">
        <v>3.51</v>
      </c>
      <c r="F376" s="73">
        <v>2.4300000000000002</v>
      </c>
      <c r="G376" s="21">
        <v>95</v>
      </c>
    </row>
    <row r="377" spans="1:7" ht="14.4" x14ac:dyDescent="0.25">
      <c r="A377" s="16">
        <v>75600</v>
      </c>
      <c r="B377" s="14">
        <v>52</v>
      </c>
      <c r="C377" s="15" t="s">
        <v>74</v>
      </c>
      <c r="D377" s="31">
        <v>6</v>
      </c>
      <c r="E377" s="73">
        <v>3.94</v>
      </c>
      <c r="F377" s="73">
        <v>3.79</v>
      </c>
      <c r="G377" s="21">
        <v>95</v>
      </c>
    </row>
    <row r="378" spans="1:7" ht="14.4" x14ac:dyDescent="0.25">
      <c r="A378" s="16">
        <v>75669</v>
      </c>
      <c r="B378" s="14">
        <v>12</v>
      </c>
      <c r="C378" s="15" t="s">
        <v>74</v>
      </c>
      <c r="D378" s="31">
        <v>6</v>
      </c>
      <c r="E378" s="73">
        <v>19.41</v>
      </c>
      <c r="F378" s="73">
        <v>34.770000000000003</v>
      </c>
      <c r="G378" s="21">
        <v>95</v>
      </c>
    </row>
    <row r="379" spans="1:7" ht="14.4" x14ac:dyDescent="0.25">
      <c r="A379" s="16">
        <v>75738</v>
      </c>
      <c r="B379" s="14">
        <v>14</v>
      </c>
      <c r="C379" s="15" t="s">
        <v>75</v>
      </c>
      <c r="D379" s="31"/>
      <c r="E379" s="73"/>
      <c r="F379" s="73"/>
      <c r="G379" s="21">
        <v>96</v>
      </c>
    </row>
    <row r="380" spans="1:7" ht="14.4" x14ac:dyDescent="0.25">
      <c r="A380" s="16">
        <v>75807</v>
      </c>
      <c r="B380" s="14">
        <v>92</v>
      </c>
      <c r="C380" s="15" t="s">
        <v>75</v>
      </c>
      <c r="D380" s="31"/>
      <c r="E380" s="73"/>
      <c r="F380" s="73"/>
      <c r="G380" s="21">
        <v>96</v>
      </c>
    </row>
    <row r="381" spans="1:7" ht="14.4" x14ac:dyDescent="0.25">
      <c r="A381" s="16">
        <v>75876</v>
      </c>
      <c r="B381" s="14">
        <v>84</v>
      </c>
      <c r="C381" s="15" t="s">
        <v>74</v>
      </c>
      <c r="D381" s="31">
        <v>1</v>
      </c>
      <c r="E381" s="73">
        <v>11.93</v>
      </c>
      <c r="F381" s="73">
        <v>21.01</v>
      </c>
      <c r="G381" s="21">
        <v>97</v>
      </c>
    </row>
    <row r="382" spans="1:7" ht="14.4" x14ac:dyDescent="0.25">
      <c r="A382" s="16">
        <v>75945</v>
      </c>
      <c r="B382" s="14">
        <v>99</v>
      </c>
      <c r="C382" s="15" t="s">
        <v>75</v>
      </c>
      <c r="D382" s="31"/>
      <c r="E382" s="73"/>
      <c r="F382" s="73"/>
      <c r="G382" s="21">
        <v>97</v>
      </c>
    </row>
    <row r="383" spans="1:7" ht="14.4" x14ac:dyDescent="0.25">
      <c r="A383" s="16">
        <v>76014</v>
      </c>
      <c r="B383" s="14">
        <v>67</v>
      </c>
      <c r="C383" s="15" t="s">
        <v>74</v>
      </c>
      <c r="D383" s="31">
        <v>3</v>
      </c>
      <c r="E383" s="73">
        <v>5.86</v>
      </c>
      <c r="F383" s="73">
        <v>7.51</v>
      </c>
      <c r="G383" s="21">
        <v>97</v>
      </c>
    </row>
    <row r="384" spans="1:7" ht="14.4" x14ac:dyDescent="0.25">
      <c r="A384" s="16">
        <v>76083</v>
      </c>
      <c r="B384" s="14">
        <v>45</v>
      </c>
      <c r="C384" s="15" t="s">
        <v>74</v>
      </c>
      <c r="D384" s="31">
        <v>1</v>
      </c>
      <c r="E384" s="73">
        <v>5.16</v>
      </c>
      <c r="F384" s="73">
        <v>10.01</v>
      </c>
      <c r="G384" s="21">
        <v>97</v>
      </c>
    </row>
    <row r="385" spans="1:7" ht="14.4" x14ac:dyDescent="0.25">
      <c r="A385" s="16">
        <v>76152</v>
      </c>
      <c r="B385" s="14">
        <v>3</v>
      </c>
      <c r="C385" s="15" t="s">
        <v>75</v>
      </c>
      <c r="D385" s="31"/>
      <c r="E385" s="73"/>
      <c r="F385" s="73"/>
      <c r="G385" s="21">
        <v>98</v>
      </c>
    </row>
    <row r="386" spans="1:7" ht="14.4" x14ac:dyDescent="0.25">
      <c r="A386" s="16">
        <v>76221</v>
      </c>
      <c r="B386" s="14">
        <v>67</v>
      </c>
      <c r="C386" s="15" t="s">
        <v>75</v>
      </c>
      <c r="D386" s="31"/>
      <c r="E386" s="73"/>
      <c r="F386" s="73"/>
      <c r="G386" s="21">
        <v>98</v>
      </c>
    </row>
    <row r="387" spans="1:7" ht="14.4" x14ac:dyDescent="0.25">
      <c r="A387" s="16">
        <v>76290</v>
      </c>
      <c r="B387" s="14">
        <v>97</v>
      </c>
      <c r="C387" s="15" t="s">
        <v>74</v>
      </c>
      <c r="D387" s="31">
        <v>5</v>
      </c>
      <c r="E387" s="73">
        <v>11.43</v>
      </c>
      <c r="F387" s="73">
        <v>22.68</v>
      </c>
      <c r="G387" s="21">
        <v>98</v>
      </c>
    </row>
    <row r="388" spans="1:7" ht="14.4" x14ac:dyDescent="0.25">
      <c r="A388" s="16">
        <v>76359</v>
      </c>
      <c r="B388" s="14">
        <v>6</v>
      </c>
      <c r="C388" s="15" t="s">
        <v>74</v>
      </c>
      <c r="D388" s="31">
        <v>5</v>
      </c>
      <c r="E388" s="73">
        <v>15.29</v>
      </c>
      <c r="F388" s="73">
        <v>25.7</v>
      </c>
      <c r="G388" s="21">
        <v>98</v>
      </c>
    </row>
    <row r="389" spans="1:7" ht="14.4" x14ac:dyDescent="0.25">
      <c r="A389" s="16">
        <v>76428</v>
      </c>
      <c r="B389" s="14">
        <v>126</v>
      </c>
      <c r="C389" s="15" t="s">
        <v>74</v>
      </c>
      <c r="D389" s="31">
        <v>1</v>
      </c>
      <c r="E389" s="73">
        <v>17.12</v>
      </c>
      <c r="F389" s="73">
        <v>36.94</v>
      </c>
      <c r="G389" s="21">
        <v>99</v>
      </c>
    </row>
    <row r="390" spans="1:7" ht="14.4" x14ac:dyDescent="0.25">
      <c r="A390" s="16">
        <v>76497</v>
      </c>
      <c r="B390" s="14">
        <v>57</v>
      </c>
      <c r="C390" s="15" t="s">
        <v>74</v>
      </c>
      <c r="D390" s="31">
        <v>5</v>
      </c>
      <c r="E390" s="73">
        <v>20.81</v>
      </c>
      <c r="F390" s="73">
        <v>49.84</v>
      </c>
      <c r="G390" s="21">
        <v>99</v>
      </c>
    </row>
    <row r="391" spans="1:7" ht="14.4" x14ac:dyDescent="0.25">
      <c r="A391" s="16">
        <v>76566</v>
      </c>
      <c r="B391" s="14">
        <v>18</v>
      </c>
      <c r="C391" s="15" t="s">
        <v>74</v>
      </c>
      <c r="D391" s="31">
        <v>3</v>
      </c>
      <c r="E391" s="73">
        <v>18.02</v>
      </c>
      <c r="F391" s="73">
        <v>17.760000000000002</v>
      </c>
      <c r="G391" s="21">
        <v>99</v>
      </c>
    </row>
    <row r="392" spans="1:7" ht="14.4" x14ac:dyDescent="0.25">
      <c r="A392" s="16">
        <v>76635</v>
      </c>
      <c r="B392" s="14">
        <v>68</v>
      </c>
      <c r="C392" s="15" t="s">
        <v>74</v>
      </c>
      <c r="D392" s="31">
        <v>3</v>
      </c>
      <c r="E392" s="73">
        <v>27.39</v>
      </c>
      <c r="F392" s="73">
        <v>43.85</v>
      </c>
      <c r="G392" s="21">
        <v>99</v>
      </c>
    </row>
    <row r="393" spans="1:7" ht="14.4" x14ac:dyDescent="0.25">
      <c r="A393" s="16">
        <v>76704</v>
      </c>
      <c r="B393" s="14">
        <v>39</v>
      </c>
      <c r="C393" s="15" t="s">
        <v>75</v>
      </c>
      <c r="D393" s="31"/>
      <c r="E393" s="73"/>
      <c r="F393" s="73"/>
      <c r="G393" s="21">
        <v>99</v>
      </c>
    </row>
    <row r="394" spans="1:7" ht="14.4" x14ac:dyDescent="0.25">
      <c r="A394" s="16">
        <v>76773</v>
      </c>
      <c r="B394" s="14">
        <v>12</v>
      </c>
      <c r="C394" s="15" t="s">
        <v>74</v>
      </c>
      <c r="D394" s="31">
        <v>3</v>
      </c>
      <c r="E394" s="73">
        <v>15.97</v>
      </c>
      <c r="F394" s="73">
        <v>21.67</v>
      </c>
      <c r="G394" s="21">
        <v>100</v>
      </c>
    </row>
    <row r="395" spans="1:7" ht="14.4" x14ac:dyDescent="0.25">
      <c r="A395" s="16">
        <v>76842</v>
      </c>
      <c r="B395" s="14">
        <v>24</v>
      </c>
      <c r="C395" s="15" t="s">
        <v>75</v>
      </c>
      <c r="D395" s="31"/>
      <c r="E395" s="73"/>
      <c r="F395" s="73"/>
      <c r="G395" s="21">
        <v>100</v>
      </c>
    </row>
    <row r="396" spans="1:7" ht="14.4" x14ac:dyDescent="0.25">
      <c r="A396" s="16">
        <v>76911</v>
      </c>
      <c r="B396" s="14">
        <v>29</v>
      </c>
      <c r="C396" s="15" t="s">
        <v>75</v>
      </c>
      <c r="D396" s="31"/>
      <c r="E396" s="73"/>
      <c r="F396" s="73"/>
      <c r="G396" s="21">
        <v>100</v>
      </c>
    </row>
    <row r="397" spans="1:7" ht="14.4" x14ac:dyDescent="0.25">
      <c r="A397" s="16">
        <v>76980</v>
      </c>
      <c r="B397" s="14">
        <v>19</v>
      </c>
      <c r="C397" s="15" t="s">
        <v>74</v>
      </c>
      <c r="D397" s="31">
        <v>5</v>
      </c>
      <c r="E397" s="73">
        <v>3.41</v>
      </c>
      <c r="F397" s="73">
        <v>3.28</v>
      </c>
      <c r="G397" s="21">
        <v>100</v>
      </c>
    </row>
    <row r="398" spans="1:7" ht="14.4" x14ac:dyDescent="0.25">
      <c r="A398" s="16">
        <v>77049</v>
      </c>
      <c r="B398" s="14">
        <v>120</v>
      </c>
      <c r="C398" s="15" t="s">
        <v>74</v>
      </c>
      <c r="D398" s="31">
        <v>1</v>
      </c>
      <c r="E398" s="73">
        <v>24.41</v>
      </c>
      <c r="F398" s="73">
        <v>24.17</v>
      </c>
      <c r="G398" s="21">
        <v>100</v>
      </c>
    </row>
    <row r="399" spans="1:7" ht="14.4" x14ac:dyDescent="0.25">
      <c r="A399" s="16">
        <v>77118</v>
      </c>
      <c r="B399" s="14">
        <v>52</v>
      </c>
      <c r="C399" s="15" t="s">
        <v>75</v>
      </c>
      <c r="D399" s="31"/>
      <c r="E399" s="73"/>
      <c r="F399" s="73"/>
      <c r="G399" s="21">
        <v>101</v>
      </c>
    </row>
    <row r="400" spans="1:7" ht="14.4" x14ac:dyDescent="0.25">
      <c r="A400" s="16">
        <v>77187</v>
      </c>
      <c r="B400" s="14">
        <v>98</v>
      </c>
      <c r="C400" s="15" t="s">
        <v>74</v>
      </c>
      <c r="D400" s="31">
        <v>5</v>
      </c>
      <c r="E400" s="73">
        <v>19.3</v>
      </c>
      <c r="F400" s="73">
        <v>31.57</v>
      </c>
      <c r="G400" s="21">
        <v>101</v>
      </c>
    </row>
    <row r="401" spans="1:7" ht="14.4" x14ac:dyDescent="0.25">
      <c r="A401" s="16">
        <v>77256</v>
      </c>
      <c r="B401" s="14">
        <v>113</v>
      </c>
      <c r="C401" s="15" t="s">
        <v>75</v>
      </c>
      <c r="D401" s="31"/>
      <c r="E401" s="73"/>
      <c r="F401" s="73"/>
      <c r="G401" s="21">
        <v>101</v>
      </c>
    </row>
    <row r="402" spans="1:7" ht="14.4" x14ac:dyDescent="0.25">
      <c r="A402" s="16">
        <v>77325</v>
      </c>
      <c r="B402" s="14">
        <v>103</v>
      </c>
      <c r="C402" s="15" t="s">
        <v>74</v>
      </c>
      <c r="D402" s="31">
        <v>3</v>
      </c>
      <c r="E402" s="73">
        <v>26.52</v>
      </c>
      <c r="F402" s="73">
        <v>65.63</v>
      </c>
      <c r="G402" s="21">
        <v>102</v>
      </c>
    </row>
    <row r="403" spans="1:7" ht="14.4" x14ac:dyDescent="0.25">
      <c r="A403" s="16">
        <v>77394</v>
      </c>
      <c r="B403" s="14">
        <v>7</v>
      </c>
      <c r="C403" s="15" t="s">
        <v>74</v>
      </c>
      <c r="D403" s="31">
        <v>3</v>
      </c>
      <c r="E403" s="73">
        <v>28.4</v>
      </c>
      <c r="F403" s="73">
        <v>52.09</v>
      </c>
      <c r="G403" s="21">
        <v>102</v>
      </c>
    </row>
    <row r="404" spans="1:7" ht="14.4" x14ac:dyDescent="0.25">
      <c r="A404" s="16">
        <v>77463</v>
      </c>
      <c r="B404" s="14">
        <v>66</v>
      </c>
      <c r="C404" s="15" t="s">
        <v>74</v>
      </c>
      <c r="D404" s="31">
        <v>6</v>
      </c>
      <c r="E404" s="73">
        <v>28.98</v>
      </c>
      <c r="F404" s="73">
        <v>27.25</v>
      </c>
      <c r="G404" s="21">
        <v>103</v>
      </c>
    </row>
    <row r="405" spans="1:7" ht="14.4" x14ac:dyDescent="0.25">
      <c r="A405" s="16">
        <v>77532</v>
      </c>
      <c r="B405" s="14">
        <v>16</v>
      </c>
      <c r="C405" s="15" t="s">
        <v>74</v>
      </c>
      <c r="D405" s="31">
        <v>5</v>
      </c>
      <c r="E405" s="73">
        <v>21.07</v>
      </c>
      <c r="F405" s="73">
        <v>48.91</v>
      </c>
      <c r="G405" s="21">
        <v>103</v>
      </c>
    </row>
    <row r="406" spans="1:7" ht="14.4" x14ac:dyDescent="0.25">
      <c r="A406" s="16">
        <v>77601</v>
      </c>
      <c r="B406" s="14">
        <v>100</v>
      </c>
      <c r="C406" s="15" t="s">
        <v>75</v>
      </c>
      <c r="D406" s="31"/>
      <c r="E406" s="73"/>
      <c r="F406" s="73"/>
      <c r="G406" s="21">
        <v>104</v>
      </c>
    </row>
    <row r="407" spans="1:7" ht="14.4" x14ac:dyDescent="0.25">
      <c r="A407" s="16">
        <v>77670</v>
      </c>
      <c r="B407" s="14">
        <v>27</v>
      </c>
      <c r="C407" s="15" t="s">
        <v>75</v>
      </c>
      <c r="D407" s="31"/>
      <c r="E407" s="73"/>
      <c r="F407" s="73"/>
      <c r="G407" s="21">
        <v>104</v>
      </c>
    </row>
    <row r="408" spans="1:7" ht="14.4" x14ac:dyDescent="0.25">
      <c r="A408" s="16">
        <v>77739</v>
      </c>
      <c r="B408" s="14">
        <v>93</v>
      </c>
      <c r="C408" s="15" t="s">
        <v>74</v>
      </c>
      <c r="D408" s="31">
        <v>4</v>
      </c>
      <c r="E408" s="73">
        <v>8.7200000000000006</v>
      </c>
      <c r="F408" s="73">
        <v>18.82</v>
      </c>
      <c r="G408" s="21">
        <v>104</v>
      </c>
    </row>
    <row r="409" spans="1:7" ht="14.4" x14ac:dyDescent="0.25">
      <c r="A409" s="16">
        <v>77808</v>
      </c>
      <c r="B409" s="14">
        <v>13</v>
      </c>
      <c r="C409" s="15" t="s">
        <v>75</v>
      </c>
      <c r="D409" s="31"/>
      <c r="E409" s="73"/>
      <c r="F409" s="73"/>
      <c r="G409" s="21">
        <v>104</v>
      </c>
    </row>
    <row r="410" spans="1:7" ht="14.4" x14ac:dyDescent="0.25">
      <c r="A410" s="16">
        <v>77877</v>
      </c>
      <c r="B410" s="14">
        <v>11</v>
      </c>
      <c r="C410" s="15" t="s">
        <v>74</v>
      </c>
      <c r="D410" s="31">
        <v>1</v>
      </c>
      <c r="E410" s="73">
        <v>26.58</v>
      </c>
      <c r="F410" s="73">
        <v>58.65</v>
      </c>
      <c r="G410" s="21">
        <v>104</v>
      </c>
    </row>
    <row r="411" spans="1:7" ht="14.4" x14ac:dyDescent="0.25">
      <c r="A411" s="16">
        <v>77946</v>
      </c>
      <c r="B411" s="14">
        <v>44</v>
      </c>
      <c r="C411" s="15" t="s">
        <v>75</v>
      </c>
      <c r="D411" s="31"/>
      <c r="E411" s="73"/>
      <c r="F411" s="73"/>
      <c r="G411" s="21">
        <v>105</v>
      </c>
    </row>
    <row r="412" spans="1:7" ht="14.4" x14ac:dyDescent="0.25">
      <c r="A412" s="16">
        <v>78015</v>
      </c>
      <c r="B412" s="14">
        <v>48</v>
      </c>
      <c r="C412" s="15" t="s">
        <v>75</v>
      </c>
      <c r="D412" s="31"/>
      <c r="E412" s="73"/>
      <c r="F412" s="73"/>
      <c r="G412" s="21">
        <v>105</v>
      </c>
    </row>
    <row r="413" spans="1:7" ht="14.4" x14ac:dyDescent="0.25">
      <c r="A413" s="16">
        <v>78084</v>
      </c>
      <c r="B413" s="14">
        <v>56</v>
      </c>
      <c r="C413" s="15" t="s">
        <v>75</v>
      </c>
      <c r="D413" s="31"/>
      <c r="E413" s="73"/>
      <c r="F413" s="73"/>
      <c r="G413" s="21">
        <v>106</v>
      </c>
    </row>
    <row r="414" spans="1:7" ht="14.4" x14ac:dyDescent="0.25">
      <c r="A414" s="16">
        <v>78153</v>
      </c>
      <c r="B414" s="14">
        <v>34</v>
      </c>
      <c r="C414" s="15" t="s">
        <v>74</v>
      </c>
      <c r="D414" s="31">
        <v>2</v>
      </c>
      <c r="E414" s="73">
        <v>12.85</v>
      </c>
      <c r="F414" s="73">
        <v>25.24</v>
      </c>
      <c r="G414" s="21">
        <v>106</v>
      </c>
    </row>
    <row r="415" spans="1:7" ht="14.4" x14ac:dyDescent="0.25">
      <c r="A415" s="16">
        <v>78222</v>
      </c>
      <c r="B415" s="14">
        <v>33</v>
      </c>
      <c r="C415" s="15" t="s">
        <v>74</v>
      </c>
      <c r="D415" s="31">
        <v>3</v>
      </c>
      <c r="E415" s="73">
        <v>7.56</v>
      </c>
      <c r="F415" s="73">
        <v>8.69</v>
      </c>
      <c r="G415" s="21">
        <v>106</v>
      </c>
    </row>
    <row r="416" spans="1:7" ht="14.4" x14ac:dyDescent="0.25">
      <c r="A416" s="16">
        <v>78291</v>
      </c>
      <c r="B416" s="14">
        <v>18</v>
      </c>
      <c r="C416" s="15" t="s">
        <v>75</v>
      </c>
      <c r="D416" s="31"/>
      <c r="E416" s="73"/>
      <c r="F416" s="73"/>
      <c r="G416" s="21">
        <v>106</v>
      </c>
    </row>
    <row r="417" spans="1:7" ht="14.4" x14ac:dyDescent="0.25">
      <c r="A417" s="16">
        <v>78360</v>
      </c>
      <c r="B417" s="14">
        <v>65</v>
      </c>
      <c r="C417" s="15" t="s">
        <v>74</v>
      </c>
      <c r="D417" s="31">
        <v>3</v>
      </c>
      <c r="E417" s="73">
        <v>15</v>
      </c>
      <c r="F417" s="73">
        <v>14.91</v>
      </c>
      <c r="G417" s="21">
        <v>107</v>
      </c>
    </row>
    <row r="418" spans="1:7" ht="14.4" x14ac:dyDescent="0.25">
      <c r="A418" s="16">
        <v>78429</v>
      </c>
      <c r="B418" s="14">
        <v>64</v>
      </c>
      <c r="C418" s="15" t="s">
        <v>75</v>
      </c>
      <c r="D418" s="31"/>
      <c r="E418" s="73"/>
      <c r="F418" s="73"/>
      <c r="G418" s="21">
        <v>107</v>
      </c>
    </row>
    <row r="419" spans="1:7" ht="14.4" x14ac:dyDescent="0.25">
      <c r="A419" s="16">
        <v>78498</v>
      </c>
      <c r="B419" s="14">
        <v>110</v>
      </c>
      <c r="C419" s="15" t="s">
        <v>75</v>
      </c>
      <c r="D419" s="31"/>
      <c r="E419" s="73"/>
      <c r="F419" s="73"/>
      <c r="G419" s="21">
        <v>108</v>
      </c>
    </row>
    <row r="420" spans="1:7" ht="14.4" x14ac:dyDescent="0.25">
      <c r="A420" s="16">
        <v>78567</v>
      </c>
      <c r="B420" s="14">
        <v>28</v>
      </c>
      <c r="C420" s="15" t="s">
        <v>75</v>
      </c>
      <c r="D420" s="31"/>
      <c r="E420" s="73"/>
      <c r="F420" s="73"/>
      <c r="G420" s="21">
        <v>108</v>
      </c>
    </row>
    <row r="421" spans="1:7" ht="14.4" x14ac:dyDescent="0.25">
      <c r="A421" s="16">
        <v>78636</v>
      </c>
      <c r="B421" s="14">
        <v>110</v>
      </c>
      <c r="C421" s="15" t="s">
        <v>74</v>
      </c>
      <c r="D421" s="31">
        <v>2</v>
      </c>
      <c r="E421" s="73">
        <v>16.78</v>
      </c>
      <c r="F421" s="73">
        <v>24.43</v>
      </c>
      <c r="G421" s="21">
        <v>108</v>
      </c>
    </row>
    <row r="422" spans="1:7" ht="14.4" x14ac:dyDescent="0.25">
      <c r="A422" s="16">
        <v>78705</v>
      </c>
      <c r="B422" s="14">
        <v>29</v>
      </c>
      <c r="C422" s="15" t="s">
        <v>75</v>
      </c>
      <c r="D422" s="31"/>
      <c r="E422" s="73"/>
      <c r="F422" s="73"/>
      <c r="G422" s="21">
        <v>109</v>
      </c>
    </row>
    <row r="423" spans="1:7" ht="14.4" x14ac:dyDescent="0.25">
      <c r="A423" s="16">
        <v>78774</v>
      </c>
      <c r="B423" s="14">
        <v>36</v>
      </c>
      <c r="C423" s="15" t="s">
        <v>74</v>
      </c>
      <c r="D423" s="31">
        <v>2</v>
      </c>
      <c r="E423" s="73">
        <v>16.28</v>
      </c>
      <c r="F423" s="73">
        <v>33.22</v>
      </c>
      <c r="G423" s="21">
        <v>110</v>
      </c>
    </row>
    <row r="424" spans="1:7" ht="14.4" x14ac:dyDescent="0.25">
      <c r="A424" s="16">
        <v>78843</v>
      </c>
      <c r="B424" s="14">
        <v>127</v>
      </c>
      <c r="C424" s="15" t="s">
        <v>75</v>
      </c>
      <c r="D424" s="31"/>
      <c r="E424" s="73"/>
      <c r="F424" s="73"/>
      <c r="G424" s="21">
        <v>110</v>
      </c>
    </row>
    <row r="425" spans="1:7" ht="14.4" x14ac:dyDescent="0.25">
      <c r="A425" s="16">
        <v>78912</v>
      </c>
      <c r="B425" s="14">
        <v>81</v>
      </c>
      <c r="C425" s="15" t="s">
        <v>75</v>
      </c>
      <c r="D425" s="31"/>
      <c r="E425" s="73"/>
      <c r="F425" s="73"/>
      <c r="G425" s="21">
        <v>111</v>
      </c>
    </row>
    <row r="426" spans="1:7" ht="14.4" x14ac:dyDescent="0.25">
      <c r="A426" s="16">
        <v>78981</v>
      </c>
      <c r="B426" s="14">
        <v>51</v>
      </c>
      <c r="C426" s="15" t="s">
        <v>75</v>
      </c>
      <c r="D426" s="31"/>
      <c r="E426" s="73"/>
      <c r="F426" s="73"/>
      <c r="G426" s="21">
        <v>111</v>
      </c>
    </row>
    <row r="427" spans="1:7" ht="14.4" x14ac:dyDescent="0.25">
      <c r="A427" s="16">
        <v>79050</v>
      </c>
      <c r="B427" s="14">
        <v>34</v>
      </c>
      <c r="C427" s="15" t="s">
        <v>75</v>
      </c>
      <c r="D427" s="31"/>
      <c r="E427" s="73"/>
      <c r="F427" s="73"/>
      <c r="G427" s="21">
        <v>112</v>
      </c>
    </row>
    <row r="428" spans="1:7" ht="14.4" x14ac:dyDescent="0.25">
      <c r="A428" s="16">
        <v>79119</v>
      </c>
      <c r="B428" s="14">
        <v>38</v>
      </c>
      <c r="C428" s="15" t="s">
        <v>75</v>
      </c>
      <c r="D428" s="31"/>
      <c r="E428" s="73"/>
      <c r="F428" s="73"/>
      <c r="G428" s="21">
        <v>112</v>
      </c>
    </row>
    <row r="429" spans="1:7" ht="14.4" x14ac:dyDescent="0.25">
      <c r="A429" s="16">
        <v>79188</v>
      </c>
      <c r="B429" s="14">
        <v>68</v>
      </c>
      <c r="C429" s="15" t="s">
        <v>74</v>
      </c>
      <c r="D429" s="31">
        <v>6</v>
      </c>
      <c r="E429" s="73">
        <v>13.71</v>
      </c>
      <c r="F429" s="73">
        <v>29.85</v>
      </c>
      <c r="G429" s="21">
        <v>112</v>
      </c>
    </row>
    <row r="430" spans="1:7" ht="14.4" x14ac:dyDescent="0.25">
      <c r="A430" s="16">
        <v>79257</v>
      </c>
      <c r="B430" s="14">
        <v>93</v>
      </c>
      <c r="C430" s="15" t="s">
        <v>74</v>
      </c>
      <c r="D430" s="31">
        <v>3</v>
      </c>
      <c r="E430" s="73">
        <v>23.34</v>
      </c>
      <c r="F430" s="73">
        <v>28.31</v>
      </c>
      <c r="G430" s="21">
        <v>113</v>
      </c>
    </row>
    <row r="431" spans="1:7" ht="14.4" x14ac:dyDescent="0.25">
      <c r="A431" s="16">
        <v>79326</v>
      </c>
      <c r="B431" s="14">
        <v>40</v>
      </c>
      <c r="C431" s="15" t="s">
        <v>75</v>
      </c>
      <c r="D431" s="31"/>
      <c r="E431" s="73"/>
      <c r="F431" s="73"/>
      <c r="G431" s="21">
        <v>114</v>
      </c>
    </row>
    <row r="432" spans="1:7" ht="14.4" x14ac:dyDescent="0.25">
      <c r="A432" s="16">
        <v>79395</v>
      </c>
      <c r="B432" s="14">
        <v>36</v>
      </c>
      <c r="C432" s="15" t="s">
        <v>74</v>
      </c>
      <c r="D432" s="31">
        <v>2</v>
      </c>
      <c r="E432" s="73">
        <v>13.48</v>
      </c>
      <c r="F432" s="73">
        <v>26.48</v>
      </c>
      <c r="G432" s="21">
        <v>115</v>
      </c>
    </row>
    <row r="433" spans="1:7" ht="14.4" x14ac:dyDescent="0.25">
      <c r="A433" s="16">
        <v>79464</v>
      </c>
      <c r="B433" s="14">
        <v>96</v>
      </c>
      <c r="C433" s="15" t="s">
        <v>74</v>
      </c>
      <c r="D433" s="31">
        <v>6</v>
      </c>
      <c r="E433" s="73">
        <v>28.18</v>
      </c>
      <c r="F433" s="73">
        <v>63.45</v>
      </c>
      <c r="G433" s="21">
        <v>115</v>
      </c>
    </row>
    <row r="434" spans="1:7" ht="14.4" x14ac:dyDescent="0.25">
      <c r="A434" s="16">
        <v>79533</v>
      </c>
      <c r="B434" s="14">
        <v>19</v>
      </c>
      <c r="C434" s="15" t="s">
        <v>74</v>
      </c>
      <c r="D434" s="31">
        <v>2</v>
      </c>
      <c r="E434" s="73">
        <v>3.91</v>
      </c>
      <c r="F434" s="73">
        <v>5.53</v>
      </c>
      <c r="G434" s="21">
        <v>116</v>
      </c>
    </row>
    <row r="435" spans="1:7" ht="14.4" x14ac:dyDescent="0.25">
      <c r="A435" s="16">
        <v>79602</v>
      </c>
      <c r="B435" s="14">
        <v>45</v>
      </c>
      <c r="C435" s="15" t="s">
        <v>74</v>
      </c>
      <c r="D435" s="31">
        <v>6</v>
      </c>
      <c r="E435" s="73">
        <v>16.34</v>
      </c>
      <c r="F435" s="73">
        <v>18.899999999999999</v>
      </c>
      <c r="G435" s="21">
        <v>116</v>
      </c>
    </row>
    <row r="436" spans="1:7" ht="14.4" x14ac:dyDescent="0.25">
      <c r="A436" s="16">
        <v>79671</v>
      </c>
      <c r="B436" s="14">
        <v>35</v>
      </c>
      <c r="C436" s="15" t="s">
        <v>74</v>
      </c>
      <c r="D436" s="31">
        <v>5</v>
      </c>
      <c r="E436" s="73">
        <v>8.4</v>
      </c>
      <c r="F436" s="73">
        <v>10.64</v>
      </c>
      <c r="G436" s="21">
        <v>116</v>
      </c>
    </row>
    <row r="437" spans="1:7" ht="14.4" x14ac:dyDescent="0.25">
      <c r="A437" s="16">
        <v>79740</v>
      </c>
      <c r="B437" s="14">
        <v>81</v>
      </c>
      <c r="C437" s="15" t="s">
        <v>74</v>
      </c>
      <c r="D437" s="31">
        <v>3</v>
      </c>
      <c r="E437" s="73">
        <v>8.52</v>
      </c>
      <c r="F437" s="73">
        <v>14.25</v>
      </c>
      <c r="G437" s="21">
        <v>117</v>
      </c>
    </row>
    <row r="438" spans="1:7" ht="14.4" x14ac:dyDescent="0.25">
      <c r="A438" s="16">
        <v>79809</v>
      </c>
      <c r="B438" s="14">
        <v>62</v>
      </c>
      <c r="C438" s="15" t="s">
        <v>74</v>
      </c>
      <c r="D438" s="31">
        <v>1</v>
      </c>
      <c r="E438" s="73">
        <v>19.18</v>
      </c>
      <c r="F438" s="73">
        <v>35.08</v>
      </c>
      <c r="G438" s="21">
        <v>117</v>
      </c>
    </row>
    <row r="439" spans="1:7" ht="14.4" x14ac:dyDescent="0.25">
      <c r="A439" s="16">
        <v>79878</v>
      </c>
      <c r="B439" s="14">
        <v>47</v>
      </c>
      <c r="C439" s="15" t="s">
        <v>74</v>
      </c>
      <c r="D439" s="31">
        <v>5</v>
      </c>
      <c r="E439" s="73">
        <v>29.99</v>
      </c>
      <c r="F439" s="73">
        <v>68.2</v>
      </c>
      <c r="G439" s="21">
        <v>117</v>
      </c>
    </row>
    <row r="440" spans="1:7" ht="14.4" x14ac:dyDescent="0.25">
      <c r="A440" s="16">
        <v>79947</v>
      </c>
      <c r="B440" s="14">
        <v>118</v>
      </c>
      <c r="C440" s="15" t="s">
        <v>75</v>
      </c>
      <c r="D440" s="31"/>
      <c r="E440" s="73"/>
      <c r="F440" s="73"/>
      <c r="G440" s="21">
        <v>117</v>
      </c>
    </row>
    <row r="441" spans="1:7" ht="14.4" x14ac:dyDescent="0.25">
      <c r="A441" s="16">
        <v>80016</v>
      </c>
      <c r="B441" s="14">
        <v>121</v>
      </c>
      <c r="C441" s="15" t="s">
        <v>75</v>
      </c>
      <c r="D441" s="31"/>
      <c r="E441" s="73"/>
      <c r="F441" s="73"/>
      <c r="G441" s="21">
        <v>117</v>
      </c>
    </row>
    <row r="442" spans="1:7" ht="14.4" x14ac:dyDescent="0.25">
      <c r="A442" s="16">
        <v>80085</v>
      </c>
      <c r="B442" s="14">
        <v>31</v>
      </c>
      <c r="C442" s="15" t="s">
        <v>74</v>
      </c>
      <c r="D442" s="31">
        <v>4</v>
      </c>
      <c r="E442" s="73">
        <v>15.7</v>
      </c>
      <c r="F442" s="73">
        <v>28.23</v>
      </c>
      <c r="G442" s="21">
        <v>118</v>
      </c>
    </row>
    <row r="443" spans="1:7" ht="14.4" x14ac:dyDescent="0.25">
      <c r="A443" s="16">
        <v>80154</v>
      </c>
      <c r="B443" s="14">
        <v>94</v>
      </c>
      <c r="C443" s="15" t="s">
        <v>74</v>
      </c>
      <c r="D443" s="31">
        <v>2</v>
      </c>
      <c r="E443" s="73">
        <v>9.19</v>
      </c>
      <c r="F443" s="73">
        <v>18.32</v>
      </c>
      <c r="G443" s="21">
        <v>118</v>
      </c>
    </row>
    <row r="444" spans="1:7" ht="14.4" x14ac:dyDescent="0.25">
      <c r="A444" s="16">
        <v>80223</v>
      </c>
      <c r="B444" s="14">
        <v>44</v>
      </c>
      <c r="C444" s="15" t="s">
        <v>75</v>
      </c>
      <c r="D444" s="31"/>
      <c r="E444" s="73"/>
      <c r="F444" s="73"/>
      <c r="G444" s="21">
        <v>118</v>
      </c>
    </row>
    <row r="445" spans="1:7" ht="14.4" x14ac:dyDescent="0.25">
      <c r="A445" s="16">
        <v>80292</v>
      </c>
      <c r="B445" s="14">
        <v>13</v>
      </c>
      <c r="C445" s="15" t="s">
        <v>75</v>
      </c>
      <c r="D445" s="31"/>
      <c r="E445" s="73"/>
      <c r="F445" s="73"/>
      <c r="G445" s="21">
        <v>118</v>
      </c>
    </row>
    <row r="446" spans="1:7" ht="14.4" x14ac:dyDescent="0.25">
      <c r="A446" s="16">
        <v>80361</v>
      </c>
      <c r="B446" s="14">
        <v>26</v>
      </c>
      <c r="C446" s="15" t="s">
        <v>74</v>
      </c>
      <c r="D446" s="31">
        <v>1</v>
      </c>
      <c r="E446" s="73">
        <v>17.25</v>
      </c>
      <c r="F446" s="73">
        <v>43.62</v>
      </c>
      <c r="G446" s="21">
        <v>118</v>
      </c>
    </row>
    <row r="447" spans="1:7" ht="14.4" x14ac:dyDescent="0.25">
      <c r="A447" s="16">
        <v>80430</v>
      </c>
      <c r="B447" s="14">
        <v>33</v>
      </c>
      <c r="C447" s="15" t="s">
        <v>75</v>
      </c>
      <c r="D447" s="31"/>
      <c r="E447" s="73"/>
      <c r="F447" s="73"/>
      <c r="G447" s="21">
        <v>118</v>
      </c>
    </row>
    <row r="448" spans="1:7" ht="14.4" x14ac:dyDescent="0.25">
      <c r="A448" s="16">
        <v>80499</v>
      </c>
      <c r="B448" s="14">
        <v>62</v>
      </c>
      <c r="C448" s="15" t="s">
        <v>74</v>
      </c>
      <c r="D448" s="31">
        <v>6</v>
      </c>
      <c r="E448" s="73">
        <v>7.75</v>
      </c>
      <c r="F448" s="73">
        <v>10.73</v>
      </c>
      <c r="G448" s="21">
        <v>119</v>
      </c>
    </row>
    <row r="449" spans="1:7" ht="14.4" x14ac:dyDescent="0.25">
      <c r="A449" s="16">
        <v>80568</v>
      </c>
      <c r="B449" s="14">
        <v>35</v>
      </c>
      <c r="C449" s="15" t="s">
        <v>75</v>
      </c>
      <c r="D449" s="31"/>
      <c r="E449" s="73"/>
      <c r="F449" s="73"/>
      <c r="G449" s="21">
        <v>119</v>
      </c>
    </row>
    <row r="450" spans="1:7" ht="14.4" x14ac:dyDescent="0.25">
      <c r="A450" s="16">
        <v>80637</v>
      </c>
      <c r="B450" s="14">
        <v>53</v>
      </c>
      <c r="C450" s="15" t="s">
        <v>74</v>
      </c>
      <c r="D450" s="31">
        <v>5</v>
      </c>
      <c r="E450" s="73">
        <v>16.149999999999999</v>
      </c>
      <c r="F450" s="73">
        <v>21.49</v>
      </c>
      <c r="G450" s="21">
        <v>119</v>
      </c>
    </row>
    <row r="451" spans="1:7" ht="14.4" x14ac:dyDescent="0.25">
      <c r="A451" s="16">
        <v>80706</v>
      </c>
      <c r="B451" s="14">
        <v>86</v>
      </c>
      <c r="C451" s="15" t="s">
        <v>74</v>
      </c>
      <c r="D451" s="31">
        <v>3</v>
      </c>
      <c r="E451" s="73">
        <v>23.26</v>
      </c>
      <c r="F451" s="73">
        <v>34.049999999999997</v>
      </c>
      <c r="G451" s="21">
        <v>119</v>
      </c>
    </row>
    <row r="452" spans="1:7" ht="14.4" x14ac:dyDescent="0.25">
      <c r="A452" s="16">
        <v>80775</v>
      </c>
      <c r="B452" s="14">
        <v>87</v>
      </c>
      <c r="C452" s="15" t="s">
        <v>74</v>
      </c>
      <c r="D452" s="31">
        <v>5</v>
      </c>
      <c r="E452" s="73">
        <v>14.16</v>
      </c>
      <c r="F452" s="73">
        <v>32.39</v>
      </c>
      <c r="G452" s="21">
        <v>119</v>
      </c>
    </row>
    <row r="453" spans="1:7" ht="14.4" x14ac:dyDescent="0.25">
      <c r="A453" s="16">
        <v>80844</v>
      </c>
      <c r="B453" s="14">
        <v>37</v>
      </c>
      <c r="C453" s="15" t="s">
        <v>75</v>
      </c>
      <c r="D453" s="31"/>
      <c r="E453" s="73"/>
      <c r="F453" s="73"/>
      <c r="G453" s="21">
        <v>120</v>
      </c>
    </row>
    <row r="454" spans="1:7" ht="14.4" x14ac:dyDescent="0.25">
      <c r="A454" s="16">
        <v>80913</v>
      </c>
      <c r="B454" s="14">
        <v>40</v>
      </c>
      <c r="C454" s="15" t="s">
        <v>75</v>
      </c>
      <c r="D454" s="31"/>
      <c r="E454" s="73"/>
      <c r="F454" s="73"/>
      <c r="G454" s="21">
        <v>120</v>
      </c>
    </row>
    <row r="455" spans="1:7" ht="14.4" x14ac:dyDescent="0.25">
      <c r="A455" s="16">
        <v>80982</v>
      </c>
      <c r="B455" s="14">
        <v>90</v>
      </c>
      <c r="C455" s="15" t="s">
        <v>75</v>
      </c>
      <c r="D455" s="31"/>
      <c r="E455" s="73"/>
      <c r="F455" s="73"/>
      <c r="G455" s="21">
        <v>120</v>
      </c>
    </row>
    <row r="456" spans="1:7" ht="14.4" x14ac:dyDescent="0.25">
      <c r="A456" s="16">
        <v>81051</v>
      </c>
      <c r="B456" s="14">
        <v>61</v>
      </c>
      <c r="C456" s="15" t="s">
        <v>74</v>
      </c>
      <c r="D456" s="31">
        <v>1</v>
      </c>
      <c r="E456" s="73">
        <v>22.23</v>
      </c>
      <c r="F456" s="73">
        <v>27.88</v>
      </c>
      <c r="G456" s="21">
        <v>121</v>
      </c>
    </row>
    <row r="457" spans="1:7" ht="14.4" x14ac:dyDescent="0.25">
      <c r="A457" s="16">
        <v>81120</v>
      </c>
      <c r="B457" s="14">
        <v>6</v>
      </c>
      <c r="C457" s="15" t="s">
        <v>74</v>
      </c>
      <c r="D457" s="31">
        <v>5</v>
      </c>
      <c r="E457" s="73">
        <v>16.97</v>
      </c>
      <c r="F457" s="73">
        <v>37.79</v>
      </c>
      <c r="G457" s="21">
        <v>122</v>
      </c>
    </row>
    <row r="458" spans="1:7" ht="14.4" x14ac:dyDescent="0.25">
      <c r="A458" s="16">
        <v>81189</v>
      </c>
      <c r="B458" s="14">
        <v>122</v>
      </c>
      <c r="C458" s="15" t="s">
        <v>74</v>
      </c>
      <c r="D458" s="31">
        <v>4</v>
      </c>
      <c r="E458" s="73">
        <v>17.940000000000001</v>
      </c>
      <c r="F458" s="73">
        <v>40.22</v>
      </c>
      <c r="G458" s="21">
        <v>122</v>
      </c>
    </row>
    <row r="459" spans="1:7" ht="14.4" x14ac:dyDescent="0.25">
      <c r="A459" s="16">
        <v>81258</v>
      </c>
      <c r="B459" s="14">
        <v>90</v>
      </c>
      <c r="C459" s="15" t="s">
        <v>74</v>
      </c>
      <c r="D459" s="31">
        <v>4</v>
      </c>
      <c r="E459" s="73">
        <v>16.649999999999999</v>
      </c>
      <c r="F459" s="73">
        <v>21.84</v>
      </c>
      <c r="G459" s="21">
        <v>122</v>
      </c>
    </row>
    <row r="460" spans="1:7" ht="14.4" x14ac:dyDescent="0.25">
      <c r="A460" s="16">
        <v>81327</v>
      </c>
      <c r="B460" s="14">
        <v>33</v>
      </c>
      <c r="C460" s="15" t="s">
        <v>75</v>
      </c>
      <c r="D460" s="31"/>
      <c r="E460" s="73"/>
      <c r="F460" s="73"/>
      <c r="G460" s="21">
        <v>123</v>
      </c>
    </row>
    <row r="461" spans="1:7" ht="14.4" x14ac:dyDescent="0.25">
      <c r="A461" s="16">
        <v>81396</v>
      </c>
      <c r="B461" s="14">
        <v>53</v>
      </c>
      <c r="C461" s="15" t="s">
        <v>75</v>
      </c>
      <c r="D461" s="31"/>
      <c r="E461" s="73"/>
      <c r="F461" s="73"/>
      <c r="G461" s="21">
        <v>123</v>
      </c>
    </row>
    <row r="462" spans="1:7" ht="14.4" x14ac:dyDescent="0.25">
      <c r="A462" s="16">
        <v>81465</v>
      </c>
      <c r="B462" s="14">
        <v>13</v>
      </c>
      <c r="C462" s="15" t="s">
        <v>74</v>
      </c>
      <c r="D462" s="31">
        <v>6</v>
      </c>
      <c r="E462" s="73">
        <v>9.49</v>
      </c>
      <c r="F462" s="73">
        <v>18.87</v>
      </c>
      <c r="G462" s="21">
        <v>123</v>
      </c>
    </row>
    <row r="463" spans="1:7" ht="14.4" x14ac:dyDescent="0.25">
      <c r="A463" s="16">
        <v>81534</v>
      </c>
      <c r="B463" s="14">
        <v>92</v>
      </c>
      <c r="C463" s="15" t="s">
        <v>74</v>
      </c>
      <c r="D463" s="31">
        <v>5</v>
      </c>
      <c r="E463" s="73">
        <v>21.35</v>
      </c>
      <c r="F463" s="73">
        <v>22.37</v>
      </c>
      <c r="G463" s="21">
        <v>123</v>
      </c>
    </row>
    <row r="464" spans="1:7" ht="14.4" x14ac:dyDescent="0.25">
      <c r="A464" s="16">
        <v>81603</v>
      </c>
      <c r="B464" s="14">
        <v>8</v>
      </c>
      <c r="C464" s="15" t="s">
        <v>74</v>
      </c>
      <c r="D464" s="31">
        <v>2</v>
      </c>
      <c r="E464" s="73">
        <v>7.84</v>
      </c>
      <c r="F464" s="73">
        <v>13.48</v>
      </c>
      <c r="G464" s="21">
        <v>123</v>
      </c>
    </row>
    <row r="465" spans="1:7" ht="14.4" x14ac:dyDescent="0.25">
      <c r="A465" s="16">
        <v>81672</v>
      </c>
      <c r="B465" s="14">
        <v>74</v>
      </c>
      <c r="C465" s="15" t="s">
        <v>74</v>
      </c>
      <c r="D465" s="31">
        <v>2</v>
      </c>
      <c r="E465" s="73">
        <v>4.1100000000000003</v>
      </c>
      <c r="F465" s="73">
        <v>2.19</v>
      </c>
      <c r="G465" s="21">
        <v>124</v>
      </c>
    </row>
    <row r="466" spans="1:7" ht="14.4" x14ac:dyDescent="0.25">
      <c r="A466" s="16">
        <v>81741</v>
      </c>
      <c r="B466" s="14">
        <v>102</v>
      </c>
      <c r="C466" s="15" t="s">
        <v>74</v>
      </c>
      <c r="D466" s="31">
        <v>2</v>
      </c>
      <c r="E466" s="73">
        <v>26.68</v>
      </c>
      <c r="F466" s="73">
        <v>68.069999999999993</v>
      </c>
      <c r="G466" s="21">
        <v>124</v>
      </c>
    </row>
    <row r="467" spans="1:7" ht="14.4" x14ac:dyDescent="0.25">
      <c r="A467" s="16">
        <v>81810</v>
      </c>
      <c r="B467" s="14">
        <v>125</v>
      </c>
      <c r="C467" s="15" t="s">
        <v>74</v>
      </c>
      <c r="D467" s="31">
        <v>2</v>
      </c>
      <c r="E467" s="73">
        <v>23.97</v>
      </c>
      <c r="F467" s="73">
        <v>57.11</v>
      </c>
      <c r="G467" s="21">
        <v>125</v>
      </c>
    </row>
    <row r="468" spans="1:7" ht="14.4" x14ac:dyDescent="0.25">
      <c r="A468" s="16">
        <v>81879</v>
      </c>
      <c r="B468" s="14">
        <v>46</v>
      </c>
      <c r="C468" s="15" t="s">
        <v>74</v>
      </c>
      <c r="D468" s="31">
        <v>6</v>
      </c>
      <c r="E468" s="73">
        <v>20.2</v>
      </c>
      <c r="F468" s="73">
        <v>27.44</v>
      </c>
      <c r="G468" s="21">
        <v>127</v>
      </c>
    </row>
    <row r="469" spans="1:7" ht="14.4" x14ac:dyDescent="0.25">
      <c r="A469" s="16">
        <v>81948</v>
      </c>
      <c r="B469" s="14">
        <v>44</v>
      </c>
      <c r="C469" s="15" t="s">
        <v>74</v>
      </c>
      <c r="D469" s="31">
        <v>6</v>
      </c>
      <c r="E469" s="73">
        <v>25</v>
      </c>
      <c r="F469" s="73">
        <v>48.67</v>
      </c>
      <c r="G469" s="21">
        <v>127</v>
      </c>
    </row>
    <row r="470" spans="1:7" ht="14.4" x14ac:dyDescent="0.25">
      <c r="A470" s="16">
        <v>82017</v>
      </c>
      <c r="B470" s="14">
        <v>68</v>
      </c>
      <c r="C470" s="15" t="s">
        <v>74</v>
      </c>
      <c r="D470" s="31">
        <v>4</v>
      </c>
      <c r="E470" s="73">
        <v>12.51</v>
      </c>
      <c r="F470" s="73">
        <v>12.22</v>
      </c>
      <c r="G470" s="21">
        <v>128</v>
      </c>
    </row>
    <row r="471" spans="1:7" ht="14.4" x14ac:dyDescent="0.25">
      <c r="A471" s="16">
        <v>82086</v>
      </c>
      <c r="B471" s="14">
        <v>49</v>
      </c>
      <c r="C471" s="15" t="s">
        <v>74</v>
      </c>
      <c r="D471" s="31">
        <v>3</v>
      </c>
      <c r="E471" s="73">
        <v>8.92</v>
      </c>
      <c r="F471" s="73">
        <v>7.33</v>
      </c>
      <c r="G471" s="21">
        <v>128</v>
      </c>
    </row>
    <row r="472" spans="1:7" ht="14.4" x14ac:dyDescent="0.25">
      <c r="A472" s="16">
        <v>82155</v>
      </c>
      <c r="B472" s="14">
        <v>32</v>
      </c>
      <c r="C472" s="15" t="s">
        <v>74</v>
      </c>
      <c r="D472" s="31">
        <v>4</v>
      </c>
      <c r="E472" s="73">
        <v>6.54</v>
      </c>
      <c r="F472" s="73">
        <v>9.02</v>
      </c>
      <c r="G472" s="21">
        <v>129</v>
      </c>
    </row>
    <row r="473" spans="1:7" ht="14.4" x14ac:dyDescent="0.25">
      <c r="A473" s="16">
        <v>82224</v>
      </c>
      <c r="B473" s="14">
        <v>80</v>
      </c>
      <c r="C473" s="15" t="s">
        <v>75</v>
      </c>
      <c r="D473" s="31"/>
      <c r="E473" s="73"/>
      <c r="F473" s="73"/>
      <c r="G473" s="21">
        <v>130</v>
      </c>
    </row>
    <row r="474" spans="1:7" ht="14.4" x14ac:dyDescent="0.25">
      <c r="A474" s="16">
        <v>82293</v>
      </c>
      <c r="B474" s="14">
        <v>118</v>
      </c>
      <c r="C474" s="15" t="s">
        <v>74</v>
      </c>
      <c r="D474" s="31">
        <v>4</v>
      </c>
      <c r="E474" s="73">
        <v>14.64</v>
      </c>
      <c r="F474" s="73">
        <v>18.66</v>
      </c>
      <c r="G474" s="21">
        <v>130</v>
      </c>
    </row>
    <row r="475" spans="1:7" ht="14.4" x14ac:dyDescent="0.25">
      <c r="A475" s="16">
        <v>82362</v>
      </c>
      <c r="B475" s="14">
        <v>58</v>
      </c>
      <c r="C475" s="15" t="s">
        <v>74</v>
      </c>
      <c r="D475" s="31">
        <v>2</v>
      </c>
      <c r="E475" s="73">
        <v>5.45</v>
      </c>
      <c r="F475" s="73">
        <v>9.01</v>
      </c>
      <c r="G475" s="21">
        <v>130</v>
      </c>
    </row>
    <row r="476" spans="1:7" ht="14.4" x14ac:dyDescent="0.25">
      <c r="A476" s="16">
        <v>82431</v>
      </c>
      <c r="B476" s="14">
        <v>117</v>
      </c>
      <c r="C476" s="15" t="s">
        <v>75</v>
      </c>
      <c r="D476" s="31"/>
      <c r="E476" s="73"/>
      <c r="F476" s="73"/>
      <c r="G476" s="21">
        <v>131</v>
      </c>
    </row>
    <row r="477" spans="1:7" ht="14.4" x14ac:dyDescent="0.25">
      <c r="A477" s="16">
        <v>82500</v>
      </c>
      <c r="B477" s="14">
        <v>116</v>
      </c>
      <c r="C477" s="15" t="s">
        <v>75</v>
      </c>
      <c r="D477" s="31"/>
      <c r="E477" s="73"/>
      <c r="F477" s="73"/>
      <c r="G477" s="21">
        <v>131</v>
      </c>
    </row>
    <row r="478" spans="1:7" ht="14.4" x14ac:dyDescent="0.25">
      <c r="A478" s="16">
        <v>82569</v>
      </c>
      <c r="B478" s="14">
        <v>105</v>
      </c>
      <c r="C478" s="15" t="s">
        <v>74</v>
      </c>
      <c r="D478" s="31">
        <v>2</v>
      </c>
      <c r="E478" s="73">
        <v>27.66</v>
      </c>
      <c r="F478" s="73">
        <v>40.86</v>
      </c>
      <c r="G478" s="21">
        <v>132</v>
      </c>
    </row>
    <row r="479" spans="1:7" ht="14.4" x14ac:dyDescent="0.25">
      <c r="A479" s="16">
        <v>82638</v>
      </c>
      <c r="B479" s="14">
        <v>49</v>
      </c>
      <c r="C479" s="15" t="s">
        <v>75</v>
      </c>
      <c r="D479" s="31"/>
      <c r="E479" s="73"/>
      <c r="F479" s="73"/>
      <c r="G479" s="21">
        <v>132</v>
      </c>
    </row>
    <row r="480" spans="1:7" ht="14.4" x14ac:dyDescent="0.25">
      <c r="A480" s="16">
        <v>82707</v>
      </c>
      <c r="B480" s="14">
        <v>80</v>
      </c>
      <c r="C480" s="15" t="s">
        <v>74</v>
      </c>
      <c r="D480" s="31">
        <v>1</v>
      </c>
      <c r="E480" s="73">
        <v>22.73</v>
      </c>
      <c r="F480" s="73">
        <v>32.82</v>
      </c>
      <c r="G480" s="21">
        <v>132</v>
      </c>
    </row>
    <row r="481" spans="1:7" ht="14.4" x14ac:dyDescent="0.25">
      <c r="A481" s="16">
        <v>82776</v>
      </c>
      <c r="B481" s="14">
        <v>29</v>
      </c>
      <c r="C481" s="15" t="s">
        <v>74</v>
      </c>
      <c r="D481" s="31">
        <v>5</v>
      </c>
      <c r="E481" s="73">
        <v>7.08</v>
      </c>
      <c r="F481" s="73">
        <v>8.3000000000000007</v>
      </c>
      <c r="G481" s="21">
        <v>132</v>
      </c>
    </row>
    <row r="482" spans="1:7" ht="14.4" x14ac:dyDescent="0.25">
      <c r="A482" s="16">
        <v>82845</v>
      </c>
      <c r="B482" s="14">
        <v>22</v>
      </c>
      <c r="C482" s="15" t="s">
        <v>75</v>
      </c>
      <c r="D482" s="31"/>
      <c r="E482" s="73"/>
      <c r="F482" s="73"/>
      <c r="G482" s="21">
        <v>132</v>
      </c>
    </row>
    <row r="483" spans="1:7" ht="14.4" x14ac:dyDescent="0.25">
      <c r="A483" s="16">
        <v>82914</v>
      </c>
      <c r="B483" s="14">
        <v>33</v>
      </c>
      <c r="C483" s="15" t="s">
        <v>75</v>
      </c>
      <c r="D483" s="31"/>
      <c r="E483" s="73"/>
      <c r="F483" s="73"/>
      <c r="G483" s="21">
        <v>132</v>
      </c>
    </row>
    <row r="484" spans="1:7" ht="14.4" x14ac:dyDescent="0.25">
      <c r="A484" s="16">
        <v>82983</v>
      </c>
      <c r="B484" s="14">
        <v>82</v>
      </c>
      <c r="C484" s="15" t="s">
        <v>75</v>
      </c>
      <c r="D484" s="31"/>
      <c r="E484" s="73"/>
      <c r="F484" s="73"/>
      <c r="G484" s="21">
        <v>133</v>
      </c>
    </row>
    <row r="485" spans="1:7" ht="14.4" x14ac:dyDescent="0.25">
      <c r="A485" s="16">
        <v>83052</v>
      </c>
      <c r="B485" s="14">
        <v>109</v>
      </c>
      <c r="C485" s="15" t="s">
        <v>74</v>
      </c>
      <c r="D485" s="31">
        <v>2</v>
      </c>
      <c r="E485" s="73">
        <v>14.06</v>
      </c>
      <c r="F485" s="73">
        <v>32.6</v>
      </c>
      <c r="G485" s="21">
        <v>133</v>
      </c>
    </row>
    <row r="486" spans="1:7" ht="14.4" x14ac:dyDescent="0.25">
      <c r="A486" s="16">
        <v>83121</v>
      </c>
      <c r="B486" s="14">
        <v>4</v>
      </c>
      <c r="C486" s="15" t="s">
        <v>74</v>
      </c>
      <c r="D486" s="31">
        <v>1</v>
      </c>
      <c r="E486" s="73">
        <v>26.41</v>
      </c>
      <c r="F486" s="73">
        <v>61.09</v>
      </c>
      <c r="G486" s="21">
        <v>133</v>
      </c>
    </row>
    <row r="487" spans="1:7" ht="14.4" x14ac:dyDescent="0.25">
      <c r="A487" s="16">
        <v>83190</v>
      </c>
      <c r="B487" s="14">
        <v>66</v>
      </c>
      <c r="C487" s="15" t="s">
        <v>75</v>
      </c>
      <c r="D487" s="31"/>
      <c r="E487" s="73"/>
      <c r="F487" s="73"/>
      <c r="G487" s="21">
        <v>133</v>
      </c>
    </row>
    <row r="488" spans="1:7" ht="14.4" x14ac:dyDescent="0.25">
      <c r="A488" s="16">
        <v>83259</v>
      </c>
      <c r="B488" s="14">
        <v>118</v>
      </c>
      <c r="C488" s="15" t="s">
        <v>75</v>
      </c>
      <c r="D488" s="31"/>
      <c r="E488" s="73"/>
      <c r="F488" s="73"/>
      <c r="G488" s="21">
        <v>134</v>
      </c>
    </row>
    <row r="489" spans="1:7" ht="14.4" x14ac:dyDescent="0.25">
      <c r="A489" s="16">
        <v>83328</v>
      </c>
      <c r="B489" s="14">
        <v>108</v>
      </c>
      <c r="C489" s="15" t="s">
        <v>74</v>
      </c>
      <c r="D489" s="31">
        <v>6</v>
      </c>
      <c r="E489" s="73">
        <v>10.94</v>
      </c>
      <c r="F489" s="73">
        <v>19.170000000000002</v>
      </c>
      <c r="G489" s="21">
        <v>134</v>
      </c>
    </row>
    <row r="490" spans="1:7" ht="14.4" x14ac:dyDescent="0.25">
      <c r="A490" s="16">
        <v>83397</v>
      </c>
      <c r="B490" s="14">
        <v>50</v>
      </c>
      <c r="C490" s="15" t="s">
        <v>75</v>
      </c>
      <c r="D490" s="31"/>
      <c r="E490" s="73"/>
      <c r="F490" s="73"/>
      <c r="G490" s="21">
        <v>134</v>
      </c>
    </row>
    <row r="491" spans="1:7" ht="14.4" x14ac:dyDescent="0.25">
      <c r="A491" s="16">
        <v>83466</v>
      </c>
      <c r="B491" s="14">
        <v>123</v>
      </c>
      <c r="C491" s="15" t="s">
        <v>74</v>
      </c>
      <c r="D491" s="31">
        <v>1</v>
      </c>
      <c r="E491" s="73">
        <v>27.21</v>
      </c>
      <c r="F491" s="73">
        <v>56.12</v>
      </c>
      <c r="G491" s="21">
        <v>135</v>
      </c>
    </row>
    <row r="492" spans="1:7" ht="14.4" x14ac:dyDescent="0.25">
      <c r="A492" s="16">
        <v>83535</v>
      </c>
      <c r="B492" s="14">
        <v>127</v>
      </c>
      <c r="C492" s="15" t="s">
        <v>74</v>
      </c>
      <c r="D492" s="31">
        <v>4</v>
      </c>
      <c r="E492" s="73">
        <v>10.72</v>
      </c>
      <c r="F492" s="73">
        <v>16.97</v>
      </c>
      <c r="G492" s="21">
        <v>135</v>
      </c>
    </row>
    <row r="493" spans="1:7" ht="14.4" x14ac:dyDescent="0.25">
      <c r="A493" s="16">
        <v>83604</v>
      </c>
      <c r="B493" s="14">
        <v>119</v>
      </c>
      <c r="C493" s="15" t="s">
        <v>75</v>
      </c>
      <c r="D493" s="31"/>
      <c r="E493" s="73"/>
      <c r="F493" s="73"/>
      <c r="G493" s="21">
        <v>135</v>
      </c>
    </row>
    <row r="494" spans="1:7" ht="14.4" x14ac:dyDescent="0.25">
      <c r="A494" s="16">
        <v>83673</v>
      </c>
      <c r="B494" s="14">
        <v>26</v>
      </c>
      <c r="C494" s="15" t="s">
        <v>74</v>
      </c>
      <c r="D494" s="31">
        <v>6</v>
      </c>
      <c r="E494" s="73">
        <v>10.33</v>
      </c>
      <c r="F494" s="73">
        <v>9.83</v>
      </c>
      <c r="G494" s="21">
        <v>135</v>
      </c>
    </row>
    <row r="495" spans="1:7" ht="14.4" x14ac:dyDescent="0.25">
      <c r="A495" s="16">
        <v>83742</v>
      </c>
      <c r="B495" s="14">
        <v>74</v>
      </c>
      <c r="C495" s="15" t="s">
        <v>75</v>
      </c>
      <c r="D495" s="31"/>
      <c r="E495" s="73"/>
      <c r="F495" s="73"/>
      <c r="G495" s="21">
        <v>136</v>
      </c>
    </row>
    <row r="496" spans="1:7" ht="14.4" x14ac:dyDescent="0.25">
      <c r="A496" s="16">
        <v>83811</v>
      </c>
      <c r="B496" s="14">
        <v>81</v>
      </c>
      <c r="C496" s="15" t="s">
        <v>74</v>
      </c>
      <c r="D496" s="31">
        <v>3</v>
      </c>
      <c r="E496" s="73">
        <v>14.02</v>
      </c>
      <c r="F496" s="73">
        <v>27.9</v>
      </c>
      <c r="G496" s="21">
        <v>136</v>
      </c>
    </row>
    <row r="497" spans="1:7" ht="14.4" x14ac:dyDescent="0.25">
      <c r="A497" s="16">
        <v>83880</v>
      </c>
      <c r="B497" s="14">
        <v>87</v>
      </c>
      <c r="C497" s="15" t="s">
        <v>74</v>
      </c>
      <c r="D497" s="31">
        <v>3</v>
      </c>
      <c r="E497" s="73">
        <v>15.9</v>
      </c>
      <c r="F497" s="73">
        <v>27.21</v>
      </c>
      <c r="G497" s="21">
        <v>137</v>
      </c>
    </row>
    <row r="498" spans="1:7" ht="14.4" x14ac:dyDescent="0.25">
      <c r="A498" s="16">
        <v>83949</v>
      </c>
      <c r="B498" s="14">
        <v>17</v>
      </c>
      <c r="C498" s="15" t="s">
        <v>74</v>
      </c>
      <c r="D498" s="31">
        <v>5</v>
      </c>
      <c r="E498" s="73">
        <v>10.17</v>
      </c>
      <c r="F498" s="73">
        <v>12.87</v>
      </c>
      <c r="G498" s="21">
        <v>137</v>
      </c>
    </row>
    <row r="499" spans="1:7" ht="14.4" x14ac:dyDescent="0.25">
      <c r="A499" s="16">
        <v>84018</v>
      </c>
      <c r="B499" s="14">
        <v>14</v>
      </c>
      <c r="C499" s="15" t="s">
        <v>75</v>
      </c>
      <c r="D499" s="31"/>
      <c r="E499" s="73"/>
      <c r="F499" s="73"/>
      <c r="G499" s="21">
        <v>138</v>
      </c>
    </row>
    <row r="500" spans="1:7" ht="14.4" x14ac:dyDescent="0.25">
      <c r="A500" s="16">
        <v>84087</v>
      </c>
      <c r="B500" s="14">
        <v>27</v>
      </c>
      <c r="C500" s="15" t="s">
        <v>74</v>
      </c>
      <c r="D500" s="31">
        <v>6</v>
      </c>
      <c r="E500" s="73">
        <v>25.15</v>
      </c>
      <c r="F500" s="73">
        <v>48.62</v>
      </c>
      <c r="G500" s="21">
        <v>138</v>
      </c>
    </row>
    <row r="501" spans="1:7" ht="14.4" x14ac:dyDescent="0.25">
      <c r="A501" s="16">
        <v>84156</v>
      </c>
      <c r="B501" s="14">
        <v>67</v>
      </c>
      <c r="C501" s="15" t="s">
        <v>74</v>
      </c>
      <c r="D501" s="31">
        <v>6</v>
      </c>
      <c r="E501" s="73">
        <v>29.72</v>
      </c>
      <c r="F501" s="73">
        <v>36.89</v>
      </c>
      <c r="G501" s="21">
        <v>138</v>
      </c>
    </row>
    <row r="502" spans="1:7" ht="14.4" x14ac:dyDescent="0.25">
      <c r="A502" s="16">
        <v>84225</v>
      </c>
      <c r="B502" s="14">
        <v>12</v>
      </c>
      <c r="C502" s="15" t="s">
        <v>74</v>
      </c>
      <c r="D502" s="31">
        <v>6</v>
      </c>
      <c r="E502" s="73">
        <v>21.96</v>
      </c>
      <c r="F502" s="73">
        <v>33.79</v>
      </c>
      <c r="G502" s="21">
        <v>139</v>
      </c>
    </row>
    <row r="503" spans="1:7" ht="14.4" x14ac:dyDescent="0.25">
      <c r="A503" s="16">
        <v>84294</v>
      </c>
      <c r="B503" s="14">
        <v>80</v>
      </c>
      <c r="C503" s="15" t="s">
        <v>74</v>
      </c>
      <c r="D503" s="31">
        <v>5</v>
      </c>
      <c r="E503" s="73">
        <v>19.510000000000002</v>
      </c>
      <c r="F503" s="73">
        <v>26.4</v>
      </c>
      <c r="G503" s="21">
        <v>139</v>
      </c>
    </row>
    <row r="504" spans="1:7" ht="14.4" x14ac:dyDescent="0.25">
      <c r="A504" s="16">
        <v>84363</v>
      </c>
      <c r="B504" s="14">
        <v>71</v>
      </c>
      <c r="C504" s="15" t="s">
        <v>75</v>
      </c>
      <c r="D504" s="31"/>
      <c r="E504" s="73"/>
      <c r="F504" s="73"/>
      <c r="G504" s="21">
        <v>140</v>
      </c>
    </row>
    <row r="505" spans="1:7" ht="14.4" x14ac:dyDescent="0.25">
      <c r="A505" s="16">
        <v>84432</v>
      </c>
      <c r="B505" s="14">
        <v>25</v>
      </c>
      <c r="C505" s="15" t="s">
        <v>75</v>
      </c>
      <c r="D505" s="31"/>
      <c r="E505" s="73"/>
      <c r="F505" s="73"/>
      <c r="G505" s="21">
        <v>140</v>
      </c>
    </row>
    <row r="506" spans="1:7" ht="14.4" x14ac:dyDescent="0.25">
      <c r="A506" s="16">
        <v>84501</v>
      </c>
      <c r="B506" s="14">
        <v>29</v>
      </c>
      <c r="C506" s="15" t="s">
        <v>74</v>
      </c>
      <c r="D506" s="31">
        <v>5</v>
      </c>
      <c r="E506" s="73">
        <v>28.08</v>
      </c>
      <c r="F506" s="73">
        <v>27.22</v>
      </c>
      <c r="G506" s="21">
        <v>141</v>
      </c>
    </row>
    <row r="507" spans="1:7" ht="14.4" x14ac:dyDescent="0.25">
      <c r="A507" s="16">
        <v>84570</v>
      </c>
      <c r="B507" s="14">
        <v>104</v>
      </c>
      <c r="C507" s="15" t="s">
        <v>75</v>
      </c>
      <c r="D507" s="31"/>
      <c r="E507" s="73"/>
      <c r="F507" s="73"/>
      <c r="G507" s="21">
        <v>141</v>
      </c>
    </row>
    <row r="508" spans="1:7" ht="14.4" x14ac:dyDescent="0.25">
      <c r="A508" s="16">
        <v>84639</v>
      </c>
      <c r="B508" s="14">
        <v>27</v>
      </c>
      <c r="C508" s="15" t="s">
        <v>74</v>
      </c>
      <c r="D508" s="31">
        <v>3</v>
      </c>
      <c r="E508" s="73">
        <v>28.24</v>
      </c>
      <c r="F508" s="73">
        <v>30.79</v>
      </c>
      <c r="G508" s="21">
        <v>141</v>
      </c>
    </row>
    <row r="509" spans="1:7" ht="14.4" x14ac:dyDescent="0.25">
      <c r="A509" s="16">
        <v>84708</v>
      </c>
      <c r="B509" s="14">
        <v>127</v>
      </c>
      <c r="C509" s="15" t="s">
        <v>75</v>
      </c>
      <c r="D509" s="31"/>
      <c r="E509" s="73"/>
      <c r="F509" s="73"/>
      <c r="G509" s="21">
        <v>142</v>
      </c>
    </row>
    <row r="510" spans="1:7" ht="14.4" x14ac:dyDescent="0.25">
      <c r="A510" s="16">
        <v>84777</v>
      </c>
      <c r="B510" s="14">
        <v>27</v>
      </c>
      <c r="C510" s="15" t="s">
        <v>75</v>
      </c>
      <c r="D510" s="31"/>
      <c r="E510" s="73"/>
      <c r="F510" s="73"/>
      <c r="G510" s="21">
        <v>142</v>
      </c>
    </row>
    <row r="511" spans="1:7" ht="14.4" x14ac:dyDescent="0.25">
      <c r="A511" s="16">
        <v>84846</v>
      </c>
      <c r="B511" s="14">
        <v>123</v>
      </c>
      <c r="C511" s="15" t="s">
        <v>74</v>
      </c>
      <c r="D511" s="31">
        <v>1</v>
      </c>
      <c r="E511" s="73">
        <v>27.19</v>
      </c>
      <c r="F511" s="73">
        <v>69.25</v>
      </c>
      <c r="G511" s="21">
        <v>142</v>
      </c>
    </row>
    <row r="512" spans="1:7" ht="14.4" x14ac:dyDescent="0.25">
      <c r="A512" s="16">
        <v>84915</v>
      </c>
      <c r="B512" s="14">
        <v>50</v>
      </c>
      <c r="C512" s="15" t="s">
        <v>74</v>
      </c>
      <c r="D512" s="31">
        <v>3</v>
      </c>
      <c r="E512" s="73">
        <v>25.63</v>
      </c>
      <c r="F512" s="73">
        <v>37.65</v>
      </c>
      <c r="G512" s="21">
        <v>142</v>
      </c>
    </row>
    <row r="513" spans="1:7" ht="14.4" x14ac:dyDescent="0.25">
      <c r="A513" s="16">
        <v>84984</v>
      </c>
      <c r="B513" s="14">
        <v>115</v>
      </c>
      <c r="C513" s="15" t="s">
        <v>75</v>
      </c>
      <c r="D513" s="31"/>
      <c r="E513" s="73"/>
      <c r="F513" s="73"/>
      <c r="G513" s="21">
        <v>142</v>
      </c>
    </row>
    <row r="514" spans="1:7" ht="14.4" x14ac:dyDescent="0.25">
      <c r="A514" s="16">
        <v>85053</v>
      </c>
      <c r="B514" s="14">
        <v>86</v>
      </c>
      <c r="C514" s="15" t="s">
        <v>75</v>
      </c>
      <c r="D514" s="31"/>
      <c r="E514" s="73"/>
      <c r="F514" s="73"/>
      <c r="G514" s="21">
        <v>143</v>
      </c>
    </row>
    <row r="515" spans="1:7" ht="14.4" x14ac:dyDescent="0.25">
      <c r="A515" s="16">
        <v>85122</v>
      </c>
      <c r="B515" s="14">
        <v>48</v>
      </c>
      <c r="C515" s="15" t="s">
        <v>74</v>
      </c>
      <c r="D515" s="31">
        <v>1</v>
      </c>
      <c r="E515" s="73">
        <v>20.22</v>
      </c>
      <c r="F515" s="73">
        <v>51.06</v>
      </c>
      <c r="G515" s="21">
        <v>144</v>
      </c>
    </row>
    <row r="516" spans="1:7" ht="14.4" x14ac:dyDescent="0.25">
      <c r="A516" s="16">
        <v>85191</v>
      </c>
      <c r="B516" s="14">
        <v>57</v>
      </c>
      <c r="C516" s="15" t="s">
        <v>74</v>
      </c>
      <c r="D516" s="31">
        <v>2</v>
      </c>
      <c r="E516" s="73">
        <v>19.09</v>
      </c>
      <c r="F516" s="73">
        <v>37.950000000000003</v>
      </c>
      <c r="G516" s="21">
        <v>144</v>
      </c>
    </row>
    <row r="517" spans="1:7" ht="14.4" x14ac:dyDescent="0.25">
      <c r="A517" s="16">
        <v>85260</v>
      </c>
      <c r="B517" s="14">
        <v>44</v>
      </c>
      <c r="C517" s="15" t="s">
        <v>74</v>
      </c>
      <c r="D517" s="31">
        <v>5</v>
      </c>
      <c r="E517" s="73">
        <v>9.59</v>
      </c>
      <c r="F517" s="73">
        <v>7.86</v>
      </c>
      <c r="G517" s="21">
        <v>144</v>
      </c>
    </row>
    <row r="518" spans="1:7" ht="14.4" x14ac:dyDescent="0.25">
      <c r="A518" s="16">
        <v>85329</v>
      </c>
      <c r="B518" s="14">
        <v>88</v>
      </c>
      <c r="C518" s="15" t="s">
        <v>74</v>
      </c>
      <c r="D518" s="31">
        <v>3</v>
      </c>
      <c r="E518" s="73">
        <v>6.89</v>
      </c>
      <c r="F518" s="73">
        <v>7.24</v>
      </c>
      <c r="G518" s="21">
        <v>145</v>
      </c>
    </row>
    <row r="519" spans="1:7" ht="14.4" x14ac:dyDescent="0.25">
      <c r="A519" s="16">
        <v>85398</v>
      </c>
      <c r="B519" s="14">
        <v>70</v>
      </c>
      <c r="C519" s="15" t="s">
        <v>74</v>
      </c>
      <c r="D519" s="31">
        <v>5</v>
      </c>
      <c r="E519" s="73">
        <v>28.08</v>
      </c>
      <c r="F519" s="73">
        <v>68.86</v>
      </c>
      <c r="G519" s="21">
        <v>145</v>
      </c>
    </row>
    <row r="520" spans="1:7" ht="14.4" x14ac:dyDescent="0.25">
      <c r="A520" s="16">
        <v>85467</v>
      </c>
      <c r="B520" s="14">
        <v>55</v>
      </c>
      <c r="C520" s="15" t="s">
        <v>75</v>
      </c>
      <c r="D520" s="31"/>
      <c r="E520" s="73"/>
      <c r="F520" s="73"/>
      <c r="G520" s="21">
        <v>145</v>
      </c>
    </row>
    <row r="521" spans="1:7" ht="14.4" x14ac:dyDescent="0.25">
      <c r="A521" s="16">
        <v>85536</v>
      </c>
      <c r="B521" s="14">
        <v>24</v>
      </c>
      <c r="C521" s="15" t="s">
        <v>75</v>
      </c>
      <c r="D521" s="31"/>
      <c r="E521" s="73"/>
      <c r="F521" s="73"/>
      <c r="G521" s="21">
        <v>145</v>
      </c>
    </row>
    <row r="522" spans="1:7" ht="14.4" x14ac:dyDescent="0.25">
      <c r="A522" s="16">
        <v>85605</v>
      </c>
      <c r="B522" s="14">
        <v>102</v>
      </c>
      <c r="C522" s="15" t="s">
        <v>75</v>
      </c>
      <c r="D522" s="31"/>
      <c r="E522" s="73"/>
      <c r="F522" s="73"/>
      <c r="G522" s="21">
        <v>145</v>
      </c>
    </row>
    <row r="523" spans="1:7" ht="14.4" x14ac:dyDescent="0.25">
      <c r="A523" s="16">
        <v>85674</v>
      </c>
      <c r="B523" s="14">
        <v>23</v>
      </c>
      <c r="C523" s="15" t="s">
        <v>75</v>
      </c>
      <c r="D523" s="31"/>
      <c r="E523" s="73"/>
      <c r="F523" s="73"/>
      <c r="G523" s="21">
        <v>146</v>
      </c>
    </row>
    <row r="524" spans="1:7" ht="14.4" x14ac:dyDescent="0.25">
      <c r="A524" s="16">
        <v>85743</v>
      </c>
      <c r="B524" s="14">
        <v>34</v>
      </c>
      <c r="C524" s="15" t="s">
        <v>75</v>
      </c>
      <c r="D524" s="31"/>
      <c r="E524" s="73"/>
      <c r="F524" s="73"/>
      <c r="G524" s="21">
        <v>148</v>
      </c>
    </row>
    <row r="525" spans="1:7" ht="14.4" x14ac:dyDescent="0.25">
      <c r="A525" s="16">
        <v>85812</v>
      </c>
      <c r="B525" s="14">
        <v>44</v>
      </c>
      <c r="C525" s="15" t="s">
        <v>75</v>
      </c>
      <c r="D525" s="31"/>
      <c r="E525" s="73"/>
      <c r="F525" s="73"/>
      <c r="G525" s="21">
        <v>149</v>
      </c>
    </row>
    <row r="526" spans="1:7" ht="14.4" x14ac:dyDescent="0.25">
      <c r="A526" s="16">
        <v>85881</v>
      </c>
      <c r="B526" s="14">
        <v>53</v>
      </c>
      <c r="C526" s="15" t="s">
        <v>74</v>
      </c>
      <c r="D526" s="31">
        <v>4</v>
      </c>
      <c r="E526" s="73">
        <v>3.14</v>
      </c>
      <c r="F526" s="73">
        <v>3.16</v>
      </c>
      <c r="G526" s="21">
        <v>149</v>
      </c>
    </row>
    <row r="527" spans="1:7" ht="14.4" x14ac:dyDescent="0.25">
      <c r="A527" s="16">
        <v>85950</v>
      </c>
      <c r="B527" s="14">
        <v>10</v>
      </c>
      <c r="C527" s="15" t="s">
        <v>75</v>
      </c>
      <c r="D527" s="31"/>
      <c r="E527" s="73"/>
      <c r="F527" s="73"/>
      <c r="G527" s="21">
        <v>149</v>
      </c>
    </row>
    <row r="528" spans="1:7" ht="14.4" x14ac:dyDescent="0.25">
      <c r="A528" s="16">
        <v>86019</v>
      </c>
      <c r="B528" s="14">
        <v>23</v>
      </c>
      <c r="C528" s="15" t="s">
        <v>74</v>
      </c>
      <c r="D528" s="31">
        <v>1</v>
      </c>
      <c r="E528" s="73">
        <v>27.92</v>
      </c>
      <c r="F528" s="73">
        <v>59.7</v>
      </c>
      <c r="G528" s="21">
        <v>150</v>
      </c>
    </row>
    <row r="529" spans="1:7" ht="14.4" x14ac:dyDescent="0.25">
      <c r="A529" s="16">
        <v>86088</v>
      </c>
      <c r="B529" s="14">
        <v>58</v>
      </c>
      <c r="C529" s="15" t="s">
        <v>74</v>
      </c>
      <c r="D529" s="31">
        <v>1</v>
      </c>
      <c r="E529" s="73">
        <v>11.63</v>
      </c>
      <c r="F529" s="73">
        <v>26.83</v>
      </c>
      <c r="G529" s="21">
        <v>150</v>
      </c>
    </row>
    <row r="530" spans="1:7" ht="14.4" x14ac:dyDescent="0.25">
      <c r="A530" s="16">
        <v>86157</v>
      </c>
      <c r="B530" s="14">
        <v>48</v>
      </c>
      <c r="C530" s="15" t="s">
        <v>74</v>
      </c>
      <c r="D530" s="31">
        <v>2</v>
      </c>
      <c r="E530" s="73">
        <v>19.760000000000002</v>
      </c>
      <c r="F530" s="73">
        <v>34.85</v>
      </c>
      <c r="G530" s="21">
        <v>150</v>
      </c>
    </row>
    <row r="531" spans="1:7" ht="14.4" x14ac:dyDescent="0.25">
      <c r="A531" s="16">
        <v>86226</v>
      </c>
      <c r="B531" s="14">
        <v>77</v>
      </c>
      <c r="C531" s="15" t="s">
        <v>75</v>
      </c>
      <c r="D531" s="31"/>
      <c r="E531" s="73"/>
      <c r="F531" s="73"/>
      <c r="G531" s="21">
        <v>150</v>
      </c>
    </row>
    <row r="532" spans="1:7" ht="14.4" x14ac:dyDescent="0.25">
      <c r="A532" s="16">
        <v>86295</v>
      </c>
      <c r="B532" s="14">
        <v>27</v>
      </c>
      <c r="C532" s="15" t="s">
        <v>74</v>
      </c>
      <c r="D532" s="31">
        <v>6</v>
      </c>
      <c r="E532" s="73">
        <v>16.98</v>
      </c>
      <c r="F532" s="73">
        <v>30.17</v>
      </c>
      <c r="G532" s="21">
        <v>150</v>
      </c>
    </row>
    <row r="533" spans="1:7" ht="14.4" x14ac:dyDescent="0.25">
      <c r="A533" s="16">
        <v>86364</v>
      </c>
      <c r="B533" s="14">
        <v>43</v>
      </c>
      <c r="C533" s="15" t="s">
        <v>74</v>
      </c>
      <c r="D533" s="31">
        <v>6</v>
      </c>
      <c r="E533" s="73">
        <v>17.82</v>
      </c>
      <c r="F533" s="73">
        <v>33.44</v>
      </c>
      <c r="G533" s="21">
        <v>150</v>
      </c>
    </row>
    <row r="534" spans="1:7" ht="14.4" x14ac:dyDescent="0.25">
      <c r="A534" s="16">
        <v>86433</v>
      </c>
      <c r="B534" s="14">
        <v>76</v>
      </c>
      <c r="C534" s="15" t="s">
        <v>75</v>
      </c>
      <c r="D534" s="31"/>
      <c r="E534" s="73"/>
      <c r="F534" s="73"/>
      <c r="G534" s="21">
        <v>151</v>
      </c>
    </row>
    <row r="535" spans="1:7" ht="14.4" x14ac:dyDescent="0.25">
      <c r="A535" s="16">
        <v>86502</v>
      </c>
      <c r="B535" s="14">
        <v>67</v>
      </c>
      <c r="C535" s="15" t="s">
        <v>74</v>
      </c>
      <c r="D535" s="31">
        <v>6</v>
      </c>
      <c r="E535" s="73">
        <v>3.96</v>
      </c>
      <c r="F535" s="73">
        <v>2.02</v>
      </c>
      <c r="G535" s="21">
        <v>151</v>
      </c>
    </row>
    <row r="536" spans="1:7" ht="14.4" x14ac:dyDescent="0.25">
      <c r="A536" s="16">
        <v>86571</v>
      </c>
      <c r="B536" s="14">
        <v>48</v>
      </c>
      <c r="C536" s="15" t="s">
        <v>74</v>
      </c>
      <c r="D536" s="31">
        <v>6</v>
      </c>
      <c r="E536" s="73">
        <v>23.8</v>
      </c>
      <c r="F536" s="73">
        <v>56.95</v>
      </c>
      <c r="G536" s="21">
        <v>152</v>
      </c>
    </row>
    <row r="537" spans="1:7" ht="14.4" x14ac:dyDescent="0.25">
      <c r="A537" s="16">
        <v>86640</v>
      </c>
      <c r="B537" s="14">
        <v>123</v>
      </c>
      <c r="C537" s="15" t="s">
        <v>75</v>
      </c>
      <c r="D537" s="31"/>
      <c r="E537" s="73"/>
      <c r="F537" s="73"/>
      <c r="G537" s="21">
        <v>153</v>
      </c>
    </row>
    <row r="538" spans="1:7" ht="14.4" x14ac:dyDescent="0.25">
      <c r="A538" s="16">
        <v>86709</v>
      </c>
      <c r="B538" s="14">
        <v>24</v>
      </c>
      <c r="C538" s="15" t="s">
        <v>74</v>
      </c>
      <c r="D538" s="31">
        <v>5</v>
      </c>
      <c r="E538" s="73">
        <v>6.1</v>
      </c>
      <c r="F538" s="73">
        <v>5.24</v>
      </c>
      <c r="G538" s="21">
        <v>153</v>
      </c>
    </row>
    <row r="539" spans="1:7" ht="14.4" x14ac:dyDescent="0.25">
      <c r="A539" s="16">
        <v>86778</v>
      </c>
      <c r="B539" s="14">
        <v>77</v>
      </c>
      <c r="C539" s="15" t="s">
        <v>74</v>
      </c>
      <c r="D539" s="31">
        <v>5</v>
      </c>
      <c r="E539" s="73">
        <v>26.29</v>
      </c>
      <c r="F539" s="73">
        <v>62.32</v>
      </c>
      <c r="G539" s="21">
        <v>153</v>
      </c>
    </row>
    <row r="540" spans="1:7" ht="14.4" x14ac:dyDescent="0.25">
      <c r="A540" s="16">
        <v>86847</v>
      </c>
      <c r="B540" s="14">
        <v>52</v>
      </c>
      <c r="C540" s="15" t="s">
        <v>74</v>
      </c>
      <c r="D540" s="31">
        <v>3</v>
      </c>
      <c r="E540" s="73">
        <v>25.78</v>
      </c>
      <c r="F540" s="73">
        <v>54.05</v>
      </c>
      <c r="G540" s="21">
        <v>153</v>
      </c>
    </row>
    <row r="541" spans="1:7" ht="14.4" x14ac:dyDescent="0.25">
      <c r="A541" s="16">
        <v>86916</v>
      </c>
      <c r="B541" s="14">
        <v>68</v>
      </c>
      <c r="C541" s="15" t="s">
        <v>74</v>
      </c>
      <c r="D541" s="31">
        <v>6</v>
      </c>
      <c r="E541" s="73">
        <v>17.920000000000002</v>
      </c>
      <c r="F541" s="73">
        <v>33.58</v>
      </c>
      <c r="G541" s="21">
        <v>153</v>
      </c>
    </row>
    <row r="542" spans="1:7" ht="14.4" x14ac:dyDescent="0.25">
      <c r="A542" s="16">
        <v>86985</v>
      </c>
      <c r="B542" s="14">
        <v>51</v>
      </c>
      <c r="C542" s="15" t="s">
        <v>75</v>
      </c>
      <c r="D542" s="31"/>
      <c r="E542" s="73"/>
      <c r="F542" s="73"/>
      <c r="G542" s="21">
        <v>153</v>
      </c>
    </row>
    <row r="543" spans="1:7" ht="14.4" x14ac:dyDescent="0.25">
      <c r="A543" s="16">
        <v>87054</v>
      </c>
      <c r="B543" s="14">
        <v>18</v>
      </c>
      <c r="C543" s="15" t="s">
        <v>74</v>
      </c>
      <c r="D543" s="31">
        <v>4</v>
      </c>
      <c r="E543" s="73">
        <v>3.94</v>
      </c>
      <c r="F543" s="73">
        <v>2.98</v>
      </c>
      <c r="G543" s="21">
        <v>154</v>
      </c>
    </row>
    <row r="544" spans="1:7" ht="14.4" x14ac:dyDescent="0.25">
      <c r="A544" s="16">
        <v>87123</v>
      </c>
      <c r="B544" s="14">
        <v>33</v>
      </c>
      <c r="C544" s="15" t="s">
        <v>74</v>
      </c>
      <c r="D544" s="31">
        <v>2</v>
      </c>
      <c r="E544" s="73">
        <v>26.64</v>
      </c>
      <c r="F544" s="73">
        <v>57.81</v>
      </c>
      <c r="G544" s="21">
        <v>154</v>
      </c>
    </row>
    <row r="545" spans="1:7" ht="14.4" x14ac:dyDescent="0.25">
      <c r="A545" s="16">
        <v>87192</v>
      </c>
      <c r="B545" s="14">
        <v>10</v>
      </c>
      <c r="C545" s="15" t="s">
        <v>74</v>
      </c>
      <c r="D545" s="31">
        <v>1</v>
      </c>
      <c r="E545" s="73">
        <v>26.69</v>
      </c>
      <c r="F545" s="73">
        <v>41.78</v>
      </c>
      <c r="G545" s="21">
        <v>154</v>
      </c>
    </row>
    <row r="546" spans="1:7" ht="14.4" x14ac:dyDescent="0.25">
      <c r="A546" s="16">
        <v>87261</v>
      </c>
      <c r="B546" s="14">
        <v>2</v>
      </c>
      <c r="C546" s="15" t="s">
        <v>75</v>
      </c>
      <c r="D546" s="31"/>
      <c r="E546" s="73"/>
      <c r="F546" s="73"/>
      <c r="G546" s="21">
        <v>155</v>
      </c>
    </row>
    <row r="547" spans="1:7" ht="14.4" x14ac:dyDescent="0.25">
      <c r="A547" s="16">
        <v>87330</v>
      </c>
      <c r="B547" s="14">
        <v>124</v>
      </c>
      <c r="C547" s="15" t="s">
        <v>74</v>
      </c>
      <c r="D547" s="31">
        <v>5</v>
      </c>
      <c r="E547" s="73">
        <v>29.96</v>
      </c>
      <c r="F547" s="73">
        <v>69.25</v>
      </c>
      <c r="G547" s="21">
        <v>156</v>
      </c>
    </row>
    <row r="548" spans="1:7" ht="14.4" x14ac:dyDescent="0.25">
      <c r="A548" s="16">
        <v>87399</v>
      </c>
      <c r="B548" s="14">
        <v>50</v>
      </c>
      <c r="C548" s="15" t="s">
        <v>74</v>
      </c>
      <c r="D548" s="31">
        <v>4</v>
      </c>
      <c r="E548" s="73">
        <v>6.77</v>
      </c>
      <c r="F548" s="73">
        <v>9.83</v>
      </c>
      <c r="G548" s="21">
        <v>156</v>
      </c>
    </row>
    <row r="549" spans="1:7" ht="14.4" x14ac:dyDescent="0.25">
      <c r="A549" s="16">
        <v>87468</v>
      </c>
      <c r="B549" s="14">
        <v>67</v>
      </c>
      <c r="C549" s="15" t="s">
        <v>75</v>
      </c>
      <c r="D549" s="31"/>
      <c r="E549" s="73"/>
      <c r="F549" s="73"/>
      <c r="G549" s="21">
        <v>156</v>
      </c>
    </row>
    <row r="550" spans="1:7" ht="14.4" x14ac:dyDescent="0.25">
      <c r="A550" s="16">
        <v>87537</v>
      </c>
      <c r="B550" s="14">
        <v>51</v>
      </c>
      <c r="C550" s="15" t="s">
        <v>74</v>
      </c>
      <c r="D550" s="31">
        <v>5</v>
      </c>
      <c r="E550" s="73">
        <v>27.79</v>
      </c>
      <c r="F550" s="73">
        <v>72.680000000000007</v>
      </c>
      <c r="G550" s="21">
        <v>156</v>
      </c>
    </row>
    <row r="551" spans="1:7" ht="14.4" x14ac:dyDescent="0.25">
      <c r="A551" s="16">
        <v>87606</v>
      </c>
      <c r="B551" s="14">
        <v>64</v>
      </c>
      <c r="C551" s="15" t="s">
        <v>74</v>
      </c>
      <c r="D551" s="31">
        <v>5</v>
      </c>
      <c r="E551" s="73">
        <v>9.5299999999999994</v>
      </c>
      <c r="F551" s="73">
        <v>18.690000000000001</v>
      </c>
      <c r="G551" s="21">
        <v>157</v>
      </c>
    </row>
    <row r="552" spans="1:7" ht="14.4" x14ac:dyDescent="0.25">
      <c r="A552" s="16">
        <v>87675</v>
      </c>
      <c r="B552" s="14">
        <v>92</v>
      </c>
      <c r="C552" s="15" t="s">
        <v>74</v>
      </c>
      <c r="D552" s="31">
        <v>5</v>
      </c>
      <c r="E552" s="73">
        <v>23.59</v>
      </c>
      <c r="F552" s="73">
        <v>21.67</v>
      </c>
      <c r="G552" s="21">
        <v>157</v>
      </c>
    </row>
    <row r="553" spans="1:7" ht="14.4" x14ac:dyDescent="0.25">
      <c r="A553" s="16">
        <v>87744</v>
      </c>
      <c r="B553" s="14">
        <v>77</v>
      </c>
      <c r="C553" s="15" t="s">
        <v>74</v>
      </c>
      <c r="D553" s="31">
        <v>3</v>
      </c>
      <c r="E553" s="73">
        <v>16.28</v>
      </c>
      <c r="F553" s="73">
        <v>21.99</v>
      </c>
      <c r="G553" s="21">
        <v>157</v>
      </c>
    </row>
    <row r="554" spans="1:7" ht="14.4" x14ac:dyDescent="0.25">
      <c r="A554" s="16">
        <v>87813</v>
      </c>
      <c r="B554" s="14">
        <v>115</v>
      </c>
      <c r="C554" s="15" t="s">
        <v>74</v>
      </c>
      <c r="D554" s="31">
        <v>3</v>
      </c>
      <c r="E554" s="73">
        <v>21.85</v>
      </c>
      <c r="F554" s="73">
        <v>53.55</v>
      </c>
      <c r="G554" s="21">
        <v>157</v>
      </c>
    </row>
    <row r="555" spans="1:7" ht="14.4" x14ac:dyDescent="0.25">
      <c r="A555" s="16">
        <v>87882</v>
      </c>
      <c r="B555" s="14">
        <v>119</v>
      </c>
      <c r="C555" s="15" t="s">
        <v>75</v>
      </c>
      <c r="D555" s="31"/>
      <c r="E555" s="73"/>
      <c r="F555" s="73"/>
      <c r="G555" s="21">
        <v>157</v>
      </c>
    </row>
    <row r="556" spans="1:7" ht="14.4" x14ac:dyDescent="0.25">
      <c r="A556" s="16">
        <v>87951</v>
      </c>
      <c r="B556" s="14">
        <v>31</v>
      </c>
      <c r="C556" s="15" t="s">
        <v>74</v>
      </c>
      <c r="D556" s="31">
        <v>3</v>
      </c>
      <c r="E556" s="73">
        <v>13.14</v>
      </c>
      <c r="F556" s="73">
        <v>20.83</v>
      </c>
      <c r="G556" s="21">
        <v>158</v>
      </c>
    </row>
    <row r="557" spans="1:7" ht="14.4" x14ac:dyDescent="0.25">
      <c r="A557" s="16">
        <v>88020</v>
      </c>
      <c r="B557" s="14">
        <v>67</v>
      </c>
      <c r="C557" s="15" t="s">
        <v>74</v>
      </c>
      <c r="D557" s="31">
        <v>2</v>
      </c>
      <c r="E557" s="73">
        <v>15.14</v>
      </c>
      <c r="F557" s="73">
        <v>32.340000000000003</v>
      </c>
      <c r="G557" s="21">
        <v>158</v>
      </c>
    </row>
    <row r="558" spans="1:7" ht="14.4" x14ac:dyDescent="0.25">
      <c r="A558" s="16">
        <v>88089</v>
      </c>
      <c r="B558" s="14">
        <v>30</v>
      </c>
      <c r="C558" s="15" t="s">
        <v>74</v>
      </c>
      <c r="D558" s="31">
        <v>2</v>
      </c>
      <c r="E558" s="73">
        <v>20.58</v>
      </c>
      <c r="F558" s="73">
        <v>38.99</v>
      </c>
      <c r="G558" s="21">
        <v>158</v>
      </c>
    </row>
    <row r="559" spans="1:7" ht="14.4" x14ac:dyDescent="0.25">
      <c r="A559" s="16">
        <v>88158</v>
      </c>
      <c r="B559" s="14">
        <v>63</v>
      </c>
      <c r="C559" s="15" t="s">
        <v>74</v>
      </c>
      <c r="D559" s="31">
        <v>1</v>
      </c>
      <c r="E559" s="73">
        <v>5.32</v>
      </c>
      <c r="F559" s="73">
        <v>3.5</v>
      </c>
      <c r="G559" s="21">
        <v>158</v>
      </c>
    </row>
    <row r="560" spans="1:7" ht="14.4" x14ac:dyDescent="0.25">
      <c r="A560" s="16">
        <v>88227</v>
      </c>
      <c r="B560" s="14">
        <v>117</v>
      </c>
      <c r="C560" s="15" t="s">
        <v>74</v>
      </c>
      <c r="D560" s="31">
        <v>4</v>
      </c>
      <c r="E560" s="73">
        <v>19.2</v>
      </c>
      <c r="F560" s="73">
        <v>34.75</v>
      </c>
      <c r="G560" s="21">
        <v>158</v>
      </c>
    </row>
    <row r="561" spans="1:7" ht="14.4" x14ac:dyDescent="0.25">
      <c r="A561" s="16">
        <v>88296</v>
      </c>
      <c r="B561" s="14">
        <v>107</v>
      </c>
      <c r="C561" s="15" t="s">
        <v>74</v>
      </c>
      <c r="D561" s="31">
        <v>2</v>
      </c>
      <c r="E561" s="73">
        <v>23.13</v>
      </c>
      <c r="F561" s="73">
        <v>26.08</v>
      </c>
      <c r="G561" s="21">
        <v>159</v>
      </c>
    </row>
    <row r="562" spans="1:7" ht="14.4" x14ac:dyDescent="0.25">
      <c r="A562" s="16">
        <v>88365</v>
      </c>
      <c r="B562" s="14">
        <v>83</v>
      </c>
      <c r="C562" s="15" t="s">
        <v>74</v>
      </c>
      <c r="D562" s="31">
        <v>3</v>
      </c>
      <c r="E562" s="73">
        <v>12.23</v>
      </c>
      <c r="F562" s="73">
        <v>11.17</v>
      </c>
      <c r="G562" s="21">
        <v>159</v>
      </c>
    </row>
    <row r="563" spans="1:7" ht="14.4" x14ac:dyDescent="0.25">
      <c r="A563" s="16">
        <v>88434</v>
      </c>
      <c r="B563" s="14">
        <v>100</v>
      </c>
      <c r="C563" s="15" t="s">
        <v>74</v>
      </c>
      <c r="D563" s="31">
        <v>2</v>
      </c>
      <c r="E563" s="73">
        <v>29.16</v>
      </c>
      <c r="F563" s="73">
        <v>36.99</v>
      </c>
      <c r="G563" s="21">
        <v>160</v>
      </c>
    </row>
    <row r="564" spans="1:7" ht="14.4" x14ac:dyDescent="0.25">
      <c r="A564" s="16">
        <v>88503</v>
      </c>
      <c r="B564" s="14">
        <v>73</v>
      </c>
      <c r="C564" s="15" t="s">
        <v>74</v>
      </c>
      <c r="D564" s="31">
        <v>5</v>
      </c>
      <c r="E564" s="73">
        <v>12.67</v>
      </c>
      <c r="F564" s="73">
        <v>28.62</v>
      </c>
      <c r="G564" s="21">
        <v>160</v>
      </c>
    </row>
    <row r="565" spans="1:7" ht="14.4" x14ac:dyDescent="0.25">
      <c r="A565" s="16">
        <v>88572</v>
      </c>
      <c r="B565" s="14">
        <v>76</v>
      </c>
      <c r="C565" s="15" t="s">
        <v>75</v>
      </c>
      <c r="D565" s="31"/>
      <c r="E565" s="73"/>
      <c r="F565" s="73"/>
      <c r="G565" s="21">
        <v>161</v>
      </c>
    </row>
    <row r="566" spans="1:7" ht="14.4" x14ac:dyDescent="0.25">
      <c r="A566" s="16">
        <v>88641</v>
      </c>
      <c r="B566" s="14">
        <v>74</v>
      </c>
      <c r="C566" s="15" t="s">
        <v>75</v>
      </c>
      <c r="D566" s="31"/>
      <c r="E566" s="73"/>
      <c r="F566" s="73"/>
      <c r="G566" s="21">
        <v>161</v>
      </c>
    </row>
    <row r="567" spans="1:7" ht="14.4" x14ac:dyDescent="0.25">
      <c r="A567" s="16">
        <v>88710</v>
      </c>
      <c r="B567" s="14">
        <v>126</v>
      </c>
      <c r="C567" s="15" t="s">
        <v>74</v>
      </c>
      <c r="D567" s="31">
        <v>2</v>
      </c>
      <c r="E567" s="73">
        <v>18.37</v>
      </c>
      <c r="F567" s="73">
        <v>23.94</v>
      </c>
      <c r="G567" s="21">
        <v>161</v>
      </c>
    </row>
    <row r="568" spans="1:7" ht="14.4" x14ac:dyDescent="0.25">
      <c r="A568" s="16">
        <v>88779</v>
      </c>
      <c r="B568" s="14">
        <v>5</v>
      </c>
      <c r="C568" s="15" t="s">
        <v>75</v>
      </c>
      <c r="D568" s="31"/>
      <c r="E568" s="73"/>
      <c r="F568" s="73"/>
      <c r="G568" s="21">
        <v>161</v>
      </c>
    </row>
    <row r="569" spans="1:7" ht="14.4" x14ac:dyDescent="0.25">
      <c r="A569" s="16">
        <v>88848</v>
      </c>
      <c r="B569" s="14">
        <v>110</v>
      </c>
      <c r="C569" s="15" t="s">
        <v>74</v>
      </c>
      <c r="D569" s="31">
        <v>2</v>
      </c>
      <c r="E569" s="73">
        <v>8.23</v>
      </c>
      <c r="F569" s="73">
        <v>15.74</v>
      </c>
      <c r="G569" s="21">
        <v>162</v>
      </c>
    </row>
    <row r="570" spans="1:7" ht="14.4" x14ac:dyDescent="0.25">
      <c r="A570" s="16">
        <v>88917</v>
      </c>
      <c r="B570" s="14">
        <v>115</v>
      </c>
      <c r="C570" s="15" t="s">
        <v>74</v>
      </c>
      <c r="D570" s="31">
        <v>5</v>
      </c>
      <c r="E570" s="73">
        <v>5.35</v>
      </c>
      <c r="F570" s="73">
        <v>7.46</v>
      </c>
      <c r="G570" s="21">
        <v>162</v>
      </c>
    </row>
    <row r="571" spans="1:7" ht="14.4" x14ac:dyDescent="0.25">
      <c r="A571" s="16">
        <v>88986</v>
      </c>
      <c r="B571" s="14">
        <v>115</v>
      </c>
      <c r="C571" s="15" t="s">
        <v>75</v>
      </c>
      <c r="D571" s="31"/>
      <c r="E571" s="73"/>
      <c r="F571" s="73"/>
      <c r="G571" s="21">
        <v>162</v>
      </c>
    </row>
    <row r="572" spans="1:7" ht="14.4" x14ac:dyDescent="0.25">
      <c r="A572" s="16">
        <v>89055</v>
      </c>
      <c r="B572" s="14">
        <v>106</v>
      </c>
      <c r="C572" s="15" t="s">
        <v>74</v>
      </c>
      <c r="D572" s="31">
        <v>4</v>
      </c>
      <c r="E572" s="73">
        <v>28.82</v>
      </c>
      <c r="F572" s="73">
        <v>62.16</v>
      </c>
      <c r="G572" s="21">
        <v>163</v>
      </c>
    </row>
    <row r="573" spans="1:7" ht="14.4" x14ac:dyDescent="0.25">
      <c r="A573" s="16">
        <v>89124</v>
      </c>
      <c r="B573" s="14">
        <v>91</v>
      </c>
      <c r="C573" s="15" t="s">
        <v>75</v>
      </c>
      <c r="D573" s="31"/>
      <c r="E573" s="73"/>
      <c r="F573" s="73"/>
      <c r="G573" s="21">
        <v>163</v>
      </c>
    </row>
    <row r="574" spans="1:7" ht="14.4" x14ac:dyDescent="0.25">
      <c r="A574" s="16">
        <v>89193</v>
      </c>
      <c r="B574" s="14">
        <v>58</v>
      </c>
      <c r="C574" s="15" t="s">
        <v>74</v>
      </c>
      <c r="D574" s="31">
        <v>1</v>
      </c>
      <c r="E574" s="73">
        <v>6.7</v>
      </c>
      <c r="F574" s="73">
        <v>11.78</v>
      </c>
      <c r="G574" s="21">
        <v>164</v>
      </c>
    </row>
    <row r="575" spans="1:7" ht="14.4" x14ac:dyDescent="0.25">
      <c r="A575" s="16">
        <v>89262</v>
      </c>
      <c r="B575" s="14">
        <v>50</v>
      </c>
      <c r="C575" s="15" t="s">
        <v>75</v>
      </c>
      <c r="D575" s="31"/>
      <c r="E575" s="73"/>
      <c r="F575" s="73"/>
      <c r="G575" s="21">
        <v>164</v>
      </c>
    </row>
    <row r="576" spans="1:7" ht="14.4" x14ac:dyDescent="0.25">
      <c r="A576" s="16">
        <v>89331</v>
      </c>
      <c r="B576" s="14">
        <v>45</v>
      </c>
      <c r="C576" s="15" t="s">
        <v>74</v>
      </c>
      <c r="D576" s="31">
        <v>4</v>
      </c>
      <c r="E576" s="73">
        <v>8.93</v>
      </c>
      <c r="F576" s="73">
        <v>7.59</v>
      </c>
      <c r="G576" s="21">
        <v>164</v>
      </c>
    </row>
    <row r="577" spans="1:7" ht="14.4" x14ac:dyDescent="0.25">
      <c r="A577" s="16">
        <v>89400</v>
      </c>
      <c r="B577" s="14">
        <v>43</v>
      </c>
      <c r="C577" s="15" t="s">
        <v>74</v>
      </c>
      <c r="D577" s="31">
        <v>1</v>
      </c>
      <c r="E577" s="73">
        <v>28.06</v>
      </c>
      <c r="F577" s="73">
        <v>44.11</v>
      </c>
      <c r="G577" s="21">
        <v>165</v>
      </c>
    </row>
    <row r="578" spans="1:7" ht="14.4" x14ac:dyDescent="0.25">
      <c r="A578" s="16">
        <v>89469</v>
      </c>
      <c r="B578" s="14">
        <v>60</v>
      </c>
      <c r="C578" s="15" t="s">
        <v>74</v>
      </c>
      <c r="D578" s="31">
        <v>1</v>
      </c>
      <c r="E578" s="73">
        <v>13.39</v>
      </c>
      <c r="F578" s="73">
        <v>25.53</v>
      </c>
      <c r="G578" s="21">
        <v>166</v>
      </c>
    </row>
    <row r="579" spans="1:7" ht="14.4" x14ac:dyDescent="0.25">
      <c r="A579" s="16">
        <v>89538</v>
      </c>
      <c r="B579" s="14">
        <v>100</v>
      </c>
      <c r="C579" s="15" t="s">
        <v>74</v>
      </c>
      <c r="D579" s="31">
        <v>4</v>
      </c>
      <c r="E579" s="73">
        <v>15.43</v>
      </c>
      <c r="F579" s="73">
        <v>35.340000000000003</v>
      </c>
      <c r="G579" s="21">
        <v>166</v>
      </c>
    </row>
    <row r="580" spans="1:7" ht="14.4" x14ac:dyDescent="0.25">
      <c r="A580" s="16">
        <v>89607</v>
      </c>
      <c r="B580" s="14">
        <v>107</v>
      </c>
      <c r="C580" s="15" t="s">
        <v>75</v>
      </c>
      <c r="D580" s="31"/>
      <c r="E580" s="73"/>
      <c r="F580" s="73"/>
      <c r="G580" s="21">
        <v>166</v>
      </c>
    </row>
    <row r="581" spans="1:7" ht="14.4" x14ac:dyDescent="0.25">
      <c r="A581" s="16">
        <v>89676</v>
      </c>
      <c r="B581" s="14">
        <v>68</v>
      </c>
      <c r="C581" s="15" t="s">
        <v>74</v>
      </c>
      <c r="D581" s="31">
        <v>4</v>
      </c>
      <c r="E581" s="73">
        <v>14.89</v>
      </c>
      <c r="F581" s="73">
        <v>32.89</v>
      </c>
      <c r="G581" s="21">
        <v>166</v>
      </c>
    </row>
    <row r="582" spans="1:7" ht="14.4" x14ac:dyDescent="0.25">
      <c r="A582" s="16">
        <v>89745</v>
      </c>
      <c r="B582" s="14">
        <v>124</v>
      </c>
      <c r="C582" s="15" t="s">
        <v>74</v>
      </c>
      <c r="D582" s="31">
        <v>2</v>
      </c>
      <c r="E582" s="73">
        <v>27.36</v>
      </c>
      <c r="F582" s="73">
        <v>48.03</v>
      </c>
      <c r="G582" s="21">
        <v>167</v>
      </c>
    </row>
    <row r="583" spans="1:7" ht="14.4" x14ac:dyDescent="0.25">
      <c r="A583" s="16">
        <v>89814</v>
      </c>
      <c r="B583" s="14">
        <v>24</v>
      </c>
      <c r="C583" s="15" t="s">
        <v>75</v>
      </c>
      <c r="D583" s="31"/>
      <c r="E583" s="73"/>
      <c r="F583" s="73"/>
      <c r="G583" s="21">
        <v>167</v>
      </c>
    </row>
    <row r="584" spans="1:7" ht="14.4" x14ac:dyDescent="0.25">
      <c r="A584" s="16">
        <v>89883</v>
      </c>
      <c r="B584" s="14">
        <v>83</v>
      </c>
      <c r="C584" s="15" t="s">
        <v>75</v>
      </c>
      <c r="D584" s="31"/>
      <c r="E584" s="73"/>
      <c r="F584" s="73"/>
      <c r="G584" s="21">
        <v>167</v>
      </c>
    </row>
    <row r="585" spans="1:7" ht="14.4" x14ac:dyDescent="0.25">
      <c r="A585" s="16">
        <v>89952</v>
      </c>
      <c r="B585" s="14">
        <v>101</v>
      </c>
      <c r="C585" s="15" t="s">
        <v>74</v>
      </c>
      <c r="D585" s="31">
        <v>5</v>
      </c>
      <c r="E585" s="73">
        <v>12.13</v>
      </c>
      <c r="F585" s="73">
        <v>18.2</v>
      </c>
      <c r="G585" s="21">
        <v>168</v>
      </c>
    </row>
    <row r="586" spans="1:7" ht="14.4" x14ac:dyDescent="0.25">
      <c r="A586" s="16">
        <v>90021</v>
      </c>
      <c r="B586" s="14">
        <v>16</v>
      </c>
      <c r="C586" s="15" t="s">
        <v>74</v>
      </c>
      <c r="D586" s="31">
        <v>4</v>
      </c>
      <c r="E586" s="73">
        <v>8.44</v>
      </c>
      <c r="F586" s="73">
        <v>12.69</v>
      </c>
      <c r="G586" s="21">
        <v>169</v>
      </c>
    </row>
    <row r="587" spans="1:7" ht="14.4" x14ac:dyDescent="0.25">
      <c r="A587" s="16">
        <v>90090</v>
      </c>
      <c r="B587" s="14">
        <v>95</v>
      </c>
      <c r="C587" s="15" t="s">
        <v>74</v>
      </c>
      <c r="D587" s="31">
        <v>2</v>
      </c>
      <c r="E587" s="73">
        <v>15.04</v>
      </c>
      <c r="F587" s="73">
        <v>16.260000000000002</v>
      </c>
      <c r="G587" s="21">
        <v>169</v>
      </c>
    </row>
    <row r="588" spans="1:7" ht="14.4" x14ac:dyDescent="0.25">
      <c r="A588" s="16">
        <v>90159</v>
      </c>
      <c r="B588" s="14">
        <v>86</v>
      </c>
      <c r="C588" s="15" t="s">
        <v>75</v>
      </c>
      <c r="D588" s="31"/>
      <c r="E588" s="73"/>
      <c r="F588" s="73"/>
      <c r="G588" s="21">
        <v>169</v>
      </c>
    </row>
    <row r="589" spans="1:7" ht="14.4" x14ac:dyDescent="0.25">
      <c r="A589" s="16">
        <v>90228</v>
      </c>
      <c r="B589" s="14">
        <v>44</v>
      </c>
      <c r="C589" s="15" t="s">
        <v>74</v>
      </c>
      <c r="D589" s="31">
        <v>4</v>
      </c>
      <c r="E589" s="73">
        <v>12.62</v>
      </c>
      <c r="F589" s="73">
        <v>14.82</v>
      </c>
      <c r="G589" s="21">
        <v>170</v>
      </c>
    </row>
    <row r="590" spans="1:7" ht="14.4" x14ac:dyDescent="0.25">
      <c r="A590" s="16">
        <v>90297</v>
      </c>
      <c r="B590" s="14">
        <v>10</v>
      </c>
      <c r="C590" s="15" t="s">
        <v>74</v>
      </c>
      <c r="D590" s="31">
        <v>4</v>
      </c>
      <c r="E590" s="73">
        <v>28.54</v>
      </c>
      <c r="F590" s="73">
        <v>67.290000000000006</v>
      </c>
      <c r="G590" s="21">
        <v>172</v>
      </c>
    </row>
    <row r="591" spans="1:7" ht="14.4" x14ac:dyDescent="0.25">
      <c r="A591" s="16">
        <v>90366</v>
      </c>
      <c r="B591" s="14">
        <v>51</v>
      </c>
      <c r="C591" s="15" t="s">
        <v>75</v>
      </c>
      <c r="D591" s="31"/>
      <c r="E591" s="73"/>
      <c r="F591" s="73"/>
      <c r="G591" s="21">
        <v>172</v>
      </c>
    </row>
    <row r="592" spans="1:7" ht="14.4" x14ac:dyDescent="0.25">
      <c r="A592" s="16">
        <v>90435</v>
      </c>
      <c r="B592" s="14">
        <v>25</v>
      </c>
      <c r="C592" s="15" t="s">
        <v>75</v>
      </c>
      <c r="D592" s="31"/>
      <c r="E592" s="73"/>
      <c r="F592" s="73"/>
      <c r="G592" s="21">
        <v>172</v>
      </c>
    </row>
    <row r="593" spans="1:7" ht="14.4" x14ac:dyDescent="0.25">
      <c r="A593" s="16">
        <v>90504</v>
      </c>
      <c r="B593" s="14">
        <v>64</v>
      </c>
      <c r="C593" s="15" t="s">
        <v>74</v>
      </c>
      <c r="D593" s="31">
        <v>4</v>
      </c>
      <c r="E593" s="73">
        <v>13.07</v>
      </c>
      <c r="F593" s="73">
        <v>29.41</v>
      </c>
      <c r="G593" s="21">
        <v>173</v>
      </c>
    </row>
    <row r="594" spans="1:7" ht="14.4" x14ac:dyDescent="0.25">
      <c r="A594" s="16">
        <v>90573</v>
      </c>
      <c r="B594" s="14">
        <v>31</v>
      </c>
      <c r="C594" s="15" t="s">
        <v>74</v>
      </c>
      <c r="D594" s="31">
        <v>3</v>
      </c>
      <c r="E594" s="73">
        <v>15.11</v>
      </c>
      <c r="F594" s="73">
        <v>14.78</v>
      </c>
      <c r="G594" s="21">
        <v>173</v>
      </c>
    </row>
    <row r="595" spans="1:7" ht="14.4" x14ac:dyDescent="0.25">
      <c r="A595" s="16">
        <v>90642</v>
      </c>
      <c r="B595" s="14">
        <v>43</v>
      </c>
      <c r="C595" s="15" t="s">
        <v>75</v>
      </c>
      <c r="D595" s="31"/>
      <c r="E595" s="73"/>
      <c r="F595" s="73"/>
      <c r="G595" s="21">
        <v>173</v>
      </c>
    </row>
    <row r="596" spans="1:7" ht="14.4" x14ac:dyDescent="0.25">
      <c r="A596" s="16">
        <v>90711</v>
      </c>
      <c r="B596" s="14">
        <v>75</v>
      </c>
      <c r="C596" s="15" t="s">
        <v>75</v>
      </c>
      <c r="D596" s="31"/>
      <c r="E596" s="73"/>
      <c r="F596" s="73"/>
      <c r="G596" s="21">
        <v>175</v>
      </c>
    </row>
    <row r="597" spans="1:7" ht="14.4" x14ac:dyDescent="0.25">
      <c r="A597" s="16">
        <v>90780</v>
      </c>
      <c r="B597" s="14">
        <v>28</v>
      </c>
      <c r="C597" s="15" t="s">
        <v>74</v>
      </c>
      <c r="D597" s="31">
        <v>3</v>
      </c>
      <c r="E597" s="73">
        <v>25.75</v>
      </c>
      <c r="F597" s="73">
        <v>45.98</v>
      </c>
      <c r="G597" s="21">
        <v>175</v>
      </c>
    </row>
    <row r="598" spans="1:7" ht="14.4" x14ac:dyDescent="0.25">
      <c r="A598" s="16">
        <v>90849</v>
      </c>
      <c r="B598" s="14">
        <v>84</v>
      </c>
      <c r="C598" s="15" t="s">
        <v>74</v>
      </c>
      <c r="D598" s="31">
        <v>1</v>
      </c>
      <c r="E598" s="73">
        <v>3.2</v>
      </c>
      <c r="F598" s="73">
        <v>4.0999999999999996</v>
      </c>
      <c r="G598" s="21">
        <v>175</v>
      </c>
    </row>
    <row r="599" spans="1:7" ht="14.4" x14ac:dyDescent="0.25">
      <c r="A599" s="16">
        <v>90918</v>
      </c>
      <c r="B599" s="14">
        <v>118</v>
      </c>
      <c r="C599" s="15" t="s">
        <v>75</v>
      </c>
      <c r="D599" s="31"/>
      <c r="E599" s="73"/>
      <c r="F599" s="73"/>
      <c r="G599" s="21">
        <v>175</v>
      </c>
    </row>
    <row r="600" spans="1:7" ht="14.4" x14ac:dyDescent="0.25">
      <c r="A600" s="16">
        <v>90987</v>
      </c>
      <c r="B600" s="14">
        <v>21</v>
      </c>
      <c r="C600" s="15" t="s">
        <v>74</v>
      </c>
      <c r="D600" s="31">
        <v>3</v>
      </c>
      <c r="E600" s="73">
        <v>23.45</v>
      </c>
      <c r="F600" s="73">
        <v>54.09</v>
      </c>
      <c r="G600" s="21">
        <v>175</v>
      </c>
    </row>
    <row r="601" spans="1:7" ht="14.4" x14ac:dyDescent="0.25">
      <c r="A601" s="16">
        <v>91056</v>
      </c>
      <c r="B601" s="14">
        <v>69</v>
      </c>
      <c r="C601" s="15" t="s">
        <v>74</v>
      </c>
      <c r="D601" s="31">
        <v>5</v>
      </c>
      <c r="E601" s="73">
        <v>9.15</v>
      </c>
      <c r="F601" s="73">
        <v>10.58</v>
      </c>
      <c r="G601" s="21">
        <v>176</v>
      </c>
    </row>
    <row r="602" spans="1:7" ht="14.4" x14ac:dyDescent="0.25">
      <c r="A602" s="16">
        <v>91125</v>
      </c>
      <c r="B602" s="14">
        <v>95</v>
      </c>
      <c r="C602" s="15" t="s">
        <v>75</v>
      </c>
      <c r="D602" s="31"/>
      <c r="E602" s="73"/>
      <c r="F602" s="73"/>
      <c r="G602" s="21">
        <v>176</v>
      </c>
    </row>
    <row r="603" spans="1:7" ht="14.4" x14ac:dyDescent="0.25">
      <c r="A603" s="16">
        <v>91194</v>
      </c>
      <c r="B603" s="14">
        <v>83</v>
      </c>
      <c r="C603" s="15" t="s">
        <v>74</v>
      </c>
      <c r="D603" s="31">
        <v>5</v>
      </c>
      <c r="E603" s="73">
        <v>23.09</v>
      </c>
      <c r="F603" s="73">
        <v>26.07</v>
      </c>
      <c r="G603" s="21">
        <v>176</v>
      </c>
    </row>
    <row r="604" spans="1:7" ht="14.4" x14ac:dyDescent="0.25">
      <c r="A604" s="16">
        <v>91263</v>
      </c>
      <c r="B604" s="14">
        <v>66</v>
      </c>
      <c r="C604" s="15" t="s">
        <v>75</v>
      </c>
      <c r="D604" s="31"/>
      <c r="E604" s="73"/>
      <c r="F604" s="73"/>
      <c r="G604" s="21">
        <v>177</v>
      </c>
    </row>
    <row r="605" spans="1:7" ht="14.4" x14ac:dyDescent="0.25">
      <c r="A605" s="16">
        <v>91332</v>
      </c>
      <c r="B605" s="14">
        <v>85</v>
      </c>
      <c r="C605" s="15" t="s">
        <v>74</v>
      </c>
      <c r="D605" s="31">
        <v>4</v>
      </c>
      <c r="E605" s="73">
        <v>21.1</v>
      </c>
      <c r="F605" s="73">
        <v>33.56</v>
      </c>
      <c r="G605" s="21">
        <v>177</v>
      </c>
    </row>
    <row r="606" spans="1:7" ht="14.4" x14ac:dyDescent="0.25">
      <c r="A606" s="16">
        <v>91401</v>
      </c>
      <c r="B606" s="14">
        <v>127</v>
      </c>
      <c r="C606" s="15" t="s">
        <v>74</v>
      </c>
      <c r="D606" s="31">
        <v>3</v>
      </c>
      <c r="E606" s="73">
        <v>24.39</v>
      </c>
      <c r="F606" s="73">
        <v>62.29</v>
      </c>
      <c r="G606" s="21">
        <v>177</v>
      </c>
    </row>
    <row r="607" spans="1:7" ht="14.4" x14ac:dyDescent="0.25">
      <c r="A607" s="16">
        <v>91470</v>
      </c>
      <c r="B607" s="14">
        <v>22</v>
      </c>
      <c r="C607" s="15" t="s">
        <v>74</v>
      </c>
      <c r="D607" s="31">
        <v>1</v>
      </c>
      <c r="E607" s="73">
        <v>12.41</v>
      </c>
      <c r="F607" s="73">
        <v>30.33</v>
      </c>
      <c r="G607" s="21">
        <v>177</v>
      </c>
    </row>
    <row r="608" spans="1:7" ht="14.4" x14ac:dyDescent="0.25">
      <c r="A608" s="16">
        <v>91539</v>
      </c>
      <c r="B608" s="14">
        <v>62</v>
      </c>
      <c r="C608" s="15" t="s">
        <v>74</v>
      </c>
      <c r="D608" s="31">
        <v>5</v>
      </c>
      <c r="E608" s="73">
        <v>22.3</v>
      </c>
      <c r="F608" s="73">
        <v>49.78</v>
      </c>
      <c r="G608" s="21">
        <v>177</v>
      </c>
    </row>
    <row r="609" spans="1:7" ht="14.4" x14ac:dyDescent="0.25">
      <c r="A609" s="16">
        <v>91608</v>
      </c>
      <c r="B609" s="14">
        <v>125</v>
      </c>
      <c r="C609" s="15" t="s">
        <v>74</v>
      </c>
      <c r="D609" s="31">
        <v>4</v>
      </c>
      <c r="E609" s="73">
        <v>22.35</v>
      </c>
      <c r="F609" s="73">
        <v>37.229999999999997</v>
      </c>
      <c r="G609" s="21">
        <v>177</v>
      </c>
    </row>
    <row r="610" spans="1:7" ht="14.4" x14ac:dyDescent="0.25">
      <c r="A610" s="16">
        <v>91677</v>
      </c>
      <c r="B610" s="14">
        <v>83</v>
      </c>
      <c r="C610" s="15" t="s">
        <v>74</v>
      </c>
      <c r="D610" s="31">
        <v>2</v>
      </c>
      <c r="E610" s="73">
        <v>21.87</v>
      </c>
      <c r="F610" s="73">
        <v>24.87</v>
      </c>
      <c r="G610" s="21">
        <v>178</v>
      </c>
    </row>
    <row r="611" spans="1:7" ht="14.4" x14ac:dyDescent="0.25">
      <c r="A611" s="16">
        <v>91746</v>
      </c>
      <c r="B611" s="14">
        <v>2</v>
      </c>
      <c r="C611" s="15" t="s">
        <v>74</v>
      </c>
      <c r="D611" s="31">
        <v>5</v>
      </c>
      <c r="E611" s="73">
        <v>16.079999999999998</v>
      </c>
      <c r="F611" s="73">
        <v>14.68</v>
      </c>
      <c r="G611" s="21">
        <v>178</v>
      </c>
    </row>
    <row r="612" spans="1:7" ht="14.4" x14ac:dyDescent="0.25">
      <c r="A612" s="16">
        <v>91815</v>
      </c>
      <c r="B612" s="14">
        <v>82</v>
      </c>
      <c r="C612" s="15" t="s">
        <v>74</v>
      </c>
      <c r="D612" s="31">
        <v>3</v>
      </c>
      <c r="E612" s="73">
        <v>29.68</v>
      </c>
      <c r="F612" s="73">
        <v>44.23</v>
      </c>
      <c r="G612" s="21">
        <v>179</v>
      </c>
    </row>
    <row r="613" spans="1:7" ht="14.4" x14ac:dyDescent="0.25">
      <c r="A613" s="16">
        <v>91884</v>
      </c>
      <c r="B613" s="14">
        <v>83</v>
      </c>
      <c r="C613" s="15" t="s">
        <v>75</v>
      </c>
      <c r="D613" s="31"/>
      <c r="E613" s="73"/>
      <c r="F613" s="73"/>
      <c r="G613" s="21">
        <v>179</v>
      </c>
    </row>
    <row r="614" spans="1:7" ht="14.4" x14ac:dyDescent="0.25">
      <c r="A614" s="16">
        <v>91953</v>
      </c>
      <c r="B614" s="14">
        <v>86</v>
      </c>
      <c r="C614" s="15" t="s">
        <v>75</v>
      </c>
      <c r="D614" s="31"/>
      <c r="E614" s="73"/>
      <c r="F614" s="73"/>
      <c r="G614" s="21">
        <v>179</v>
      </c>
    </row>
    <row r="615" spans="1:7" ht="14.4" x14ac:dyDescent="0.25">
      <c r="A615" s="16">
        <v>92022</v>
      </c>
      <c r="B615" s="14">
        <v>27</v>
      </c>
      <c r="C615" s="15" t="s">
        <v>75</v>
      </c>
      <c r="D615" s="31"/>
      <c r="E615" s="73"/>
      <c r="F615" s="73"/>
      <c r="G615" s="21">
        <v>179</v>
      </c>
    </row>
    <row r="616" spans="1:7" ht="14.4" x14ac:dyDescent="0.25">
      <c r="A616" s="16">
        <v>92091</v>
      </c>
      <c r="B616" s="14">
        <v>67</v>
      </c>
      <c r="C616" s="15" t="s">
        <v>74</v>
      </c>
      <c r="D616" s="31">
        <v>1</v>
      </c>
      <c r="E616" s="73">
        <v>25.2</v>
      </c>
      <c r="F616" s="73">
        <v>42.52</v>
      </c>
      <c r="G616" s="21">
        <v>179</v>
      </c>
    </row>
    <row r="617" spans="1:7" ht="14.4" x14ac:dyDescent="0.25">
      <c r="A617" s="16">
        <v>92160</v>
      </c>
      <c r="B617" s="14">
        <v>2</v>
      </c>
      <c r="C617" s="15" t="s">
        <v>74</v>
      </c>
      <c r="D617" s="31">
        <v>5</v>
      </c>
      <c r="E617" s="73">
        <v>7.27</v>
      </c>
      <c r="F617" s="73">
        <v>11.49</v>
      </c>
      <c r="G617" s="21">
        <v>180</v>
      </c>
    </row>
    <row r="618" spans="1:7" ht="14.4" x14ac:dyDescent="0.25">
      <c r="A618" s="16">
        <v>92229</v>
      </c>
      <c r="B618" s="14">
        <v>74</v>
      </c>
      <c r="C618" s="15" t="s">
        <v>74</v>
      </c>
      <c r="D618" s="31">
        <v>3</v>
      </c>
      <c r="E618" s="73">
        <v>27.99</v>
      </c>
      <c r="F618" s="73">
        <v>61.07</v>
      </c>
      <c r="G618" s="21">
        <v>180</v>
      </c>
    </row>
    <row r="619" spans="1:7" ht="14.4" x14ac:dyDescent="0.25">
      <c r="A619" s="16">
        <v>92298</v>
      </c>
      <c r="B619" s="14">
        <v>66</v>
      </c>
      <c r="C619" s="15" t="s">
        <v>75</v>
      </c>
      <c r="D619" s="31"/>
      <c r="E619" s="73"/>
      <c r="F619" s="73"/>
      <c r="G619" s="21">
        <v>180</v>
      </c>
    </row>
    <row r="620" spans="1:7" ht="14.4" x14ac:dyDescent="0.25">
      <c r="A620" s="16">
        <v>92367</v>
      </c>
      <c r="B620" s="14">
        <v>78</v>
      </c>
      <c r="C620" s="15" t="s">
        <v>75</v>
      </c>
      <c r="D620" s="31"/>
      <c r="E620" s="73"/>
      <c r="F620" s="73"/>
      <c r="G620" s="21">
        <v>180</v>
      </c>
    </row>
    <row r="621" spans="1:7" ht="14.4" x14ac:dyDescent="0.25">
      <c r="A621" s="16">
        <v>92436</v>
      </c>
      <c r="B621" s="14">
        <v>76</v>
      </c>
      <c r="C621" s="15" t="s">
        <v>74</v>
      </c>
      <c r="D621" s="31">
        <v>2</v>
      </c>
      <c r="E621" s="73">
        <v>25.22</v>
      </c>
      <c r="F621" s="73">
        <v>34.31</v>
      </c>
      <c r="G621" s="21">
        <v>181</v>
      </c>
    </row>
    <row r="622" spans="1:7" ht="14.4" x14ac:dyDescent="0.25">
      <c r="A622" s="16">
        <v>92505</v>
      </c>
      <c r="B622" s="14">
        <v>77</v>
      </c>
      <c r="C622" s="15" t="s">
        <v>75</v>
      </c>
      <c r="D622" s="31"/>
      <c r="E622" s="73"/>
      <c r="F622" s="73"/>
      <c r="G622" s="21">
        <v>182</v>
      </c>
    </row>
    <row r="623" spans="1:7" ht="14.4" x14ac:dyDescent="0.25">
      <c r="A623" s="16">
        <v>92574</v>
      </c>
      <c r="B623" s="14">
        <v>92</v>
      </c>
      <c r="C623" s="15" t="s">
        <v>74</v>
      </c>
      <c r="D623" s="31">
        <v>6</v>
      </c>
      <c r="E623" s="73">
        <v>7.89</v>
      </c>
      <c r="F623" s="73">
        <v>8.44</v>
      </c>
      <c r="G623" s="21">
        <v>182</v>
      </c>
    </row>
    <row r="624" spans="1:7" ht="14.4" x14ac:dyDescent="0.25">
      <c r="A624" s="16">
        <v>92643</v>
      </c>
      <c r="B624" s="14">
        <v>46</v>
      </c>
      <c r="C624" s="15" t="s">
        <v>74</v>
      </c>
      <c r="D624" s="31">
        <v>2</v>
      </c>
      <c r="E624" s="73">
        <v>12.95</v>
      </c>
      <c r="F624" s="73">
        <v>24.03</v>
      </c>
      <c r="G624" s="21">
        <v>182</v>
      </c>
    </row>
    <row r="625" spans="1:7" ht="14.4" x14ac:dyDescent="0.25">
      <c r="A625" s="16">
        <v>92712</v>
      </c>
      <c r="B625" s="14">
        <v>126</v>
      </c>
      <c r="C625" s="15" t="s">
        <v>75</v>
      </c>
      <c r="D625" s="31"/>
      <c r="E625" s="73"/>
      <c r="F625" s="73"/>
      <c r="G625" s="21">
        <v>182</v>
      </c>
    </row>
    <row r="626" spans="1:7" ht="14.4" x14ac:dyDescent="0.25">
      <c r="A626" s="16">
        <v>92781</v>
      </c>
      <c r="B626" s="14">
        <v>74</v>
      </c>
      <c r="C626" s="15" t="s">
        <v>75</v>
      </c>
      <c r="D626" s="31"/>
      <c r="E626" s="73"/>
      <c r="F626" s="73"/>
      <c r="G626" s="21">
        <v>182</v>
      </c>
    </row>
    <row r="627" spans="1:7" ht="14.4" x14ac:dyDescent="0.25">
      <c r="A627" s="16">
        <v>92850</v>
      </c>
      <c r="B627" s="14">
        <v>28</v>
      </c>
      <c r="C627" s="15" t="s">
        <v>74</v>
      </c>
      <c r="D627" s="31">
        <v>1</v>
      </c>
      <c r="E627" s="73">
        <v>17.18</v>
      </c>
      <c r="F627" s="73">
        <v>38.08</v>
      </c>
      <c r="G627" s="21">
        <v>182</v>
      </c>
    </row>
    <row r="628" spans="1:7" ht="14.4" x14ac:dyDescent="0.25">
      <c r="A628" s="16">
        <v>92919</v>
      </c>
      <c r="B628" s="14">
        <v>68</v>
      </c>
      <c r="C628" s="15" t="s">
        <v>74</v>
      </c>
      <c r="D628" s="31">
        <v>5</v>
      </c>
      <c r="E628" s="73">
        <v>19.010000000000002</v>
      </c>
      <c r="F628" s="73">
        <v>40.369999999999997</v>
      </c>
      <c r="G628" s="21">
        <v>183</v>
      </c>
    </row>
    <row r="629" spans="1:7" ht="14.4" x14ac:dyDescent="0.25">
      <c r="A629" s="16">
        <v>92988</v>
      </c>
      <c r="B629" s="14">
        <v>51</v>
      </c>
      <c r="C629" s="15" t="s">
        <v>74</v>
      </c>
      <c r="D629" s="31">
        <v>1</v>
      </c>
      <c r="E629" s="73">
        <v>19.96</v>
      </c>
      <c r="F629" s="73">
        <v>23.91</v>
      </c>
      <c r="G629" s="21">
        <v>183</v>
      </c>
    </row>
    <row r="630" spans="1:7" ht="14.4" x14ac:dyDescent="0.25">
      <c r="A630" s="16">
        <v>93057</v>
      </c>
      <c r="B630" s="14">
        <v>50</v>
      </c>
      <c r="C630" s="15" t="s">
        <v>75</v>
      </c>
      <c r="D630" s="31"/>
      <c r="E630" s="73"/>
      <c r="F630" s="73"/>
      <c r="G630" s="21">
        <v>183</v>
      </c>
    </row>
    <row r="631" spans="1:7" ht="14.4" x14ac:dyDescent="0.25">
      <c r="A631" s="16">
        <v>93126</v>
      </c>
      <c r="B631" s="14">
        <v>118</v>
      </c>
      <c r="C631" s="15" t="s">
        <v>74</v>
      </c>
      <c r="D631" s="31">
        <v>1</v>
      </c>
      <c r="E631" s="73">
        <v>4.99</v>
      </c>
      <c r="F631" s="73">
        <v>9.33</v>
      </c>
      <c r="G631" s="21">
        <v>183</v>
      </c>
    </row>
    <row r="632" spans="1:7" ht="14.4" x14ac:dyDescent="0.25">
      <c r="A632" s="16">
        <v>93195</v>
      </c>
      <c r="B632" s="14">
        <v>92</v>
      </c>
      <c r="C632" s="15" t="s">
        <v>74</v>
      </c>
      <c r="D632" s="31">
        <v>5</v>
      </c>
      <c r="E632" s="73">
        <v>16.21</v>
      </c>
      <c r="F632" s="73">
        <v>24.19</v>
      </c>
      <c r="G632" s="21">
        <v>184</v>
      </c>
    </row>
    <row r="633" spans="1:7" ht="14.4" x14ac:dyDescent="0.25">
      <c r="A633" s="16">
        <v>93264</v>
      </c>
      <c r="B633" s="14">
        <v>51</v>
      </c>
      <c r="C633" s="15" t="s">
        <v>74</v>
      </c>
      <c r="D633" s="31">
        <v>3</v>
      </c>
      <c r="E633" s="73">
        <v>24.21</v>
      </c>
      <c r="F633" s="73">
        <v>27.21</v>
      </c>
      <c r="G633" s="21">
        <v>184</v>
      </c>
    </row>
    <row r="634" spans="1:7" ht="14.4" x14ac:dyDescent="0.25">
      <c r="A634" s="16">
        <v>93333</v>
      </c>
      <c r="B634" s="14">
        <v>75</v>
      </c>
      <c r="C634" s="15" t="s">
        <v>75</v>
      </c>
      <c r="D634" s="31"/>
      <c r="E634" s="73"/>
      <c r="F634" s="73"/>
      <c r="G634" s="21">
        <v>184</v>
      </c>
    </row>
    <row r="635" spans="1:7" ht="14.4" x14ac:dyDescent="0.25">
      <c r="A635" s="16">
        <v>93402</v>
      </c>
      <c r="B635" s="14">
        <v>83</v>
      </c>
      <c r="C635" s="15" t="s">
        <v>75</v>
      </c>
      <c r="D635" s="31"/>
      <c r="E635" s="73"/>
      <c r="F635" s="73"/>
      <c r="G635" s="21">
        <v>184</v>
      </c>
    </row>
    <row r="636" spans="1:7" ht="14.4" x14ac:dyDescent="0.25">
      <c r="A636" s="16">
        <v>93471</v>
      </c>
      <c r="B636" s="14">
        <v>73</v>
      </c>
      <c r="C636" s="15" t="s">
        <v>74</v>
      </c>
      <c r="D636" s="31">
        <v>3</v>
      </c>
      <c r="E636" s="73">
        <v>10.39</v>
      </c>
      <c r="F636" s="73">
        <v>14.16</v>
      </c>
      <c r="G636" s="21">
        <v>185</v>
      </c>
    </row>
    <row r="637" spans="1:7" ht="14.4" x14ac:dyDescent="0.25">
      <c r="A637" s="16">
        <v>93540</v>
      </c>
      <c r="B637" s="14">
        <v>79</v>
      </c>
      <c r="C637" s="15" t="s">
        <v>74</v>
      </c>
      <c r="D637" s="31">
        <v>2</v>
      </c>
      <c r="E637" s="73">
        <v>24.02</v>
      </c>
      <c r="F637" s="73">
        <v>35.36</v>
      </c>
      <c r="G637" s="21">
        <v>185</v>
      </c>
    </row>
    <row r="638" spans="1:7" ht="14.4" x14ac:dyDescent="0.25">
      <c r="A638" s="16">
        <v>93609</v>
      </c>
      <c r="B638" s="14">
        <v>110</v>
      </c>
      <c r="C638" s="15" t="s">
        <v>75</v>
      </c>
      <c r="D638" s="31"/>
      <c r="E638" s="73"/>
      <c r="F638" s="73"/>
      <c r="G638" s="21">
        <v>185</v>
      </c>
    </row>
    <row r="639" spans="1:7" ht="14.4" x14ac:dyDescent="0.25">
      <c r="A639" s="16">
        <v>93678</v>
      </c>
      <c r="B639" s="14">
        <v>100</v>
      </c>
      <c r="C639" s="15" t="s">
        <v>75</v>
      </c>
      <c r="D639" s="31"/>
      <c r="E639" s="73"/>
      <c r="F639" s="73"/>
      <c r="G639" s="21">
        <v>185</v>
      </c>
    </row>
    <row r="640" spans="1:7" ht="14.4" x14ac:dyDescent="0.25">
      <c r="A640" s="16">
        <v>93747</v>
      </c>
      <c r="B640" s="14">
        <v>77</v>
      </c>
      <c r="C640" s="15" t="s">
        <v>74</v>
      </c>
      <c r="D640" s="31">
        <v>4</v>
      </c>
      <c r="E640" s="73">
        <v>29.84</v>
      </c>
      <c r="F640" s="73">
        <v>71.77</v>
      </c>
      <c r="G640" s="21">
        <v>186</v>
      </c>
    </row>
    <row r="641" spans="1:7" ht="14.4" x14ac:dyDescent="0.25">
      <c r="A641" s="16">
        <v>93816</v>
      </c>
      <c r="B641" s="14">
        <v>3</v>
      </c>
      <c r="C641" s="15" t="s">
        <v>74</v>
      </c>
      <c r="D641" s="31">
        <v>2</v>
      </c>
      <c r="E641" s="73">
        <v>24.8</v>
      </c>
      <c r="F641" s="73">
        <v>34.71</v>
      </c>
      <c r="G641" s="21">
        <v>186</v>
      </c>
    </row>
    <row r="642" spans="1:7" ht="14.4" x14ac:dyDescent="0.25">
      <c r="A642" s="16">
        <v>93885</v>
      </c>
      <c r="B642" s="14">
        <v>126</v>
      </c>
      <c r="C642" s="15" t="s">
        <v>74</v>
      </c>
      <c r="D642" s="31">
        <v>5</v>
      </c>
      <c r="E642" s="73">
        <v>23.08</v>
      </c>
      <c r="F642" s="73">
        <v>31.72</v>
      </c>
      <c r="G642" s="21">
        <v>187</v>
      </c>
    </row>
    <row r="643" spans="1:7" ht="14.4" x14ac:dyDescent="0.25">
      <c r="A643" s="16">
        <v>93954</v>
      </c>
      <c r="B643" s="14">
        <v>116</v>
      </c>
      <c r="C643" s="15" t="s">
        <v>74</v>
      </c>
      <c r="D643" s="31">
        <v>2</v>
      </c>
      <c r="E643" s="73">
        <v>3.2</v>
      </c>
      <c r="F643" s="73">
        <v>4.16</v>
      </c>
      <c r="G643" s="21">
        <v>187</v>
      </c>
    </row>
    <row r="644" spans="1:7" ht="14.4" x14ac:dyDescent="0.25">
      <c r="A644" s="16">
        <v>94023</v>
      </c>
      <c r="B644" s="14">
        <v>33</v>
      </c>
      <c r="C644" s="15" t="s">
        <v>74</v>
      </c>
      <c r="D644" s="31">
        <v>5</v>
      </c>
      <c r="E644" s="73">
        <v>15.95</v>
      </c>
      <c r="F644" s="73">
        <v>21.93</v>
      </c>
      <c r="G644" s="21">
        <v>188</v>
      </c>
    </row>
    <row r="645" spans="1:7" ht="14.4" x14ac:dyDescent="0.25">
      <c r="A645" s="16">
        <v>94092</v>
      </c>
      <c r="B645" s="14">
        <v>110</v>
      </c>
      <c r="C645" s="15" t="s">
        <v>74</v>
      </c>
      <c r="D645" s="31">
        <v>4</v>
      </c>
      <c r="E645" s="73">
        <v>3.21</v>
      </c>
      <c r="F645" s="73">
        <v>3.4</v>
      </c>
      <c r="G645" s="21">
        <v>188</v>
      </c>
    </row>
    <row r="646" spans="1:7" ht="14.4" x14ac:dyDescent="0.25">
      <c r="A646" s="16">
        <v>94161</v>
      </c>
      <c r="B646" s="14">
        <v>50</v>
      </c>
      <c r="C646" s="15" t="s">
        <v>74</v>
      </c>
      <c r="D646" s="31">
        <v>2</v>
      </c>
      <c r="E646" s="73">
        <v>25.9</v>
      </c>
      <c r="F646" s="73">
        <v>62.45</v>
      </c>
      <c r="G646" s="21">
        <v>189</v>
      </c>
    </row>
    <row r="647" spans="1:7" ht="14.4" x14ac:dyDescent="0.25">
      <c r="A647" s="16">
        <v>94230</v>
      </c>
      <c r="B647" s="14">
        <v>15</v>
      </c>
      <c r="C647" s="15" t="s">
        <v>74</v>
      </c>
      <c r="D647" s="31">
        <v>5</v>
      </c>
      <c r="E647" s="73">
        <v>29.02</v>
      </c>
      <c r="F647" s="73">
        <v>49.45</v>
      </c>
      <c r="G647" s="21">
        <v>190</v>
      </c>
    </row>
    <row r="648" spans="1:7" ht="14.4" x14ac:dyDescent="0.25">
      <c r="A648" s="16">
        <v>94299</v>
      </c>
      <c r="B648" s="14">
        <v>61</v>
      </c>
      <c r="C648" s="15" t="s">
        <v>74</v>
      </c>
      <c r="D648" s="31">
        <v>4</v>
      </c>
      <c r="E648" s="73">
        <v>10.28</v>
      </c>
      <c r="F648" s="73">
        <v>10.19</v>
      </c>
      <c r="G648" s="21">
        <v>192</v>
      </c>
    </row>
    <row r="649" spans="1:7" ht="14.4" x14ac:dyDescent="0.25">
      <c r="A649" s="16">
        <v>94368</v>
      </c>
      <c r="B649" s="14">
        <v>127</v>
      </c>
      <c r="C649" s="15" t="s">
        <v>75</v>
      </c>
      <c r="D649" s="31"/>
      <c r="E649" s="73"/>
      <c r="F649" s="73"/>
      <c r="G649" s="21">
        <v>193</v>
      </c>
    </row>
    <row r="650" spans="1:7" ht="14.4" x14ac:dyDescent="0.25">
      <c r="A650" s="16">
        <v>94437</v>
      </c>
      <c r="B650" s="14">
        <v>22</v>
      </c>
      <c r="C650" s="15" t="s">
        <v>75</v>
      </c>
      <c r="D650" s="31"/>
      <c r="E650" s="73"/>
      <c r="F650" s="73"/>
      <c r="G650" s="21">
        <v>194</v>
      </c>
    </row>
    <row r="651" spans="1:7" ht="14.4" x14ac:dyDescent="0.25">
      <c r="A651" s="16">
        <v>94506</v>
      </c>
      <c r="B651" s="14">
        <v>103</v>
      </c>
      <c r="C651" s="15" t="s">
        <v>74</v>
      </c>
      <c r="D651" s="31">
        <v>5</v>
      </c>
      <c r="E651" s="73">
        <v>26.65</v>
      </c>
      <c r="F651" s="73">
        <v>44.64</v>
      </c>
      <c r="G651" s="21">
        <v>194</v>
      </c>
    </row>
    <row r="652" spans="1:7" ht="14.4" x14ac:dyDescent="0.25">
      <c r="A652" s="16">
        <v>94575</v>
      </c>
      <c r="B652" s="14">
        <v>54</v>
      </c>
      <c r="C652" s="15" t="s">
        <v>74</v>
      </c>
      <c r="D652" s="31">
        <v>1</v>
      </c>
      <c r="E652" s="73">
        <v>25.94</v>
      </c>
      <c r="F652" s="73">
        <v>41.55</v>
      </c>
      <c r="G652" s="21">
        <v>194</v>
      </c>
    </row>
    <row r="653" spans="1:7" ht="14.4" x14ac:dyDescent="0.25">
      <c r="A653" s="16">
        <v>94644</v>
      </c>
      <c r="B653" s="14">
        <v>120</v>
      </c>
      <c r="C653" s="15" t="s">
        <v>74</v>
      </c>
      <c r="D653" s="31">
        <v>3</v>
      </c>
      <c r="E653" s="73">
        <v>29.54</v>
      </c>
      <c r="F653" s="73">
        <v>57.52</v>
      </c>
      <c r="G653" s="21">
        <v>194</v>
      </c>
    </row>
    <row r="654" spans="1:7" ht="14.4" x14ac:dyDescent="0.25">
      <c r="A654" s="16">
        <v>94713</v>
      </c>
      <c r="B654" s="14">
        <v>5</v>
      </c>
      <c r="C654" s="15" t="s">
        <v>74</v>
      </c>
      <c r="D654" s="31">
        <v>3</v>
      </c>
      <c r="E654" s="73">
        <v>14.52</v>
      </c>
      <c r="F654" s="73">
        <v>35.03</v>
      </c>
      <c r="G654" s="21">
        <v>194</v>
      </c>
    </row>
    <row r="655" spans="1:7" ht="14.4" x14ac:dyDescent="0.25">
      <c r="A655" s="16">
        <v>94782</v>
      </c>
      <c r="B655" s="14">
        <v>7</v>
      </c>
      <c r="C655" s="15" t="s">
        <v>75</v>
      </c>
      <c r="D655" s="31"/>
      <c r="E655" s="73"/>
      <c r="F655" s="73"/>
      <c r="G655" s="21">
        <v>195</v>
      </c>
    </row>
    <row r="656" spans="1:7" ht="14.4" x14ac:dyDescent="0.25">
      <c r="A656" s="16">
        <v>94851</v>
      </c>
      <c r="B656" s="14">
        <v>51</v>
      </c>
      <c r="C656" s="15" t="s">
        <v>75</v>
      </c>
      <c r="D656" s="31"/>
      <c r="E656" s="73"/>
      <c r="F656" s="73"/>
      <c r="G656" s="21">
        <v>195</v>
      </c>
    </row>
    <row r="657" spans="1:7" ht="14.4" x14ac:dyDescent="0.25">
      <c r="A657" s="16">
        <v>94920</v>
      </c>
      <c r="B657" s="14">
        <v>8</v>
      </c>
      <c r="C657" s="15" t="s">
        <v>75</v>
      </c>
      <c r="D657" s="31"/>
      <c r="E657" s="73"/>
      <c r="F657" s="73"/>
      <c r="G657" s="21">
        <v>195</v>
      </c>
    </row>
    <row r="658" spans="1:7" ht="14.4" x14ac:dyDescent="0.25">
      <c r="A658" s="16">
        <v>94989</v>
      </c>
      <c r="B658" s="14">
        <v>38</v>
      </c>
      <c r="C658" s="15" t="s">
        <v>75</v>
      </c>
      <c r="D658" s="31"/>
      <c r="E658" s="73"/>
      <c r="F658" s="73"/>
      <c r="G658" s="21">
        <v>196</v>
      </c>
    </row>
    <row r="659" spans="1:7" ht="14.4" x14ac:dyDescent="0.25">
      <c r="A659" s="16">
        <v>95058</v>
      </c>
      <c r="B659" s="14">
        <v>81</v>
      </c>
      <c r="C659" s="15" t="s">
        <v>75</v>
      </c>
      <c r="D659" s="31"/>
      <c r="E659" s="73"/>
      <c r="F659" s="73"/>
      <c r="G659" s="21">
        <v>196</v>
      </c>
    </row>
    <row r="660" spans="1:7" ht="14.4" x14ac:dyDescent="0.25">
      <c r="A660" s="16">
        <v>95127</v>
      </c>
      <c r="B660" s="14">
        <v>33</v>
      </c>
      <c r="C660" s="15" t="s">
        <v>74</v>
      </c>
      <c r="D660" s="31">
        <v>6</v>
      </c>
      <c r="E660" s="73">
        <v>14.48</v>
      </c>
      <c r="F660" s="73">
        <v>29.79</v>
      </c>
      <c r="G660" s="21">
        <v>197</v>
      </c>
    </row>
    <row r="661" spans="1:7" ht="14.4" x14ac:dyDescent="0.25">
      <c r="A661" s="16">
        <v>95196</v>
      </c>
      <c r="B661" s="14">
        <v>49</v>
      </c>
      <c r="C661" s="15" t="s">
        <v>75</v>
      </c>
      <c r="D661" s="31"/>
      <c r="E661" s="73"/>
      <c r="F661" s="73"/>
      <c r="G661" s="21">
        <v>198</v>
      </c>
    </row>
    <row r="662" spans="1:7" ht="14.4" x14ac:dyDescent="0.25">
      <c r="A662" s="16">
        <v>95265</v>
      </c>
      <c r="B662" s="14">
        <v>82</v>
      </c>
      <c r="C662" s="15" t="s">
        <v>74</v>
      </c>
      <c r="D662" s="31">
        <v>4</v>
      </c>
      <c r="E662" s="73">
        <v>17.84</v>
      </c>
      <c r="F662" s="73">
        <v>35.36</v>
      </c>
      <c r="G662" s="21">
        <v>198</v>
      </c>
    </row>
    <row r="663" spans="1:7" ht="14.4" x14ac:dyDescent="0.25">
      <c r="A663" s="16">
        <v>95334</v>
      </c>
      <c r="B663" s="14">
        <v>61</v>
      </c>
      <c r="C663" s="15" t="s">
        <v>74</v>
      </c>
      <c r="D663" s="31">
        <v>2</v>
      </c>
      <c r="E663" s="73">
        <v>23.66</v>
      </c>
      <c r="F663" s="73">
        <v>42.95</v>
      </c>
      <c r="G663" s="21">
        <v>199</v>
      </c>
    </row>
    <row r="664" spans="1:7" ht="14.4" x14ac:dyDescent="0.25">
      <c r="A664" s="16">
        <v>95403</v>
      </c>
      <c r="B664" s="14">
        <v>35</v>
      </c>
      <c r="C664" s="15" t="s">
        <v>75</v>
      </c>
      <c r="D664" s="31"/>
      <c r="E664" s="73"/>
      <c r="F664" s="73"/>
      <c r="G664" s="21">
        <v>199</v>
      </c>
    </row>
    <row r="665" spans="1:7" ht="14.4" x14ac:dyDescent="0.25">
      <c r="A665" s="16">
        <v>95472</v>
      </c>
      <c r="B665" s="14">
        <v>34</v>
      </c>
      <c r="C665" s="15" t="s">
        <v>74</v>
      </c>
      <c r="D665" s="31">
        <v>2</v>
      </c>
      <c r="E665" s="73">
        <v>13.37</v>
      </c>
      <c r="F665" s="73">
        <v>15.54</v>
      </c>
      <c r="G665" s="21">
        <v>199</v>
      </c>
    </row>
    <row r="666" spans="1:7" ht="14.4" x14ac:dyDescent="0.25">
      <c r="A666" s="16">
        <v>95541</v>
      </c>
      <c r="B666" s="14">
        <v>118</v>
      </c>
      <c r="C666" s="15" t="s">
        <v>74</v>
      </c>
      <c r="D666" s="31">
        <v>3</v>
      </c>
      <c r="E666" s="73">
        <v>3.1</v>
      </c>
      <c r="F666" s="73">
        <v>4.58</v>
      </c>
      <c r="G666" s="21">
        <v>200</v>
      </c>
    </row>
    <row r="667" spans="1:7" ht="14.4" x14ac:dyDescent="0.25">
      <c r="A667" s="16">
        <v>95610</v>
      </c>
      <c r="B667" s="14">
        <v>71</v>
      </c>
      <c r="C667" s="15" t="s">
        <v>74</v>
      </c>
      <c r="D667" s="31">
        <v>4</v>
      </c>
      <c r="E667" s="73">
        <v>20.76</v>
      </c>
      <c r="F667" s="73">
        <v>29.05</v>
      </c>
      <c r="G667" s="21">
        <v>200</v>
      </c>
    </row>
    <row r="668" spans="1:7" ht="14.4" x14ac:dyDescent="0.25">
      <c r="A668" s="16">
        <v>95679</v>
      </c>
      <c r="B668" s="14">
        <v>17</v>
      </c>
      <c r="C668" s="15" t="s">
        <v>74</v>
      </c>
      <c r="D668" s="31">
        <v>3</v>
      </c>
      <c r="E668" s="73">
        <v>28.99</v>
      </c>
      <c r="F668" s="73">
        <v>38.619999999999997</v>
      </c>
      <c r="G668" s="21">
        <v>201</v>
      </c>
    </row>
    <row r="669" spans="1:7" ht="14.4" x14ac:dyDescent="0.25">
      <c r="A669" s="16">
        <v>95748</v>
      </c>
      <c r="B669" s="14">
        <v>87</v>
      </c>
      <c r="C669" s="15" t="s">
        <v>74</v>
      </c>
      <c r="D669" s="31">
        <v>6</v>
      </c>
      <c r="E669" s="73">
        <v>14.48</v>
      </c>
      <c r="F669" s="73">
        <v>29.87</v>
      </c>
      <c r="G669" s="21">
        <v>201</v>
      </c>
    </row>
    <row r="670" spans="1:7" ht="14.4" x14ac:dyDescent="0.25">
      <c r="A670" s="16">
        <v>95817</v>
      </c>
      <c r="B670" s="14">
        <v>60</v>
      </c>
      <c r="C670" s="15" t="s">
        <v>75</v>
      </c>
      <c r="D670" s="31"/>
      <c r="E670" s="73"/>
      <c r="F670" s="73"/>
      <c r="G670" s="21">
        <v>201</v>
      </c>
    </row>
    <row r="671" spans="1:7" ht="14.4" x14ac:dyDescent="0.25">
      <c r="A671" s="16">
        <v>95886</v>
      </c>
      <c r="B671" s="14">
        <v>84</v>
      </c>
      <c r="C671" s="15" t="s">
        <v>74</v>
      </c>
      <c r="D671" s="31">
        <v>3</v>
      </c>
      <c r="E671" s="73">
        <v>26.97</v>
      </c>
      <c r="F671" s="73">
        <v>34.049999999999997</v>
      </c>
      <c r="G671" s="21">
        <v>201</v>
      </c>
    </row>
    <row r="672" spans="1:7" ht="14.4" x14ac:dyDescent="0.25">
      <c r="A672" s="16">
        <v>95955</v>
      </c>
      <c r="B672" s="14">
        <v>49</v>
      </c>
      <c r="C672" s="15" t="s">
        <v>74</v>
      </c>
      <c r="D672" s="31">
        <v>3</v>
      </c>
      <c r="E672" s="73">
        <v>14.1</v>
      </c>
      <c r="F672" s="73">
        <v>16.27</v>
      </c>
      <c r="G672" s="21">
        <v>201</v>
      </c>
    </row>
    <row r="673" spans="1:7" ht="14.4" x14ac:dyDescent="0.25">
      <c r="A673" s="16">
        <v>96024</v>
      </c>
      <c r="B673" s="14">
        <v>82</v>
      </c>
      <c r="C673" s="15" t="s">
        <v>74</v>
      </c>
      <c r="D673" s="31">
        <v>5</v>
      </c>
      <c r="E673" s="73">
        <v>12.22</v>
      </c>
      <c r="F673" s="73">
        <v>17.87</v>
      </c>
      <c r="G673" s="21">
        <v>201</v>
      </c>
    </row>
    <row r="674" spans="1:7" ht="14.4" x14ac:dyDescent="0.25">
      <c r="A674" s="16">
        <v>96093</v>
      </c>
      <c r="B674" s="14">
        <v>128</v>
      </c>
      <c r="C674" s="15" t="s">
        <v>74</v>
      </c>
      <c r="D674" s="31">
        <v>1</v>
      </c>
      <c r="E674" s="73">
        <v>24.91</v>
      </c>
      <c r="F674" s="73">
        <v>56.99</v>
      </c>
      <c r="G674" s="21">
        <v>201</v>
      </c>
    </row>
    <row r="675" spans="1:7" ht="14.4" x14ac:dyDescent="0.25">
      <c r="A675" s="16">
        <v>96162</v>
      </c>
      <c r="B675" s="14">
        <v>126</v>
      </c>
      <c r="C675" s="15" t="s">
        <v>74</v>
      </c>
      <c r="D675" s="31">
        <v>3</v>
      </c>
      <c r="E675" s="73">
        <v>23.16</v>
      </c>
      <c r="F675" s="73">
        <v>57.68</v>
      </c>
      <c r="G675" s="21">
        <v>201</v>
      </c>
    </row>
    <row r="676" spans="1:7" ht="14.4" x14ac:dyDescent="0.25">
      <c r="A676" s="16">
        <v>96231</v>
      </c>
      <c r="B676" s="14">
        <v>128</v>
      </c>
      <c r="C676" s="15" t="s">
        <v>75</v>
      </c>
      <c r="D676" s="31"/>
      <c r="E676" s="73"/>
      <c r="F676" s="73"/>
      <c r="G676" s="21">
        <v>202</v>
      </c>
    </row>
    <row r="677" spans="1:7" ht="14.4" x14ac:dyDescent="0.25">
      <c r="A677" s="16">
        <v>96300</v>
      </c>
      <c r="B677" s="14">
        <v>97</v>
      </c>
      <c r="C677" s="15" t="s">
        <v>74</v>
      </c>
      <c r="D677" s="31">
        <v>6</v>
      </c>
      <c r="E677" s="73">
        <v>12.63</v>
      </c>
      <c r="F677" s="73">
        <v>22.52</v>
      </c>
      <c r="G677" s="21">
        <v>202</v>
      </c>
    </row>
    <row r="678" spans="1:7" ht="14.4" x14ac:dyDescent="0.25">
      <c r="A678" s="16">
        <v>96369</v>
      </c>
      <c r="B678" s="14">
        <v>50</v>
      </c>
      <c r="C678" s="15" t="s">
        <v>74</v>
      </c>
      <c r="D678" s="31">
        <v>4</v>
      </c>
      <c r="E678" s="73">
        <v>15.03</v>
      </c>
      <c r="F678" s="73">
        <v>35.049999999999997</v>
      </c>
      <c r="G678" s="21">
        <v>203</v>
      </c>
    </row>
    <row r="679" spans="1:7" ht="14.4" x14ac:dyDescent="0.25">
      <c r="A679" s="16">
        <v>96438</v>
      </c>
      <c r="B679" s="14">
        <v>110</v>
      </c>
      <c r="C679" s="15" t="s">
        <v>75</v>
      </c>
      <c r="D679" s="31"/>
      <c r="E679" s="73"/>
      <c r="F679" s="73"/>
      <c r="G679" s="21">
        <v>203</v>
      </c>
    </row>
    <row r="680" spans="1:7" ht="14.4" x14ac:dyDescent="0.25">
      <c r="A680" s="16">
        <v>96507</v>
      </c>
      <c r="B680" s="14">
        <v>37</v>
      </c>
      <c r="C680" s="15" t="s">
        <v>74</v>
      </c>
      <c r="D680" s="31">
        <v>3</v>
      </c>
      <c r="E680" s="73">
        <v>23.89</v>
      </c>
      <c r="F680" s="73">
        <v>23.94</v>
      </c>
      <c r="G680" s="21">
        <v>203</v>
      </c>
    </row>
    <row r="681" spans="1:7" ht="14.4" x14ac:dyDescent="0.25">
      <c r="A681" s="16">
        <v>96576</v>
      </c>
      <c r="B681" s="14">
        <v>78</v>
      </c>
      <c r="C681" s="15" t="s">
        <v>74</v>
      </c>
      <c r="D681" s="31">
        <v>5</v>
      </c>
      <c r="E681" s="73">
        <v>17.16</v>
      </c>
      <c r="F681" s="73">
        <v>35.97</v>
      </c>
      <c r="G681" s="21">
        <v>203</v>
      </c>
    </row>
    <row r="682" spans="1:7" ht="14.4" x14ac:dyDescent="0.25">
      <c r="A682" s="16">
        <v>96645</v>
      </c>
      <c r="B682" s="14">
        <v>124</v>
      </c>
      <c r="C682" s="15" t="s">
        <v>74</v>
      </c>
      <c r="D682" s="31">
        <v>4</v>
      </c>
      <c r="E682" s="73">
        <v>6.57</v>
      </c>
      <c r="F682" s="73">
        <v>10.14</v>
      </c>
      <c r="G682" s="21">
        <v>205</v>
      </c>
    </row>
    <row r="683" spans="1:7" ht="14.4" x14ac:dyDescent="0.25">
      <c r="A683" s="16">
        <v>96714</v>
      </c>
      <c r="B683" s="14">
        <v>71</v>
      </c>
      <c r="C683" s="15" t="s">
        <v>74</v>
      </c>
      <c r="D683" s="31">
        <v>5</v>
      </c>
      <c r="E683" s="73">
        <v>26.73</v>
      </c>
      <c r="F683" s="73">
        <v>34.770000000000003</v>
      </c>
      <c r="G683" s="21">
        <v>206</v>
      </c>
    </row>
    <row r="684" spans="1:7" ht="14.4" x14ac:dyDescent="0.25">
      <c r="A684" s="16">
        <v>96783</v>
      </c>
      <c r="B684" s="14">
        <v>22</v>
      </c>
      <c r="C684" s="15" t="s">
        <v>75</v>
      </c>
      <c r="D684" s="31"/>
      <c r="E684" s="73"/>
      <c r="F684" s="73"/>
      <c r="G684" s="21">
        <v>206</v>
      </c>
    </row>
    <row r="685" spans="1:7" ht="14.4" x14ac:dyDescent="0.25">
      <c r="A685" s="16">
        <v>96852</v>
      </c>
      <c r="B685" s="14">
        <v>4</v>
      </c>
      <c r="C685" s="15" t="s">
        <v>74</v>
      </c>
      <c r="D685" s="31">
        <v>2</v>
      </c>
      <c r="E685" s="73">
        <v>10.34</v>
      </c>
      <c r="F685" s="73">
        <v>24.27</v>
      </c>
      <c r="G685" s="21">
        <v>206</v>
      </c>
    </row>
    <row r="686" spans="1:7" ht="14.4" x14ac:dyDescent="0.25">
      <c r="A686" s="16">
        <v>96921</v>
      </c>
      <c r="B686" s="14">
        <v>75</v>
      </c>
      <c r="C686" s="15" t="s">
        <v>74</v>
      </c>
      <c r="D686" s="31">
        <v>5</v>
      </c>
      <c r="E686" s="73">
        <v>21.5</v>
      </c>
      <c r="F686" s="73">
        <v>42.47</v>
      </c>
      <c r="G686" s="21">
        <v>207</v>
      </c>
    </row>
    <row r="687" spans="1:7" ht="14.4" x14ac:dyDescent="0.25">
      <c r="A687" s="16">
        <v>96990</v>
      </c>
      <c r="B687" s="14">
        <v>37</v>
      </c>
      <c r="C687" s="15" t="s">
        <v>75</v>
      </c>
      <c r="D687" s="31"/>
      <c r="E687" s="73"/>
      <c r="F687" s="73"/>
      <c r="G687" s="21">
        <v>207</v>
      </c>
    </row>
    <row r="688" spans="1:7" ht="14.4" x14ac:dyDescent="0.25">
      <c r="A688" s="16">
        <v>97059</v>
      </c>
      <c r="B688" s="14">
        <v>95</v>
      </c>
      <c r="C688" s="15" t="s">
        <v>74</v>
      </c>
      <c r="D688" s="31">
        <v>6</v>
      </c>
      <c r="E688" s="73">
        <v>14.03</v>
      </c>
      <c r="F688" s="73">
        <v>20.98</v>
      </c>
      <c r="G688" s="21">
        <v>208</v>
      </c>
    </row>
    <row r="689" spans="1:7" ht="14.4" x14ac:dyDescent="0.25">
      <c r="A689" s="16">
        <v>97128</v>
      </c>
      <c r="B689" s="14">
        <v>5</v>
      </c>
      <c r="C689" s="15" t="s">
        <v>74</v>
      </c>
      <c r="D689" s="31">
        <v>1</v>
      </c>
      <c r="E689" s="73">
        <v>9.39</v>
      </c>
      <c r="F689" s="73">
        <v>17.239999999999998</v>
      </c>
      <c r="G689" s="21">
        <v>208</v>
      </c>
    </row>
    <row r="690" spans="1:7" ht="14.4" x14ac:dyDescent="0.25">
      <c r="A690" s="16">
        <v>97197</v>
      </c>
      <c r="B690" s="14">
        <v>121</v>
      </c>
      <c r="C690" s="15" t="s">
        <v>75</v>
      </c>
      <c r="D690" s="31"/>
      <c r="E690" s="73"/>
      <c r="F690" s="73"/>
      <c r="G690" s="21">
        <v>209</v>
      </c>
    </row>
    <row r="691" spans="1:7" ht="14.4" x14ac:dyDescent="0.25">
      <c r="A691" s="16">
        <v>97266</v>
      </c>
      <c r="B691" s="14">
        <v>123</v>
      </c>
      <c r="C691" s="15" t="s">
        <v>74</v>
      </c>
      <c r="D691" s="31">
        <v>4</v>
      </c>
      <c r="E691" s="73">
        <v>26.32</v>
      </c>
      <c r="F691" s="73">
        <v>61.24</v>
      </c>
      <c r="G691" s="21">
        <v>210</v>
      </c>
    </row>
    <row r="692" spans="1:7" ht="14.4" x14ac:dyDescent="0.25">
      <c r="A692" s="16">
        <v>97335</v>
      </c>
      <c r="B692" s="14">
        <v>48</v>
      </c>
      <c r="C692" s="15" t="s">
        <v>74</v>
      </c>
      <c r="D692" s="31">
        <v>4</v>
      </c>
      <c r="E692" s="73">
        <v>25.91</v>
      </c>
      <c r="F692" s="73">
        <v>37.799999999999997</v>
      </c>
      <c r="G692" s="21">
        <v>211</v>
      </c>
    </row>
    <row r="693" spans="1:7" ht="14.4" x14ac:dyDescent="0.25">
      <c r="A693" s="16">
        <v>97404</v>
      </c>
      <c r="B693" s="14">
        <v>10</v>
      </c>
      <c r="C693" s="15" t="s">
        <v>74</v>
      </c>
      <c r="D693" s="31">
        <v>5</v>
      </c>
      <c r="E693" s="73">
        <v>28.65</v>
      </c>
      <c r="F693" s="73">
        <v>52.33</v>
      </c>
      <c r="G693" s="21">
        <v>211</v>
      </c>
    </row>
    <row r="694" spans="1:7" ht="14.4" x14ac:dyDescent="0.25">
      <c r="A694" s="16">
        <v>97473</v>
      </c>
      <c r="B694" s="14">
        <v>80</v>
      </c>
      <c r="C694" s="15" t="s">
        <v>74</v>
      </c>
      <c r="D694" s="31">
        <v>4</v>
      </c>
      <c r="E694" s="73">
        <v>14.7</v>
      </c>
      <c r="F694" s="73">
        <v>19.36</v>
      </c>
      <c r="G694" s="21">
        <v>211</v>
      </c>
    </row>
    <row r="695" spans="1:7" ht="14.4" x14ac:dyDescent="0.25">
      <c r="A695" s="16">
        <v>97542</v>
      </c>
      <c r="B695" s="14">
        <v>121</v>
      </c>
      <c r="C695" s="15" t="s">
        <v>75</v>
      </c>
      <c r="D695" s="31"/>
      <c r="E695" s="73"/>
      <c r="F695" s="73"/>
      <c r="G695" s="21">
        <v>211</v>
      </c>
    </row>
    <row r="696" spans="1:7" ht="14.4" x14ac:dyDescent="0.25">
      <c r="A696" s="16">
        <v>97611</v>
      </c>
      <c r="B696" s="14">
        <v>57</v>
      </c>
      <c r="C696" s="15" t="s">
        <v>74</v>
      </c>
      <c r="D696" s="31">
        <v>2</v>
      </c>
      <c r="E696" s="73">
        <v>5.21</v>
      </c>
      <c r="F696" s="73">
        <v>10.14</v>
      </c>
      <c r="G696" s="21">
        <v>212</v>
      </c>
    </row>
    <row r="697" spans="1:7" ht="14.4" x14ac:dyDescent="0.25">
      <c r="A697" s="16">
        <v>97680</v>
      </c>
      <c r="B697" s="14">
        <v>84</v>
      </c>
      <c r="C697" s="15" t="s">
        <v>75</v>
      </c>
      <c r="D697" s="31"/>
      <c r="E697" s="73"/>
      <c r="F697" s="73"/>
      <c r="G697" s="21">
        <v>212</v>
      </c>
    </row>
    <row r="698" spans="1:7" ht="14.4" x14ac:dyDescent="0.25">
      <c r="A698" s="16">
        <v>97749</v>
      </c>
      <c r="B698" s="14">
        <v>61</v>
      </c>
      <c r="C698" s="15" t="s">
        <v>74</v>
      </c>
      <c r="D698" s="31">
        <v>3</v>
      </c>
      <c r="E698" s="73">
        <v>8.1999999999999993</v>
      </c>
      <c r="F698" s="73">
        <v>12.26</v>
      </c>
      <c r="G698" s="21">
        <v>213</v>
      </c>
    </row>
    <row r="699" spans="1:7" ht="14.4" x14ac:dyDescent="0.25">
      <c r="A699" s="16">
        <v>97818</v>
      </c>
      <c r="B699" s="14">
        <v>111</v>
      </c>
      <c r="C699" s="15" t="s">
        <v>74</v>
      </c>
      <c r="D699" s="31">
        <v>2</v>
      </c>
      <c r="E699" s="73">
        <v>13.45</v>
      </c>
      <c r="F699" s="73">
        <v>15.41</v>
      </c>
      <c r="G699" s="21">
        <v>213</v>
      </c>
    </row>
    <row r="700" spans="1:7" ht="14.4" x14ac:dyDescent="0.25">
      <c r="A700" s="16">
        <v>97887</v>
      </c>
      <c r="B700" s="14">
        <v>67</v>
      </c>
      <c r="C700" s="15" t="s">
        <v>75</v>
      </c>
      <c r="D700" s="31"/>
      <c r="E700" s="73"/>
      <c r="F700" s="73"/>
      <c r="G700" s="21">
        <v>213</v>
      </c>
    </row>
    <row r="701" spans="1:7" ht="14.4" x14ac:dyDescent="0.25">
      <c r="A701" s="16">
        <v>97956</v>
      </c>
      <c r="B701" s="14">
        <v>77</v>
      </c>
      <c r="C701" s="15" t="s">
        <v>75</v>
      </c>
      <c r="D701" s="31"/>
      <c r="E701" s="73"/>
      <c r="F701" s="73"/>
      <c r="G701" s="21">
        <v>213</v>
      </c>
    </row>
    <row r="702" spans="1:7" ht="14.4" x14ac:dyDescent="0.25">
      <c r="A702" s="16">
        <v>98025</v>
      </c>
      <c r="B702" s="14">
        <v>41</v>
      </c>
      <c r="C702" s="15" t="s">
        <v>75</v>
      </c>
      <c r="D702" s="31"/>
      <c r="E702" s="73"/>
      <c r="F702" s="73"/>
      <c r="G702" s="21">
        <v>213</v>
      </c>
    </row>
    <row r="703" spans="1:7" ht="14.4" x14ac:dyDescent="0.25">
      <c r="A703" s="16">
        <v>98094</v>
      </c>
      <c r="B703" s="14">
        <v>58</v>
      </c>
      <c r="C703" s="15" t="s">
        <v>74</v>
      </c>
      <c r="D703" s="31">
        <v>3</v>
      </c>
      <c r="E703" s="73">
        <v>10.28</v>
      </c>
      <c r="F703" s="73">
        <v>16.7</v>
      </c>
      <c r="G703" s="21">
        <v>213</v>
      </c>
    </row>
    <row r="704" spans="1:7" ht="14.4" x14ac:dyDescent="0.25">
      <c r="A704" s="16">
        <v>98163</v>
      </c>
      <c r="B704" s="14">
        <v>112</v>
      </c>
      <c r="C704" s="15" t="s">
        <v>74</v>
      </c>
      <c r="D704" s="31">
        <v>5</v>
      </c>
      <c r="E704" s="73">
        <v>26.9</v>
      </c>
      <c r="F704" s="73">
        <v>55.8</v>
      </c>
      <c r="G704" s="21">
        <v>214</v>
      </c>
    </row>
    <row r="705" spans="1:7" ht="14.4" x14ac:dyDescent="0.25">
      <c r="A705" s="16">
        <v>98232</v>
      </c>
      <c r="B705" s="14">
        <v>126</v>
      </c>
      <c r="C705" s="15" t="s">
        <v>74</v>
      </c>
      <c r="D705" s="31">
        <v>2</v>
      </c>
      <c r="E705" s="73">
        <v>29.87</v>
      </c>
      <c r="F705" s="73">
        <v>41.59</v>
      </c>
      <c r="G705" s="21">
        <v>215</v>
      </c>
    </row>
    <row r="706" spans="1:7" ht="14.4" x14ac:dyDescent="0.25">
      <c r="A706" s="16">
        <v>98301</v>
      </c>
      <c r="B706" s="14">
        <v>91</v>
      </c>
      <c r="C706" s="15" t="s">
        <v>75</v>
      </c>
      <c r="D706" s="31"/>
      <c r="E706" s="73"/>
      <c r="F706" s="73"/>
      <c r="G706" s="21">
        <v>216</v>
      </c>
    </row>
    <row r="707" spans="1:7" ht="14.4" x14ac:dyDescent="0.25">
      <c r="A707" s="16">
        <v>98370</v>
      </c>
      <c r="B707" s="14">
        <v>43</v>
      </c>
      <c r="C707" s="15" t="s">
        <v>74</v>
      </c>
      <c r="D707" s="31">
        <v>5</v>
      </c>
      <c r="E707" s="73">
        <v>19.87</v>
      </c>
      <c r="F707" s="73">
        <v>18.34</v>
      </c>
      <c r="G707" s="21">
        <v>218</v>
      </c>
    </row>
    <row r="708" spans="1:7" ht="14.4" x14ac:dyDescent="0.25">
      <c r="A708" s="16">
        <v>98439</v>
      </c>
      <c r="B708" s="14">
        <v>54</v>
      </c>
      <c r="C708" s="15" t="s">
        <v>74</v>
      </c>
      <c r="D708" s="31">
        <v>1</v>
      </c>
      <c r="E708" s="73">
        <v>15.98</v>
      </c>
      <c r="F708" s="73">
        <v>21.98</v>
      </c>
      <c r="G708" s="21">
        <v>218</v>
      </c>
    </row>
    <row r="709" spans="1:7" ht="14.4" x14ac:dyDescent="0.25">
      <c r="A709" s="16">
        <v>98508</v>
      </c>
      <c r="B709" s="14">
        <v>26</v>
      </c>
      <c r="C709" s="15" t="s">
        <v>75</v>
      </c>
      <c r="D709" s="31"/>
      <c r="E709" s="73"/>
      <c r="F709" s="73"/>
      <c r="G709" s="21">
        <v>218</v>
      </c>
    </row>
    <row r="710" spans="1:7" ht="14.4" x14ac:dyDescent="0.25">
      <c r="A710" s="16">
        <v>98577</v>
      </c>
      <c r="B710" s="14">
        <v>86</v>
      </c>
      <c r="C710" s="15" t="s">
        <v>75</v>
      </c>
      <c r="D710" s="31"/>
      <c r="E710" s="73"/>
      <c r="F710" s="73"/>
      <c r="G710" s="21">
        <v>218</v>
      </c>
    </row>
    <row r="711" spans="1:7" ht="14.4" x14ac:dyDescent="0.25">
      <c r="A711" s="16">
        <v>98646</v>
      </c>
      <c r="B711" s="14">
        <v>83</v>
      </c>
      <c r="C711" s="15" t="s">
        <v>74</v>
      </c>
      <c r="D711" s="31">
        <v>1</v>
      </c>
      <c r="E711" s="73">
        <v>14.94</v>
      </c>
      <c r="F711" s="73">
        <v>23.43</v>
      </c>
      <c r="G711" s="21">
        <v>219</v>
      </c>
    </row>
    <row r="712" spans="1:7" ht="14.4" x14ac:dyDescent="0.25">
      <c r="A712" s="16">
        <v>98715</v>
      </c>
      <c r="B712" s="14">
        <v>14</v>
      </c>
      <c r="C712" s="15" t="s">
        <v>75</v>
      </c>
      <c r="D712" s="31"/>
      <c r="E712" s="73"/>
      <c r="F712" s="73"/>
      <c r="G712" s="21">
        <v>219</v>
      </c>
    </row>
    <row r="713" spans="1:7" ht="14.4" x14ac:dyDescent="0.25">
      <c r="A713" s="16">
        <v>98784</v>
      </c>
      <c r="B713" s="14">
        <v>102</v>
      </c>
      <c r="C713" s="15" t="s">
        <v>74</v>
      </c>
      <c r="D713" s="31">
        <v>2</v>
      </c>
      <c r="E713" s="73">
        <v>27.24</v>
      </c>
      <c r="F713" s="73">
        <v>57.28</v>
      </c>
      <c r="G713" s="21">
        <v>220</v>
      </c>
    </row>
    <row r="714" spans="1:7" ht="14.4" x14ac:dyDescent="0.25">
      <c r="A714" s="16">
        <v>98853</v>
      </c>
      <c r="B714" s="14">
        <v>119</v>
      </c>
      <c r="C714" s="15" t="s">
        <v>75</v>
      </c>
      <c r="D714" s="31"/>
      <c r="E714" s="73"/>
      <c r="F714" s="73"/>
      <c r="G714" s="21">
        <v>220</v>
      </c>
    </row>
    <row r="715" spans="1:7" ht="14.4" x14ac:dyDescent="0.25">
      <c r="A715" s="16">
        <v>98922</v>
      </c>
      <c r="B715" s="14">
        <v>25</v>
      </c>
      <c r="C715" s="15" t="s">
        <v>74</v>
      </c>
      <c r="D715" s="31">
        <v>2</v>
      </c>
      <c r="E715" s="73">
        <v>21.69</v>
      </c>
      <c r="F715" s="73">
        <v>46.98</v>
      </c>
      <c r="G715" s="21">
        <v>220</v>
      </c>
    </row>
    <row r="716" spans="1:7" ht="14.4" x14ac:dyDescent="0.25">
      <c r="A716" s="16">
        <v>98991</v>
      </c>
      <c r="B716" s="14">
        <v>123</v>
      </c>
      <c r="C716" s="15" t="s">
        <v>75</v>
      </c>
      <c r="D716" s="31"/>
      <c r="E716" s="73"/>
      <c r="F716" s="73"/>
      <c r="G716" s="21">
        <v>221</v>
      </c>
    </row>
    <row r="717" spans="1:7" ht="14.4" x14ac:dyDescent="0.25">
      <c r="A717" s="16">
        <v>99060</v>
      </c>
      <c r="B717" s="14">
        <v>58</v>
      </c>
      <c r="C717" s="15" t="s">
        <v>74</v>
      </c>
      <c r="D717" s="31">
        <v>2</v>
      </c>
      <c r="E717" s="73">
        <v>29.42</v>
      </c>
      <c r="F717" s="73">
        <v>52.44</v>
      </c>
      <c r="G717" s="21">
        <v>221</v>
      </c>
    </row>
    <row r="718" spans="1:7" ht="14.4" x14ac:dyDescent="0.25">
      <c r="A718" s="16">
        <v>99129</v>
      </c>
      <c r="B718" s="14">
        <v>108</v>
      </c>
      <c r="C718" s="15" t="s">
        <v>74</v>
      </c>
      <c r="D718" s="31">
        <v>1</v>
      </c>
      <c r="E718" s="73">
        <v>26.47</v>
      </c>
      <c r="F718" s="73">
        <v>49.08</v>
      </c>
      <c r="G718" s="21">
        <v>222</v>
      </c>
    </row>
    <row r="719" spans="1:7" ht="14.4" x14ac:dyDescent="0.25">
      <c r="A719" s="16">
        <v>99198</v>
      </c>
      <c r="B719" s="14">
        <v>81</v>
      </c>
      <c r="C719" s="15" t="s">
        <v>74</v>
      </c>
      <c r="D719" s="31">
        <v>2</v>
      </c>
      <c r="E719" s="73">
        <v>14.13</v>
      </c>
      <c r="F719" s="73">
        <v>26.47</v>
      </c>
      <c r="G719" s="21">
        <v>222</v>
      </c>
    </row>
    <row r="720" spans="1:7" ht="14.4" x14ac:dyDescent="0.25">
      <c r="A720" s="16">
        <v>99267</v>
      </c>
      <c r="B720" s="14">
        <v>37</v>
      </c>
      <c r="C720" s="15" t="s">
        <v>74</v>
      </c>
      <c r="D720" s="31">
        <v>1</v>
      </c>
      <c r="E720" s="73">
        <v>21.69</v>
      </c>
      <c r="F720" s="73">
        <v>35.15</v>
      </c>
      <c r="G720" s="21">
        <v>222</v>
      </c>
    </row>
    <row r="721" spans="1:7" ht="14.4" x14ac:dyDescent="0.25">
      <c r="A721" s="16">
        <v>99336</v>
      </c>
      <c r="B721" s="14">
        <v>36</v>
      </c>
      <c r="C721" s="15" t="s">
        <v>74</v>
      </c>
      <c r="D721" s="31">
        <v>3</v>
      </c>
      <c r="E721" s="73">
        <v>29.32</v>
      </c>
      <c r="F721" s="73">
        <v>28.29</v>
      </c>
      <c r="G721" s="21">
        <v>222</v>
      </c>
    </row>
    <row r="722" spans="1:7" ht="14.4" x14ac:dyDescent="0.25">
      <c r="A722" s="16">
        <v>99405</v>
      </c>
      <c r="B722" s="14">
        <v>11</v>
      </c>
      <c r="C722" s="15" t="s">
        <v>75</v>
      </c>
      <c r="D722" s="31"/>
      <c r="E722" s="73"/>
      <c r="F722" s="73"/>
      <c r="G722" s="21">
        <v>223</v>
      </c>
    </row>
    <row r="723" spans="1:7" ht="14.4" x14ac:dyDescent="0.25">
      <c r="A723" s="16">
        <v>99474</v>
      </c>
      <c r="B723" s="14">
        <v>98</v>
      </c>
      <c r="C723" s="15" t="s">
        <v>74</v>
      </c>
      <c r="D723" s="31">
        <v>1</v>
      </c>
      <c r="E723" s="73">
        <v>29.4</v>
      </c>
      <c r="F723" s="73">
        <v>37.39</v>
      </c>
      <c r="G723" s="21">
        <v>223</v>
      </c>
    </row>
    <row r="724" spans="1:7" ht="14.4" x14ac:dyDescent="0.25">
      <c r="A724" s="16">
        <v>99543</v>
      </c>
      <c r="B724" s="14">
        <v>89</v>
      </c>
      <c r="C724" s="15" t="s">
        <v>74</v>
      </c>
      <c r="D724" s="31">
        <v>4</v>
      </c>
      <c r="E724" s="73">
        <v>14.34</v>
      </c>
      <c r="F724" s="73">
        <v>13.09</v>
      </c>
      <c r="G724" s="21">
        <v>224</v>
      </c>
    </row>
    <row r="725" spans="1:7" ht="14.4" x14ac:dyDescent="0.25">
      <c r="A725" s="16">
        <v>99612</v>
      </c>
      <c r="B725" s="14">
        <v>36</v>
      </c>
      <c r="C725" s="15" t="s">
        <v>74</v>
      </c>
      <c r="D725" s="31">
        <v>5</v>
      </c>
      <c r="E725" s="73">
        <v>25.12</v>
      </c>
      <c r="F725" s="73">
        <v>43.27</v>
      </c>
      <c r="G725" s="21">
        <v>225</v>
      </c>
    </row>
    <row r="726" spans="1:7" ht="14.4" x14ac:dyDescent="0.25">
      <c r="A726" s="16">
        <v>99681</v>
      </c>
      <c r="B726" s="14">
        <v>83</v>
      </c>
      <c r="C726" s="15" t="s">
        <v>74</v>
      </c>
      <c r="D726" s="31">
        <v>1</v>
      </c>
      <c r="E726" s="73">
        <v>16.55</v>
      </c>
      <c r="F726" s="73">
        <v>32.96</v>
      </c>
      <c r="G726" s="21">
        <v>225</v>
      </c>
    </row>
    <row r="727" spans="1:7" ht="14.4" x14ac:dyDescent="0.25">
      <c r="A727" s="16">
        <v>99750</v>
      </c>
      <c r="B727" s="14">
        <v>98</v>
      </c>
      <c r="C727" s="15" t="s">
        <v>75</v>
      </c>
      <c r="D727" s="31"/>
      <c r="E727" s="73"/>
      <c r="F727" s="73"/>
      <c r="G727" s="21">
        <v>226</v>
      </c>
    </row>
    <row r="728" spans="1:7" ht="14.4" x14ac:dyDescent="0.25">
      <c r="A728" s="16">
        <v>99819</v>
      </c>
      <c r="B728" s="14">
        <v>10</v>
      </c>
      <c r="C728" s="15" t="s">
        <v>74</v>
      </c>
      <c r="D728" s="31">
        <v>6</v>
      </c>
      <c r="E728" s="73">
        <v>8.17</v>
      </c>
      <c r="F728" s="73">
        <v>7.12</v>
      </c>
      <c r="G728" s="21">
        <v>226</v>
      </c>
    </row>
    <row r="729" spans="1:7" ht="14.4" x14ac:dyDescent="0.25">
      <c r="A729" s="16">
        <v>99888</v>
      </c>
      <c r="B729" s="14">
        <v>91</v>
      </c>
      <c r="C729" s="15" t="s">
        <v>74</v>
      </c>
      <c r="D729" s="31">
        <v>3</v>
      </c>
      <c r="E729" s="73">
        <v>29.38</v>
      </c>
      <c r="F729" s="73">
        <v>37.15</v>
      </c>
      <c r="G729" s="21">
        <v>226</v>
      </c>
    </row>
    <row r="730" spans="1:7" ht="14.4" x14ac:dyDescent="0.25">
      <c r="A730" s="16">
        <v>99957</v>
      </c>
      <c r="B730" s="14">
        <v>56</v>
      </c>
      <c r="C730" s="15" t="s">
        <v>74</v>
      </c>
      <c r="D730" s="31">
        <v>6</v>
      </c>
      <c r="E730" s="73">
        <v>12.78</v>
      </c>
      <c r="F730" s="73">
        <v>22.97</v>
      </c>
      <c r="G730" s="21">
        <v>226</v>
      </c>
    </row>
    <row r="731" spans="1:7" ht="14.4" x14ac:dyDescent="0.25">
      <c r="A731" s="16">
        <v>100026</v>
      </c>
      <c r="B731" s="14">
        <v>100</v>
      </c>
      <c r="C731" s="15" t="s">
        <v>75</v>
      </c>
      <c r="D731" s="31"/>
      <c r="E731" s="73"/>
      <c r="F731" s="73"/>
      <c r="G731" s="21">
        <v>227</v>
      </c>
    </row>
    <row r="732" spans="1:7" ht="14.4" x14ac:dyDescent="0.25">
      <c r="A732" s="16">
        <v>100095</v>
      </c>
      <c r="B732" s="14">
        <v>74</v>
      </c>
      <c r="C732" s="15" t="s">
        <v>74</v>
      </c>
      <c r="D732" s="31">
        <v>3</v>
      </c>
      <c r="E732" s="73">
        <v>6.57</v>
      </c>
      <c r="F732" s="73">
        <v>13.98</v>
      </c>
      <c r="G732" s="21">
        <v>227</v>
      </c>
    </row>
    <row r="733" spans="1:7" ht="14.4" x14ac:dyDescent="0.25">
      <c r="A733" s="16">
        <v>100164</v>
      </c>
      <c r="B733" s="14">
        <v>47</v>
      </c>
      <c r="C733" s="15" t="s">
        <v>74</v>
      </c>
      <c r="D733" s="31">
        <v>1</v>
      </c>
      <c r="E733" s="73">
        <v>5.71</v>
      </c>
      <c r="F733" s="73">
        <v>4.49</v>
      </c>
      <c r="G733" s="21">
        <v>227</v>
      </c>
    </row>
    <row r="734" spans="1:7" ht="14.4" x14ac:dyDescent="0.25">
      <c r="A734" s="16">
        <v>100233</v>
      </c>
      <c r="B734" s="14">
        <v>58</v>
      </c>
      <c r="C734" s="15" t="s">
        <v>75</v>
      </c>
      <c r="D734" s="31"/>
      <c r="E734" s="73"/>
      <c r="F734" s="73"/>
      <c r="G734" s="21">
        <v>227</v>
      </c>
    </row>
    <row r="735" spans="1:7" ht="14.4" x14ac:dyDescent="0.25">
      <c r="A735" s="16">
        <v>100302</v>
      </c>
      <c r="B735" s="14">
        <v>25</v>
      </c>
      <c r="C735" s="15" t="s">
        <v>74</v>
      </c>
      <c r="D735" s="31">
        <v>1</v>
      </c>
      <c r="E735" s="73">
        <v>28.26</v>
      </c>
      <c r="F735" s="73">
        <v>70.239999999999995</v>
      </c>
      <c r="G735" s="21">
        <v>228</v>
      </c>
    </row>
    <row r="736" spans="1:7" ht="14.4" x14ac:dyDescent="0.25">
      <c r="A736" s="16">
        <v>100371</v>
      </c>
      <c r="B736" s="14">
        <v>76</v>
      </c>
      <c r="C736" s="15" t="s">
        <v>74</v>
      </c>
      <c r="D736" s="31">
        <v>4</v>
      </c>
      <c r="E736" s="73">
        <v>25.74</v>
      </c>
      <c r="F736" s="73">
        <v>55.4</v>
      </c>
      <c r="G736" s="21">
        <v>228</v>
      </c>
    </row>
    <row r="737" spans="1:7" ht="14.4" x14ac:dyDescent="0.25">
      <c r="A737" s="16">
        <v>100440</v>
      </c>
      <c r="B737" s="14">
        <v>31</v>
      </c>
      <c r="C737" s="15" t="s">
        <v>74</v>
      </c>
      <c r="D737" s="31">
        <v>4</v>
      </c>
      <c r="E737" s="73">
        <v>13.25</v>
      </c>
      <c r="F737" s="73">
        <v>27.87</v>
      </c>
      <c r="G737" s="21">
        <v>228</v>
      </c>
    </row>
    <row r="738" spans="1:7" ht="14.4" x14ac:dyDescent="0.25">
      <c r="A738" s="16">
        <v>100509</v>
      </c>
      <c r="B738" s="14">
        <v>115</v>
      </c>
      <c r="C738" s="15" t="s">
        <v>75</v>
      </c>
      <c r="D738" s="31"/>
      <c r="E738" s="73"/>
      <c r="F738" s="73"/>
      <c r="G738" s="21">
        <v>229</v>
      </c>
    </row>
    <row r="739" spans="1:7" ht="14.4" x14ac:dyDescent="0.25">
      <c r="A739" s="16">
        <v>100578</v>
      </c>
      <c r="B739" s="14">
        <v>6</v>
      </c>
      <c r="C739" s="15" t="s">
        <v>74</v>
      </c>
      <c r="D739" s="31">
        <v>4</v>
      </c>
      <c r="E739" s="73">
        <v>9.5</v>
      </c>
      <c r="F739" s="73">
        <v>18.420000000000002</v>
      </c>
      <c r="G739" s="21">
        <v>229</v>
      </c>
    </row>
    <row r="740" spans="1:7" ht="14.4" x14ac:dyDescent="0.25">
      <c r="A740" s="16">
        <v>100647</v>
      </c>
      <c r="B740" s="14">
        <v>48</v>
      </c>
      <c r="C740" s="15" t="s">
        <v>74</v>
      </c>
      <c r="D740" s="31">
        <v>4</v>
      </c>
      <c r="E740" s="73">
        <v>19.98</v>
      </c>
      <c r="F740" s="73">
        <v>36.03</v>
      </c>
      <c r="G740" s="21">
        <v>230</v>
      </c>
    </row>
    <row r="741" spans="1:7" ht="14.4" x14ac:dyDescent="0.25">
      <c r="A741" s="16">
        <v>100716</v>
      </c>
      <c r="B741" s="14">
        <v>5</v>
      </c>
      <c r="C741" s="15" t="s">
        <v>74</v>
      </c>
      <c r="D741" s="31">
        <v>1</v>
      </c>
      <c r="E741" s="73">
        <v>8.56</v>
      </c>
      <c r="F741" s="73">
        <v>7.55</v>
      </c>
      <c r="G741" s="21">
        <v>230</v>
      </c>
    </row>
    <row r="742" spans="1:7" ht="14.4" x14ac:dyDescent="0.25">
      <c r="A742" s="16">
        <v>100785</v>
      </c>
      <c r="B742" s="14">
        <v>17</v>
      </c>
      <c r="C742" s="15" t="s">
        <v>75</v>
      </c>
      <c r="D742" s="31"/>
      <c r="E742" s="73"/>
      <c r="F742" s="73"/>
      <c r="G742" s="21">
        <v>230</v>
      </c>
    </row>
    <row r="743" spans="1:7" ht="14.4" x14ac:dyDescent="0.25">
      <c r="A743" s="16">
        <v>100854</v>
      </c>
      <c r="B743" s="14">
        <v>110</v>
      </c>
      <c r="C743" s="15" t="s">
        <v>74</v>
      </c>
      <c r="D743" s="31">
        <v>3</v>
      </c>
      <c r="E743" s="73">
        <v>22.52</v>
      </c>
      <c r="F743" s="73">
        <v>48.98</v>
      </c>
      <c r="G743" s="21">
        <v>231</v>
      </c>
    </row>
    <row r="744" spans="1:7" ht="14.4" x14ac:dyDescent="0.25">
      <c r="A744" s="16">
        <v>100923</v>
      </c>
      <c r="B744" s="14">
        <v>63</v>
      </c>
      <c r="C744" s="15" t="s">
        <v>74</v>
      </c>
      <c r="D744" s="31">
        <v>2</v>
      </c>
      <c r="E744" s="73">
        <v>24.56</v>
      </c>
      <c r="F744" s="73">
        <v>63.91</v>
      </c>
      <c r="G744" s="21">
        <v>231</v>
      </c>
    </row>
    <row r="745" spans="1:7" ht="14.4" x14ac:dyDescent="0.25">
      <c r="A745" s="16">
        <v>100992</v>
      </c>
      <c r="B745" s="14">
        <v>53</v>
      </c>
      <c r="C745" s="15" t="s">
        <v>75</v>
      </c>
      <c r="D745" s="31"/>
      <c r="E745" s="73"/>
      <c r="F745" s="73"/>
      <c r="G745" s="21">
        <v>231</v>
      </c>
    </row>
    <row r="746" spans="1:7" ht="14.4" x14ac:dyDescent="0.25">
      <c r="A746" s="16">
        <v>101061</v>
      </c>
      <c r="B746" s="14">
        <v>9</v>
      </c>
      <c r="C746" s="15" t="s">
        <v>75</v>
      </c>
      <c r="D746" s="31"/>
      <c r="E746" s="73"/>
      <c r="F746" s="73"/>
      <c r="G746" s="21">
        <v>231</v>
      </c>
    </row>
    <row r="747" spans="1:7" ht="14.4" x14ac:dyDescent="0.25">
      <c r="A747" s="16">
        <v>101130</v>
      </c>
      <c r="B747" s="14">
        <v>20</v>
      </c>
      <c r="C747" s="15" t="s">
        <v>74</v>
      </c>
      <c r="D747" s="31">
        <v>1</v>
      </c>
      <c r="E747" s="73">
        <v>22.36</v>
      </c>
      <c r="F747" s="73">
        <v>30.36</v>
      </c>
      <c r="G747" s="21">
        <v>232</v>
      </c>
    </row>
    <row r="748" spans="1:7" ht="14.4" x14ac:dyDescent="0.25">
      <c r="A748" s="16">
        <v>101199</v>
      </c>
      <c r="B748" s="14">
        <v>54</v>
      </c>
      <c r="C748" s="15" t="s">
        <v>75</v>
      </c>
      <c r="D748" s="31"/>
      <c r="E748" s="73"/>
      <c r="F748" s="73"/>
      <c r="G748" s="21">
        <v>232</v>
      </c>
    </row>
    <row r="749" spans="1:7" ht="14.4" x14ac:dyDescent="0.25">
      <c r="A749" s="16">
        <v>101268</v>
      </c>
      <c r="B749" s="14">
        <v>68</v>
      </c>
      <c r="C749" s="15" t="s">
        <v>74</v>
      </c>
      <c r="D749" s="31">
        <v>4</v>
      </c>
      <c r="E749" s="73">
        <v>15.42</v>
      </c>
      <c r="F749" s="73">
        <v>32.61</v>
      </c>
      <c r="G749" s="21">
        <v>233</v>
      </c>
    </row>
    <row r="750" spans="1:7" ht="14.4" x14ac:dyDescent="0.25">
      <c r="A750" s="16">
        <v>101337</v>
      </c>
      <c r="B750" s="14">
        <v>115</v>
      </c>
      <c r="C750" s="15" t="s">
        <v>74</v>
      </c>
      <c r="D750" s="31">
        <v>3</v>
      </c>
      <c r="E750" s="73">
        <v>11.79</v>
      </c>
      <c r="F750" s="73">
        <v>18.73</v>
      </c>
      <c r="G750" s="21">
        <v>234</v>
      </c>
    </row>
    <row r="751" spans="1:7" ht="14.4" x14ac:dyDescent="0.25">
      <c r="A751" s="16">
        <v>101406</v>
      </c>
      <c r="B751" s="14">
        <v>76</v>
      </c>
      <c r="C751" s="15" t="s">
        <v>75</v>
      </c>
      <c r="D751" s="31"/>
      <c r="E751" s="73"/>
      <c r="F751" s="73"/>
      <c r="G751" s="21">
        <v>234</v>
      </c>
    </row>
    <row r="752" spans="1:7" ht="14.4" x14ac:dyDescent="0.25">
      <c r="A752" s="16">
        <v>101475</v>
      </c>
      <c r="B752" s="14">
        <v>113</v>
      </c>
      <c r="C752" s="15" t="s">
        <v>75</v>
      </c>
      <c r="D752" s="31"/>
      <c r="E752" s="73"/>
      <c r="F752" s="73"/>
      <c r="G752" s="21">
        <v>234</v>
      </c>
    </row>
    <row r="753" spans="1:7" ht="14.4" x14ac:dyDescent="0.25">
      <c r="A753" s="16">
        <v>101544</v>
      </c>
      <c r="B753" s="14">
        <v>87</v>
      </c>
      <c r="C753" s="15" t="s">
        <v>75</v>
      </c>
      <c r="D753" s="31"/>
      <c r="E753" s="73"/>
      <c r="F753" s="73"/>
      <c r="G753" s="21">
        <v>234</v>
      </c>
    </row>
    <row r="754" spans="1:7" ht="14.4" x14ac:dyDescent="0.25">
      <c r="A754" s="16">
        <v>101613</v>
      </c>
      <c r="B754" s="14">
        <v>16</v>
      </c>
      <c r="C754" s="15" t="s">
        <v>75</v>
      </c>
      <c r="D754" s="31"/>
      <c r="E754" s="73"/>
      <c r="F754" s="73"/>
      <c r="G754" s="21">
        <v>235</v>
      </c>
    </row>
    <row r="755" spans="1:7" ht="14.4" x14ac:dyDescent="0.25">
      <c r="A755" s="16">
        <v>101682</v>
      </c>
      <c r="B755" s="14">
        <v>122</v>
      </c>
      <c r="C755" s="15" t="s">
        <v>74</v>
      </c>
      <c r="D755" s="31">
        <v>1</v>
      </c>
      <c r="E755" s="73">
        <v>5.91</v>
      </c>
      <c r="F755" s="73">
        <v>8.17</v>
      </c>
      <c r="G755" s="21">
        <v>237</v>
      </c>
    </row>
    <row r="756" spans="1:7" ht="14.4" x14ac:dyDescent="0.25">
      <c r="A756" s="16">
        <v>101751</v>
      </c>
      <c r="B756" s="14">
        <v>48</v>
      </c>
      <c r="C756" s="15" t="s">
        <v>74</v>
      </c>
      <c r="D756" s="31">
        <v>2</v>
      </c>
      <c r="E756" s="73">
        <v>9.2799999999999994</v>
      </c>
      <c r="F756" s="73">
        <v>19.27</v>
      </c>
      <c r="G756" s="21">
        <v>237</v>
      </c>
    </row>
    <row r="757" spans="1:7" ht="14.4" x14ac:dyDescent="0.25">
      <c r="A757" s="16">
        <v>101820</v>
      </c>
      <c r="B757" s="14">
        <v>112</v>
      </c>
      <c r="C757" s="15" t="s">
        <v>75</v>
      </c>
      <c r="D757" s="31"/>
      <c r="E757" s="73"/>
      <c r="F757" s="73"/>
      <c r="G757" s="21">
        <v>238</v>
      </c>
    </row>
    <row r="758" spans="1:7" ht="14.4" x14ac:dyDescent="0.25">
      <c r="A758" s="16">
        <v>101889</v>
      </c>
      <c r="B758" s="14">
        <v>111</v>
      </c>
      <c r="C758" s="15" t="s">
        <v>75</v>
      </c>
      <c r="D758" s="31"/>
      <c r="E758" s="73"/>
      <c r="F758" s="73"/>
      <c r="G758" s="21">
        <v>238</v>
      </c>
    </row>
    <row r="759" spans="1:7" ht="14.4" x14ac:dyDescent="0.25">
      <c r="A759" s="16">
        <v>101958</v>
      </c>
      <c r="B759" s="14">
        <v>16</v>
      </c>
      <c r="C759" s="15" t="s">
        <v>75</v>
      </c>
      <c r="D759" s="31"/>
      <c r="E759" s="73"/>
      <c r="F759" s="73"/>
      <c r="G759" s="21">
        <v>239</v>
      </c>
    </row>
    <row r="760" spans="1:7" ht="14.4" x14ac:dyDescent="0.25">
      <c r="A760" s="16">
        <v>102027</v>
      </c>
      <c r="B760" s="14">
        <v>56</v>
      </c>
      <c r="C760" s="15" t="s">
        <v>75</v>
      </c>
      <c r="D760" s="31"/>
      <c r="E760" s="73"/>
      <c r="F760" s="73"/>
      <c r="G760" s="21">
        <v>239</v>
      </c>
    </row>
    <row r="761" spans="1:7" ht="14.4" x14ac:dyDescent="0.25">
      <c r="A761" s="16">
        <v>102096</v>
      </c>
      <c r="B761" s="14">
        <v>126</v>
      </c>
      <c r="C761" s="15" t="s">
        <v>74</v>
      </c>
      <c r="D761" s="31">
        <v>4</v>
      </c>
      <c r="E761" s="73">
        <v>7.7</v>
      </c>
      <c r="F761" s="73">
        <v>16.21</v>
      </c>
      <c r="G761" s="21">
        <v>240</v>
      </c>
    </row>
    <row r="762" spans="1:7" ht="14.4" x14ac:dyDescent="0.25">
      <c r="A762" s="16">
        <v>102165</v>
      </c>
      <c r="B762" s="14">
        <v>122</v>
      </c>
      <c r="C762" s="15" t="s">
        <v>75</v>
      </c>
      <c r="D762" s="31"/>
      <c r="E762" s="73"/>
      <c r="F762" s="73"/>
      <c r="G762" s="21">
        <v>240</v>
      </c>
    </row>
    <row r="763" spans="1:7" ht="14.4" x14ac:dyDescent="0.25">
      <c r="A763" s="16">
        <v>102234</v>
      </c>
      <c r="B763" s="14">
        <v>92</v>
      </c>
      <c r="C763" s="15" t="s">
        <v>74</v>
      </c>
      <c r="D763" s="31">
        <v>4</v>
      </c>
      <c r="E763" s="73">
        <v>3.72</v>
      </c>
      <c r="F763" s="73">
        <v>2.0099999999999998</v>
      </c>
      <c r="G763" s="21">
        <v>241</v>
      </c>
    </row>
    <row r="764" spans="1:7" ht="14.4" x14ac:dyDescent="0.25">
      <c r="A764" s="16">
        <v>102303</v>
      </c>
      <c r="B764" s="14">
        <v>100</v>
      </c>
      <c r="C764" s="15" t="s">
        <v>74</v>
      </c>
      <c r="D764" s="31">
        <v>4</v>
      </c>
      <c r="E764" s="73">
        <v>16.55</v>
      </c>
      <c r="F764" s="73">
        <v>21.08</v>
      </c>
      <c r="G764" s="21">
        <v>241</v>
      </c>
    </row>
    <row r="765" spans="1:7" ht="14.4" x14ac:dyDescent="0.25">
      <c r="A765" s="16">
        <v>102372</v>
      </c>
      <c r="B765" s="14">
        <v>57</v>
      </c>
      <c r="C765" s="15" t="s">
        <v>74</v>
      </c>
      <c r="D765" s="31">
        <v>6</v>
      </c>
      <c r="E765" s="73">
        <v>26.63</v>
      </c>
      <c r="F765" s="73">
        <v>69.290000000000006</v>
      </c>
      <c r="G765" s="21">
        <v>241</v>
      </c>
    </row>
    <row r="766" spans="1:7" ht="14.4" x14ac:dyDescent="0.25">
      <c r="A766" s="16">
        <v>102441</v>
      </c>
      <c r="B766" s="14">
        <v>14</v>
      </c>
      <c r="C766" s="15" t="s">
        <v>75</v>
      </c>
      <c r="D766" s="31"/>
      <c r="E766" s="73"/>
      <c r="F766" s="73"/>
      <c r="G766" s="21">
        <v>241</v>
      </c>
    </row>
    <row r="767" spans="1:7" ht="14.4" x14ac:dyDescent="0.25">
      <c r="A767" s="16">
        <v>102510</v>
      </c>
      <c r="B767" s="14">
        <v>35</v>
      </c>
      <c r="C767" s="15" t="s">
        <v>74</v>
      </c>
      <c r="D767" s="31">
        <v>3</v>
      </c>
      <c r="E767" s="73">
        <v>27.47</v>
      </c>
      <c r="F767" s="73">
        <v>65.64</v>
      </c>
      <c r="G767" s="21">
        <v>242</v>
      </c>
    </row>
    <row r="768" spans="1:7" ht="14.4" x14ac:dyDescent="0.25">
      <c r="A768" s="16">
        <v>102579</v>
      </c>
      <c r="B768" s="14">
        <v>11</v>
      </c>
      <c r="C768" s="15" t="s">
        <v>74</v>
      </c>
      <c r="D768" s="31">
        <v>2</v>
      </c>
      <c r="E768" s="73">
        <v>19.350000000000001</v>
      </c>
      <c r="F768" s="73">
        <v>23.8</v>
      </c>
      <c r="G768" s="21">
        <v>242</v>
      </c>
    </row>
    <row r="769" spans="1:7" ht="14.4" x14ac:dyDescent="0.25">
      <c r="A769" s="16">
        <v>102648</v>
      </c>
      <c r="B769" s="14">
        <v>94</v>
      </c>
      <c r="C769" s="15" t="s">
        <v>74</v>
      </c>
      <c r="D769" s="31">
        <v>5</v>
      </c>
      <c r="E769" s="73">
        <v>22.67</v>
      </c>
      <c r="F769" s="73">
        <v>31.23</v>
      </c>
      <c r="G769" s="21">
        <v>242</v>
      </c>
    </row>
    <row r="770" spans="1:7" ht="14.4" x14ac:dyDescent="0.25">
      <c r="A770" s="16">
        <v>102717</v>
      </c>
      <c r="B770" s="14">
        <v>18</v>
      </c>
      <c r="C770" s="15" t="s">
        <v>74</v>
      </c>
      <c r="D770" s="31">
        <v>1</v>
      </c>
      <c r="E770" s="73">
        <v>4.3499999999999996</v>
      </c>
      <c r="F770" s="73">
        <v>3.46</v>
      </c>
      <c r="G770" s="21">
        <v>242</v>
      </c>
    </row>
    <row r="771" spans="1:7" ht="14.4" x14ac:dyDescent="0.25">
      <c r="A771" s="16">
        <v>102786</v>
      </c>
      <c r="B771" s="14">
        <v>52</v>
      </c>
      <c r="C771" s="15" t="s">
        <v>75</v>
      </c>
      <c r="D771" s="31"/>
      <c r="E771" s="73"/>
      <c r="F771" s="73"/>
      <c r="G771" s="21">
        <v>243</v>
      </c>
    </row>
    <row r="772" spans="1:7" ht="14.4" x14ac:dyDescent="0.25">
      <c r="A772" s="16">
        <v>102855</v>
      </c>
      <c r="B772" s="14">
        <v>10</v>
      </c>
      <c r="C772" s="15" t="s">
        <v>74</v>
      </c>
      <c r="D772" s="31">
        <v>3</v>
      </c>
      <c r="E772" s="73">
        <v>8.5</v>
      </c>
      <c r="F772" s="73">
        <v>10.36</v>
      </c>
      <c r="G772" s="21">
        <v>244</v>
      </c>
    </row>
    <row r="773" spans="1:7" ht="14.4" x14ac:dyDescent="0.25">
      <c r="A773" s="16">
        <v>102924</v>
      </c>
      <c r="B773" s="14">
        <v>105</v>
      </c>
      <c r="C773" s="15" t="s">
        <v>75</v>
      </c>
      <c r="D773" s="31"/>
      <c r="E773" s="73"/>
      <c r="F773" s="73"/>
      <c r="G773" s="21">
        <v>244</v>
      </c>
    </row>
    <row r="774" spans="1:7" ht="14.4" x14ac:dyDescent="0.25">
      <c r="A774" s="16">
        <v>102993</v>
      </c>
      <c r="B774" s="14">
        <v>125</v>
      </c>
      <c r="C774" s="15" t="s">
        <v>75</v>
      </c>
      <c r="D774" s="31"/>
      <c r="E774" s="73"/>
      <c r="F774" s="73"/>
      <c r="G774" s="21">
        <v>245</v>
      </c>
    </row>
    <row r="775" spans="1:7" ht="14.4" x14ac:dyDescent="0.25">
      <c r="A775" s="16">
        <v>103062</v>
      </c>
      <c r="B775" s="14">
        <v>27</v>
      </c>
      <c r="C775" s="15" t="s">
        <v>74</v>
      </c>
      <c r="D775" s="31">
        <v>6</v>
      </c>
      <c r="E775" s="73">
        <v>21.95</v>
      </c>
      <c r="F775" s="73">
        <v>49.62</v>
      </c>
      <c r="G775" s="21">
        <v>245</v>
      </c>
    </row>
    <row r="776" spans="1:7" ht="14.4" x14ac:dyDescent="0.25">
      <c r="A776" s="16">
        <v>103131</v>
      </c>
      <c r="B776" s="14">
        <v>61</v>
      </c>
      <c r="C776" s="15" t="s">
        <v>75</v>
      </c>
      <c r="D776" s="31"/>
      <c r="E776" s="73"/>
      <c r="F776" s="73"/>
      <c r="G776" s="21">
        <v>246</v>
      </c>
    </row>
    <row r="777" spans="1:7" ht="14.4" x14ac:dyDescent="0.25">
      <c r="A777" s="16">
        <v>103200</v>
      </c>
      <c r="B777" s="14">
        <v>70</v>
      </c>
      <c r="C777" s="15" t="s">
        <v>74</v>
      </c>
      <c r="D777" s="31">
        <v>6</v>
      </c>
      <c r="E777" s="73">
        <v>19.079999999999998</v>
      </c>
      <c r="F777" s="73">
        <v>44.72</v>
      </c>
      <c r="G777" s="21">
        <v>246</v>
      </c>
    </row>
    <row r="778" spans="1:7" ht="14.4" x14ac:dyDescent="0.25">
      <c r="A778" s="16">
        <v>103269</v>
      </c>
      <c r="B778" s="14">
        <v>19</v>
      </c>
      <c r="C778" s="15" t="s">
        <v>74</v>
      </c>
      <c r="D778" s="31">
        <v>3</v>
      </c>
      <c r="E778" s="73">
        <v>11.86</v>
      </c>
      <c r="F778" s="73">
        <v>16.940000000000001</v>
      </c>
      <c r="G778" s="21">
        <v>246</v>
      </c>
    </row>
    <row r="779" spans="1:7" ht="14.4" x14ac:dyDescent="0.25">
      <c r="A779" s="16">
        <v>103338</v>
      </c>
      <c r="B779" s="14">
        <v>80</v>
      </c>
      <c r="C779" s="15" t="s">
        <v>74</v>
      </c>
      <c r="D779" s="31">
        <v>6</v>
      </c>
      <c r="E779" s="73">
        <v>20.83</v>
      </c>
      <c r="F779" s="73">
        <v>36.71</v>
      </c>
      <c r="G779" s="21">
        <v>246</v>
      </c>
    </row>
    <row r="780" spans="1:7" ht="14.4" x14ac:dyDescent="0.25">
      <c r="A780" s="16">
        <v>103407</v>
      </c>
      <c r="B780" s="14">
        <v>52</v>
      </c>
      <c r="C780" s="15" t="s">
        <v>74</v>
      </c>
      <c r="D780" s="31">
        <v>5</v>
      </c>
      <c r="E780" s="73">
        <v>12.8</v>
      </c>
      <c r="F780" s="73">
        <v>19.29</v>
      </c>
      <c r="G780" s="21">
        <v>247</v>
      </c>
    </row>
    <row r="781" spans="1:7" ht="14.4" x14ac:dyDescent="0.25">
      <c r="A781" s="16">
        <v>103476</v>
      </c>
      <c r="B781" s="14">
        <v>104</v>
      </c>
      <c r="C781" s="15" t="s">
        <v>75</v>
      </c>
      <c r="D781" s="31"/>
      <c r="E781" s="73"/>
      <c r="F781" s="73"/>
      <c r="G781" s="21">
        <v>247</v>
      </c>
    </row>
    <row r="782" spans="1:7" ht="14.4" x14ac:dyDescent="0.25">
      <c r="A782" s="16">
        <v>103545</v>
      </c>
      <c r="B782" s="14">
        <v>25</v>
      </c>
      <c r="C782" s="15" t="s">
        <v>75</v>
      </c>
      <c r="D782" s="31"/>
      <c r="E782" s="73"/>
      <c r="F782" s="73"/>
      <c r="G782" s="21">
        <v>247</v>
      </c>
    </row>
    <row r="783" spans="1:7" ht="14.4" x14ac:dyDescent="0.25">
      <c r="A783" s="16">
        <v>103614</v>
      </c>
      <c r="B783" s="14">
        <v>39</v>
      </c>
      <c r="C783" s="15" t="s">
        <v>75</v>
      </c>
      <c r="D783" s="31"/>
      <c r="E783" s="73"/>
      <c r="F783" s="73"/>
      <c r="G783" s="21">
        <v>247</v>
      </c>
    </row>
    <row r="784" spans="1:7" ht="14.4" x14ac:dyDescent="0.25">
      <c r="A784" s="16">
        <v>103683</v>
      </c>
      <c r="B784" s="14">
        <v>128</v>
      </c>
      <c r="C784" s="15" t="s">
        <v>74</v>
      </c>
      <c r="D784" s="31">
        <v>1</v>
      </c>
      <c r="E784" s="73">
        <v>13.09</v>
      </c>
      <c r="F784" s="73">
        <v>32.36</v>
      </c>
      <c r="G784" s="21">
        <v>248</v>
      </c>
    </row>
    <row r="785" spans="1:7" ht="14.4" x14ac:dyDescent="0.25">
      <c r="A785" s="16">
        <v>103752</v>
      </c>
      <c r="B785" s="14">
        <v>92</v>
      </c>
      <c r="C785" s="15" t="s">
        <v>75</v>
      </c>
      <c r="D785" s="31"/>
      <c r="E785" s="73"/>
      <c r="F785" s="73"/>
      <c r="G785" s="21">
        <v>248</v>
      </c>
    </row>
    <row r="786" spans="1:7" ht="14.4" x14ac:dyDescent="0.25">
      <c r="A786" s="16">
        <v>103821</v>
      </c>
      <c r="B786" s="14">
        <v>10</v>
      </c>
      <c r="C786" s="15" t="s">
        <v>74</v>
      </c>
      <c r="D786" s="31">
        <v>1</v>
      </c>
      <c r="E786" s="73">
        <v>27.52</v>
      </c>
      <c r="F786" s="73">
        <v>42.16</v>
      </c>
      <c r="G786" s="21">
        <v>248</v>
      </c>
    </row>
    <row r="787" spans="1:7" ht="14.4" x14ac:dyDescent="0.25">
      <c r="A787" s="16">
        <v>103890</v>
      </c>
      <c r="B787" s="14">
        <v>97</v>
      </c>
      <c r="C787" s="15" t="s">
        <v>75</v>
      </c>
      <c r="D787" s="31"/>
      <c r="E787" s="73"/>
      <c r="F787" s="73"/>
      <c r="G787" s="21">
        <v>248</v>
      </c>
    </row>
    <row r="788" spans="1:7" ht="14.4" x14ac:dyDescent="0.25">
      <c r="A788" s="16">
        <v>103959</v>
      </c>
      <c r="B788" s="14">
        <v>8</v>
      </c>
      <c r="C788" s="15" t="s">
        <v>75</v>
      </c>
      <c r="D788" s="31"/>
      <c r="E788" s="73"/>
      <c r="F788" s="73"/>
      <c r="G788" s="21">
        <v>248</v>
      </c>
    </row>
    <row r="789" spans="1:7" ht="14.4" x14ac:dyDescent="0.25">
      <c r="A789" s="16">
        <v>104028</v>
      </c>
      <c r="B789" s="14">
        <v>18</v>
      </c>
      <c r="C789" s="15" t="s">
        <v>74</v>
      </c>
      <c r="D789" s="31">
        <v>5</v>
      </c>
      <c r="E789" s="73">
        <v>6.48</v>
      </c>
      <c r="F789" s="73">
        <v>8.0299999999999994</v>
      </c>
      <c r="G789" s="21">
        <v>249</v>
      </c>
    </row>
    <row r="790" spans="1:7" ht="14.4" x14ac:dyDescent="0.25">
      <c r="A790" s="16">
        <v>104097</v>
      </c>
      <c r="B790" s="14">
        <v>81</v>
      </c>
      <c r="C790" s="15" t="s">
        <v>74</v>
      </c>
      <c r="D790" s="31">
        <v>3</v>
      </c>
      <c r="E790" s="73">
        <v>27.17</v>
      </c>
      <c r="F790" s="73">
        <v>43.82</v>
      </c>
      <c r="G790" s="21">
        <v>249</v>
      </c>
    </row>
    <row r="791" spans="1:7" ht="14.4" x14ac:dyDescent="0.25">
      <c r="A791" s="16">
        <v>104166</v>
      </c>
      <c r="B791" s="14">
        <v>105</v>
      </c>
      <c r="C791" s="15" t="s">
        <v>74</v>
      </c>
      <c r="D791" s="31">
        <v>5</v>
      </c>
      <c r="E791" s="73">
        <v>26.35</v>
      </c>
      <c r="F791" s="73">
        <v>39.74</v>
      </c>
      <c r="G791" s="21">
        <v>249</v>
      </c>
    </row>
    <row r="792" spans="1:7" ht="14.4" x14ac:dyDescent="0.25">
      <c r="A792" s="16">
        <v>104235</v>
      </c>
      <c r="B792" s="14">
        <v>126</v>
      </c>
      <c r="C792" s="15" t="s">
        <v>75</v>
      </c>
      <c r="D792" s="31"/>
      <c r="E792" s="73"/>
      <c r="F792" s="73"/>
      <c r="G792" s="21">
        <v>250</v>
      </c>
    </row>
    <row r="793" spans="1:7" ht="14.4" x14ac:dyDescent="0.25">
      <c r="A793" s="16">
        <v>104304</v>
      </c>
      <c r="B793" s="14">
        <v>63</v>
      </c>
      <c r="C793" s="15" t="s">
        <v>74</v>
      </c>
      <c r="D793" s="31">
        <v>5</v>
      </c>
      <c r="E793" s="73">
        <v>22.79</v>
      </c>
      <c r="F793" s="73">
        <v>43.49</v>
      </c>
      <c r="G793" s="21">
        <v>251</v>
      </c>
    </row>
    <row r="794" spans="1:7" ht="14.4" x14ac:dyDescent="0.25">
      <c r="A794" s="16">
        <v>104373</v>
      </c>
      <c r="B794" s="14">
        <v>108</v>
      </c>
      <c r="C794" s="15" t="s">
        <v>75</v>
      </c>
      <c r="D794" s="31"/>
      <c r="E794" s="73"/>
      <c r="F794" s="73"/>
      <c r="G794" s="21">
        <v>252</v>
      </c>
    </row>
    <row r="795" spans="1:7" ht="14.4" x14ac:dyDescent="0.25">
      <c r="A795" s="16">
        <v>104442</v>
      </c>
      <c r="B795" s="14">
        <v>11</v>
      </c>
      <c r="C795" s="15" t="s">
        <v>75</v>
      </c>
      <c r="D795" s="31"/>
      <c r="E795" s="73"/>
      <c r="F795" s="73"/>
      <c r="G795" s="21">
        <v>252</v>
      </c>
    </row>
    <row r="796" spans="1:7" ht="14.4" x14ac:dyDescent="0.25">
      <c r="A796" s="16">
        <v>104511</v>
      </c>
      <c r="B796" s="14">
        <v>113</v>
      </c>
      <c r="C796" s="15" t="s">
        <v>74</v>
      </c>
      <c r="D796" s="31">
        <v>6</v>
      </c>
      <c r="E796" s="73">
        <v>6.2</v>
      </c>
      <c r="F796" s="73">
        <v>8.26</v>
      </c>
      <c r="G796" s="21">
        <v>253</v>
      </c>
    </row>
    <row r="797" spans="1:7" ht="14.4" x14ac:dyDescent="0.25">
      <c r="A797" s="16">
        <v>104580</v>
      </c>
      <c r="B797" s="14">
        <v>98</v>
      </c>
      <c r="C797" s="15" t="s">
        <v>75</v>
      </c>
      <c r="D797" s="31"/>
      <c r="E797" s="73"/>
      <c r="F797" s="73"/>
      <c r="G797" s="21">
        <v>253</v>
      </c>
    </row>
    <row r="798" spans="1:7" ht="14.4" x14ac:dyDescent="0.25">
      <c r="A798" s="16">
        <v>104649</v>
      </c>
      <c r="B798" s="14">
        <v>49</v>
      </c>
      <c r="C798" s="15" t="s">
        <v>75</v>
      </c>
      <c r="D798" s="31"/>
      <c r="E798" s="73"/>
      <c r="F798" s="73"/>
      <c r="G798" s="21">
        <v>253</v>
      </c>
    </row>
    <row r="799" spans="1:7" ht="14.4" x14ac:dyDescent="0.25">
      <c r="A799" s="16">
        <v>104718</v>
      </c>
      <c r="B799" s="14">
        <v>89</v>
      </c>
      <c r="C799" s="15" t="s">
        <v>75</v>
      </c>
      <c r="D799" s="31"/>
      <c r="E799" s="73"/>
      <c r="F799" s="73"/>
      <c r="G799" s="21">
        <v>254</v>
      </c>
    </row>
    <row r="800" spans="1:7" ht="14.4" x14ac:dyDescent="0.25">
      <c r="A800" s="16">
        <v>104787</v>
      </c>
      <c r="B800" s="14">
        <v>111</v>
      </c>
      <c r="C800" s="15" t="s">
        <v>75</v>
      </c>
      <c r="D800" s="31"/>
      <c r="E800" s="73"/>
      <c r="F800" s="73"/>
      <c r="G800" s="21">
        <v>254</v>
      </c>
    </row>
    <row r="801" spans="1:7" ht="14.4" x14ac:dyDescent="0.25">
      <c r="A801" s="16">
        <v>104856</v>
      </c>
      <c r="B801" s="14">
        <v>93</v>
      </c>
      <c r="C801" s="15" t="s">
        <v>74</v>
      </c>
      <c r="D801" s="31">
        <v>4</v>
      </c>
      <c r="E801" s="73">
        <v>21.91</v>
      </c>
      <c r="F801" s="73">
        <v>52.66</v>
      </c>
      <c r="G801" s="21">
        <v>255</v>
      </c>
    </row>
    <row r="802" spans="1:7" ht="14.4" x14ac:dyDescent="0.25">
      <c r="A802" s="16">
        <v>104925</v>
      </c>
      <c r="B802" s="14">
        <v>48</v>
      </c>
      <c r="C802" s="15" t="s">
        <v>74</v>
      </c>
      <c r="D802" s="31">
        <v>5</v>
      </c>
      <c r="E802" s="73">
        <v>13.29</v>
      </c>
      <c r="F802" s="73">
        <v>13.27</v>
      </c>
      <c r="G802" s="21">
        <v>255</v>
      </c>
    </row>
    <row r="803" spans="1:7" ht="14.4" x14ac:dyDescent="0.25">
      <c r="A803" s="16">
        <v>104994</v>
      </c>
      <c r="B803" s="14">
        <v>68</v>
      </c>
      <c r="C803" s="15" t="s">
        <v>75</v>
      </c>
      <c r="D803" s="31"/>
      <c r="E803" s="73"/>
      <c r="F803" s="73"/>
      <c r="G803" s="21">
        <v>255</v>
      </c>
    </row>
    <row r="804" spans="1:7" ht="14.4" x14ac:dyDescent="0.25">
      <c r="A804" s="16">
        <v>105063</v>
      </c>
      <c r="B804" s="14">
        <v>90</v>
      </c>
      <c r="C804" s="15" t="s">
        <v>74</v>
      </c>
      <c r="D804" s="31">
        <v>3</v>
      </c>
      <c r="E804" s="73">
        <v>22.63</v>
      </c>
      <c r="F804" s="73">
        <v>57.36</v>
      </c>
      <c r="G804" s="21">
        <v>256</v>
      </c>
    </row>
    <row r="805" spans="1:7" ht="14.4" x14ac:dyDescent="0.25">
      <c r="A805" s="16">
        <v>105132</v>
      </c>
      <c r="B805" s="14">
        <v>11</v>
      </c>
      <c r="C805" s="15" t="s">
        <v>74</v>
      </c>
      <c r="D805" s="31">
        <v>6</v>
      </c>
      <c r="E805" s="73">
        <v>4.8</v>
      </c>
      <c r="F805" s="73">
        <v>7.17</v>
      </c>
      <c r="G805" s="21">
        <v>256</v>
      </c>
    </row>
    <row r="806" spans="1:7" ht="14.4" x14ac:dyDescent="0.25">
      <c r="A806" s="16">
        <v>105201</v>
      </c>
      <c r="B806" s="14">
        <v>118</v>
      </c>
      <c r="C806" s="15" t="s">
        <v>74</v>
      </c>
      <c r="D806" s="31">
        <v>3</v>
      </c>
      <c r="E806" s="73">
        <v>21.48</v>
      </c>
      <c r="F806" s="73">
        <v>20.51</v>
      </c>
      <c r="G806" s="21">
        <v>256</v>
      </c>
    </row>
    <row r="807" spans="1:7" ht="14.4" x14ac:dyDescent="0.25">
      <c r="A807" s="16">
        <v>105270</v>
      </c>
      <c r="B807" s="14">
        <v>18</v>
      </c>
      <c r="C807" s="15" t="s">
        <v>75</v>
      </c>
      <c r="D807" s="31"/>
      <c r="E807" s="73"/>
      <c r="F807" s="73"/>
      <c r="G807" s="21">
        <v>257</v>
      </c>
    </row>
    <row r="808" spans="1:7" ht="14.4" x14ac:dyDescent="0.25">
      <c r="A808" s="16">
        <v>105339</v>
      </c>
      <c r="B808" s="14">
        <v>89</v>
      </c>
      <c r="C808" s="15" t="s">
        <v>74</v>
      </c>
      <c r="D808" s="31">
        <v>6</v>
      </c>
      <c r="E808" s="73">
        <v>7.1</v>
      </c>
      <c r="F808" s="73">
        <v>7.31</v>
      </c>
      <c r="G808" s="21">
        <v>257</v>
      </c>
    </row>
    <row r="809" spans="1:7" ht="14.4" x14ac:dyDescent="0.25">
      <c r="A809" s="16">
        <v>105408</v>
      </c>
      <c r="B809" s="14">
        <v>106</v>
      </c>
      <c r="C809" s="15" t="s">
        <v>74</v>
      </c>
      <c r="D809" s="31">
        <v>6</v>
      </c>
      <c r="E809" s="73">
        <v>27.25</v>
      </c>
      <c r="F809" s="73">
        <v>36.71</v>
      </c>
      <c r="G809" s="21">
        <v>258</v>
      </c>
    </row>
    <row r="810" spans="1:7" ht="14.4" x14ac:dyDescent="0.25">
      <c r="A810" s="16">
        <v>105477</v>
      </c>
      <c r="B810" s="14">
        <v>17</v>
      </c>
      <c r="C810" s="15" t="s">
        <v>74</v>
      </c>
      <c r="D810" s="31">
        <v>5</v>
      </c>
      <c r="E810" s="73">
        <v>4.68</v>
      </c>
      <c r="F810" s="73">
        <v>4.8</v>
      </c>
      <c r="G810" s="21">
        <v>259</v>
      </c>
    </row>
    <row r="811" spans="1:7" ht="14.4" x14ac:dyDescent="0.25">
      <c r="A811" s="16">
        <v>105546</v>
      </c>
      <c r="B811" s="14">
        <v>123</v>
      </c>
      <c r="C811" s="15" t="s">
        <v>74</v>
      </c>
      <c r="D811" s="31">
        <v>4</v>
      </c>
      <c r="E811" s="73">
        <v>24.71</v>
      </c>
      <c r="F811" s="73">
        <v>23.34</v>
      </c>
      <c r="G811" s="21">
        <v>259</v>
      </c>
    </row>
    <row r="812" spans="1:7" ht="14.4" x14ac:dyDescent="0.25">
      <c r="A812" s="16">
        <v>105615</v>
      </c>
      <c r="B812" s="14">
        <v>105</v>
      </c>
      <c r="C812" s="15" t="s">
        <v>74</v>
      </c>
      <c r="D812" s="31">
        <v>6</v>
      </c>
      <c r="E812" s="73">
        <v>13.04</v>
      </c>
      <c r="F812" s="73">
        <v>29.5</v>
      </c>
      <c r="G812" s="21">
        <v>259</v>
      </c>
    </row>
    <row r="813" spans="1:7" ht="14.4" x14ac:dyDescent="0.25">
      <c r="A813" s="16">
        <v>105684</v>
      </c>
      <c r="B813" s="14">
        <v>23</v>
      </c>
      <c r="C813" s="15" t="s">
        <v>74</v>
      </c>
      <c r="D813" s="31">
        <v>3</v>
      </c>
      <c r="E813" s="73">
        <v>15.83</v>
      </c>
      <c r="F813" s="73">
        <v>39.729999999999997</v>
      </c>
      <c r="G813" s="21">
        <v>260</v>
      </c>
    </row>
    <row r="814" spans="1:7" ht="14.4" x14ac:dyDescent="0.25">
      <c r="A814" s="16">
        <v>105753</v>
      </c>
      <c r="B814" s="14">
        <v>14</v>
      </c>
      <c r="C814" s="15" t="s">
        <v>75</v>
      </c>
      <c r="D814" s="31"/>
      <c r="E814" s="73"/>
      <c r="F814" s="73"/>
      <c r="G814" s="21">
        <v>260</v>
      </c>
    </row>
    <row r="815" spans="1:7" ht="14.4" x14ac:dyDescent="0.25">
      <c r="A815" s="16">
        <v>105822</v>
      </c>
      <c r="B815" s="14">
        <v>58</v>
      </c>
      <c r="C815" s="15" t="s">
        <v>75</v>
      </c>
      <c r="D815" s="31"/>
      <c r="E815" s="73"/>
      <c r="F815" s="73"/>
      <c r="G815" s="21">
        <v>260</v>
      </c>
    </row>
    <row r="816" spans="1:7" ht="14.4" x14ac:dyDescent="0.25">
      <c r="A816" s="16">
        <v>105891</v>
      </c>
      <c r="B816" s="14">
        <v>43</v>
      </c>
      <c r="C816" s="15" t="s">
        <v>75</v>
      </c>
      <c r="D816" s="31"/>
      <c r="E816" s="73"/>
      <c r="F816" s="73"/>
      <c r="G816" s="21">
        <v>261</v>
      </c>
    </row>
    <row r="817" spans="1:7" ht="14.4" x14ac:dyDescent="0.25">
      <c r="A817" s="16">
        <v>105960</v>
      </c>
      <c r="B817" s="14">
        <v>109</v>
      </c>
      <c r="C817" s="15" t="s">
        <v>74</v>
      </c>
      <c r="D817" s="31">
        <v>4</v>
      </c>
      <c r="E817" s="73">
        <v>4.46</v>
      </c>
      <c r="F817" s="73">
        <v>8.43</v>
      </c>
      <c r="G817" s="21">
        <v>261</v>
      </c>
    </row>
    <row r="818" spans="1:7" ht="14.4" x14ac:dyDescent="0.25">
      <c r="A818" s="16">
        <v>106029</v>
      </c>
      <c r="B818" s="14">
        <v>74</v>
      </c>
      <c r="C818" s="15" t="s">
        <v>74</v>
      </c>
      <c r="D818" s="31">
        <v>1</v>
      </c>
      <c r="E818" s="73">
        <v>6.18</v>
      </c>
      <c r="F818" s="73">
        <v>10.63</v>
      </c>
      <c r="G818" s="21">
        <v>261</v>
      </c>
    </row>
    <row r="819" spans="1:7" ht="14.4" x14ac:dyDescent="0.25">
      <c r="A819" s="16">
        <v>106098</v>
      </c>
      <c r="B819" s="14">
        <v>94</v>
      </c>
      <c r="C819" s="15" t="s">
        <v>74</v>
      </c>
      <c r="D819" s="31">
        <v>6</v>
      </c>
      <c r="E819" s="73">
        <v>17.71</v>
      </c>
      <c r="F819" s="73">
        <v>40.9</v>
      </c>
      <c r="G819" s="21">
        <v>261</v>
      </c>
    </row>
    <row r="820" spans="1:7" ht="14.4" x14ac:dyDescent="0.25">
      <c r="A820" s="16">
        <v>106167</v>
      </c>
      <c r="B820" s="14">
        <v>26</v>
      </c>
      <c r="C820" s="15" t="s">
        <v>75</v>
      </c>
      <c r="D820" s="31"/>
      <c r="E820" s="73"/>
      <c r="F820" s="73"/>
      <c r="G820" s="21">
        <v>263</v>
      </c>
    </row>
    <row r="821" spans="1:7" ht="14.4" x14ac:dyDescent="0.25">
      <c r="A821" s="16">
        <v>106236</v>
      </c>
      <c r="B821" s="14">
        <v>4</v>
      </c>
      <c r="C821" s="15" t="s">
        <v>74</v>
      </c>
      <c r="D821" s="31">
        <v>1</v>
      </c>
      <c r="E821" s="73">
        <v>21.48</v>
      </c>
      <c r="F821" s="73">
        <v>50.54</v>
      </c>
      <c r="G821" s="21">
        <v>264</v>
      </c>
    </row>
    <row r="822" spans="1:7" ht="14.4" x14ac:dyDescent="0.25">
      <c r="A822" s="16">
        <v>106305</v>
      </c>
      <c r="B822" s="14">
        <v>95</v>
      </c>
      <c r="C822" s="15" t="s">
        <v>75</v>
      </c>
      <c r="D822" s="31"/>
      <c r="E822" s="73"/>
      <c r="F822" s="73"/>
      <c r="G822" s="21">
        <v>264</v>
      </c>
    </row>
    <row r="823" spans="1:7" ht="14.4" x14ac:dyDescent="0.25">
      <c r="A823" s="16">
        <v>106374</v>
      </c>
      <c r="B823" s="14">
        <v>112</v>
      </c>
      <c r="C823" s="15" t="s">
        <v>75</v>
      </c>
      <c r="D823" s="31"/>
      <c r="E823" s="73"/>
      <c r="F823" s="73"/>
      <c r="G823" s="21">
        <v>264</v>
      </c>
    </row>
    <row r="824" spans="1:7" ht="14.4" x14ac:dyDescent="0.25">
      <c r="A824" s="16">
        <v>106443</v>
      </c>
      <c r="B824" s="14">
        <v>113</v>
      </c>
      <c r="C824" s="15" t="s">
        <v>74</v>
      </c>
      <c r="D824" s="31">
        <v>6</v>
      </c>
      <c r="E824" s="73">
        <v>12.77</v>
      </c>
      <c r="F824" s="73">
        <v>13.8</v>
      </c>
      <c r="G824" s="21">
        <v>265</v>
      </c>
    </row>
    <row r="825" spans="1:7" ht="14.4" x14ac:dyDescent="0.25">
      <c r="A825" s="16">
        <v>106512</v>
      </c>
      <c r="B825" s="14">
        <v>25</v>
      </c>
      <c r="C825" s="15" t="s">
        <v>74</v>
      </c>
      <c r="D825" s="31">
        <v>5</v>
      </c>
      <c r="E825" s="73">
        <v>20.83</v>
      </c>
      <c r="F825" s="73">
        <v>19.329999999999998</v>
      </c>
      <c r="G825" s="21">
        <v>265</v>
      </c>
    </row>
    <row r="826" spans="1:7" ht="14.4" x14ac:dyDescent="0.25">
      <c r="A826" s="16">
        <v>106581</v>
      </c>
      <c r="B826" s="14">
        <v>25</v>
      </c>
      <c r="C826" s="15" t="s">
        <v>75</v>
      </c>
      <c r="D826" s="31"/>
      <c r="E826" s="73"/>
      <c r="F826" s="73"/>
      <c r="G826" s="21">
        <v>266</v>
      </c>
    </row>
    <row r="827" spans="1:7" ht="14.4" x14ac:dyDescent="0.25">
      <c r="A827" s="16">
        <v>106650</v>
      </c>
      <c r="B827" s="14">
        <v>63</v>
      </c>
      <c r="C827" s="15" t="s">
        <v>74</v>
      </c>
      <c r="D827" s="31">
        <v>5</v>
      </c>
      <c r="E827" s="73">
        <v>5.52</v>
      </c>
      <c r="F827" s="73">
        <v>8.64</v>
      </c>
      <c r="G827" s="21">
        <v>267</v>
      </c>
    </row>
    <row r="828" spans="1:7" ht="14.4" x14ac:dyDescent="0.25">
      <c r="A828" s="16">
        <v>106719</v>
      </c>
      <c r="B828" s="14">
        <v>31</v>
      </c>
      <c r="C828" s="15" t="s">
        <v>74</v>
      </c>
      <c r="D828" s="31">
        <v>6</v>
      </c>
      <c r="E828" s="73">
        <v>28.21</v>
      </c>
      <c r="F828" s="73">
        <v>31.24</v>
      </c>
      <c r="G828" s="21">
        <v>267</v>
      </c>
    </row>
    <row r="829" spans="1:7" ht="14.4" x14ac:dyDescent="0.25">
      <c r="A829" s="16">
        <v>106788</v>
      </c>
      <c r="B829" s="14">
        <v>55</v>
      </c>
      <c r="C829" s="15" t="s">
        <v>74</v>
      </c>
      <c r="D829" s="31">
        <v>1</v>
      </c>
      <c r="E829" s="73">
        <v>12.93</v>
      </c>
      <c r="F829" s="73">
        <v>22.82</v>
      </c>
      <c r="G829" s="21">
        <v>268</v>
      </c>
    </row>
    <row r="830" spans="1:7" ht="14.4" x14ac:dyDescent="0.25">
      <c r="A830" s="16">
        <v>106857</v>
      </c>
      <c r="B830" s="14">
        <v>37</v>
      </c>
      <c r="C830" s="15" t="s">
        <v>74</v>
      </c>
      <c r="D830" s="31">
        <v>1</v>
      </c>
      <c r="E830" s="73">
        <v>21.71</v>
      </c>
      <c r="F830" s="73">
        <v>32.840000000000003</v>
      </c>
      <c r="G830" s="21">
        <v>269</v>
      </c>
    </row>
    <row r="831" spans="1:7" ht="14.4" x14ac:dyDescent="0.25">
      <c r="A831" s="16">
        <v>106926</v>
      </c>
      <c r="B831" s="14">
        <v>20</v>
      </c>
      <c r="C831" s="15" t="s">
        <v>74</v>
      </c>
      <c r="D831" s="31">
        <v>5</v>
      </c>
      <c r="E831" s="73">
        <v>24.12</v>
      </c>
      <c r="F831" s="73">
        <v>27.56</v>
      </c>
      <c r="G831" s="21">
        <v>270</v>
      </c>
    </row>
    <row r="832" spans="1:7" ht="14.4" x14ac:dyDescent="0.25">
      <c r="A832" s="16">
        <v>106995</v>
      </c>
      <c r="B832" s="14">
        <v>13</v>
      </c>
      <c r="C832" s="15" t="s">
        <v>74</v>
      </c>
      <c r="D832" s="31">
        <v>1</v>
      </c>
      <c r="E832" s="73">
        <v>16.670000000000002</v>
      </c>
      <c r="F832" s="73">
        <v>31.74</v>
      </c>
      <c r="G832" s="21">
        <v>270</v>
      </c>
    </row>
    <row r="833" spans="1:7" ht="14.4" x14ac:dyDescent="0.25">
      <c r="A833" s="16">
        <v>107064</v>
      </c>
      <c r="B833" s="14">
        <v>76</v>
      </c>
      <c r="C833" s="15" t="s">
        <v>75</v>
      </c>
      <c r="D833" s="31"/>
      <c r="E833" s="73"/>
      <c r="F833" s="73"/>
      <c r="G833" s="21">
        <v>270</v>
      </c>
    </row>
    <row r="834" spans="1:7" ht="14.4" x14ac:dyDescent="0.25">
      <c r="A834" s="16">
        <v>107133</v>
      </c>
      <c r="B834" s="14">
        <v>10</v>
      </c>
      <c r="C834" s="15" t="s">
        <v>74</v>
      </c>
      <c r="D834" s="31">
        <v>5</v>
      </c>
      <c r="E834" s="73">
        <v>18.97</v>
      </c>
      <c r="F834" s="73">
        <v>21.17</v>
      </c>
      <c r="G834" s="21">
        <v>271</v>
      </c>
    </row>
    <row r="835" spans="1:7" ht="14.4" x14ac:dyDescent="0.25">
      <c r="A835" s="16">
        <v>107202</v>
      </c>
      <c r="B835" s="14">
        <v>38</v>
      </c>
      <c r="C835" s="15" t="s">
        <v>74</v>
      </c>
      <c r="D835" s="31">
        <v>5</v>
      </c>
      <c r="E835" s="73">
        <v>24.71</v>
      </c>
      <c r="F835" s="73">
        <v>39.270000000000003</v>
      </c>
      <c r="G835" s="21">
        <v>271</v>
      </c>
    </row>
    <row r="836" spans="1:7" ht="14.4" x14ac:dyDescent="0.25">
      <c r="A836" s="16">
        <v>107271</v>
      </c>
      <c r="B836" s="14">
        <v>108</v>
      </c>
      <c r="C836" s="15" t="s">
        <v>74</v>
      </c>
      <c r="D836" s="31">
        <v>4</v>
      </c>
      <c r="E836" s="73">
        <v>4.8600000000000003</v>
      </c>
      <c r="F836" s="73">
        <v>3.5</v>
      </c>
      <c r="G836" s="21">
        <v>271</v>
      </c>
    </row>
    <row r="837" spans="1:7" ht="14.4" x14ac:dyDescent="0.25">
      <c r="A837" s="16">
        <v>107340</v>
      </c>
      <c r="B837" s="14">
        <v>80</v>
      </c>
      <c r="C837" s="15" t="s">
        <v>74</v>
      </c>
      <c r="D837" s="31">
        <v>6</v>
      </c>
      <c r="E837" s="73">
        <v>25.41</v>
      </c>
      <c r="F837" s="73">
        <v>35.19</v>
      </c>
      <c r="G837" s="21">
        <v>272</v>
      </c>
    </row>
    <row r="838" spans="1:7" ht="14.4" x14ac:dyDescent="0.25">
      <c r="A838" s="16">
        <v>107409</v>
      </c>
      <c r="B838" s="14">
        <v>117</v>
      </c>
      <c r="C838" s="15" t="s">
        <v>75</v>
      </c>
      <c r="D838" s="31"/>
      <c r="E838" s="73"/>
      <c r="F838" s="73"/>
      <c r="G838" s="21">
        <v>272</v>
      </c>
    </row>
    <row r="839" spans="1:7" ht="14.4" x14ac:dyDescent="0.25">
      <c r="A839" s="16">
        <v>107478</v>
      </c>
      <c r="B839" s="14">
        <v>94</v>
      </c>
      <c r="C839" s="15" t="s">
        <v>74</v>
      </c>
      <c r="D839" s="31">
        <v>3</v>
      </c>
      <c r="E839" s="73">
        <v>15.01</v>
      </c>
      <c r="F839" s="73">
        <v>30.73</v>
      </c>
      <c r="G839" s="21">
        <v>272</v>
      </c>
    </row>
    <row r="840" spans="1:7" ht="14.4" x14ac:dyDescent="0.25">
      <c r="A840" s="16">
        <v>107547</v>
      </c>
      <c r="B840" s="14">
        <v>74</v>
      </c>
      <c r="C840" s="15" t="s">
        <v>74</v>
      </c>
      <c r="D840" s="31">
        <v>4</v>
      </c>
      <c r="E840" s="73">
        <v>25.46</v>
      </c>
      <c r="F840" s="73">
        <v>45.27</v>
      </c>
      <c r="G840" s="21">
        <v>272</v>
      </c>
    </row>
    <row r="841" spans="1:7" ht="14.4" x14ac:dyDescent="0.25">
      <c r="A841" s="16">
        <v>107616</v>
      </c>
      <c r="B841" s="14">
        <v>73</v>
      </c>
      <c r="C841" s="15" t="s">
        <v>75</v>
      </c>
      <c r="D841" s="31"/>
      <c r="E841" s="73"/>
      <c r="F841" s="73"/>
      <c r="G841" s="21">
        <v>273</v>
      </c>
    </row>
    <row r="842" spans="1:7" ht="14.4" x14ac:dyDescent="0.25">
      <c r="A842" s="16">
        <v>107685</v>
      </c>
      <c r="B842" s="14">
        <v>9</v>
      </c>
      <c r="C842" s="15" t="s">
        <v>75</v>
      </c>
      <c r="D842" s="31"/>
      <c r="E842" s="73"/>
      <c r="F842" s="73"/>
      <c r="G842" s="21">
        <v>273</v>
      </c>
    </row>
    <row r="843" spans="1:7" ht="14.4" x14ac:dyDescent="0.25">
      <c r="A843" s="16">
        <v>107754</v>
      </c>
      <c r="B843" s="14">
        <v>118</v>
      </c>
      <c r="C843" s="15" t="s">
        <v>75</v>
      </c>
      <c r="D843" s="31"/>
      <c r="E843" s="73"/>
      <c r="F843" s="73"/>
      <c r="G843" s="21">
        <v>273</v>
      </c>
    </row>
    <row r="844" spans="1:7" ht="14.4" x14ac:dyDescent="0.25">
      <c r="A844" s="16">
        <v>107823</v>
      </c>
      <c r="B844" s="14">
        <v>81</v>
      </c>
      <c r="C844" s="15" t="s">
        <v>75</v>
      </c>
      <c r="D844" s="31"/>
      <c r="E844" s="73"/>
      <c r="F844" s="73"/>
      <c r="G844" s="21">
        <v>274</v>
      </c>
    </row>
    <row r="845" spans="1:7" ht="14.4" x14ac:dyDescent="0.25">
      <c r="A845" s="16">
        <v>107892</v>
      </c>
      <c r="B845" s="14">
        <v>60</v>
      </c>
      <c r="C845" s="15" t="s">
        <v>74</v>
      </c>
      <c r="D845" s="31">
        <v>5</v>
      </c>
      <c r="E845" s="73">
        <v>19.93</v>
      </c>
      <c r="F845" s="73">
        <v>30.58</v>
      </c>
      <c r="G845" s="21">
        <v>274</v>
      </c>
    </row>
    <row r="846" spans="1:7" ht="14.4" x14ac:dyDescent="0.25">
      <c r="A846" s="16">
        <v>107961</v>
      </c>
      <c r="B846" s="14">
        <v>82</v>
      </c>
      <c r="C846" s="15" t="s">
        <v>74</v>
      </c>
      <c r="D846" s="31">
        <v>2</v>
      </c>
      <c r="E846" s="73">
        <v>23.97</v>
      </c>
      <c r="F846" s="73">
        <v>46.44</v>
      </c>
      <c r="G846" s="21">
        <v>275</v>
      </c>
    </row>
    <row r="847" spans="1:7" ht="14.4" x14ac:dyDescent="0.25">
      <c r="A847" s="16">
        <v>108030</v>
      </c>
      <c r="B847" s="14">
        <v>82</v>
      </c>
      <c r="C847" s="15" t="s">
        <v>75</v>
      </c>
      <c r="D847" s="31"/>
      <c r="E847" s="73"/>
      <c r="F847" s="73"/>
      <c r="G847" s="21">
        <v>275</v>
      </c>
    </row>
    <row r="848" spans="1:7" ht="14.4" x14ac:dyDescent="0.25">
      <c r="A848" s="16">
        <v>108099</v>
      </c>
      <c r="B848" s="14">
        <v>101</v>
      </c>
      <c r="C848" s="15" t="s">
        <v>74</v>
      </c>
      <c r="D848" s="31">
        <v>2</v>
      </c>
      <c r="E848" s="73">
        <v>20.3</v>
      </c>
      <c r="F848" s="73">
        <v>38.6</v>
      </c>
      <c r="G848" s="21">
        <v>275</v>
      </c>
    </row>
    <row r="849" spans="1:7" ht="14.4" x14ac:dyDescent="0.25">
      <c r="A849" s="16">
        <v>108168</v>
      </c>
      <c r="B849" s="14">
        <v>40</v>
      </c>
      <c r="C849" s="15" t="s">
        <v>75</v>
      </c>
      <c r="D849" s="31"/>
      <c r="E849" s="73"/>
      <c r="F849" s="73"/>
      <c r="G849" s="21">
        <v>276</v>
      </c>
    </row>
    <row r="850" spans="1:7" ht="14.4" x14ac:dyDescent="0.25">
      <c r="A850" s="16">
        <v>108237</v>
      </c>
      <c r="B850" s="14">
        <v>120</v>
      </c>
      <c r="C850" s="15" t="s">
        <v>74</v>
      </c>
      <c r="D850" s="31">
        <v>4</v>
      </c>
      <c r="E850" s="73">
        <v>19.43</v>
      </c>
      <c r="F850" s="73">
        <v>25.31</v>
      </c>
      <c r="G850" s="21">
        <v>276</v>
      </c>
    </row>
    <row r="851" spans="1:7" ht="14.4" x14ac:dyDescent="0.25">
      <c r="A851" s="16">
        <v>108306</v>
      </c>
      <c r="B851" s="14">
        <v>107</v>
      </c>
      <c r="C851" s="15" t="s">
        <v>74</v>
      </c>
      <c r="D851" s="31">
        <v>2</v>
      </c>
      <c r="E851" s="73">
        <v>23.86</v>
      </c>
      <c r="F851" s="73">
        <v>42.93</v>
      </c>
      <c r="G851" s="21">
        <v>276</v>
      </c>
    </row>
    <row r="852" spans="1:7" ht="14.4" x14ac:dyDescent="0.25">
      <c r="A852" s="16">
        <v>108375</v>
      </c>
      <c r="B852" s="14">
        <v>117</v>
      </c>
      <c r="C852" s="15" t="s">
        <v>74</v>
      </c>
      <c r="D852" s="31">
        <v>6</v>
      </c>
      <c r="E852" s="73">
        <v>27.71</v>
      </c>
      <c r="F852" s="73">
        <v>37.1</v>
      </c>
      <c r="G852" s="21">
        <v>276</v>
      </c>
    </row>
    <row r="853" spans="1:7" ht="14.4" x14ac:dyDescent="0.25">
      <c r="A853" s="16">
        <v>108444</v>
      </c>
      <c r="B853" s="14">
        <v>111</v>
      </c>
      <c r="C853" s="15" t="s">
        <v>74</v>
      </c>
      <c r="D853" s="31">
        <v>5</v>
      </c>
      <c r="E853" s="73">
        <v>6.72</v>
      </c>
      <c r="F853" s="73">
        <v>9.4</v>
      </c>
      <c r="G853" s="21">
        <v>277</v>
      </c>
    </row>
    <row r="854" spans="1:7" ht="14.4" x14ac:dyDescent="0.25">
      <c r="A854" s="16">
        <v>108513</v>
      </c>
      <c r="B854" s="14">
        <v>111</v>
      </c>
      <c r="C854" s="15" t="s">
        <v>75</v>
      </c>
      <c r="D854" s="31"/>
      <c r="E854" s="73"/>
      <c r="F854" s="73"/>
      <c r="G854" s="21">
        <v>277</v>
      </c>
    </row>
    <row r="855" spans="1:7" ht="14.4" x14ac:dyDescent="0.25">
      <c r="A855" s="16">
        <v>108582</v>
      </c>
      <c r="B855" s="14">
        <v>95</v>
      </c>
      <c r="C855" s="15" t="s">
        <v>75</v>
      </c>
      <c r="D855" s="31"/>
      <c r="E855" s="73"/>
      <c r="F855" s="73"/>
      <c r="G855" s="21">
        <v>277</v>
      </c>
    </row>
    <row r="856" spans="1:7" ht="14.4" x14ac:dyDescent="0.25">
      <c r="A856" s="16">
        <v>108651</v>
      </c>
      <c r="B856" s="14">
        <v>86</v>
      </c>
      <c r="C856" s="15" t="s">
        <v>75</v>
      </c>
      <c r="D856" s="31"/>
      <c r="E856" s="73"/>
      <c r="F856" s="73"/>
      <c r="G856" s="21">
        <v>277</v>
      </c>
    </row>
    <row r="857" spans="1:7" ht="14.4" x14ac:dyDescent="0.25">
      <c r="A857" s="16">
        <v>108720</v>
      </c>
      <c r="B857" s="14">
        <v>65</v>
      </c>
      <c r="C857" s="15" t="s">
        <v>75</v>
      </c>
      <c r="D857" s="31"/>
      <c r="E857" s="73"/>
      <c r="F857" s="73"/>
      <c r="G857" s="21">
        <v>279</v>
      </c>
    </row>
    <row r="858" spans="1:7" ht="14.4" x14ac:dyDescent="0.25">
      <c r="A858" s="16">
        <v>108789</v>
      </c>
      <c r="B858" s="14">
        <v>20</v>
      </c>
      <c r="C858" s="15" t="s">
        <v>75</v>
      </c>
      <c r="D858" s="31"/>
      <c r="E858" s="73"/>
      <c r="F858" s="73"/>
      <c r="G858" s="21">
        <v>281</v>
      </c>
    </row>
    <row r="859" spans="1:7" ht="14.4" x14ac:dyDescent="0.25">
      <c r="A859" s="16">
        <v>108858</v>
      </c>
      <c r="B859" s="14">
        <v>56</v>
      </c>
      <c r="C859" s="15" t="s">
        <v>74</v>
      </c>
      <c r="D859" s="31">
        <v>3</v>
      </c>
      <c r="E859" s="73">
        <v>4.91</v>
      </c>
      <c r="F859" s="73">
        <v>2.97</v>
      </c>
      <c r="G859" s="21">
        <v>281</v>
      </c>
    </row>
    <row r="860" spans="1:7" ht="14.4" x14ac:dyDescent="0.25">
      <c r="A860" s="16">
        <v>108927</v>
      </c>
      <c r="B860" s="14">
        <v>103</v>
      </c>
      <c r="C860" s="15" t="s">
        <v>74</v>
      </c>
      <c r="D860" s="31">
        <v>6</v>
      </c>
      <c r="E860" s="73">
        <v>18.72</v>
      </c>
      <c r="F860" s="73">
        <v>18.690000000000001</v>
      </c>
      <c r="G860" s="21">
        <v>281</v>
      </c>
    </row>
    <row r="861" spans="1:7" ht="14.4" x14ac:dyDescent="0.25">
      <c r="A861" s="16">
        <v>108996</v>
      </c>
      <c r="B861" s="14">
        <v>68</v>
      </c>
      <c r="C861" s="15" t="s">
        <v>75</v>
      </c>
      <c r="D861" s="31"/>
      <c r="E861" s="73"/>
      <c r="F861" s="73"/>
      <c r="G861" s="21">
        <v>281</v>
      </c>
    </row>
    <row r="862" spans="1:7" ht="14.4" x14ac:dyDescent="0.25">
      <c r="A862" s="16">
        <v>109065</v>
      </c>
      <c r="B862" s="14">
        <v>37</v>
      </c>
      <c r="C862" s="15" t="s">
        <v>75</v>
      </c>
      <c r="D862" s="31"/>
      <c r="E862" s="73"/>
      <c r="F862" s="73"/>
      <c r="G862" s="21">
        <v>282</v>
      </c>
    </row>
    <row r="863" spans="1:7" ht="14.4" x14ac:dyDescent="0.25">
      <c r="A863" s="16">
        <v>109134</v>
      </c>
      <c r="B863" s="14">
        <v>94</v>
      </c>
      <c r="C863" s="15" t="s">
        <v>75</v>
      </c>
      <c r="D863" s="31"/>
      <c r="E863" s="73"/>
      <c r="F863" s="73"/>
      <c r="G863" s="21">
        <v>282</v>
      </c>
    </row>
    <row r="864" spans="1:7" ht="14.4" x14ac:dyDescent="0.25">
      <c r="A864" s="16">
        <v>109203</v>
      </c>
      <c r="B864" s="14">
        <v>60</v>
      </c>
      <c r="C864" s="15" t="s">
        <v>75</v>
      </c>
      <c r="D864" s="31"/>
      <c r="E864" s="73"/>
      <c r="F864" s="73"/>
      <c r="G864" s="21">
        <v>283</v>
      </c>
    </row>
    <row r="865" spans="1:7" ht="14.4" x14ac:dyDescent="0.25">
      <c r="A865" s="16">
        <v>109272</v>
      </c>
      <c r="B865" s="14">
        <v>89</v>
      </c>
      <c r="C865" s="15" t="s">
        <v>75</v>
      </c>
      <c r="D865" s="31"/>
      <c r="E865" s="73"/>
      <c r="F865" s="73"/>
      <c r="G865" s="21">
        <v>283</v>
      </c>
    </row>
    <row r="866" spans="1:7" ht="14.4" x14ac:dyDescent="0.25">
      <c r="A866" s="16">
        <v>109341</v>
      </c>
      <c r="B866" s="14">
        <v>37</v>
      </c>
      <c r="C866" s="15" t="s">
        <v>75</v>
      </c>
      <c r="D866" s="31"/>
      <c r="E866" s="73"/>
      <c r="F866" s="73"/>
      <c r="G866" s="21">
        <v>284</v>
      </c>
    </row>
    <row r="867" spans="1:7" ht="14.4" x14ac:dyDescent="0.25">
      <c r="A867" s="16">
        <v>109410</v>
      </c>
      <c r="B867" s="14">
        <v>18</v>
      </c>
      <c r="C867" s="15" t="s">
        <v>75</v>
      </c>
      <c r="D867" s="31"/>
      <c r="E867" s="73"/>
      <c r="F867" s="73"/>
      <c r="G867" s="21">
        <v>286</v>
      </c>
    </row>
    <row r="868" spans="1:7" ht="14.4" x14ac:dyDescent="0.25">
      <c r="A868" s="16">
        <v>109479</v>
      </c>
      <c r="B868" s="14">
        <v>120</v>
      </c>
      <c r="C868" s="15" t="s">
        <v>75</v>
      </c>
      <c r="D868" s="31"/>
      <c r="E868" s="73"/>
      <c r="F868" s="73"/>
      <c r="G868" s="21">
        <v>286</v>
      </c>
    </row>
    <row r="869" spans="1:7" ht="14.4" x14ac:dyDescent="0.25">
      <c r="A869" s="16">
        <v>109548</v>
      </c>
      <c r="B869" s="14">
        <v>86</v>
      </c>
      <c r="C869" s="15" t="s">
        <v>75</v>
      </c>
      <c r="D869" s="31"/>
      <c r="E869" s="73"/>
      <c r="F869" s="73"/>
      <c r="G869" s="21">
        <v>286</v>
      </c>
    </row>
    <row r="870" spans="1:7" ht="14.4" x14ac:dyDescent="0.25">
      <c r="A870" s="16">
        <v>109617</v>
      </c>
      <c r="B870" s="14">
        <v>78</v>
      </c>
      <c r="C870" s="15" t="s">
        <v>75</v>
      </c>
      <c r="D870" s="31"/>
      <c r="E870" s="73"/>
      <c r="F870" s="73"/>
      <c r="G870" s="21">
        <v>286</v>
      </c>
    </row>
    <row r="871" spans="1:7" ht="14.4" x14ac:dyDescent="0.25">
      <c r="A871" s="16">
        <v>109686</v>
      </c>
      <c r="B871" s="14">
        <v>39</v>
      </c>
      <c r="C871" s="15" t="s">
        <v>74</v>
      </c>
      <c r="D871" s="31">
        <v>3</v>
      </c>
      <c r="E871" s="73">
        <v>19.02</v>
      </c>
      <c r="F871" s="73">
        <v>19.09</v>
      </c>
      <c r="G871" s="21">
        <v>287</v>
      </c>
    </row>
    <row r="872" spans="1:7" ht="14.4" x14ac:dyDescent="0.25">
      <c r="A872" s="16">
        <v>109755</v>
      </c>
      <c r="B872" s="14">
        <v>41</v>
      </c>
      <c r="C872" s="15" t="s">
        <v>75</v>
      </c>
      <c r="D872" s="31"/>
      <c r="E872" s="73"/>
      <c r="F872" s="73"/>
      <c r="G872" s="21">
        <v>287</v>
      </c>
    </row>
    <row r="873" spans="1:7" ht="14.4" x14ac:dyDescent="0.25">
      <c r="A873" s="16">
        <v>109824</v>
      </c>
      <c r="B873" s="14">
        <v>37</v>
      </c>
      <c r="C873" s="15" t="s">
        <v>74</v>
      </c>
      <c r="D873" s="31">
        <v>4</v>
      </c>
      <c r="E873" s="73">
        <v>7.6</v>
      </c>
      <c r="F873" s="73">
        <v>12.34</v>
      </c>
      <c r="G873" s="21">
        <v>287</v>
      </c>
    </row>
    <row r="874" spans="1:7" ht="14.4" x14ac:dyDescent="0.25">
      <c r="A874" s="16">
        <v>109893</v>
      </c>
      <c r="B874" s="14">
        <v>66</v>
      </c>
      <c r="C874" s="15" t="s">
        <v>75</v>
      </c>
      <c r="D874" s="31"/>
      <c r="E874" s="73"/>
      <c r="F874" s="73"/>
      <c r="G874" s="21">
        <v>287</v>
      </c>
    </row>
    <row r="875" spans="1:7" ht="14.4" x14ac:dyDescent="0.25">
      <c r="A875" s="16">
        <v>109962</v>
      </c>
      <c r="B875" s="14">
        <v>122</v>
      </c>
      <c r="C875" s="15" t="s">
        <v>74</v>
      </c>
      <c r="D875" s="31">
        <v>1</v>
      </c>
      <c r="E875" s="73">
        <v>13.82</v>
      </c>
      <c r="F875" s="73">
        <v>32.47</v>
      </c>
      <c r="G875" s="21">
        <v>287</v>
      </c>
    </row>
    <row r="876" spans="1:7" ht="14.4" x14ac:dyDescent="0.25">
      <c r="A876" s="16">
        <v>110031</v>
      </c>
      <c r="B876" s="14">
        <v>16</v>
      </c>
      <c r="C876" s="15" t="s">
        <v>74</v>
      </c>
      <c r="D876" s="31">
        <v>6</v>
      </c>
      <c r="E876" s="73">
        <v>10.41</v>
      </c>
      <c r="F876" s="73">
        <v>13.77</v>
      </c>
      <c r="G876" s="21">
        <v>287</v>
      </c>
    </row>
    <row r="877" spans="1:7" ht="14.4" x14ac:dyDescent="0.25">
      <c r="A877" s="16">
        <v>110100</v>
      </c>
      <c r="B877" s="14">
        <v>61</v>
      </c>
      <c r="C877" s="15" t="s">
        <v>75</v>
      </c>
      <c r="D877" s="31"/>
      <c r="E877" s="73"/>
      <c r="F877" s="73"/>
      <c r="G877" s="21">
        <v>288</v>
      </c>
    </row>
    <row r="878" spans="1:7" ht="14.4" x14ac:dyDescent="0.25">
      <c r="A878" s="16">
        <v>110169</v>
      </c>
      <c r="B878" s="14">
        <v>49</v>
      </c>
      <c r="C878" s="15" t="s">
        <v>74</v>
      </c>
      <c r="D878" s="31">
        <v>1</v>
      </c>
      <c r="E878" s="73">
        <v>19.75</v>
      </c>
      <c r="F878" s="73">
        <v>42.24</v>
      </c>
      <c r="G878" s="21">
        <v>290</v>
      </c>
    </row>
    <row r="879" spans="1:7" ht="14.4" x14ac:dyDescent="0.25">
      <c r="A879" s="16">
        <v>110238</v>
      </c>
      <c r="B879" s="14">
        <v>108</v>
      </c>
      <c r="C879" s="15" t="s">
        <v>75</v>
      </c>
      <c r="D879" s="31"/>
      <c r="E879" s="73"/>
      <c r="F879" s="73"/>
      <c r="G879" s="21">
        <v>290</v>
      </c>
    </row>
    <row r="880" spans="1:7" ht="14.4" x14ac:dyDescent="0.25">
      <c r="A880" s="16">
        <v>110307</v>
      </c>
      <c r="B880" s="14">
        <v>53</v>
      </c>
      <c r="C880" s="15" t="s">
        <v>74</v>
      </c>
      <c r="D880" s="31">
        <v>2</v>
      </c>
      <c r="E880" s="73">
        <v>7.6</v>
      </c>
      <c r="F880" s="73">
        <v>10.09</v>
      </c>
      <c r="G880" s="21">
        <v>290</v>
      </c>
    </row>
    <row r="881" spans="1:7" ht="14.4" x14ac:dyDescent="0.25">
      <c r="A881" s="16">
        <v>110376</v>
      </c>
      <c r="B881" s="14">
        <v>9</v>
      </c>
      <c r="C881" s="15" t="s">
        <v>74</v>
      </c>
      <c r="D881" s="31">
        <v>1</v>
      </c>
      <c r="E881" s="73">
        <v>18.52</v>
      </c>
      <c r="F881" s="73">
        <v>20.059999999999999</v>
      </c>
      <c r="G881" s="21">
        <v>291</v>
      </c>
    </row>
    <row r="882" spans="1:7" ht="14.4" x14ac:dyDescent="0.25">
      <c r="A882" s="16">
        <v>110445</v>
      </c>
      <c r="B882" s="14">
        <v>2</v>
      </c>
      <c r="C882" s="15" t="s">
        <v>74</v>
      </c>
      <c r="D882" s="31">
        <v>6</v>
      </c>
      <c r="E882" s="73">
        <v>22.11</v>
      </c>
      <c r="F882" s="73">
        <v>20.79</v>
      </c>
      <c r="G882" s="21">
        <v>291</v>
      </c>
    </row>
    <row r="883" spans="1:7" ht="14.4" x14ac:dyDescent="0.25">
      <c r="A883" s="16">
        <v>110514</v>
      </c>
      <c r="B883" s="14">
        <v>43</v>
      </c>
      <c r="C883" s="15" t="s">
        <v>75</v>
      </c>
      <c r="D883" s="31"/>
      <c r="E883" s="73"/>
      <c r="F883" s="73"/>
      <c r="G883" s="21">
        <v>291</v>
      </c>
    </row>
    <row r="884" spans="1:7" ht="14.4" x14ac:dyDescent="0.25">
      <c r="A884" s="16">
        <v>110583</v>
      </c>
      <c r="B884" s="14">
        <v>69</v>
      </c>
      <c r="C884" s="15" t="s">
        <v>74</v>
      </c>
      <c r="D884" s="31">
        <v>2</v>
      </c>
      <c r="E884" s="73">
        <v>10.26</v>
      </c>
      <c r="F884" s="73">
        <v>18.34</v>
      </c>
      <c r="G884" s="21">
        <v>291</v>
      </c>
    </row>
    <row r="885" spans="1:7" ht="14.4" x14ac:dyDescent="0.25">
      <c r="A885" s="16">
        <v>110652</v>
      </c>
      <c r="B885" s="14">
        <v>89</v>
      </c>
      <c r="C885" s="15" t="s">
        <v>74</v>
      </c>
      <c r="D885" s="31">
        <v>2</v>
      </c>
      <c r="E885" s="73">
        <v>28.94</v>
      </c>
      <c r="F885" s="73">
        <v>46.22</v>
      </c>
      <c r="G885" s="21">
        <v>291</v>
      </c>
    </row>
    <row r="886" spans="1:7" ht="14.4" x14ac:dyDescent="0.25">
      <c r="A886" s="16">
        <v>110721</v>
      </c>
      <c r="B886" s="14">
        <v>87</v>
      </c>
      <c r="C886" s="15" t="s">
        <v>74</v>
      </c>
      <c r="D886" s="31">
        <v>5</v>
      </c>
      <c r="E886" s="73">
        <v>9.0500000000000007</v>
      </c>
      <c r="F886" s="73">
        <v>10.69</v>
      </c>
      <c r="G886" s="21">
        <v>291</v>
      </c>
    </row>
    <row r="887" spans="1:7" ht="14.4" x14ac:dyDescent="0.25">
      <c r="A887" s="16">
        <v>110790</v>
      </c>
      <c r="B887" s="14">
        <v>128</v>
      </c>
      <c r="C887" s="15" t="s">
        <v>75</v>
      </c>
      <c r="D887" s="31"/>
      <c r="E887" s="73"/>
      <c r="F887" s="73"/>
      <c r="G887" s="21">
        <v>292</v>
      </c>
    </row>
    <row r="888" spans="1:7" ht="14.4" x14ac:dyDescent="0.25">
      <c r="A888" s="16">
        <v>110859</v>
      </c>
      <c r="B888" s="14">
        <v>4</v>
      </c>
      <c r="C888" s="15" t="s">
        <v>75</v>
      </c>
      <c r="D888" s="31"/>
      <c r="E888" s="73"/>
      <c r="F888" s="73"/>
      <c r="G888" s="21">
        <v>293</v>
      </c>
    </row>
    <row r="889" spans="1:7" ht="14.4" x14ac:dyDescent="0.25">
      <c r="A889" s="16">
        <v>110928</v>
      </c>
      <c r="B889" s="14">
        <v>122</v>
      </c>
      <c r="C889" s="15" t="s">
        <v>74</v>
      </c>
      <c r="D889" s="31">
        <v>2</v>
      </c>
      <c r="E889" s="73">
        <v>24.16</v>
      </c>
      <c r="F889" s="73">
        <v>45.14</v>
      </c>
      <c r="G889" s="21">
        <v>293</v>
      </c>
    </row>
    <row r="890" spans="1:7" ht="14.4" x14ac:dyDescent="0.25">
      <c r="A890" s="16">
        <v>110997</v>
      </c>
      <c r="B890" s="14">
        <v>45</v>
      </c>
      <c r="C890" s="15" t="s">
        <v>75</v>
      </c>
      <c r="D890" s="31"/>
      <c r="E890" s="73"/>
      <c r="F890" s="73"/>
      <c r="G890" s="21">
        <v>294</v>
      </c>
    </row>
    <row r="891" spans="1:7" ht="14.4" x14ac:dyDescent="0.25">
      <c r="A891" s="16">
        <v>111066</v>
      </c>
      <c r="B891" s="14">
        <v>63</v>
      </c>
      <c r="C891" s="15" t="s">
        <v>75</v>
      </c>
      <c r="D891" s="31"/>
      <c r="E891" s="73"/>
      <c r="F891" s="73"/>
      <c r="G891" s="21">
        <v>294</v>
      </c>
    </row>
    <row r="892" spans="1:7" ht="14.4" x14ac:dyDescent="0.25">
      <c r="A892" s="16">
        <v>111135</v>
      </c>
      <c r="B892" s="14">
        <v>65</v>
      </c>
      <c r="C892" s="15" t="s">
        <v>74</v>
      </c>
      <c r="D892" s="31">
        <v>3</v>
      </c>
      <c r="E892" s="73">
        <v>11.92</v>
      </c>
      <c r="F892" s="73">
        <v>24.46</v>
      </c>
      <c r="G892" s="21">
        <v>294</v>
      </c>
    </row>
    <row r="893" spans="1:7" ht="14.4" x14ac:dyDescent="0.25">
      <c r="A893" s="16">
        <v>111204</v>
      </c>
      <c r="B893" s="14">
        <v>117</v>
      </c>
      <c r="C893" s="15" t="s">
        <v>74</v>
      </c>
      <c r="D893" s="31">
        <v>2</v>
      </c>
      <c r="E893" s="73">
        <v>9.14</v>
      </c>
      <c r="F893" s="73">
        <v>9</v>
      </c>
      <c r="G893" s="21">
        <v>294</v>
      </c>
    </row>
    <row r="894" spans="1:7" ht="14.4" x14ac:dyDescent="0.25">
      <c r="A894" s="16">
        <v>111273</v>
      </c>
      <c r="B894" s="14">
        <v>19</v>
      </c>
      <c r="C894" s="15" t="s">
        <v>74</v>
      </c>
      <c r="D894" s="31">
        <v>5</v>
      </c>
      <c r="E894" s="73">
        <v>24</v>
      </c>
      <c r="F894" s="73">
        <v>59.67</v>
      </c>
      <c r="G894" s="21">
        <v>295</v>
      </c>
    </row>
    <row r="895" spans="1:7" ht="14.4" x14ac:dyDescent="0.25">
      <c r="A895" s="16">
        <v>111342</v>
      </c>
      <c r="B895" s="14">
        <v>36</v>
      </c>
      <c r="C895" s="15" t="s">
        <v>75</v>
      </c>
      <c r="D895" s="31"/>
      <c r="E895" s="73"/>
      <c r="F895" s="73"/>
      <c r="G895" s="21">
        <v>295</v>
      </c>
    </row>
    <row r="896" spans="1:7" ht="14.4" x14ac:dyDescent="0.25">
      <c r="A896" s="16">
        <v>111411</v>
      </c>
      <c r="B896" s="14">
        <v>84</v>
      </c>
      <c r="C896" s="15" t="s">
        <v>74</v>
      </c>
      <c r="D896" s="31">
        <v>1</v>
      </c>
      <c r="E896" s="73">
        <v>7.05</v>
      </c>
      <c r="F896" s="73">
        <v>6.4</v>
      </c>
      <c r="G896" s="21">
        <v>296</v>
      </c>
    </row>
    <row r="897" spans="1:7" ht="14.4" x14ac:dyDescent="0.25">
      <c r="A897" s="16">
        <v>111480</v>
      </c>
      <c r="B897" s="14">
        <v>59</v>
      </c>
      <c r="C897" s="15" t="s">
        <v>74</v>
      </c>
      <c r="D897" s="31">
        <v>5</v>
      </c>
      <c r="E897" s="73">
        <v>5.91</v>
      </c>
      <c r="F897" s="73">
        <v>6.65</v>
      </c>
      <c r="G897" s="21">
        <v>296</v>
      </c>
    </row>
    <row r="898" spans="1:7" ht="14.4" x14ac:dyDescent="0.25">
      <c r="A898" s="16">
        <v>111549</v>
      </c>
      <c r="B898" s="14">
        <v>9</v>
      </c>
      <c r="C898" s="15" t="s">
        <v>74</v>
      </c>
      <c r="D898" s="31">
        <v>5</v>
      </c>
      <c r="E898" s="73">
        <v>3.31</v>
      </c>
      <c r="F898" s="73">
        <v>4.66</v>
      </c>
      <c r="G898" s="21">
        <v>297</v>
      </c>
    </row>
    <row r="899" spans="1:7" ht="14.4" x14ac:dyDescent="0.25">
      <c r="A899" s="16">
        <v>111618</v>
      </c>
      <c r="B899" s="14">
        <v>14</v>
      </c>
      <c r="C899" s="15" t="s">
        <v>74</v>
      </c>
      <c r="D899" s="31">
        <v>1</v>
      </c>
      <c r="E899" s="73">
        <v>11.67</v>
      </c>
      <c r="F899" s="73">
        <v>25.68</v>
      </c>
      <c r="G899" s="21">
        <v>297</v>
      </c>
    </row>
    <row r="900" spans="1:7" ht="14.4" x14ac:dyDescent="0.25">
      <c r="A900" s="16">
        <v>111687</v>
      </c>
      <c r="B900" s="14">
        <v>125</v>
      </c>
      <c r="C900" s="15" t="s">
        <v>75</v>
      </c>
      <c r="D900" s="31"/>
      <c r="E900" s="73"/>
      <c r="F900" s="73"/>
      <c r="G900" s="21">
        <v>297</v>
      </c>
    </row>
    <row r="901" spans="1:7" ht="14.4" x14ac:dyDescent="0.25">
      <c r="A901" s="16">
        <v>111756</v>
      </c>
      <c r="B901" s="14">
        <v>63</v>
      </c>
      <c r="C901" s="15" t="s">
        <v>74</v>
      </c>
      <c r="D901" s="31">
        <v>3</v>
      </c>
      <c r="E901" s="73">
        <v>8.9700000000000006</v>
      </c>
      <c r="F901" s="73">
        <v>20.28</v>
      </c>
      <c r="G901" s="21">
        <v>297</v>
      </c>
    </row>
    <row r="902" spans="1:7" ht="14.4" x14ac:dyDescent="0.25">
      <c r="A902" s="16">
        <v>111825</v>
      </c>
      <c r="B902" s="14">
        <v>63</v>
      </c>
      <c r="C902" s="15" t="s">
        <v>74</v>
      </c>
      <c r="D902" s="31">
        <v>5</v>
      </c>
      <c r="E902" s="73">
        <v>20.16</v>
      </c>
      <c r="F902" s="73">
        <v>39.35</v>
      </c>
      <c r="G902" s="21">
        <v>297</v>
      </c>
    </row>
    <row r="903" spans="1:7" ht="14.4" x14ac:dyDescent="0.25">
      <c r="A903" s="16">
        <v>111894</v>
      </c>
      <c r="B903" s="14">
        <v>18</v>
      </c>
      <c r="C903" s="15" t="s">
        <v>75</v>
      </c>
      <c r="D903" s="31"/>
      <c r="E903" s="73"/>
      <c r="F903" s="73"/>
      <c r="G903" s="21">
        <v>298</v>
      </c>
    </row>
    <row r="904" spans="1:7" ht="14.4" x14ac:dyDescent="0.25">
      <c r="A904" s="16">
        <v>111963</v>
      </c>
      <c r="B904" s="14">
        <v>110</v>
      </c>
      <c r="C904" s="15" t="s">
        <v>74</v>
      </c>
      <c r="D904" s="31">
        <v>6</v>
      </c>
      <c r="E904" s="73">
        <v>25.23</v>
      </c>
      <c r="F904" s="73">
        <v>40.21</v>
      </c>
      <c r="G904" s="21">
        <v>298</v>
      </c>
    </row>
    <row r="905" spans="1:7" ht="14.4" x14ac:dyDescent="0.25">
      <c r="A905" s="16">
        <v>112032</v>
      </c>
      <c r="B905" s="14">
        <v>36</v>
      </c>
      <c r="C905" s="15" t="s">
        <v>75</v>
      </c>
      <c r="D905" s="31"/>
      <c r="E905" s="73"/>
      <c r="F905" s="73"/>
      <c r="G905" s="21">
        <v>299</v>
      </c>
    </row>
    <row r="906" spans="1:7" ht="14.4" x14ac:dyDescent="0.25">
      <c r="A906" s="16">
        <v>112101</v>
      </c>
      <c r="B906" s="14">
        <v>64</v>
      </c>
      <c r="C906" s="15" t="s">
        <v>75</v>
      </c>
      <c r="D906" s="31"/>
      <c r="E906" s="73"/>
      <c r="F906" s="73"/>
      <c r="G906" s="21">
        <v>299</v>
      </c>
    </row>
    <row r="907" spans="1:7" ht="14.4" x14ac:dyDescent="0.25">
      <c r="A907" s="16">
        <v>112170</v>
      </c>
      <c r="B907" s="14">
        <v>125</v>
      </c>
      <c r="C907" s="15" t="s">
        <v>74</v>
      </c>
      <c r="D907" s="31">
        <v>2</v>
      </c>
      <c r="E907" s="73">
        <v>3.95</v>
      </c>
      <c r="F907" s="73">
        <v>4.13</v>
      </c>
      <c r="G907" s="21">
        <v>299</v>
      </c>
    </row>
    <row r="908" spans="1:7" ht="14.4" x14ac:dyDescent="0.25">
      <c r="A908" s="16">
        <v>112239</v>
      </c>
      <c r="B908" s="14">
        <v>87</v>
      </c>
      <c r="C908" s="15" t="s">
        <v>74</v>
      </c>
      <c r="D908" s="31">
        <v>3</v>
      </c>
      <c r="E908" s="73">
        <v>29.58</v>
      </c>
      <c r="F908" s="73">
        <v>30.66</v>
      </c>
      <c r="G908" s="21">
        <v>299</v>
      </c>
    </row>
    <row r="909" spans="1:7" ht="14.4" x14ac:dyDescent="0.25">
      <c r="A909" s="16">
        <v>112308</v>
      </c>
      <c r="B909" s="14">
        <v>7</v>
      </c>
      <c r="C909" s="15" t="s">
        <v>75</v>
      </c>
      <c r="D909" s="31"/>
      <c r="E909" s="73"/>
      <c r="F909" s="73"/>
      <c r="G909" s="21">
        <v>300</v>
      </c>
    </row>
    <row r="910" spans="1:7" ht="14.4" x14ac:dyDescent="0.25">
      <c r="A910" s="16">
        <v>112377</v>
      </c>
      <c r="B910" s="14">
        <v>33</v>
      </c>
      <c r="C910" s="15" t="s">
        <v>75</v>
      </c>
      <c r="D910" s="31"/>
      <c r="E910" s="73"/>
      <c r="F910" s="73"/>
      <c r="G910" s="21">
        <v>301</v>
      </c>
    </row>
    <row r="911" spans="1:7" ht="14.4" x14ac:dyDescent="0.25">
      <c r="A911" s="16">
        <v>112446</v>
      </c>
      <c r="B911" s="14">
        <v>57</v>
      </c>
      <c r="C911" s="15" t="s">
        <v>75</v>
      </c>
      <c r="D911" s="31"/>
      <c r="E911" s="73"/>
      <c r="F911" s="73"/>
      <c r="G911" s="21">
        <v>301</v>
      </c>
    </row>
    <row r="912" spans="1:7" ht="14.4" x14ac:dyDescent="0.25">
      <c r="A912" s="16">
        <v>112515</v>
      </c>
      <c r="B912" s="14">
        <v>70</v>
      </c>
      <c r="C912" s="15" t="s">
        <v>75</v>
      </c>
      <c r="D912" s="31"/>
      <c r="E912" s="73"/>
      <c r="F912" s="73"/>
      <c r="G912" s="21">
        <v>301</v>
      </c>
    </row>
    <row r="913" spans="1:7" ht="14.4" x14ac:dyDescent="0.25">
      <c r="A913" s="16">
        <v>112584</v>
      </c>
      <c r="B913" s="14">
        <v>113</v>
      </c>
      <c r="C913" s="15" t="s">
        <v>74</v>
      </c>
      <c r="D913" s="31">
        <v>1</v>
      </c>
      <c r="E913" s="73">
        <v>21.45</v>
      </c>
      <c r="F913" s="73">
        <v>53.64</v>
      </c>
      <c r="G913" s="21">
        <v>302</v>
      </c>
    </row>
    <row r="914" spans="1:7" ht="14.4" x14ac:dyDescent="0.25">
      <c r="A914" s="16">
        <v>112653</v>
      </c>
      <c r="B914" s="14">
        <v>74</v>
      </c>
      <c r="C914" s="15" t="s">
        <v>75</v>
      </c>
      <c r="D914" s="31"/>
      <c r="E914" s="73"/>
      <c r="F914" s="73"/>
      <c r="G914" s="21">
        <v>302</v>
      </c>
    </row>
    <row r="915" spans="1:7" ht="14.4" x14ac:dyDescent="0.25">
      <c r="A915" s="16">
        <v>112722</v>
      </c>
      <c r="B915" s="14">
        <v>53</v>
      </c>
      <c r="C915" s="15" t="s">
        <v>74</v>
      </c>
      <c r="D915" s="31">
        <v>4</v>
      </c>
      <c r="E915" s="73">
        <v>26.09</v>
      </c>
      <c r="F915" s="73">
        <v>66.75</v>
      </c>
      <c r="G915" s="21">
        <v>302</v>
      </c>
    </row>
    <row r="916" spans="1:7" ht="14.4" x14ac:dyDescent="0.25">
      <c r="A916" s="16">
        <v>112791</v>
      </c>
      <c r="B916" s="14">
        <v>70</v>
      </c>
      <c r="C916" s="15" t="s">
        <v>74</v>
      </c>
      <c r="D916" s="31">
        <v>4</v>
      </c>
      <c r="E916" s="73">
        <v>12.54</v>
      </c>
      <c r="F916" s="73">
        <v>16.079999999999998</v>
      </c>
      <c r="G916" s="21">
        <v>303</v>
      </c>
    </row>
    <row r="917" spans="1:7" ht="14.4" x14ac:dyDescent="0.25">
      <c r="A917" s="16">
        <v>112860</v>
      </c>
      <c r="B917" s="14">
        <v>80</v>
      </c>
      <c r="C917" s="15" t="s">
        <v>75</v>
      </c>
      <c r="D917" s="31"/>
      <c r="E917" s="73"/>
      <c r="F917" s="73"/>
      <c r="G917" s="21">
        <v>303</v>
      </c>
    </row>
    <row r="918" spans="1:7" ht="14.4" x14ac:dyDescent="0.25">
      <c r="A918" s="16">
        <v>112929</v>
      </c>
      <c r="B918" s="14">
        <v>62</v>
      </c>
      <c r="C918" s="15" t="s">
        <v>74</v>
      </c>
      <c r="D918" s="31">
        <v>2</v>
      </c>
      <c r="E918" s="73">
        <v>10.01</v>
      </c>
      <c r="F918" s="73">
        <v>14.46</v>
      </c>
      <c r="G918" s="21">
        <v>304</v>
      </c>
    </row>
    <row r="919" spans="1:7" ht="14.4" x14ac:dyDescent="0.25">
      <c r="A919" s="16">
        <v>112998</v>
      </c>
      <c r="B919" s="14">
        <v>76</v>
      </c>
      <c r="C919" s="15" t="s">
        <v>74</v>
      </c>
      <c r="D919" s="31">
        <v>3</v>
      </c>
      <c r="E919" s="73">
        <v>9.73</v>
      </c>
      <c r="F919" s="73">
        <v>12.31</v>
      </c>
      <c r="G919" s="21">
        <v>304</v>
      </c>
    </row>
    <row r="920" spans="1:7" ht="14.4" x14ac:dyDescent="0.25">
      <c r="A920" s="16">
        <v>113067</v>
      </c>
      <c r="B920" s="14">
        <v>14</v>
      </c>
      <c r="C920" s="15" t="s">
        <v>75</v>
      </c>
      <c r="D920" s="31"/>
      <c r="E920" s="73"/>
      <c r="F920" s="73"/>
      <c r="G920" s="21">
        <v>304</v>
      </c>
    </row>
    <row r="921" spans="1:7" ht="14.4" x14ac:dyDescent="0.25">
      <c r="A921" s="16">
        <v>113136</v>
      </c>
      <c r="B921" s="14">
        <v>115</v>
      </c>
      <c r="C921" s="15" t="s">
        <v>75</v>
      </c>
      <c r="D921" s="31"/>
      <c r="E921" s="73"/>
      <c r="F921" s="73"/>
      <c r="G921" s="21">
        <v>306</v>
      </c>
    </row>
    <row r="922" spans="1:7" ht="14.4" x14ac:dyDescent="0.25">
      <c r="A922" s="16">
        <v>113205</v>
      </c>
      <c r="B922" s="14">
        <v>45</v>
      </c>
      <c r="C922" s="15" t="s">
        <v>74</v>
      </c>
      <c r="D922" s="31">
        <v>4</v>
      </c>
      <c r="E922" s="73">
        <v>12.99</v>
      </c>
      <c r="F922" s="73">
        <v>14.23</v>
      </c>
      <c r="G922" s="21">
        <v>306</v>
      </c>
    </row>
    <row r="923" spans="1:7" ht="14.4" x14ac:dyDescent="0.25">
      <c r="A923" s="16">
        <v>113274</v>
      </c>
      <c r="B923" s="14">
        <v>15</v>
      </c>
      <c r="C923" s="15" t="s">
        <v>74</v>
      </c>
      <c r="D923" s="31">
        <v>1</v>
      </c>
      <c r="E923" s="73">
        <v>11.39</v>
      </c>
      <c r="F923" s="73">
        <v>9.57</v>
      </c>
      <c r="G923" s="21">
        <v>306</v>
      </c>
    </row>
    <row r="924" spans="1:7" ht="14.4" x14ac:dyDescent="0.25">
      <c r="A924" s="16">
        <v>113343</v>
      </c>
      <c r="B924" s="14">
        <v>9</v>
      </c>
      <c r="C924" s="15" t="s">
        <v>75</v>
      </c>
      <c r="D924" s="31"/>
      <c r="E924" s="73"/>
      <c r="F924" s="73"/>
      <c r="G924" s="21">
        <v>306</v>
      </c>
    </row>
    <row r="925" spans="1:7" ht="14.4" x14ac:dyDescent="0.25">
      <c r="A925" s="16">
        <v>113412</v>
      </c>
      <c r="B925" s="14">
        <v>87</v>
      </c>
      <c r="C925" s="15" t="s">
        <v>74</v>
      </c>
      <c r="D925" s="31">
        <v>3</v>
      </c>
      <c r="E925" s="73">
        <v>21.86</v>
      </c>
      <c r="F925" s="73">
        <v>52.85</v>
      </c>
      <c r="G925" s="21">
        <v>307</v>
      </c>
    </row>
    <row r="926" spans="1:7" ht="14.4" x14ac:dyDescent="0.25">
      <c r="A926" s="16">
        <v>113481</v>
      </c>
      <c r="B926" s="14">
        <v>38</v>
      </c>
      <c r="C926" s="15" t="s">
        <v>75</v>
      </c>
      <c r="D926" s="31"/>
      <c r="E926" s="73"/>
      <c r="F926" s="73"/>
      <c r="G926" s="21">
        <v>309</v>
      </c>
    </row>
    <row r="927" spans="1:7" ht="14.4" x14ac:dyDescent="0.25">
      <c r="A927" s="16">
        <v>113550</v>
      </c>
      <c r="B927" s="14">
        <v>83</v>
      </c>
      <c r="C927" s="15" t="s">
        <v>75</v>
      </c>
      <c r="D927" s="31"/>
      <c r="E927" s="73"/>
      <c r="F927" s="73"/>
      <c r="G927" s="21">
        <v>309</v>
      </c>
    </row>
    <row r="928" spans="1:7" ht="14.4" x14ac:dyDescent="0.25">
      <c r="A928" s="16">
        <v>113619</v>
      </c>
      <c r="B928" s="14">
        <v>66</v>
      </c>
      <c r="C928" s="15" t="s">
        <v>75</v>
      </c>
      <c r="D928" s="31"/>
      <c r="E928" s="73"/>
      <c r="F928" s="73"/>
      <c r="G928" s="21">
        <v>310</v>
      </c>
    </row>
    <row r="929" spans="1:7" ht="14.4" x14ac:dyDescent="0.25">
      <c r="A929" s="16">
        <v>113688</v>
      </c>
      <c r="B929" s="14">
        <v>124</v>
      </c>
      <c r="C929" s="15" t="s">
        <v>75</v>
      </c>
      <c r="D929" s="31"/>
      <c r="E929" s="73"/>
      <c r="F929" s="73"/>
      <c r="G929" s="21">
        <v>310</v>
      </c>
    </row>
    <row r="930" spans="1:7" ht="14.4" x14ac:dyDescent="0.25">
      <c r="A930" s="16">
        <v>113757</v>
      </c>
      <c r="B930" s="14">
        <v>54</v>
      </c>
      <c r="C930" s="15" t="s">
        <v>74</v>
      </c>
      <c r="D930" s="31">
        <v>5</v>
      </c>
      <c r="E930" s="73">
        <v>22.53</v>
      </c>
      <c r="F930" s="73">
        <v>58.57</v>
      </c>
      <c r="G930" s="21">
        <v>312</v>
      </c>
    </row>
    <row r="931" spans="1:7" ht="14.4" x14ac:dyDescent="0.25">
      <c r="A931" s="16">
        <v>113826</v>
      </c>
      <c r="B931" s="14">
        <v>90</v>
      </c>
      <c r="C931" s="15" t="s">
        <v>74</v>
      </c>
      <c r="D931" s="31">
        <v>4</v>
      </c>
      <c r="E931" s="73">
        <v>11.28</v>
      </c>
      <c r="F931" s="73">
        <v>10.9</v>
      </c>
      <c r="G931" s="21">
        <v>312</v>
      </c>
    </row>
    <row r="932" spans="1:7" ht="14.4" x14ac:dyDescent="0.25">
      <c r="A932" s="16">
        <v>113895</v>
      </c>
      <c r="B932" s="14">
        <v>4</v>
      </c>
      <c r="C932" s="15" t="s">
        <v>75</v>
      </c>
      <c r="D932" s="31"/>
      <c r="E932" s="73"/>
      <c r="F932" s="73"/>
      <c r="G932" s="21">
        <v>312</v>
      </c>
    </row>
    <row r="933" spans="1:7" ht="14.4" x14ac:dyDescent="0.25">
      <c r="A933" s="16">
        <v>113964</v>
      </c>
      <c r="B933" s="14">
        <v>5</v>
      </c>
      <c r="C933" s="15" t="s">
        <v>75</v>
      </c>
      <c r="D933" s="31"/>
      <c r="E933" s="73"/>
      <c r="F933" s="73"/>
      <c r="G933" s="21">
        <v>313</v>
      </c>
    </row>
    <row r="934" spans="1:7" ht="14.4" x14ac:dyDescent="0.25">
      <c r="A934" s="16">
        <v>114033</v>
      </c>
      <c r="B934" s="14">
        <v>52</v>
      </c>
      <c r="C934" s="15" t="s">
        <v>74</v>
      </c>
      <c r="D934" s="31">
        <v>2</v>
      </c>
      <c r="E934" s="73">
        <v>9.35</v>
      </c>
      <c r="F934" s="73">
        <v>7.37</v>
      </c>
      <c r="G934" s="21">
        <v>313</v>
      </c>
    </row>
    <row r="935" spans="1:7" ht="14.4" x14ac:dyDescent="0.25">
      <c r="A935" s="16">
        <v>114102</v>
      </c>
      <c r="B935" s="14">
        <v>50</v>
      </c>
      <c r="C935" s="15" t="s">
        <v>74</v>
      </c>
      <c r="D935" s="31">
        <v>4</v>
      </c>
      <c r="E935" s="73">
        <v>27.21</v>
      </c>
      <c r="F935" s="73">
        <v>38.42</v>
      </c>
      <c r="G935" s="21">
        <v>313</v>
      </c>
    </row>
    <row r="936" spans="1:7" ht="14.4" x14ac:dyDescent="0.25">
      <c r="A936" s="16">
        <v>114171</v>
      </c>
      <c r="B936" s="14">
        <v>45</v>
      </c>
      <c r="C936" s="15" t="s">
        <v>74</v>
      </c>
      <c r="D936" s="31">
        <v>2</v>
      </c>
      <c r="E936" s="73">
        <v>15.5</v>
      </c>
      <c r="F936" s="73">
        <v>15.74</v>
      </c>
      <c r="G936" s="21">
        <v>314</v>
      </c>
    </row>
    <row r="937" spans="1:7" ht="14.4" x14ac:dyDescent="0.25">
      <c r="A937" s="16">
        <v>114240</v>
      </c>
      <c r="B937" s="14">
        <v>110</v>
      </c>
      <c r="C937" s="15" t="s">
        <v>75</v>
      </c>
      <c r="D937" s="31"/>
      <c r="E937" s="73"/>
      <c r="F937" s="73"/>
      <c r="G937" s="21">
        <v>314</v>
      </c>
    </row>
    <row r="938" spans="1:7" ht="14.4" x14ac:dyDescent="0.25">
      <c r="A938" s="16">
        <v>114309</v>
      </c>
      <c r="B938" s="14">
        <v>90</v>
      </c>
      <c r="C938" s="15" t="s">
        <v>74</v>
      </c>
      <c r="D938" s="31">
        <v>2</v>
      </c>
      <c r="E938" s="73">
        <v>6.09</v>
      </c>
      <c r="F938" s="73">
        <v>10.06</v>
      </c>
      <c r="G938" s="21">
        <v>315</v>
      </c>
    </row>
    <row r="939" spans="1:7" ht="14.4" x14ac:dyDescent="0.25">
      <c r="A939" s="16">
        <v>114378</v>
      </c>
      <c r="B939" s="14">
        <v>32</v>
      </c>
      <c r="C939" s="15" t="s">
        <v>74</v>
      </c>
      <c r="D939" s="31">
        <v>4</v>
      </c>
      <c r="E939" s="73">
        <v>11.71</v>
      </c>
      <c r="F939" s="73">
        <v>26.47</v>
      </c>
      <c r="G939" s="21">
        <v>315</v>
      </c>
    </row>
    <row r="940" spans="1:7" ht="14.4" x14ac:dyDescent="0.25">
      <c r="A940" s="16">
        <v>114447</v>
      </c>
      <c r="B940" s="14">
        <v>116</v>
      </c>
      <c r="C940" s="15" t="s">
        <v>74</v>
      </c>
      <c r="D940" s="31">
        <v>4</v>
      </c>
      <c r="E940" s="73">
        <v>9.6999999999999993</v>
      </c>
      <c r="F940" s="73">
        <v>17.93</v>
      </c>
      <c r="G940" s="21">
        <v>315</v>
      </c>
    </row>
    <row r="941" spans="1:7" ht="14.4" x14ac:dyDescent="0.25">
      <c r="A941" s="16">
        <v>114516</v>
      </c>
      <c r="B941" s="14">
        <v>7</v>
      </c>
      <c r="C941" s="15" t="s">
        <v>74</v>
      </c>
      <c r="D941" s="31">
        <v>2</v>
      </c>
      <c r="E941" s="73">
        <v>29.93</v>
      </c>
      <c r="F941" s="73">
        <v>64.44</v>
      </c>
      <c r="G941" s="21">
        <v>316</v>
      </c>
    </row>
    <row r="942" spans="1:7" ht="14.4" x14ac:dyDescent="0.25">
      <c r="A942" s="16">
        <v>114585</v>
      </c>
      <c r="B942" s="14">
        <v>36</v>
      </c>
      <c r="C942" s="15" t="s">
        <v>74</v>
      </c>
      <c r="D942" s="31">
        <v>5</v>
      </c>
      <c r="E942" s="73">
        <v>16.22</v>
      </c>
      <c r="F942" s="73">
        <v>26.78</v>
      </c>
      <c r="G942" s="21">
        <v>317</v>
      </c>
    </row>
    <row r="943" spans="1:7" ht="14.4" x14ac:dyDescent="0.25">
      <c r="A943" s="16">
        <v>114654</v>
      </c>
      <c r="B943" s="14">
        <v>114</v>
      </c>
      <c r="C943" s="15" t="s">
        <v>74</v>
      </c>
      <c r="D943" s="31">
        <v>2</v>
      </c>
      <c r="E943" s="73">
        <v>3.94</v>
      </c>
      <c r="F943" s="73">
        <v>2.2000000000000002</v>
      </c>
      <c r="G943" s="21">
        <v>317</v>
      </c>
    </row>
    <row r="944" spans="1:7" ht="14.4" x14ac:dyDescent="0.25">
      <c r="A944" s="16">
        <v>114723</v>
      </c>
      <c r="B944" s="14">
        <v>34</v>
      </c>
      <c r="C944" s="15" t="s">
        <v>75</v>
      </c>
      <c r="D944" s="31"/>
      <c r="E944" s="73"/>
      <c r="F944" s="73"/>
      <c r="G944" s="21">
        <v>317</v>
      </c>
    </row>
    <row r="945" spans="1:7" ht="14.4" x14ac:dyDescent="0.25">
      <c r="A945" s="16">
        <v>114792</v>
      </c>
      <c r="B945" s="14">
        <v>47</v>
      </c>
      <c r="C945" s="15" t="s">
        <v>75</v>
      </c>
      <c r="D945" s="31"/>
      <c r="E945" s="73"/>
      <c r="F945" s="73"/>
      <c r="G945" s="21">
        <v>317</v>
      </c>
    </row>
    <row r="946" spans="1:7" ht="14.4" x14ac:dyDescent="0.25">
      <c r="A946" s="16">
        <v>114861</v>
      </c>
      <c r="B946" s="14">
        <v>34</v>
      </c>
      <c r="C946" s="15" t="s">
        <v>74</v>
      </c>
      <c r="D946" s="31">
        <v>4</v>
      </c>
      <c r="E946" s="73">
        <v>4.57</v>
      </c>
      <c r="F946" s="73">
        <v>2.66</v>
      </c>
      <c r="G946" s="21">
        <v>317</v>
      </c>
    </row>
    <row r="947" spans="1:7" ht="14.4" x14ac:dyDescent="0.25">
      <c r="A947" s="16">
        <v>114930</v>
      </c>
      <c r="B947" s="14">
        <v>30</v>
      </c>
      <c r="C947" s="15" t="s">
        <v>74</v>
      </c>
      <c r="D947" s="31">
        <v>3</v>
      </c>
      <c r="E947" s="73">
        <v>3.9</v>
      </c>
      <c r="F947" s="73">
        <v>4.5</v>
      </c>
      <c r="G947" s="21">
        <v>317</v>
      </c>
    </row>
    <row r="948" spans="1:7" ht="14.4" x14ac:dyDescent="0.25">
      <c r="A948" s="16">
        <v>114999</v>
      </c>
      <c r="B948" s="14">
        <v>3</v>
      </c>
      <c r="C948" s="15" t="s">
        <v>74</v>
      </c>
      <c r="D948" s="31">
        <v>6</v>
      </c>
      <c r="E948" s="73">
        <v>20.87</v>
      </c>
      <c r="F948" s="73">
        <v>19.38</v>
      </c>
      <c r="G948" s="21">
        <v>318</v>
      </c>
    </row>
    <row r="949" spans="1:7" ht="14.4" x14ac:dyDescent="0.25">
      <c r="A949" s="16">
        <v>115068</v>
      </c>
      <c r="B949" s="14">
        <v>41</v>
      </c>
      <c r="C949" s="15" t="s">
        <v>74</v>
      </c>
      <c r="D949" s="31">
        <v>4</v>
      </c>
      <c r="E949" s="73">
        <v>24.18</v>
      </c>
      <c r="F949" s="73">
        <v>56.47</v>
      </c>
      <c r="G949" s="21">
        <v>319</v>
      </c>
    </row>
    <row r="950" spans="1:7" ht="14.4" x14ac:dyDescent="0.25">
      <c r="A950" s="16">
        <v>115137</v>
      </c>
      <c r="B950" s="14">
        <v>92</v>
      </c>
      <c r="C950" s="15" t="s">
        <v>74</v>
      </c>
      <c r="D950" s="31">
        <v>4</v>
      </c>
      <c r="E950" s="73">
        <v>15.87</v>
      </c>
      <c r="F950" s="73">
        <v>39.57</v>
      </c>
      <c r="G950" s="21">
        <v>319</v>
      </c>
    </row>
    <row r="951" spans="1:7" ht="14.4" x14ac:dyDescent="0.25">
      <c r="A951" s="16">
        <v>115206</v>
      </c>
      <c r="B951" s="14">
        <v>13</v>
      </c>
      <c r="C951" s="15" t="s">
        <v>75</v>
      </c>
      <c r="D951" s="31"/>
      <c r="E951" s="73"/>
      <c r="F951" s="73"/>
      <c r="G951" s="21">
        <v>320</v>
      </c>
    </row>
    <row r="952" spans="1:7" ht="14.4" x14ac:dyDescent="0.25">
      <c r="A952" s="16">
        <v>115275</v>
      </c>
      <c r="B952" s="14">
        <v>96</v>
      </c>
      <c r="C952" s="15" t="s">
        <v>74</v>
      </c>
      <c r="D952" s="31">
        <v>6</v>
      </c>
      <c r="E952" s="73">
        <v>26.9</v>
      </c>
      <c r="F952" s="73">
        <v>69.87</v>
      </c>
      <c r="G952" s="21">
        <v>320</v>
      </c>
    </row>
    <row r="953" spans="1:7" ht="14.4" x14ac:dyDescent="0.25">
      <c r="A953" s="16">
        <v>115344</v>
      </c>
      <c r="B953" s="14">
        <v>127</v>
      </c>
      <c r="C953" s="15" t="s">
        <v>74</v>
      </c>
      <c r="D953" s="31">
        <v>5</v>
      </c>
      <c r="E953" s="73">
        <v>20.94</v>
      </c>
      <c r="F953" s="73">
        <v>41.36</v>
      </c>
      <c r="G953" s="21">
        <v>321</v>
      </c>
    </row>
    <row r="954" spans="1:7" ht="14.4" x14ac:dyDescent="0.25">
      <c r="A954" s="16">
        <v>115413</v>
      </c>
      <c r="B954" s="14">
        <v>92</v>
      </c>
      <c r="C954" s="15" t="s">
        <v>75</v>
      </c>
      <c r="D954" s="31"/>
      <c r="E954" s="73"/>
      <c r="F954" s="73"/>
      <c r="G954" s="21">
        <v>321</v>
      </c>
    </row>
    <row r="955" spans="1:7" ht="14.4" x14ac:dyDescent="0.25">
      <c r="A955" s="16">
        <v>115482</v>
      </c>
      <c r="B955" s="14">
        <v>128</v>
      </c>
      <c r="C955" s="15" t="s">
        <v>75</v>
      </c>
      <c r="D955" s="31"/>
      <c r="E955" s="73"/>
      <c r="F955" s="73"/>
      <c r="G955" s="21">
        <v>321</v>
      </c>
    </row>
    <row r="956" spans="1:7" ht="14.4" x14ac:dyDescent="0.25">
      <c r="A956" s="16">
        <v>115551</v>
      </c>
      <c r="B956" s="14">
        <v>18</v>
      </c>
      <c r="C956" s="15" t="s">
        <v>74</v>
      </c>
      <c r="D956" s="31">
        <v>5</v>
      </c>
      <c r="E956" s="73">
        <v>13.96</v>
      </c>
      <c r="F956" s="73">
        <v>33.049999999999997</v>
      </c>
      <c r="G956" s="21">
        <v>322</v>
      </c>
    </row>
    <row r="957" spans="1:7" ht="14.4" x14ac:dyDescent="0.25">
      <c r="A957" s="16">
        <v>115620</v>
      </c>
      <c r="B957" s="14">
        <v>97</v>
      </c>
      <c r="C957" s="15" t="s">
        <v>75</v>
      </c>
      <c r="D957" s="31"/>
      <c r="E957" s="73"/>
      <c r="F957" s="73"/>
      <c r="G957" s="21">
        <v>322</v>
      </c>
    </row>
    <row r="958" spans="1:7" ht="14.4" x14ac:dyDescent="0.25">
      <c r="A958" s="16">
        <v>115689</v>
      </c>
      <c r="B958" s="14">
        <v>77</v>
      </c>
      <c r="C958" s="15" t="s">
        <v>75</v>
      </c>
      <c r="D958" s="31"/>
      <c r="E958" s="73"/>
      <c r="F958" s="73"/>
      <c r="G958" s="21">
        <v>322</v>
      </c>
    </row>
    <row r="959" spans="1:7" ht="14.4" x14ac:dyDescent="0.25">
      <c r="A959" s="16">
        <v>115758</v>
      </c>
      <c r="B959" s="14">
        <v>51</v>
      </c>
      <c r="C959" s="15" t="s">
        <v>74</v>
      </c>
      <c r="D959" s="31">
        <v>3</v>
      </c>
      <c r="E959" s="73">
        <v>10.039999999999999</v>
      </c>
      <c r="F959" s="73">
        <v>17.440000000000001</v>
      </c>
      <c r="G959" s="21">
        <v>323</v>
      </c>
    </row>
    <row r="960" spans="1:7" ht="14.4" x14ac:dyDescent="0.25">
      <c r="A960" s="16">
        <v>115827</v>
      </c>
      <c r="B960" s="14">
        <v>77</v>
      </c>
      <c r="C960" s="15" t="s">
        <v>75</v>
      </c>
      <c r="D960" s="31"/>
      <c r="E960" s="73"/>
      <c r="F960" s="73"/>
      <c r="G960" s="21">
        <v>323</v>
      </c>
    </row>
    <row r="961" spans="1:7" ht="14.4" x14ac:dyDescent="0.25">
      <c r="A961" s="16">
        <v>115896</v>
      </c>
      <c r="B961" s="14">
        <v>46</v>
      </c>
      <c r="C961" s="15" t="s">
        <v>74</v>
      </c>
      <c r="D961" s="31">
        <v>6</v>
      </c>
      <c r="E961" s="73">
        <v>15.06</v>
      </c>
      <c r="F961" s="73">
        <v>29.3</v>
      </c>
      <c r="G961" s="21">
        <v>323</v>
      </c>
    </row>
    <row r="962" spans="1:7" ht="14.4" x14ac:dyDescent="0.25">
      <c r="A962" s="16">
        <v>115965</v>
      </c>
      <c r="B962" s="14">
        <v>67</v>
      </c>
      <c r="C962" s="15" t="s">
        <v>74</v>
      </c>
      <c r="D962" s="31">
        <v>5</v>
      </c>
      <c r="E962" s="73">
        <v>21.3</v>
      </c>
      <c r="F962" s="73">
        <v>24.68</v>
      </c>
      <c r="G962" s="21">
        <v>323</v>
      </c>
    </row>
    <row r="963" spans="1:7" ht="14.4" x14ac:dyDescent="0.25">
      <c r="A963" s="16">
        <v>116034</v>
      </c>
      <c r="B963" s="14">
        <v>78</v>
      </c>
      <c r="C963" s="15" t="s">
        <v>74</v>
      </c>
      <c r="D963" s="31">
        <v>4</v>
      </c>
      <c r="E963" s="73">
        <v>4.55</v>
      </c>
      <c r="F963" s="73">
        <v>7.56</v>
      </c>
      <c r="G963" s="21">
        <v>324</v>
      </c>
    </row>
    <row r="964" spans="1:7" ht="14.4" x14ac:dyDescent="0.25">
      <c r="A964" s="16">
        <v>116103</v>
      </c>
      <c r="B964" s="14">
        <v>16</v>
      </c>
      <c r="C964" s="15" t="s">
        <v>75</v>
      </c>
      <c r="D964" s="31"/>
      <c r="E964" s="73"/>
      <c r="F964" s="73"/>
      <c r="G964" s="21">
        <v>324</v>
      </c>
    </row>
    <row r="965" spans="1:7" ht="14.4" x14ac:dyDescent="0.25">
      <c r="A965" s="16">
        <v>116172</v>
      </c>
      <c r="B965" s="14">
        <v>124</v>
      </c>
      <c r="C965" s="15" t="s">
        <v>75</v>
      </c>
      <c r="D965" s="31"/>
      <c r="E965" s="73"/>
      <c r="F965" s="73"/>
      <c r="G965" s="21">
        <v>325</v>
      </c>
    </row>
    <row r="966" spans="1:7" ht="14.4" x14ac:dyDescent="0.25">
      <c r="A966" s="16">
        <v>116241</v>
      </c>
      <c r="B966" s="14">
        <v>88</v>
      </c>
      <c r="C966" s="15" t="s">
        <v>75</v>
      </c>
      <c r="D966" s="31"/>
      <c r="E966" s="73"/>
      <c r="F966" s="73"/>
      <c r="G966" s="21">
        <v>325</v>
      </c>
    </row>
    <row r="967" spans="1:7" ht="14.4" x14ac:dyDescent="0.25">
      <c r="A967" s="16">
        <v>116310</v>
      </c>
      <c r="B967" s="14">
        <v>108</v>
      </c>
      <c r="C967" s="15" t="s">
        <v>74</v>
      </c>
      <c r="D967" s="31">
        <v>6</v>
      </c>
      <c r="E967" s="73">
        <v>24.58</v>
      </c>
      <c r="F967" s="73">
        <v>62.74</v>
      </c>
      <c r="G967" s="21">
        <v>325</v>
      </c>
    </row>
    <row r="968" spans="1:7" ht="14.4" x14ac:dyDescent="0.25">
      <c r="A968" s="16">
        <v>116379</v>
      </c>
      <c r="B968" s="14">
        <v>10</v>
      </c>
      <c r="C968" s="15" t="s">
        <v>74</v>
      </c>
      <c r="D968" s="31">
        <v>3</v>
      </c>
      <c r="E968" s="73">
        <v>20.32</v>
      </c>
      <c r="F968" s="73">
        <v>28.64</v>
      </c>
      <c r="G968" s="21">
        <v>326</v>
      </c>
    </row>
    <row r="969" spans="1:7" ht="14.4" x14ac:dyDescent="0.25">
      <c r="A969" s="16">
        <v>116448</v>
      </c>
      <c r="B969" s="14">
        <v>128</v>
      </c>
      <c r="C969" s="15" t="s">
        <v>74</v>
      </c>
      <c r="D969" s="31">
        <v>1</v>
      </c>
      <c r="E969" s="73">
        <v>26.56</v>
      </c>
      <c r="F969" s="73">
        <v>61.94</v>
      </c>
      <c r="G969" s="21">
        <v>327</v>
      </c>
    </row>
    <row r="970" spans="1:7" ht="14.4" x14ac:dyDescent="0.25">
      <c r="A970" s="16">
        <v>116517</v>
      </c>
      <c r="B970" s="14">
        <v>113</v>
      </c>
      <c r="C970" s="15" t="s">
        <v>74</v>
      </c>
      <c r="D970" s="31">
        <v>4</v>
      </c>
      <c r="E970" s="73">
        <v>23.58</v>
      </c>
      <c r="F970" s="73">
        <v>45.82</v>
      </c>
      <c r="G970" s="21">
        <v>327</v>
      </c>
    </row>
    <row r="971" spans="1:7" ht="14.4" x14ac:dyDescent="0.25">
      <c r="A971" s="16">
        <v>116586</v>
      </c>
      <c r="B971" s="14">
        <v>102</v>
      </c>
      <c r="C971" s="15" t="s">
        <v>74</v>
      </c>
      <c r="D971" s="31">
        <v>2</v>
      </c>
      <c r="E971" s="73">
        <v>3.96</v>
      </c>
      <c r="F971" s="73">
        <v>4.8499999999999996</v>
      </c>
      <c r="G971" s="21">
        <v>327</v>
      </c>
    </row>
    <row r="972" spans="1:7" ht="14.4" x14ac:dyDescent="0.25">
      <c r="A972" s="16">
        <v>116655</v>
      </c>
      <c r="B972" s="14">
        <v>94</v>
      </c>
      <c r="C972" s="15" t="s">
        <v>74</v>
      </c>
      <c r="D972" s="31">
        <v>1</v>
      </c>
      <c r="E972" s="73">
        <v>7.01</v>
      </c>
      <c r="F972" s="73">
        <v>12.73</v>
      </c>
      <c r="G972" s="21">
        <v>327</v>
      </c>
    </row>
    <row r="973" spans="1:7" ht="14.4" x14ac:dyDescent="0.25">
      <c r="A973" s="16">
        <v>116724</v>
      </c>
      <c r="B973" s="14">
        <v>58</v>
      </c>
      <c r="C973" s="15" t="s">
        <v>75</v>
      </c>
      <c r="D973" s="31"/>
      <c r="E973" s="73"/>
      <c r="F973" s="73"/>
      <c r="G973" s="21">
        <v>327</v>
      </c>
    </row>
    <row r="974" spans="1:7" ht="14.4" x14ac:dyDescent="0.25">
      <c r="A974" s="16">
        <v>116793</v>
      </c>
      <c r="B974" s="14">
        <v>33</v>
      </c>
      <c r="C974" s="15" t="s">
        <v>74</v>
      </c>
      <c r="D974" s="31">
        <v>3</v>
      </c>
      <c r="E974" s="73">
        <v>9.01</v>
      </c>
      <c r="F974" s="73">
        <v>13.59</v>
      </c>
      <c r="G974" s="21">
        <v>327</v>
      </c>
    </row>
    <row r="975" spans="1:7" ht="14.4" x14ac:dyDescent="0.25">
      <c r="A975" s="16">
        <v>116862</v>
      </c>
      <c r="B975" s="14">
        <v>86</v>
      </c>
      <c r="C975" s="15" t="s">
        <v>74</v>
      </c>
      <c r="D975" s="31">
        <v>5</v>
      </c>
      <c r="E975" s="73">
        <v>16.09</v>
      </c>
      <c r="F975" s="73">
        <v>15.21</v>
      </c>
      <c r="G975" s="21">
        <v>328</v>
      </c>
    </row>
    <row r="976" spans="1:7" ht="14.4" x14ac:dyDescent="0.25">
      <c r="A976" s="16">
        <v>116931</v>
      </c>
      <c r="B976" s="14">
        <v>118</v>
      </c>
      <c r="C976" s="15" t="s">
        <v>74</v>
      </c>
      <c r="D976" s="31">
        <v>3</v>
      </c>
      <c r="E976" s="73">
        <v>24.65</v>
      </c>
      <c r="F976" s="73">
        <v>58.78</v>
      </c>
      <c r="G976" s="21">
        <v>328</v>
      </c>
    </row>
    <row r="977" spans="1:7" ht="14.4" x14ac:dyDescent="0.25">
      <c r="A977" s="16">
        <v>117000</v>
      </c>
      <c r="B977" s="14">
        <v>10</v>
      </c>
      <c r="C977" s="15" t="s">
        <v>75</v>
      </c>
      <c r="D977" s="31"/>
      <c r="E977" s="73"/>
      <c r="F977" s="73"/>
      <c r="G977" s="21">
        <v>328</v>
      </c>
    </row>
    <row r="978" spans="1:7" ht="14.4" x14ac:dyDescent="0.25">
      <c r="A978" s="16">
        <v>117069</v>
      </c>
      <c r="B978" s="14">
        <v>19</v>
      </c>
      <c r="C978" s="15" t="s">
        <v>74</v>
      </c>
      <c r="D978" s="31">
        <v>4</v>
      </c>
      <c r="E978" s="73">
        <v>12.27</v>
      </c>
      <c r="F978" s="73">
        <v>17.73</v>
      </c>
      <c r="G978" s="21">
        <v>328</v>
      </c>
    </row>
    <row r="979" spans="1:7" ht="14.4" x14ac:dyDescent="0.25">
      <c r="A979" s="16">
        <v>117138</v>
      </c>
      <c r="B979" s="14">
        <v>123</v>
      </c>
      <c r="C979" s="15" t="s">
        <v>74</v>
      </c>
      <c r="D979" s="31">
        <v>1</v>
      </c>
      <c r="E979" s="73">
        <v>24.19</v>
      </c>
      <c r="F979" s="73">
        <v>54.94</v>
      </c>
      <c r="G979" s="21">
        <v>329</v>
      </c>
    </row>
    <row r="980" spans="1:7" ht="14.4" x14ac:dyDescent="0.25">
      <c r="A980" s="16">
        <v>117207</v>
      </c>
      <c r="B980" s="14">
        <v>6</v>
      </c>
      <c r="C980" s="15" t="s">
        <v>74</v>
      </c>
      <c r="D980" s="31">
        <v>3</v>
      </c>
      <c r="E980" s="73">
        <v>15.67</v>
      </c>
      <c r="F980" s="73">
        <v>21.53</v>
      </c>
      <c r="G980" s="21">
        <v>329</v>
      </c>
    </row>
    <row r="981" spans="1:7" ht="14.4" x14ac:dyDescent="0.25">
      <c r="A981" s="16">
        <v>117276</v>
      </c>
      <c r="B981" s="14">
        <v>73</v>
      </c>
      <c r="C981" s="15" t="s">
        <v>74</v>
      </c>
      <c r="D981" s="31">
        <v>2</v>
      </c>
      <c r="E981" s="73">
        <v>26.45</v>
      </c>
      <c r="F981" s="73">
        <v>54.8</v>
      </c>
      <c r="G981" s="21">
        <v>329</v>
      </c>
    </row>
    <row r="982" spans="1:7" ht="14.4" x14ac:dyDescent="0.25">
      <c r="A982" s="16">
        <v>117345</v>
      </c>
      <c r="B982" s="14">
        <v>48</v>
      </c>
      <c r="C982" s="15" t="s">
        <v>74</v>
      </c>
      <c r="D982" s="31">
        <v>6</v>
      </c>
      <c r="E982" s="73">
        <v>4.76</v>
      </c>
      <c r="F982" s="73">
        <v>8.27</v>
      </c>
      <c r="G982" s="21">
        <v>329</v>
      </c>
    </row>
    <row r="983" spans="1:7" ht="14.4" x14ac:dyDescent="0.25">
      <c r="A983" s="16">
        <v>117414</v>
      </c>
      <c r="B983" s="14">
        <v>97</v>
      </c>
      <c r="C983" s="15" t="s">
        <v>75</v>
      </c>
      <c r="D983" s="31"/>
      <c r="E983" s="73"/>
      <c r="F983" s="73"/>
      <c r="G983" s="21">
        <v>329</v>
      </c>
    </row>
    <row r="984" spans="1:7" ht="14.4" x14ac:dyDescent="0.25">
      <c r="A984" s="16">
        <v>117483</v>
      </c>
      <c r="B984" s="14">
        <v>83</v>
      </c>
      <c r="C984" s="15" t="s">
        <v>74</v>
      </c>
      <c r="D984" s="31">
        <v>5</v>
      </c>
      <c r="E984" s="73">
        <v>27.97</v>
      </c>
      <c r="F984" s="73">
        <v>59.08</v>
      </c>
      <c r="G984" s="21">
        <v>329</v>
      </c>
    </row>
  </sheetData>
  <sortState xmlns:xlrd2="http://schemas.microsoft.com/office/spreadsheetml/2017/richdata2" ref="A2:G984">
    <sortCondition ref="A2:A984"/>
  </sortState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2060"/>
  </sheetPr>
  <dimension ref="B2:O27"/>
  <sheetViews>
    <sheetView showGridLines="0" tabSelected="1" workbookViewId="0">
      <selection activeCell="C5" sqref="C5"/>
    </sheetView>
  </sheetViews>
  <sheetFormatPr baseColWidth="10" defaultRowHeight="13.8" x14ac:dyDescent="0.25"/>
  <cols>
    <col min="1" max="1" width="3" style="35" customWidth="1"/>
    <col min="2" max="2" width="26" style="35" bestFit="1" customWidth="1"/>
    <col min="3" max="3" width="15.33203125" style="35" bestFit="1" customWidth="1"/>
    <col min="4" max="4" width="14.6640625" style="35" bestFit="1" customWidth="1"/>
    <col min="5" max="5" width="1.6640625" style="35" customWidth="1"/>
    <col min="6" max="6" width="6.77734375" style="35" customWidth="1"/>
    <col min="7" max="7" width="11.5546875" style="35"/>
    <col min="8" max="8" width="13" style="35" customWidth="1"/>
    <col min="9" max="9" width="1.5546875" style="35" customWidth="1"/>
    <col min="10" max="10" width="4.5546875" style="35" customWidth="1"/>
    <col min="11" max="11" width="11.6640625" style="35" customWidth="1"/>
    <col min="12" max="13" width="15.109375" style="35" bestFit="1" customWidth="1"/>
    <col min="14" max="14" width="12.33203125" style="35" customWidth="1"/>
    <col min="15" max="15" width="15.88671875" style="35" bestFit="1" customWidth="1"/>
    <col min="16" max="16384" width="11.5546875" style="35"/>
  </cols>
  <sheetData>
    <row r="2" spans="2:15" ht="21" x14ac:dyDescent="0.25">
      <c r="B2" s="105" t="s">
        <v>373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7"/>
    </row>
    <row r="3" spans="2:15" ht="14.4" thickBot="1" x14ac:dyDescent="0.3"/>
    <row r="4" spans="2:15" ht="18.600000000000001" thickBot="1" x14ac:dyDescent="0.3">
      <c r="B4" s="83" t="s">
        <v>354</v>
      </c>
      <c r="C4" s="89">
        <v>9</v>
      </c>
    </row>
    <row r="5" spans="2:15" ht="15.6" x14ac:dyDescent="0.25">
      <c r="B5" s="83"/>
      <c r="C5" s="36"/>
    </row>
    <row r="6" spans="2:15" ht="21" customHeight="1" x14ac:dyDescent="0.25">
      <c r="B6" s="83" t="s">
        <v>355</v>
      </c>
      <c r="C6" s="108" t="str">
        <f>IF(COUNTIF(FAMILLE!$A$1:$A$328,C4)=1,VLOOKUP(C4,FAMILLE!$A$1:$E$328,2,0),"cette famille n'existe pas")</f>
        <v>Nanfosso</v>
      </c>
      <c r="D6" s="111"/>
      <c r="E6" s="111"/>
      <c r="F6" s="109"/>
    </row>
    <row r="7" spans="2:15" ht="15.6" x14ac:dyDescent="0.25">
      <c r="B7" s="83"/>
      <c r="C7" s="37"/>
      <c r="D7" s="37"/>
    </row>
    <row r="8" spans="2:15" ht="21" customHeight="1" x14ac:dyDescent="0.25">
      <c r="B8" s="83" t="s">
        <v>33</v>
      </c>
      <c r="C8" s="108" t="str">
        <f>IF(VLOOKUP(Maquette!C4,FAMILLE!$A$1:$E$328,4,0),"Oui","Non")</f>
        <v>Non</v>
      </c>
      <c r="D8" s="109"/>
      <c r="H8" s="35" t="s">
        <v>371</v>
      </c>
    </row>
    <row r="9" spans="2:15" ht="15.6" x14ac:dyDescent="0.25">
      <c r="B9" s="83"/>
    </row>
    <row r="10" spans="2:15" ht="21" customHeight="1" x14ac:dyDescent="0.25">
      <c r="B10" s="83" t="s">
        <v>356</v>
      </c>
      <c r="C10" s="108" t="str">
        <f>VLOOKUP(VLOOKUP(Maquette!C4,FAMILLE!$A$1:$E$328,5,0),FAMILLE!$G$1:$I$23,2,0)</f>
        <v>Ngomedzap</v>
      </c>
      <c r="D10" s="109"/>
      <c r="H10" s="35" t="s">
        <v>372</v>
      </c>
    </row>
    <row r="11" spans="2:15" ht="15.6" x14ac:dyDescent="0.25">
      <c r="B11" s="83"/>
      <c r="C11" s="37"/>
      <c r="D11" s="37"/>
    </row>
    <row r="12" spans="2:15" ht="21" customHeight="1" thickBot="1" x14ac:dyDescent="0.3">
      <c r="B12" s="83" t="s">
        <v>77</v>
      </c>
      <c r="C12" s="110">
        <f>VLOOKUP(VLOOKUP(C4,FAMILLE!$A$1:$E$328,5,0),FAMILLE!$G$1:$I$23,3,0)</f>
        <v>1</v>
      </c>
      <c r="D12" s="110"/>
    </row>
    <row r="13" spans="2:15" ht="16.2" thickBot="1" x14ac:dyDescent="0.3">
      <c r="F13" s="114" t="s">
        <v>363</v>
      </c>
      <c r="G13" s="115"/>
      <c r="H13" s="116"/>
      <c r="J13" s="114" t="s">
        <v>364</v>
      </c>
      <c r="K13" s="115"/>
      <c r="L13" s="115"/>
      <c r="M13" s="115"/>
      <c r="N13" s="115"/>
      <c r="O13" s="116"/>
    </row>
    <row r="14" spans="2:15" ht="14.4" thickBot="1" x14ac:dyDescent="0.3"/>
    <row r="15" spans="2:15" ht="14.4" x14ac:dyDescent="0.25">
      <c r="B15" s="32" t="s">
        <v>360</v>
      </c>
      <c r="C15" s="33" t="s">
        <v>358</v>
      </c>
      <c r="D15" s="34" t="s">
        <v>357</v>
      </c>
      <c r="F15" s="32" t="s">
        <v>367</v>
      </c>
      <c r="G15" s="33" t="s">
        <v>362</v>
      </c>
      <c r="H15" s="34" t="s">
        <v>361</v>
      </c>
      <c r="J15" s="32" t="s">
        <v>367</v>
      </c>
      <c r="K15" s="33" t="s">
        <v>364</v>
      </c>
      <c r="L15" s="33" t="s">
        <v>365</v>
      </c>
      <c r="M15" s="33" t="s">
        <v>29</v>
      </c>
      <c r="N15" s="33" t="s">
        <v>30</v>
      </c>
      <c r="O15" s="34" t="s">
        <v>366</v>
      </c>
    </row>
    <row r="16" spans="2:15" ht="16.2" x14ac:dyDescent="0.25">
      <c r="B16" s="76" t="s">
        <v>74</v>
      </c>
      <c r="C16" s="77">
        <f>COUNTIFS(CULTURE!$C$2:$C$984,Maquette!B16,CULTURE!$G$2:$G$984,Maquette!$C$4)</f>
        <v>0</v>
      </c>
      <c r="D16" s="78">
        <f>SUMIFS(CULTURE!$B$2:$B$984,CULTURE!$C$2:$C$984,Maquette!B16,CULTURE!$G$2:$G$984,Maquette!$C$4)</f>
        <v>0</v>
      </c>
      <c r="F16" s="76">
        <v>1</v>
      </c>
      <c r="G16" s="75" t="str">
        <f>VLOOKUP(F16,ELEVAGE!$E$1:$G$8,2,0)</f>
        <v>bœuf</v>
      </c>
      <c r="H16" s="84">
        <f>SUMIFS(ELEVAGE!$C$2:$C$548,ELEVAGE!$B$2:$B$548,F16,ELEVAGE!$A$2:$A$548,$C$4)</f>
        <v>0</v>
      </c>
      <c r="J16" s="86">
        <v>1</v>
      </c>
      <c r="K16" s="75" t="str">
        <f>VLOOKUP(J16,CULTURE!$I$1:$K$7,2,0)</f>
        <v>blé</v>
      </c>
      <c r="L16" s="82">
        <f>SUMIFS(CULTURE!$B$2:$B$984,CULTURE!$D$2:$D$984,Maquette!J16,CULTURE!$G$2:$G$984,Maquette!$C$4)</f>
        <v>0</v>
      </c>
      <c r="M16" s="82">
        <f>SUMIFS(CULTURE!$E$2:$E$984,CULTURE!$G$2:$G$984,Maquette!$C$4,CULTURE!$D$2:$D$984,Maquette!J16)</f>
        <v>0</v>
      </c>
      <c r="N16" s="82">
        <f>SUMIFS(CULTURE!$F$2:$F$984,CULTURE!$G$2:$G$984,Maquette!$C$4,CULTURE!$D$2:$D$984,Maquette!J16)</f>
        <v>0</v>
      </c>
      <c r="O16" s="87">
        <f>IF(L16&lt;&gt;0,M16/L16,0)</f>
        <v>0</v>
      </c>
    </row>
    <row r="17" spans="2:15" ht="16.2" x14ac:dyDescent="0.25">
      <c r="B17" s="76" t="s">
        <v>75</v>
      </c>
      <c r="C17" s="77">
        <f>COUNTIFS(CULTURE!$C$2:$C$984,Maquette!B17,CULTURE!$G$2:$G$984,Maquette!$C$4)</f>
        <v>5</v>
      </c>
      <c r="D17" s="78">
        <f>SUMIFS(CULTURE!$B$2:$B$984,CULTURE!$C$2:$C$984,Maquette!B17,CULTURE!$G$2:$G$984,Maquette!$C$4)</f>
        <v>350</v>
      </c>
      <c r="F17" s="76">
        <v>2</v>
      </c>
      <c r="G17" s="75" t="str">
        <f>VLOOKUP(F17,ELEVAGE!$E$1:$G$8,2,0)</f>
        <v>veau</v>
      </c>
      <c r="H17" s="84">
        <f>SUMIFS(ELEVAGE!$C$2:$C$548,ELEVAGE!$B$2:$B$548,F17,ELEVAGE!$A$2:$A$548,$C$4)</f>
        <v>0</v>
      </c>
      <c r="J17" s="86">
        <v>2</v>
      </c>
      <c r="K17" s="75" t="str">
        <f>VLOOKUP(J17,CULTURE!$I$1:$K$7,2,0)</f>
        <v>maïs</v>
      </c>
      <c r="L17" s="82">
        <f>SUMIFS(CULTURE!$B$2:$B$984,CULTURE!$D$2:$D$984,Maquette!J17,CULTURE!$G$2:$G$984,Maquette!$C$4)</f>
        <v>0</v>
      </c>
      <c r="M17" s="82">
        <f>SUMIFS(CULTURE!$E$2:$E$984,CULTURE!$G$2:$G$984,Maquette!$C$4,CULTURE!$D$2:$D$984,Maquette!J17)</f>
        <v>0</v>
      </c>
      <c r="N17" s="82">
        <f>SUMIFS(CULTURE!$F$2:$F$984,CULTURE!$G$2:$G$984,Maquette!$C$4,CULTURE!$D$2:$D$984,Maquette!J17)</f>
        <v>0</v>
      </c>
      <c r="O17" s="87">
        <f t="shared" ref="O17:O22" si="0">IF(L17&lt;&gt;0,M17/L17,0)</f>
        <v>0</v>
      </c>
    </row>
    <row r="18" spans="2:15" ht="16.8" thickBot="1" x14ac:dyDescent="0.3">
      <c r="B18" s="79" t="s">
        <v>359</v>
      </c>
      <c r="C18" s="80">
        <f>SUM(C16:C17)</f>
        <v>5</v>
      </c>
      <c r="D18" s="81">
        <f>SUM(D16:D17)</f>
        <v>350</v>
      </c>
      <c r="F18" s="76">
        <v>3</v>
      </c>
      <c r="G18" s="75" t="str">
        <f>VLOOKUP(F18,ELEVAGE!$E$1:$G$8,2,0)</f>
        <v>poulet</v>
      </c>
      <c r="H18" s="84">
        <f>SUMIFS(ELEVAGE!$C$2:$C$548,ELEVAGE!$B$2:$B$548,F18,ELEVAGE!$A$2:$A$548,$C$4)</f>
        <v>0</v>
      </c>
      <c r="J18" s="86">
        <v>3</v>
      </c>
      <c r="K18" s="75" t="str">
        <f>VLOOKUP(J18,CULTURE!$I$1:$K$7,2,0)</f>
        <v>colza</v>
      </c>
      <c r="L18" s="82">
        <f>SUMIFS(CULTURE!$B$2:$B$984,CULTURE!$D$2:$D$984,Maquette!J18,CULTURE!$G$2:$G$984,Maquette!$C$4)</f>
        <v>0</v>
      </c>
      <c r="M18" s="82">
        <f>SUMIFS(CULTURE!$E$2:$E$984,CULTURE!$G$2:$G$984,Maquette!$C$4,CULTURE!$D$2:$D$984,Maquette!J18)</f>
        <v>0</v>
      </c>
      <c r="N18" s="82">
        <f>SUMIFS(CULTURE!$F$2:$F$984,CULTURE!$G$2:$G$984,Maquette!$C$4,CULTURE!$D$2:$D$984,Maquette!J18)</f>
        <v>0</v>
      </c>
      <c r="O18" s="87">
        <f t="shared" si="0"/>
        <v>0</v>
      </c>
    </row>
    <row r="19" spans="2:15" ht="16.2" x14ac:dyDescent="0.25">
      <c r="F19" s="76">
        <v>4</v>
      </c>
      <c r="G19" s="75" t="str">
        <f>VLOOKUP(F19,ELEVAGE!$E$1:$G$8,2,0)</f>
        <v>dindon</v>
      </c>
      <c r="H19" s="84">
        <f>SUMIFS(ELEVAGE!$C$2:$C$548,ELEVAGE!$B$2:$B$548,F19,ELEVAGE!$A$2:$A$548,$C$4)</f>
        <v>0</v>
      </c>
      <c r="J19" s="86">
        <v>4</v>
      </c>
      <c r="K19" s="75" t="str">
        <f>VLOOKUP(J19,CULTURE!$I$1:$K$7,2,0)</f>
        <v>betterave</v>
      </c>
      <c r="L19" s="82">
        <f>SUMIFS(CULTURE!$B$2:$B$984,CULTURE!$D$2:$D$984,Maquette!J19,CULTURE!$G$2:$G$984,Maquette!$C$4)</f>
        <v>0</v>
      </c>
      <c r="M19" s="82">
        <f>SUMIFS(CULTURE!$E$2:$E$984,CULTURE!$G$2:$G$984,Maquette!$C$4,CULTURE!$D$2:$D$984,Maquette!J19)</f>
        <v>0</v>
      </c>
      <c r="N19" s="82">
        <f>SUMIFS(CULTURE!$F$2:$F$984,CULTURE!$G$2:$G$984,Maquette!$C$4,CULTURE!$D$2:$D$984,Maquette!J19)</f>
        <v>0</v>
      </c>
      <c r="O19" s="87">
        <f t="shared" si="0"/>
        <v>0</v>
      </c>
    </row>
    <row r="20" spans="2:15" ht="16.2" x14ac:dyDescent="0.25">
      <c r="F20" s="76">
        <v>5</v>
      </c>
      <c r="G20" s="75" t="str">
        <f>VLOOKUP(F20,ELEVAGE!$E$1:$G$8,2,0)</f>
        <v>chèvre</v>
      </c>
      <c r="H20" s="84">
        <f>SUMIFS(ELEVAGE!$C$2:$C$548,ELEVAGE!$B$2:$B$548,F20,ELEVAGE!$A$2:$A$548,$C$4)</f>
        <v>0</v>
      </c>
      <c r="J20" s="86">
        <v>5</v>
      </c>
      <c r="K20" s="75" t="str">
        <f>VLOOKUP(J20,CULTURE!$I$1:$K$7,2,0)</f>
        <v>carotte</v>
      </c>
      <c r="L20" s="82">
        <f>SUMIFS(CULTURE!$B$2:$B$984,CULTURE!$D$2:$D$984,Maquette!J20,CULTURE!$G$2:$G$984,Maquette!$C$4)</f>
        <v>0</v>
      </c>
      <c r="M20" s="82">
        <f>SUMIFS(CULTURE!$E$2:$E$984,CULTURE!$G$2:$G$984,Maquette!$C$4,CULTURE!$D$2:$D$984,Maquette!J20)</f>
        <v>0</v>
      </c>
      <c r="N20" s="82">
        <f>SUMIFS(CULTURE!$F$2:$F$984,CULTURE!$G$2:$G$984,Maquette!$C$4,CULTURE!$D$2:$D$984,Maquette!J20)</f>
        <v>0</v>
      </c>
      <c r="O20" s="87">
        <f t="shared" si="0"/>
        <v>0</v>
      </c>
    </row>
    <row r="21" spans="2:15" ht="16.2" x14ac:dyDescent="0.25">
      <c r="F21" s="76">
        <v>6</v>
      </c>
      <c r="G21" s="75" t="str">
        <f>VLOOKUP(F21,ELEVAGE!$E$1:$G$8,2,0)</f>
        <v>porc</v>
      </c>
      <c r="H21" s="84">
        <f>SUMIFS(ELEVAGE!$C$2:$C$548,ELEVAGE!$B$2:$B$548,F21,ELEVAGE!$A$2:$A$548,$C$4)</f>
        <v>0</v>
      </c>
      <c r="J21" s="86">
        <v>6</v>
      </c>
      <c r="K21" s="75" t="str">
        <f>VLOOKUP(J21,CULTURE!$I$1:$K$7,2,0)</f>
        <v>choux</v>
      </c>
      <c r="L21" s="82">
        <f>SUMIFS(CULTURE!$B$2:$B$984,CULTURE!$D$2:$D$984,Maquette!J21,CULTURE!$G$2:$G$984,Maquette!$C$4)</f>
        <v>0</v>
      </c>
      <c r="M21" s="82">
        <f>SUMIFS(CULTURE!$E$2:$E$984,CULTURE!$G$2:$G$984,Maquette!$C$4,CULTURE!$D$2:$D$984,Maquette!J21)</f>
        <v>0</v>
      </c>
      <c r="N21" s="82">
        <f>SUMIFS(CULTURE!$F$2:$F$984,CULTURE!$G$2:$G$984,Maquette!$C$4,CULTURE!$D$2:$D$984,Maquette!J21)</f>
        <v>0</v>
      </c>
      <c r="O21" s="87">
        <f t="shared" si="0"/>
        <v>0</v>
      </c>
    </row>
    <row r="22" spans="2:15" ht="16.8" thickBot="1" x14ac:dyDescent="0.3">
      <c r="F22" s="76">
        <v>7</v>
      </c>
      <c r="G22" s="75" t="str">
        <f>VLOOKUP(F22,ELEVAGE!$E$1:$G$8,2,0)</f>
        <v>mouton</v>
      </c>
      <c r="H22" s="84">
        <f>SUMIFS(ELEVAGE!$C$2:$C$548,ELEVAGE!$B$2:$B$548,F22,ELEVAGE!$A$2:$A$548,$C$4)</f>
        <v>0</v>
      </c>
      <c r="J22" s="112" t="s">
        <v>405</v>
      </c>
      <c r="K22" s="113"/>
      <c r="L22" s="88">
        <f>SUM(L16:L21)</f>
        <v>0</v>
      </c>
      <c r="M22" s="88">
        <f>SUM(M16:M21)</f>
        <v>0</v>
      </c>
      <c r="N22" s="88">
        <f>SUM(N16:N21)</f>
        <v>0</v>
      </c>
      <c r="O22" s="87"/>
    </row>
    <row r="23" spans="2:15" ht="16.2" thickBot="1" x14ac:dyDescent="0.3">
      <c r="F23" s="112" t="s">
        <v>359</v>
      </c>
      <c r="G23" s="113"/>
      <c r="H23" s="85">
        <f>SUM(H16:H22)</f>
        <v>0</v>
      </c>
    </row>
    <row r="27" spans="2:15" ht="15.6" x14ac:dyDescent="0.25">
      <c r="B27" s="38" t="s">
        <v>370</v>
      </c>
    </row>
  </sheetData>
  <mergeCells count="9">
    <mergeCell ref="B2:O2"/>
    <mergeCell ref="C8:D8"/>
    <mergeCell ref="C12:D12"/>
    <mergeCell ref="C6:F6"/>
    <mergeCell ref="F23:G23"/>
    <mergeCell ref="J22:K22"/>
    <mergeCell ref="F13:H13"/>
    <mergeCell ref="J13:O13"/>
    <mergeCell ref="C10:D10"/>
  </mergeCells>
  <pageMargins left="0.2" right="0.11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043BAC8-9425-4F6C-88AA-5207672028FD}">
            <xm:f>COUNTIF(FAMILLE!$A$2:$A$328,$C$4)=0</xm:f>
            <x14:dxf>
              <font>
                <b/>
                <i/>
                <color rgb="FFC00000"/>
              </font>
            </x14:dxf>
          </x14:cfRule>
          <xm:sqref>C6:F6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2060"/>
  </sheetPr>
  <dimension ref="A5:E333"/>
  <sheetViews>
    <sheetView showGridLines="0" workbookViewId="0">
      <selection activeCell="G22" sqref="G22"/>
    </sheetView>
  </sheetViews>
  <sheetFormatPr baseColWidth="10" defaultColWidth="9.109375" defaultRowHeight="12.6" x14ac:dyDescent="0.25"/>
  <cols>
    <col min="1" max="1" width="10.109375" style="10" bestFit="1" customWidth="1"/>
    <col min="2" max="2" width="21.44140625" style="10" customWidth="1"/>
    <col min="3" max="3" width="9.33203125" style="10" bestFit="1" customWidth="1"/>
    <col min="4" max="4" width="11.6640625" style="10" bestFit="1" customWidth="1"/>
    <col min="5" max="5" width="9.6640625" style="10" bestFit="1" customWidth="1"/>
    <col min="6" max="16384" width="9.109375" style="10"/>
  </cols>
  <sheetData>
    <row r="5" spans="1:5" ht="13.2" thickBot="1" x14ac:dyDescent="0.3"/>
    <row r="6" spans="1:5" ht="14.4" x14ac:dyDescent="0.25">
      <c r="A6" s="11" t="s">
        <v>27</v>
      </c>
      <c r="B6" s="12" t="s">
        <v>31</v>
      </c>
      <c r="C6" s="12" t="s">
        <v>32</v>
      </c>
      <c r="D6" s="12" t="s">
        <v>33</v>
      </c>
      <c r="E6" s="13" t="s">
        <v>34</v>
      </c>
    </row>
    <row r="7" spans="1:5" ht="14.4" x14ac:dyDescent="0.25">
      <c r="A7" s="16">
        <v>1</v>
      </c>
      <c r="B7" s="15" t="s">
        <v>35</v>
      </c>
      <c r="C7" s="14">
        <v>3</v>
      </c>
      <c r="D7" s="14" t="b">
        <v>1</v>
      </c>
      <c r="E7" s="21">
        <v>1</v>
      </c>
    </row>
    <row r="8" spans="1:5" ht="14.4" x14ac:dyDescent="0.25">
      <c r="A8" s="16">
        <v>2</v>
      </c>
      <c r="B8" s="15" t="s">
        <v>36</v>
      </c>
      <c r="C8" s="14">
        <v>5</v>
      </c>
      <c r="D8" s="14" t="b">
        <v>0</v>
      </c>
      <c r="E8" s="21">
        <v>1</v>
      </c>
    </row>
    <row r="9" spans="1:5" ht="14.4" x14ac:dyDescent="0.25">
      <c r="A9" s="16">
        <v>3</v>
      </c>
      <c r="B9" s="15" t="s">
        <v>37</v>
      </c>
      <c r="C9" s="14">
        <v>7</v>
      </c>
      <c r="D9" s="14" t="b">
        <v>0</v>
      </c>
      <c r="E9" s="21">
        <v>1</v>
      </c>
    </row>
    <row r="10" spans="1:5" ht="14.4" x14ac:dyDescent="0.25">
      <c r="A10" s="16">
        <v>4</v>
      </c>
      <c r="B10" s="15" t="s">
        <v>38</v>
      </c>
      <c r="C10" s="14">
        <v>5</v>
      </c>
      <c r="D10" s="14" t="b">
        <v>0</v>
      </c>
      <c r="E10" s="21">
        <v>1</v>
      </c>
    </row>
    <row r="11" spans="1:5" ht="14.4" x14ac:dyDescent="0.25">
      <c r="A11" s="16">
        <v>5</v>
      </c>
      <c r="B11" s="15" t="s">
        <v>39</v>
      </c>
      <c r="C11" s="14">
        <v>3</v>
      </c>
      <c r="D11" s="14" t="b">
        <v>1</v>
      </c>
      <c r="E11" s="21">
        <v>1</v>
      </c>
    </row>
    <row r="12" spans="1:5" ht="14.4" x14ac:dyDescent="0.25">
      <c r="A12" s="16">
        <v>6</v>
      </c>
      <c r="B12" s="15" t="s">
        <v>40</v>
      </c>
      <c r="C12" s="14">
        <v>4</v>
      </c>
      <c r="D12" s="14" t="b">
        <v>0</v>
      </c>
      <c r="E12" s="21">
        <v>1</v>
      </c>
    </row>
    <row r="13" spans="1:5" ht="14.4" x14ac:dyDescent="0.25">
      <c r="A13" s="16">
        <v>7</v>
      </c>
      <c r="B13" s="15" t="s">
        <v>41</v>
      </c>
      <c r="C13" s="14">
        <v>4</v>
      </c>
      <c r="D13" s="14" t="b">
        <v>0</v>
      </c>
      <c r="E13" s="21">
        <v>1</v>
      </c>
    </row>
    <row r="14" spans="1:5" ht="14.4" x14ac:dyDescent="0.25">
      <c r="A14" s="16">
        <v>8</v>
      </c>
      <c r="B14" s="15" t="s">
        <v>42</v>
      </c>
      <c r="C14" s="14">
        <v>6</v>
      </c>
      <c r="D14" s="14" t="b">
        <v>1</v>
      </c>
      <c r="E14" s="21">
        <v>1</v>
      </c>
    </row>
    <row r="15" spans="1:5" ht="14.4" x14ac:dyDescent="0.25">
      <c r="A15" s="16">
        <v>9</v>
      </c>
      <c r="B15" s="15" t="s">
        <v>43</v>
      </c>
      <c r="C15" s="14">
        <v>4</v>
      </c>
      <c r="D15" s="14" t="b">
        <v>0</v>
      </c>
      <c r="E15" s="21">
        <v>1</v>
      </c>
    </row>
    <row r="16" spans="1:5" ht="14.4" x14ac:dyDescent="0.25">
      <c r="A16" s="16">
        <v>10</v>
      </c>
      <c r="B16" s="15" t="s">
        <v>44</v>
      </c>
      <c r="C16" s="14">
        <v>5</v>
      </c>
      <c r="D16" s="14" t="b">
        <v>0</v>
      </c>
      <c r="E16" s="21">
        <v>1</v>
      </c>
    </row>
    <row r="17" spans="1:5" ht="14.4" x14ac:dyDescent="0.25">
      <c r="A17" s="16">
        <v>11</v>
      </c>
      <c r="B17" s="15" t="s">
        <v>45</v>
      </c>
      <c r="C17" s="14">
        <v>4</v>
      </c>
      <c r="D17" s="14" t="b">
        <v>1</v>
      </c>
      <c r="E17" s="21">
        <v>1</v>
      </c>
    </row>
    <row r="18" spans="1:5" ht="14.4" x14ac:dyDescent="0.25">
      <c r="A18" s="16">
        <v>12</v>
      </c>
      <c r="B18" s="15" t="s">
        <v>46</v>
      </c>
      <c r="C18" s="14">
        <v>4</v>
      </c>
      <c r="D18" s="14" t="b">
        <v>0</v>
      </c>
      <c r="E18" s="21">
        <v>1</v>
      </c>
    </row>
    <row r="19" spans="1:5" ht="14.4" x14ac:dyDescent="0.25">
      <c r="A19" s="16">
        <v>13</v>
      </c>
      <c r="B19" s="15" t="s">
        <v>47</v>
      </c>
      <c r="C19" s="14">
        <v>5</v>
      </c>
      <c r="D19" s="14" t="b">
        <v>0</v>
      </c>
      <c r="E19" s="21">
        <v>1</v>
      </c>
    </row>
    <row r="20" spans="1:5" ht="14.4" x14ac:dyDescent="0.25">
      <c r="A20" s="16">
        <v>14</v>
      </c>
      <c r="B20" s="15" t="s">
        <v>48</v>
      </c>
      <c r="C20" s="14">
        <v>5</v>
      </c>
      <c r="D20" s="14" t="b">
        <v>0</v>
      </c>
      <c r="E20" s="21">
        <v>1</v>
      </c>
    </row>
    <row r="21" spans="1:5" ht="14.4" x14ac:dyDescent="0.25">
      <c r="A21" s="16">
        <v>15</v>
      </c>
      <c r="B21" s="15" t="s">
        <v>49</v>
      </c>
      <c r="C21" s="14">
        <v>4</v>
      </c>
      <c r="D21" s="14" t="b">
        <v>0</v>
      </c>
      <c r="E21" s="21">
        <v>2</v>
      </c>
    </row>
    <row r="22" spans="1:5" ht="14.4" x14ac:dyDescent="0.25">
      <c r="A22" s="16">
        <v>16</v>
      </c>
      <c r="B22" s="15" t="s">
        <v>50</v>
      </c>
      <c r="C22" s="14">
        <v>3</v>
      </c>
      <c r="D22" s="14" t="b">
        <v>0</v>
      </c>
      <c r="E22" s="21">
        <v>2</v>
      </c>
    </row>
    <row r="23" spans="1:5" ht="14.4" x14ac:dyDescent="0.25">
      <c r="A23" s="16">
        <v>17</v>
      </c>
      <c r="B23" s="15" t="s">
        <v>51</v>
      </c>
      <c r="C23" s="14">
        <v>3</v>
      </c>
      <c r="D23" s="14" t="b">
        <v>0</v>
      </c>
      <c r="E23" s="21">
        <v>2</v>
      </c>
    </row>
    <row r="24" spans="1:5" ht="14.4" x14ac:dyDescent="0.25">
      <c r="A24" s="16">
        <v>18</v>
      </c>
      <c r="B24" s="15" t="s">
        <v>52</v>
      </c>
      <c r="C24" s="14">
        <v>6</v>
      </c>
      <c r="D24" s="14" t="b">
        <v>0</v>
      </c>
      <c r="E24" s="21">
        <v>2</v>
      </c>
    </row>
    <row r="25" spans="1:5" ht="14.4" x14ac:dyDescent="0.25">
      <c r="A25" s="16">
        <v>19</v>
      </c>
      <c r="B25" s="15" t="s">
        <v>53</v>
      </c>
      <c r="C25" s="14">
        <v>3</v>
      </c>
      <c r="D25" s="14" t="b">
        <v>0</v>
      </c>
      <c r="E25" s="21">
        <v>2</v>
      </c>
    </row>
    <row r="26" spans="1:5" ht="14.4" x14ac:dyDescent="0.25">
      <c r="A26" s="16">
        <v>20</v>
      </c>
      <c r="B26" s="15" t="s">
        <v>54</v>
      </c>
      <c r="C26" s="14">
        <v>5</v>
      </c>
      <c r="D26" s="14" t="b">
        <v>1</v>
      </c>
      <c r="E26" s="21">
        <v>2</v>
      </c>
    </row>
    <row r="27" spans="1:5" ht="14.4" x14ac:dyDescent="0.25">
      <c r="A27" s="16">
        <v>21</v>
      </c>
      <c r="B27" s="15" t="s">
        <v>55</v>
      </c>
      <c r="C27" s="14">
        <v>3</v>
      </c>
      <c r="D27" s="14" t="b">
        <v>1</v>
      </c>
      <c r="E27" s="21">
        <v>2</v>
      </c>
    </row>
    <row r="28" spans="1:5" ht="14.4" x14ac:dyDescent="0.25">
      <c r="A28" s="16">
        <v>22</v>
      </c>
      <c r="B28" s="15" t="s">
        <v>56</v>
      </c>
      <c r="C28" s="14">
        <v>6</v>
      </c>
      <c r="D28" s="14" t="b">
        <v>0</v>
      </c>
      <c r="E28" s="21">
        <v>2</v>
      </c>
    </row>
    <row r="29" spans="1:5" ht="14.4" x14ac:dyDescent="0.25">
      <c r="A29" s="16">
        <v>23</v>
      </c>
      <c r="B29" s="15" t="s">
        <v>40</v>
      </c>
      <c r="C29" s="14">
        <v>4</v>
      </c>
      <c r="D29" s="14" t="b">
        <v>1</v>
      </c>
      <c r="E29" s="21">
        <v>2</v>
      </c>
    </row>
    <row r="30" spans="1:5" ht="14.4" x14ac:dyDescent="0.25">
      <c r="A30" s="16">
        <v>24</v>
      </c>
      <c r="B30" s="15" t="s">
        <v>57</v>
      </c>
      <c r="C30" s="14">
        <v>4</v>
      </c>
      <c r="D30" s="14" t="b">
        <v>1</v>
      </c>
      <c r="E30" s="21">
        <v>2</v>
      </c>
    </row>
    <row r="31" spans="1:5" ht="14.4" x14ac:dyDescent="0.25">
      <c r="A31" s="16">
        <v>25</v>
      </c>
      <c r="B31" s="15" t="s">
        <v>58</v>
      </c>
      <c r="C31" s="14">
        <v>4</v>
      </c>
      <c r="D31" s="14" t="b">
        <v>0</v>
      </c>
      <c r="E31" s="21">
        <v>3</v>
      </c>
    </row>
    <row r="32" spans="1:5" ht="14.4" x14ac:dyDescent="0.25">
      <c r="A32" s="16">
        <v>26</v>
      </c>
      <c r="B32" s="15" t="s">
        <v>59</v>
      </c>
      <c r="C32" s="14">
        <v>4</v>
      </c>
      <c r="D32" s="14" t="b">
        <v>0</v>
      </c>
      <c r="E32" s="21">
        <v>3</v>
      </c>
    </row>
    <row r="33" spans="1:5" ht="14.4" x14ac:dyDescent="0.25">
      <c r="A33" s="16">
        <v>27</v>
      </c>
      <c r="B33" s="15" t="s">
        <v>60</v>
      </c>
      <c r="C33" s="14">
        <v>5</v>
      </c>
      <c r="D33" s="14" t="b">
        <v>1</v>
      </c>
      <c r="E33" s="21">
        <v>3</v>
      </c>
    </row>
    <row r="34" spans="1:5" ht="14.4" x14ac:dyDescent="0.25">
      <c r="A34" s="16">
        <v>28</v>
      </c>
      <c r="B34" s="15" t="s">
        <v>61</v>
      </c>
      <c r="C34" s="14">
        <v>6</v>
      </c>
      <c r="D34" s="14" t="b">
        <v>1</v>
      </c>
      <c r="E34" s="21">
        <v>3</v>
      </c>
    </row>
    <row r="35" spans="1:5" ht="14.4" x14ac:dyDescent="0.25">
      <c r="A35" s="16">
        <v>29</v>
      </c>
      <c r="B35" s="15" t="s">
        <v>62</v>
      </c>
      <c r="C35" s="14">
        <v>3</v>
      </c>
      <c r="D35" s="14" t="b">
        <v>1</v>
      </c>
      <c r="E35" s="21">
        <v>3</v>
      </c>
    </row>
    <row r="36" spans="1:5" ht="14.4" x14ac:dyDescent="0.25">
      <c r="A36" s="16">
        <v>30</v>
      </c>
      <c r="B36" s="15" t="s">
        <v>63</v>
      </c>
      <c r="C36" s="14">
        <v>4</v>
      </c>
      <c r="D36" s="14" t="b">
        <v>1</v>
      </c>
      <c r="E36" s="21">
        <v>3</v>
      </c>
    </row>
    <row r="37" spans="1:5" ht="14.4" x14ac:dyDescent="0.25">
      <c r="A37" s="16">
        <v>31</v>
      </c>
      <c r="B37" s="15" t="s">
        <v>64</v>
      </c>
      <c r="C37" s="14">
        <v>4</v>
      </c>
      <c r="D37" s="14" t="b">
        <v>0</v>
      </c>
      <c r="E37" s="21">
        <v>3</v>
      </c>
    </row>
    <row r="38" spans="1:5" ht="14.4" x14ac:dyDescent="0.25">
      <c r="A38" s="16">
        <v>32</v>
      </c>
      <c r="B38" s="15" t="s">
        <v>65</v>
      </c>
      <c r="C38" s="14">
        <v>5</v>
      </c>
      <c r="D38" s="14" t="b">
        <v>1</v>
      </c>
      <c r="E38" s="21">
        <v>3</v>
      </c>
    </row>
    <row r="39" spans="1:5" ht="14.4" x14ac:dyDescent="0.25">
      <c r="A39" s="16">
        <v>33</v>
      </c>
      <c r="B39" s="15" t="s">
        <v>66</v>
      </c>
      <c r="C39" s="14">
        <v>5</v>
      </c>
      <c r="D39" s="14" t="b">
        <v>0</v>
      </c>
      <c r="E39" s="21">
        <v>3</v>
      </c>
    </row>
    <row r="40" spans="1:5" ht="14.4" x14ac:dyDescent="0.25">
      <c r="A40" s="16">
        <v>34</v>
      </c>
      <c r="B40" s="15" t="s">
        <v>67</v>
      </c>
      <c r="C40" s="14">
        <v>3</v>
      </c>
      <c r="D40" s="14" t="b">
        <v>0</v>
      </c>
      <c r="E40" s="21">
        <v>3</v>
      </c>
    </row>
    <row r="41" spans="1:5" ht="14.4" x14ac:dyDescent="0.25">
      <c r="A41" s="16">
        <v>35</v>
      </c>
      <c r="B41" s="15" t="s">
        <v>38</v>
      </c>
      <c r="C41" s="14">
        <v>5</v>
      </c>
      <c r="D41" s="14" t="b">
        <v>1</v>
      </c>
      <c r="E41" s="21">
        <v>3</v>
      </c>
    </row>
    <row r="42" spans="1:5" ht="14.4" x14ac:dyDescent="0.25">
      <c r="A42" s="16">
        <v>36</v>
      </c>
      <c r="B42" s="15" t="s">
        <v>39</v>
      </c>
      <c r="C42" s="14">
        <v>3</v>
      </c>
      <c r="D42" s="14" t="b">
        <v>1</v>
      </c>
      <c r="E42" s="21">
        <v>3</v>
      </c>
    </row>
    <row r="43" spans="1:5" ht="14.4" x14ac:dyDescent="0.25">
      <c r="A43" s="16">
        <v>37</v>
      </c>
      <c r="B43" s="15" t="s">
        <v>68</v>
      </c>
      <c r="C43" s="14">
        <v>3</v>
      </c>
      <c r="D43" s="14" t="b">
        <v>1</v>
      </c>
      <c r="E43" s="21">
        <v>2</v>
      </c>
    </row>
    <row r="44" spans="1:5" ht="14.4" x14ac:dyDescent="0.25">
      <c r="A44" s="25">
        <v>38</v>
      </c>
      <c r="B44" s="30" t="s">
        <v>343</v>
      </c>
      <c r="C44" s="24">
        <v>4</v>
      </c>
      <c r="D44" s="14" t="b">
        <v>0</v>
      </c>
      <c r="E44" s="26">
        <v>3</v>
      </c>
    </row>
    <row r="45" spans="1:5" ht="14.4" x14ac:dyDescent="0.25">
      <c r="A45" s="16">
        <v>39</v>
      </c>
      <c r="B45" s="15" t="s">
        <v>82</v>
      </c>
      <c r="C45" s="14">
        <v>2</v>
      </c>
      <c r="D45" s="14" t="b">
        <v>1</v>
      </c>
      <c r="E45" s="21">
        <v>2</v>
      </c>
    </row>
    <row r="46" spans="1:5" ht="14.4" x14ac:dyDescent="0.25">
      <c r="A46" s="16">
        <v>40</v>
      </c>
      <c r="B46" s="15" t="s">
        <v>81</v>
      </c>
      <c r="C46" s="14">
        <v>2</v>
      </c>
      <c r="D46" s="14" t="b">
        <v>1</v>
      </c>
      <c r="E46" s="21">
        <v>3</v>
      </c>
    </row>
    <row r="47" spans="1:5" ht="14.4" x14ac:dyDescent="0.25">
      <c r="A47" s="16">
        <v>43</v>
      </c>
      <c r="B47" s="15" t="s">
        <v>69</v>
      </c>
      <c r="C47" s="14">
        <v>5</v>
      </c>
      <c r="D47" s="14" t="b">
        <v>1</v>
      </c>
      <c r="E47" s="21">
        <v>2</v>
      </c>
    </row>
    <row r="48" spans="1:5" ht="14.4" x14ac:dyDescent="0.25">
      <c r="A48" s="16">
        <v>44</v>
      </c>
      <c r="B48" s="15" t="s">
        <v>70</v>
      </c>
      <c r="C48" s="14">
        <v>7</v>
      </c>
      <c r="D48" s="14" t="b">
        <v>1</v>
      </c>
      <c r="E48" s="21">
        <v>3</v>
      </c>
    </row>
    <row r="49" spans="1:5" ht="14.4" x14ac:dyDescent="0.25">
      <c r="A49" s="16">
        <v>45</v>
      </c>
      <c r="B49" s="15" t="s">
        <v>99</v>
      </c>
      <c r="C49" s="14">
        <v>2</v>
      </c>
      <c r="D49" s="14" t="b">
        <v>1</v>
      </c>
      <c r="E49" s="21">
        <v>18</v>
      </c>
    </row>
    <row r="50" spans="1:5" ht="14.4" x14ac:dyDescent="0.25">
      <c r="A50" s="16">
        <v>46</v>
      </c>
      <c r="B50" s="15" t="s">
        <v>100</v>
      </c>
      <c r="C50" s="14">
        <v>5</v>
      </c>
      <c r="D50" s="14" t="b">
        <v>1</v>
      </c>
      <c r="E50" s="21">
        <v>22</v>
      </c>
    </row>
    <row r="51" spans="1:5" ht="14.4" x14ac:dyDescent="0.25">
      <c r="A51" s="16">
        <v>47</v>
      </c>
      <c r="B51" s="15" t="s">
        <v>101</v>
      </c>
      <c r="C51" s="14">
        <v>6</v>
      </c>
      <c r="D51" s="14" t="b">
        <v>1</v>
      </c>
      <c r="E51" s="21">
        <v>1</v>
      </c>
    </row>
    <row r="52" spans="1:5" ht="14.4" x14ac:dyDescent="0.25">
      <c r="A52" s="16">
        <v>48</v>
      </c>
      <c r="B52" s="15" t="s">
        <v>347</v>
      </c>
      <c r="C52" s="14">
        <v>5</v>
      </c>
      <c r="D52" s="14" t="b">
        <v>1</v>
      </c>
      <c r="E52" s="21">
        <v>10</v>
      </c>
    </row>
    <row r="53" spans="1:5" ht="14.4" x14ac:dyDescent="0.25">
      <c r="A53" s="16">
        <v>49</v>
      </c>
      <c r="B53" s="15" t="s">
        <v>102</v>
      </c>
      <c r="C53" s="14">
        <v>3</v>
      </c>
      <c r="D53" s="14" t="b">
        <v>1</v>
      </c>
      <c r="E53" s="21">
        <v>22</v>
      </c>
    </row>
    <row r="54" spans="1:5" ht="14.4" x14ac:dyDescent="0.25">
      <c r="A54" s="16">
        <v>50</v>
      </c>
      <c r="B54" s="15" t="s">
        <v>103</v>
      </c>
      <c r="C54" s="14">
        <v>1</v>
      </c>
      <c r="D54" s="14" t="b">
        <v>1</v>
      </c>
      <c r="E54" s="21">
        <v>16</v>
      </c>
    </row>
    <row r="55" spans="1:5" ht="14.4" x14ac:dyDescent="0.25">
      <c r="A55" s="16">
        <v>51</v>
      </c>
      <c r="B55" s="15" t="s">
        <v>104</v>
      </c>
      <c r="C55" s="14">
        <v>5</v>
      </c>
      <c r="D55" s="14" t="b">
        <v>1</v>
      </c>
      <c r="E55" s="21">
        <v>22</v>
      </c>
    </row>
    <row r="56" spans="1:5" ht="14.4" x14ac:dyDescent="0.25">
      <c r="A56" s="16">
        <v>52</v>
      </c>
      <c r="B56" s="15" t="s">
        <v>105</v>
      </c>
      <c r="C56" s="14">
        <v>6</v>
      </c>
      <c r="D56" s="14" t="b">
        <v>0</v>
      </c>
      <c r="E56" s="21">
        <v>18</v>
      </c>
    </row>
    <row r="57" spans="1:5" ht="14.4" x14ac:dyDescent="0.25">
      <c r="A57" s="16">
        <v>53</v>
      </c>
      <c r="B57" s="15" t="s">
        <v>106</v>
      </c>
      <c r="C57" s="14">
        <v>5</v>
      </c>
      <c r="D57" s="14" t="b">
        <v>0</v>
      </c>
      <c r="E57" s="21">
        <v>8</v>
      </c>
    </row>
    <row r="58" spans="1:5" ht="14.4" x14ac:dyDescent="0.25">
      <c r="A58" s="16">
        <v>54</v>
      </c>
      <c r="B58" s="15" t="s">
        <v>348</v>
      </c>
      <c r="C58" s="14">
        <v>1</v>
      </c>
      <c r="D58" s="14" t="b">
        <v>1</v>
      </c>
      <c r="E58" s="21">
        <v>20</v>
      </c>
    </row>
    <row r="59" spans="1:5" ht="14.4" x14ac:dyDescent="0.25">
      <c r="A59" s="16">
        <v>55</v>
      </c>
      <c r="B59" s="15" t="s">
        <v>108</v>
      </c>
      <c r="C59" s="14">
        <v>5</v>
      </c>
      <c r="D59" s="14" t="b">
        <v>1</v>
      </c>
      <c r="E59" s="21">
        <v>19</v>
      </c>
    </row>
    <row r="60" spans="1:5" ht="14.4" x14ac:dyDescent="0.25">
      <c r="A60" s="16">
        <v>56</v>
      </c>
      <c r="B60" s="15" t="s">
        <v>109</v>
      </c>
      <c r="C60" s="14">
        <v>1</v>
      </c>
      <c r="D60" s="14" t="b">
        <v>1</v>
      </c>
      <c r="E60" s="21">
        <v>3</v>
      </c>
    </row>
    <row r="61" spans="1:5" ht="14.4" x14ac:dyDescent="0.25">
      <c r="A61" s="16">
        <v>57</v>
      </c>
      <c r="B61" s="15" t="s">
        <v>110</v>
      </c>
      <c r="C61" s="14">
        <v>4</v>
      </c>
      <c r="D61" s="14" t="b">
        <v>1</v>
      </c>
      <c r="E61" s="21">
        <v>22</v>
      </c>
    </row>
    <row r="62" spans="1:5" ht="14.4" x14ac:dyDescent="0.25">
      <c r="A62" s="16">
        <v>58</v>
      </c>
      <c r="B62" s="15" t="s">
        <v>111</v>
      </c>
      <c r="C62" s="14">
        <v>4</v>
      </c>
      <c r="D62" s="14" t="b">
        <v>1</v>
      </c>
      <c r="E62" s="21">
        <v>14</v>
      </c>
    </row>
    <row r="63" spans="1:5" ht="14.4" x14ac:dyDescent="0.25">
      <c r="A63" s="16">
        <v>59</v>
      </c>
      <c r="B63" s="15" t="s">
        <v>112</v>
      </c>
      <c r="C63" s="14">
        <v>6</v>
      </c>
      <c r="D63" s="14" t="b">
        <v>0</v>
      </c>
      <c r="E63" s="21">
        <v>12</v>
      </c>
    </row>
    <row r="64" spans="1:5" ht="14.4" x14ac:dyDescent="0.25">
      <c r="A64" s="16">
        <v>60</v>
      </c>
      <c r="B64" s="15" t="s">
        <v>113</v>
      </c>
      <c r="C64" s="14">
        <v>4</v>
      </c>
      <c r="D64" s="14" t="b">
        <v>0</v>
      </c>
      <c r="E64" s="21">
        <v>9</v>
      </c>
    </row>
    <row r="65" spans="1:5" ht="14.4" x14ac:dyDescent="0.25">
      <c r="A65" s="16">
        <v>61</v>
      </c>
      <c r="B65" s="15" t="s">
        <v>114</v>
      </c>
      <c r="C65" s="14">
        <v>1</v>
      </c>
      <c r="D65" s="14" t="b">
        <v>1</v>
      </c>
      <c r="E65" s="21">
        <v>1</v>
      </c>
    </row>
    <row r="66" spans="1:5" ht="14.4" x14ac:dyDescent="0.25">
      <c r="A66" s="16">
        <v>62</v>
      </c>
      <c r="B66" s="15" t="s">
        <v>115</v>
      </c>
      <c r="C66" s="14">
        <v>5</v>
      </c>
      <c r="D66" s="14" t="b">
        <v>1</v>
      </c>
      <c r="E66" s="21">
        <v>4</v>
      </c>
    </row>
    <row r="67" spans="1:5" ht="14.4" x14ac:dyDescent="0.25">
      <c r="A67" s="16">
        <v>63</v>
      </c>
      <c r="B67" s="15" t="s">
        <v>116</v>
      </c>
      <c r="C67" s="14">
        <v>3</v>
      </c>
      <c r="D67" s="14" t="b">
        <v>1</v>
      </c>
      <c r="E67" s="21">
        <v>6</v>
      </c>
    </row>
    <row r="68" spans="1:5" ht="14.4" x14ac:dyDescent="0.25">
      <c r="A68" s="16">
        <v>64</v>
      </c>
      <c r="B68" s="15" t="s">
        <v>117</v>
      </c>
      <c r="C68" s="14">
        <v>6</v>
      </c>
      <c r="D68" s="14" t="b">
        <v>1</v>
      </c>
      <c r="E68" s="21">
        <v>20</v>
      </c>
    </row>
    <row r="69" spans="1:5" ht="14.4" x14ac:dyDescent="0.25">
      <c r="A69" s="16">
        <v>65</v>
      </c>
      <c r="B69" s="15" t="s">
        <v>118</v>
      </c>
      <c r="C69" s="14">
        <v>1</v>
      </c>
      <c r="D69" s="14" t="b">
        <v>1</v>
      </c>
      <c r="E69" s="21">
        <v>15</v>
      </c>
    </row>
    <row r="70" spans="1:5" ht="14.4" x14ac:dyDescent="0.25">
      <c r="A70" s="16">
        <v>66</v>
      </c>
      <c r="B70" s="15" t="s">
        <v>119</v>
      </c>
      <c r="C70" s="14">
        <v>5</v>
      </c>
      <c r="D70" s="14" t="b">
        <v>0</v>
      </c>
      <c r="E70" s="21">
        <v>20</v>
      </c>
    </row>
    <row r="71" spans="1:5" ht="14.4" x14ac:dyDescent="0.25">
      <c r="A71" s="16">
        <v>67</v>
      </c>
      <c r="B71" s="15" t="s">
        <v>120</v>
      </c>
      <c r="C71" s="14">
        <v>2</v>
      </c>
      <c r="D71" s="14" t="b">
        <v>1</v>
      </c>
      <c r="E71" s="21">
        <v>22</v>
      </c>
    </row>
    <row r="72" spans="1:5" ht="14.4" x14ac:dyDescent="0.25">
      <c r="A72" s="16">
        <v>68</v>
      </c>
      <c r="B72" s="15" t="s">
        <v>121</v>
      </c>
      <c r="C72" s="14">
        <v>2</v>
      </c>
      <c r="D72" s="14" t="b">
        <v>1</v>
      </c>
      <c r="E72" s="21">
        <v>3</v>
      </c>
    </row>
    <row r="73" spans="1:5" ht="14.4" x14ac:dyDescent="0.25">
      <c r="A73" s="16">
        <v>69</v>
      </c>
      <c r="B73" s="15" t="s">
        <v>122</v>
      </c>
      <c r="C73" s="14">
        <v>4</v>
      </c>
      <c r="D73" s="14" t="b">
        <v>0</v>
      </c>
      <c r="E73" s="21">
        <v>15</v>
      </c>
    </row>
    <row r="74" spans="1:5" ht="14.4" x14ac:dyDescent="0.25">
      <c r="A74" s="16">
        <v>70</v>
      </c>
      <c r="B74" s="15" t="s">
        <v>123</v>
      </c>
      <c r="C74" s="14">
        <v>6</v>
      </c>
      <c r="D74" s="14" t="b">
        <v>1</v>
      </c>
      <c r="E74" s="21">
        <v>3</v>
      </c>
    </row>
    <row r="75" spans="1:5" ht="14.4" x14ac:dyDescent="0.25">
      <c r="A75" s="16">
        <v>71</v>
      </c>
      <c r="B75" s="15" t="s">
        <v>107</v>
      </c>
      <c r="C75" s="14">
        <v>2</v>
      </c>
      <c r="D75" s="14" t="b">
        <v>1</v>
      </c>
      <c r="E75" s="21">
        <v>16</v>
      </c>
    </row>
    <row r="76" spans="1:5" ht="14.4" x14ac:dyDescent="0.25">
      <c r="A76" s="16">
        <v>72</v>
      </c>
      <c r="B76" s="15" t="s">
        <v>124</v>
      </c>
      <c r="C76" s="14">
        <v>2</v>
      </c>
      <c r="D76" s="14" t="b">
        <v>1</v>
      </c>
      <c r="E76" s="21">
        <v>1</v>
      </c>
    </row>
    <row r="77" spans="1:5" ht="14.4" x14ac:dyDescent="0.25">
      <c r="A77" s="16">
        <v>73</v>
      </c>
      <c r="B77" s="15" t="s">
        <v>125</v>
      </c>
      <c r="C77" s="14">
        <v>3</v>
      </c>
      <c r="D77" s="14" t="b">
        <v>0</v>
      </c>
      <c r="E77" s="21">
        <v>15</v>
      </c>
    </row>
    <row r="78" spans="1:5" ht="14.4" x14ac:dyDescent="0.25">
      <c r="A78" s="16">
        <v>74</v>
      </c>
      <c r="B78" s="15" t="s">
        <v>126</v>
      </c>
      <c r="C78" s="14">
        <v>2</v>
      </c>
      <c r="D78" s="14" t="b">
        <v>1</v>
      </c>
      <c r="E78" s="21">
        <v>11</v>
      </c>
    </row>
    <row r="79" spans="1:5" ht="14.4" x14ac:dyDescent="0.25">
      <c r="A79" s="16">
        <v>75</v>
      </c>
      <c r="B79" s="15" t="s">
        <v>127</v>
      </c>
      <c r="C79" s="14">
        <v>1</v>
      </c>
      <c r="D79" s="14" t="b">
        <v>1</v>
      </c>
      <c r="E79" s="21">
        <v>13</v>
      </c>
    </row>
    <row r="80" spans="1:5" ht="14.4" x14ac:dyDescent="0.25">
      <c r="A80" s="16">
        <v>76</v>
      </c>
      <c r="B80" s="15" t="s">
        <v>128</v>
      </c>
      <c r="C80" s="14">
        <v>6</v>
      </c>
      <c r="D80" s="14" t="b">
        <v>1</v>
      </c>
      <c r="E80" s="21">
        <v>4</v>
      </c>
    </row>
    <row r="81" spans="1:5" ht="14.4" x14ac:dyDescent="0.25">
      <c r="A81" s="16">
        <v>77</v>
      </c>
      <c r="B81" s="15" t="s">
        <v>129</v>
      </c>
      <c r="C81" s="14">
        <v>6</v>
      </c>
      <c r="D81" s="14" t="b">
        <v>1</v>
      </c>
      <c r="E81" s="21">
        <v>1</v>
      </c>
    </row>
    <row r="82" spans="1:5" ht="14.4" x14ac:dyDescent="0.25">
      <c r="A82" s="16">
        <v>78</v>
      </c>
      <c r="B82" s="15" t="s">
        <v>130</v>
      </c>
      <c r="C82" s="14">
        <v>6</v>
      </c>
      <c r="D82" s="14" t="b">
        <v>0</v>
      </c>
      <c r="E82" s="21">
        <v>9</v>
      </c>
    </row>
    <row r="83" spans="1:5" ht="14.4" x14ac:dyDescent="0.25">
      <c r="A83" s="16">
        <v>79</v>
      </c>
      <c r="B83" s="15" t="s">
        <v>131</v>
      </c>
      <c r="C83" s="14">
        <v>4</v>
      </c>
      <c r="D83" s="14" t="b">
        <v>1</v>
      </c>
      <c r="E83" s="21">
        <v>5</v>
      </c>
    </row>
    <row r="84" spans="1:5" ht="14.4" x14ac:dyDescent="0.25">
      <c r="A84" s="16">
        <v>80</v>
      </c>
      <c r="B84" s="15" t="s">
        <v>132</v>
      </c>
      <c r="C84" s="14">
        <v>1</v>
      </c>
      <c r="D84" s="14" t="b">
        <v>1</v>
      </c>
      <c r="E84" s="21">
        <v>14</v>
      </c>
    </row>
    <row r="85" spans="1:5" ht="14.4" x14ac:dyDescent="0.25">
      <c r="A85" s="16">
        <v>81</v>
      </c>
      <c r="B85" s="15" t="s">
        <v>133</v>
      </c>
      <c r="C85" s="14">
        <v>1</v>
      </c>
      <c r="D85" s="14" t="b">
        <v>0</v>
      </c>
      <c r="E85" s="21">
        <v>2</v>
      </c>
    </row>
    <row r="86" spans="1:5" ht="14.4" x14ac:dyDescent="0.25">
      <c r="A86" s="16">
        <v>82</v>
      </c>
      <c r="B86" s="15" t="s">
        <v>134</v>
      </c>
      <c r="C86" s="14">
        <v>1</v>
      </c>
      <c r="D86" s="14" t="b">
        <v>1</v>
      </c>
      <c r="E86" s="21">
        <v>11</v>
      </c>
    </row>
    <row r="87" spans="1:5" ht="14.4" x14ac:dyDescent="0.25">
      <c r="A87" s="16">
        <v>83</v>
      </c>
      <c r="B87" s="15" t="s">
        <v>135</v>
      </c>
      <c r="C87" s="14">
        <v>1</v>
      </c>
      <c r="D87" s="14" t="b">
        <v>0</v>
      </c>
      <c r="E87" s="21">
        <v>5</v>
      </c>
    </row>
    <row r="88" spans="1:5" ht="14.4" x14ac:dyDescent="0.25">
      <c r="A88" s="16">
        <v>84</v>
      </c>
      <c r="B88" s="15" t="s">
        <v>136</v>
      </c>
      <c r="C88" s="14">
        <v>3</v>
      </c>
      <c r="D88" s="14" t="b">
        <v>0</v>
      </c>
      <c r="E88" s="21">
        <v>14</v>
      </c>
    </row>
    <row r="89" spans="1:5" ht="14.4" x14ac:dyDescent="0.25">
      <c r="A89" s="16">
        <v>85</v>
      </c>
      <c r="B89" s="15" t="s">
        <v>137</v>
      </c>
      <c r="C89" s="14">
        <v>1</v>
      </c>
      <c r="D89" s="14" t="b">
        <v>0</v>
      </c>
      <c r="E89" s="21">
        <v>4</v>
      </c>
    </row>
    <row r="90" spans="1:5" ht="14.4" x14ac:dyDescent="0.25">
      <c r="A90" s="16">
        <v>86</v>
      </c>
      <c r="B90" s="15" t="s">
        <v>138</v>
      </c>
      <c r="C90" s="14">
        <v>1</v>
      </c>
      <c r="D90" s="14" t="b">
        <v>1</v>
      </c>
      <c r="E90" s="21">
        <v>20</v>
      </c>
    </row>
    <row r="91" spans="1:5" ht="14.4" x14ac:dyDescent="0.25">
      <c r="A91" s="16">
        <v>87</v>
      </c>
      <c r="B91" s="15" t="s">
        <v>139</v>
      </c>
      <c r="C91" s="14">
        <v>6</v>
      </c>
      <c r="D91" s="14" t="b">
        <v>1</v>
      </c>
      <c r="E91" s="21">
        <v>18</v>
      </c>
    </row>
    <row r="92" spans="1:5" ht="14.4" x14ac:dyDescent="0.25">
      <c r="A92" s="16">
        <v>88</v>
      </c>
      <c r="B92" s="15" t="s">
        <v>140</v>
      </c>
      <c r="C92" s="14">
        <v>1</v>
      </c>
      <c r="D92" s="14" t="b">
        <v>1</v>
      </c>
      <c r="E92" s="21">
        <v>12</v>
      </c>
    </row>
    <row r="93" spans="1:5" ht="14.4" x14ac:dyDescent="0.25">
      <c r="A93" s="16">
        <v>89</v>
      </c>
      <c r="B93" s="15" t="s">
        <v>141</v>
      </c>
      <c r="C93" s="14">
        <v>3</v>
      </c>
      <c r="D93" s="14" t="b">
        <v>1</v>
      </c>
      <c r="E93" s="21">
        <v>14</v>
      </c>
    </row>
    <row r="94" spans="1:5" ht="14.4" x14ac:dyDescent="0.25">
      <c r="A94" s="16">
        <v>90</v>
      </c>
      <c r="B94" s="15" t="s">
        <v>142</v>
      </c>
      <c r="C94" s="14">
        <v>4</v>
      </c>
      <c r="D94" s="14" t="b">
        <v>0</v>
      </c>
      <c r="E94" s="21">
        <v>7</v>
      </c>
    </row>
    <row r="95" spans="1:5" ht="14.4" x14ac:dyDescent="0.25">
      <c r="A95" s="16">
        <v>91</v>
      </c>
      <c r="B95" s="15" t="s">
        <v>143</v>
      </c>
      <c r="C95" s="14">
        <v>6</v>
      </c>
      <c r="D95" s="14" t="b">
        <v>1</v>
      </c>
      <c r="E95" s="21">
        <v>7</v>
      </c>
    </row>
    <row r="96" spans="1:5" ht="14.4" x14ac:dyDescent="0.25">
      <c r="A96" s="16">
        <v>92</v>
      </c>
      <c r="B96" s="15" t="s">
        <v>144</v>
      </c>
      <c r="C96" s="14">
        <v>3</v>
      </c>
      <c r="D96" s="14" t="b">
        <v>1</v>
      </c>
      <c r="E96" s="21">
        <v>22</v>
      </c>
    </row>
    <row r="97" spans="1:5" ht="14.4" x14ac:dyDescent="0.25">
      <c r="A97" s="16">
        <v>93</v>
      </c>
      <c r="B97" s="15" t="s">
        <v>145</v>
      </c>
      <c r="C97" s="14">
        <v>2</v>
      </c>
      <c r="D97" s="14" t="b">
        <v>1</v>
      </c>
      <c r="E97" s="21">
        <v>13</v>
      </c>
    </row>
    <row r="98" spans="1:5" ht="14.4" x14ac:dyDescent="0.25">
      <c r="A98" s="16">
        <v>94</v>
      </c>
      <c r="B98" s="15" t="s">
        <v>146</v>
      </c>
      <c r="C98" s="14">
        <v>4</v>
      </c>
      <c r="D98" s="14" t="b">
        <v>1</v>
      </c>
      <c r="E98" s="21">
        <v>15</v>
      </c>
    </row>
    <row r="99" spans="1:5" ht="14.4" x14ac:dyDescent="0.25">
      <c r="A99" s="16">
        <v>95</v>
      </c>
      <c r="B99" s="15" t="s">
        <v>147</v>
      </c>
      <c r="C99" s="14">
        <v>2</v>
      </c>
      <c r="D99" s="14" t="b">
        <v>1</v>
      </c>
      <c r="E99" s="21">
        <v>15</v>
      </c>
    </row>
    <row r="100" spans="1:5" ht="14.4" x14ac:dyDescent="0.25">
      <c r="A100" s="16">
        <v>96</v>
      </c>
      <c r="B100" s="15" t="s">
        <v>148</v>
      </c>
      <c r="C100" s="14">
        <v>2</v>
      </c>
      <c r="D100" s="14" t="b">
        <v>1</v>
      </c>
      <c r="E100" s="21">
        <v>7</v>
      </c>
    </row>
    <row r="101" spans="1:5" ht="14.4" x14ac:dyDescent="0.25">
      <c r="A101" s="16">
        <v>97</v>
      </c>
      <c r="B101" s="15" t="s">
        <v>149</v>
      </c>
      <c r="C101" s="14">
        <v>3</v>
      </c>
      <c r="D101" s="14" t="b">
        <v>1</v>
      </c>
      <c r="E101" s="21">
        <v>12</v>
      </c>
    </row>
    <row r="102" spans="1:5" ht="14.4" x14ac:dyDescent="0.25">
      <c r="A102" s="16">
        <v>98</v>
      </c>
      <c r="B102" s="15" t="s">
        <v>150</v>
      </c>
      <c r="C102" s="14">
        <v>2</v>
      </c>
      <c r="D102" s="14" t="b">
        <v>1</v>
      </c>
      <c r="E102" s="21">
        <v>6</v>
      </c>
    </row>
    <row r="103" spans="1:5" ht="14.4" x14ac:dyDescent="0.25">
      <c r="A103" s="16">
        <v>99</v>
      </c>
      <c r="B103" s="15" t="s">
        <v>104</v>
      </c>
      <c r="C103" s="14">
        <v>6</v>
      </c>
      <c r="D103" s="14" t="b">
        <v>0</v>
      </c>
      <c r="E103" s="21">
        <v>4</v>
      </c>
    </row>
    <row r="104" spans="1:5" ht="14.4" x14ac:dyDescent="0.25">
      <c r="A104" s="16">
        <v>100</v>
      </c>
      <c r="B104" s="15" t="s">
        <v>151</v>
      </c>
      <c r="C104" s="14">
        <v>2</v>
      </c>
      <c r="D104" s="14" t="b">
        <v>0</v>
      </c>
      <c r="E104" s="21">
        <v>4</v>
      </c>
    </row>
    <row r="105" spans="1:5" ht="14.4" x14ac:dyDescent="0.25">
      <c r="A105" s="16">
        <v>101</v>
      </c>
      <c r="B105" s="15" t="s">
        <v>152</v>
      </c>
      <c r="C105" s="14">
        <v>6</v>
      </c>
      <c r="D105" s="14" t="b">
        <v>1</v>
      </c>
      <c r="E105" s="21">
        <v>14</v>
      </c>
    </row>
    <row r="106" spans="1:5" ht="14.4" x14ac:dyDescent="0.25">
      <c r="A106" s="16">
        <v>102</v>
      </c>
      <c r="B106" s="15" t="s">
        <v>153</v>
      </c>
      <c r="C106" s="14">
        <v>3</v>
      </c>
      <c r="D106" s="14" t="b">
        <v>1</v>
      </c>
      <c r="E106" s="21">
        <v>21</v>
      </c>
    </row>
    <row r="107" spans="1:5" ht="14.4" x14ac:dyDescent="0.25">
      <c r="A107" s="16">
        <v>103</v>
      </c>
      <c r="B107" s="15" t="s">
        <v>154</v>
      </c>
      <c r="C107" s="14">
        <v>2</v>
      </c>
      <c r="D107" s="14" t="b">
        <v>1</v>
      </c>
      <c r="E107" s="21">
        <v>9</v>
      </c>
    </row>
    <row r="108" spans="1:5" ht="14.4" x14ac:dyDescent="0.25">
      <c r="A108" s="16">
        <v>104</v>
      </c>
      <c r="B108" s="15" t="s">
        <v>155</v>
      </c>
      <c r="C108" s="14">
        <v>5</v>
      </c>
      <c r="D108" s="14" t="b">
        <v>1</v>
      </c>
      <c r="E108" s="21">
        <v>16</v>
      </c>
    </row>
    <row r="109" spans="1:5" ht="14.4" x14ac:dyDescent="0.25">
      <c r="A109" s="16">
        <v>105</v>
      </c>
      <c r="B109" s="15" t="s">
        <v>69</v>
      </c>
      <c r="C109" s="14">
        <v>2</v>
      </c>
      <c r="D109" s="14" t="b">
        <v>1</v>
      </c>
      <c r="E109" s="21">
        <v>19</v>
      </c>
    </row>
    <row r="110" spans="1:5" ht="14.4" x14ac:dyDescent="0.25">
      <c r="A110" s="16">
        <v>106</v>
      </c>
      <c r="B110" s="15" t="s">
        <v>156</v>
      </c>
      <c r="C110" s="14">
        <v>4</v>
      </c>
      <c r="D110" s="14" t="b">
        <v>1</v>
      </c>
      <c r="E110" s="21">
        <v>12</v>
      </c>
    </row>
    <row r="111" spans="1:5" ht="14.4" x14ac:dyDescent="0.25">
      <c r="A111" s="16">
        <v>107</v>
      </c>
      <c r="B111" s="15" t="s">
        <v>157</v>
      </c>
      <c r="C111" s="14">
        <v>2</v>
      </c>
      <c r="D111" s="14" t="b">
        <v>1</v>
      </c>
      <c r="E111" s="21">
        <v>10</v>
      </c>
    </row>
    <row r="112" spans="1:5" ht="14.4" x14ac:dyDescent="0.25">
      <c r="A112" s="16">
        <v>108</v>
      </c>
      <c r="B112" s="15" t="s">
        <v>158</v>
      </c>
      <c r="C112" s="14">
        <v>4</v>
      </c>
      <c r="D112" s="14" t="b">
        <v>1</v>
      </c>
      <c r="E112" s="21">
        <v>7</v>
      </c>
    </row>
    <row r="113" spans="1:5" ht="14.4" x14ac:dyDescent="0.25">
      <c r="A113" s="16">
        <v>109</v>
      </c>
      <c r="B113" s="15" t="s">
        <v>159</v>
      </c>
      <c r="C113" s="14">
        <v>5</v>
      </c>
      <c r="D113" s="14" t="b">
        <v>0</v>
      </c>
      <c r="E113" s="21">
        <v>18</v>
      </c>
    </row>
    <row r="114" spans="1:5" ht="14.4" x14ac:dyDescent="0.25">
      <c r="A114" s="16">
        <v>110</v>
      </c>
      <c r="B114" s="15" t="s">
        <v>160</v>
      </c>
      <c r="C114" s="14">
        <v>1</v>
      </c>
      <c r="D114" s="14" t="b">
        <v>1</v>
      </c>
      <c r="E114" s="21">
        <v>17</v>
      </c>
    </row>
    <row r="115" spans="1:5" ht="14.4" x14ac:dyDescent="0.25">
      <c r="A115" s="16">
        <v>111</v>
      </c>
      <c r="B115" s="15" t="s">
        <v>161</v>
      </c>
      <c r="C115" s="14">
        <v>4</v>
      </c>
      <c r="D115" s="14" t="b">
        <v>1</v>
      </c>
      <c r="E115" s="21">
        <v>16</v>
      </c>
    </row>
    <row r="116" spans="1:5" ht="14.4" x14ac:dyDescent="0.25">
      <c r="A116" s="16">
        <v>112</v>
      </c>
      <c r="B116" s="15" t="s">
        <v>162</v>
      </c>
      <c r="C116" s="14">
        <v>3</v>
      </c>
      <c r="D116" s="14" t="b">
        <v>1</v>
      </c>
      <c r="E116" s="21">
        <v>3</v>
      </c>
    </row>
    <row r="117" spans="1:5" ht="14.4" x14ac:dyDescent="0.25">
      <c r="A117" s="16">
        <v>113</v>
      </c>
      <c r="B117" s="15" t="s">
        <v>163</v>
      </c>
      <c r="C117" s="14">
        <v>5</v>
      </c>
      <c r="D117" s="14" t="b">
        <v>1</v>
      </c>
      <c r="E117" s="21">
        <v>9</v>
      </c>
    </row>
    <row r="118" spans="1:5" ht="14.4" x14ac:dyDescent="0.25">
      <c r="A118" s="16">
        <v>114</v>
      </c>
      <c r="B118" s="15" t="s">
        <v>164</v>
      </c>
      <c r="C118" s="14">
        <v>4</v>
      </c>
      <c r="D118" s="14" t="b">
        <v>0</v>
      </c>
      <c r="E118" s="21">
        <v>10</v>
      </c>
    </row>
    <row r="119" spans="1:5" ht="14.4" x14ac:dyDescent="0.25">
      <c r="A119" s="16">
        <v>115</v>
      </c>
      <c r="B119" s="15" t="s">
        <v>165</v>
      </c>
      <c r="C119" s="14">
        <v>3</v>
      </c>
      <c r="D119" s="14" t="b">
        <v>1</v>
      </c>
      <c r="E119" s="21">
        <v>15</v>
      </c>
    </row>
    <row r="120" spans="1:5" ht="14.4" x14ac:dyDescent="0.25">
      <c r="A120" s="16">
        <v>116</v>
      </c>
      <c r="B120" s="15" t="s">
        <v>166</v>
      </c>
      <c r="C120" s="14">
        <v>6</v>
      </c>
      <c r="D120" s="14" t="b">
        <v>1</v>
      </c>
      <c r="E120" s="21">
        <v>10</v>
      </c>
    </row>
    <row r="121" spans="1:5" ht="14.4" x14ac:dyDescent="0.25">
      <c r="A121" s="16">
        <v>117</v>
      </c>
      <c r="B121" s="15" t="s">
        <v>167</v>
      </c>
      <c r="C121" s="14">
        <v>2</v>
      </c>
      <c r="D121" s="14" t="b">
        <v>1</v>
      </c>
      <c r="E121" s="21">
        <v>6</v>
      </c>
    </row>
    <row r="122" spans="1:5" ht="14.4" x14ac:dyDescent="0.25">
      <c r="A122" s="16">
        <v>118</v>
      </c>
      <c r="B122" s="15" t="s">
        <v>168</v>
      </c>
      <c r="C122" s="14">
        <v>6</v>
      </c>
      <c r="D122" s="14" t="b">
        <v>1</v>
      </c>
      <c r="E122" s="21">
        <v>2</v>
      </c>
    </row>
    <row r="123" spans="1:5" ht="14.4" x14ac:dyDescent="0.25">
      <c r="A123" s="16">
        <v>119</v>
      </c>
      <c r="B123" s="15" t="s">
        <v>169</v>
      </c>
      <c r="C123" s="14">
        <v>5</v>
      </c>
      <c r="D123" s="14" t="b">
        <v>1</v>
      </c>
      <c r="E123" s="21">
        <v>6</v>
      </c>
    </row>
    <row r="124" spans="1:5" ht="14.4" x14ac:dyDescent="0.25">
      <c r="A124" s="16">
        <v>120</v>
      </c>
      <c r="B124" s="15" t="s">
        <v>170</v>
      </c>
      <c r="C124" s="14">
        <v>5</v>
      </c>
      <c r="D124" s="14" t="b">
        <v>1</v>
      </c>
      <c r="E124" s="21">
        <v>9</v>
      </c>
    </row>
    <row r="125" spans="1:5" ht="14.4" x14ac:dyDescent="0.25">
      <c r="A125" s="16">
        <v>121</v>
      </c>
      <c r="B125" s="15" t="s">
        <v>171</v>
      </c>
      <c r="C125" s="14">
        <v>5</v>
      </c>
      <c r="D125" s="14" t="b">
        <v>1</v>
      </c>
      <c r="E125" s="21">
        <v>19</v>
      </c>
    </row>
    <row r="126" spans="1:5" ht="14.4" x14ac:dyDescent="0.25">
      <c r="A126" s="16">
        <v>122</v>
      </c>
      <c r="B126" s="15" t="s">
        <v>172</v>
      </c>
      <c r="C126" s="14">
        <v>4</v>
      </c>
      <c r="D126" s="14" t="b">
        <v>1</v>
      </c>
      <c r="E126" s="21">
        <v>9</v>
      </c>
    </row>
    <row r="127" spans="1:5" ht="14.4" x14ac:dyDescent="0.25">
      <c r="A127" s="16">
        <v>123</v>
      </c>
      <c r="B127" s="15" t="s">
        <v>173</v>
      </c>
      <c r="C127" s="14">
        <v>6</v>
      </c>
      <c r="D127" s="14" t="b">
        <v>0</v>
      </c>
      <c r="E127" s="21">
        <v>18</v>
      </c>
    </row>
    <row r="128" spans="1:5" ht="14.4" x14ac:dyDescent="0.25">
      <c r="A128" s="16">
        <v>124</v>
      </c>
      <c r="B128" s="15" t="s">
        <v>174</v>
      </c>
      <c r="C128" s="14">
        <v>2</v>
      </c>
      <c r="D128" s="14" t="b">
        <v>0</v>
      </c>
      <c r="E128" s="21">
        <v>13</v>
      </c>
    </row>
    <row r="129" spans="1:5" ht="14.4" x14ac:dyDescent="0.25">
      <c r="A129" s="16">
        <v>125</v>
      </c>
      <c r="B129" s="15" t="s">
        <v>175</v>
      </c>
      <c r="C129" s="14">
        <v>5</v>
      </c>
      <c r="D129" s="14" t="b">
        <v>0</v>
      </c>
      <c r="E129" s="21">
        <v>16</v>
      </c>
    </row>
    <row r="130" spans="1:5" ht="14.4" x14ac:dyDescent="0.25">
      <c r="A130" s="16">
        <v>126</v>
      </c>
      <c r="B130" s="15" t="s">
        <v>176</v>
      </c>
      <c r="C130" s="14">
        <v>2</v>
      </c>
      <c r="D130" s="14" t="b">
        <v>1</v>
      </c>
      <c r="E130" s="21">
        <v>18</v>
      </c>
    </row>
    <row r="131" spans="1:5" ht="14.4" x14ac:dyDescent="0.25">
      <c r="A131" s="16">
        <v>127</v>
      </c>
      <c r="B131" s="15" t="s">
        <v>142</v>
      </c>
      <c r="C131" s="14">
        <v>1</v>
      </c>
      <c r="D131" s="14" t="b">
        <v>0</v>
      </c>
      <c r="E131" s="21">
        <v>22</v>
      </c>
    </row>
    <row r="132" spans="1:5" ht="14.4" x14ac:dyDescent="0.25">
      <c r="A132" s="16">
        <v>128</v>
      </c>
      <c r="B132" s="15" t="s">
        <v>177</v>
      </c>
      <c r="C132" s="14">
        <v>2</v>
      </c>
      <c r="D132" s="14" t="b">
        <v>0</v>
      </c>
      <c r="E132" s="21">
        <v>16</v>
      </c>
    </row>
    <row r="133" spans="1:5" ht="14.4" x14ac:dyDescent="0.25">
      <c r="A133" s="16">
        <v>129</v>
      </c>
      <c r="B133" s="15" t="s">
        <v>178</v>
      </c>
      <c r="C133" s="14">
        <v>2</v>
      </c>
      <c r="D133" s="14" t="b">
        <v>1</v>
      </c>
      <c r="E133" s="21">
        <v>21</v>
      </c>
    </row>
    <row r="134" spans="1:5" ht="14.4" x14ac:dyDescent="0.25">
      <c r="A134" s="16">
        <v>130</v>
      </c>
      <c r="B134" s="15" t="s">
        <v>179</v>
      </c>
      <c r="C134" s="14">
        <v>1</v>
      </c>
      <c r="D134" s="14" t="b">
        <v>1</v>
      </c>
      <c r="E134" s="21">
        <v>21</v>
      </c>
    </row>
    <row r="135" spans="1:5" ht="14.4" x14ac:dyDescent="0.25">
      <c r="A135" s="16">
        <v>131</v>
      </c>
      <c r="B135" s="15" t="s">
        <v>148</v>
      </c>
      <c r="C135" s="14">
        <v>4</v>
      </c>
      <c r="D135" s="14" t="b">
        <v>0</v>
      </c>
      <c r="E135" s="21">
        <v>8</v>
      </c>
    </row>
    <row r="136" spans="1:5" ht="14.4" x14ac:dyDescent="0.25">
      <c r="A136" s="16">
        <v>132</v>
      </c>
      <c r="B136" s="15" t="s">
        <v>180</v>
      </c>
      <c r="C136" s="14">
        <v>2</v>
      </c>
      <c r="D136" s="14" t="b">
        <v>1</v>
      </c>
      <c r="E136" s="21">
        <v>17</v>
      </c>
    </row>
    <row r="137" spans="1:5" ht="14.4" x14ac:dyDescent="0.25">
      <c r="A137" s="16">
        <v>133</v>
      </c>
      <c r="B137" s="15" t="s">
        <v>181</v>
      </c>
      <c r="C137" s="14">
        <v>3</v>
      </c>
      <c r="D137" s="14" t="b">
        <v>0</v>
      </c>
      <c r="E137" s="21">
        <v>20</v>
      </c>
    </row>
    <row r="138" spans="1:5" ht="14.4" x14ac:dyDescent="0.25">
      <c r="A138" s="16">
        <v>134</v>
      </c>
      <c r="B138" s="15" t="s">
        <v>182</v>
      </c>
      <c r="C138" s="14">
        <v>1</v>
      </c>
      <c r="D138" s="14" t="b">
        <v>1</v>
      </c>
      <c r="E138" s="21">
        <v>22</v>
      </c>
    </row>
    <row r="139" spans="1:5" ht="14.4" x14ac:dyDescent="0.25">
      <c r="A139" s="16">
        <v>135</v>
      </c>
      <c r="B139" s="15" t="s">
        <v>183</v>
      </c>
      <c r="C139" s="14">
        <v>1</v>
      </c>
      <c r="D139" s="14" t="b">
        <v>1</v>
      </c>
      <c r="E139" s="21">
        <v>20</v>
      </c>
    </row>
    <row r="140" spans="1:5" ht="14.4" x14ac:dyDescent="0.25">
      <c r="A140" s="16">
        <v>136</v>
      </c>
      <c r="B140" s="15" t="s">
        <v>184</v>
      </c>
      <c r="C140" s="14">
        <v>5</v>
      </c>
      <c r="D140" s="14" t="b">
        <v>1</v>
      </c>
      <c r="E140" s="21">
        <v>21</v>
      </c>
    </row>
    <row r="141" spans="1:5" ht="14.4" x14ac:dyDescent="0.25">
      <c r="A141" s="16">
        <v>137</v>
      </c>
      <c r="B141" s="15" t="s">
        <v>349</v>
      </c>
      <c r="C141" s="14">
        <v>4</v>
      </c>
      <c r="D141" s="14" t="b">
        <v>0</v>
      </c>
      <c r="E141" s="21">
        <v>8</v>
      </c>
    </row>
    <row r="142" spans="1:5" ht="14.4" x14ac:dyDescent="0.25">
      <c r="A142" s="16">
        <v>138</v>
      </c>
      <c r="B142" s="15" t="s">
        <v>185</v>
      </c>
      <c r="C142" s="14">
        <v>5</v>
      </c>
      <c r="D142" s="14" t="b">
        <v>0</v>
      </c>
      <c r="E142" s="21">
        <v>19</v>
      </c>
    </row>
    <row r="143" spans="1:5" ht="14.4" x14ac:dyDescent="0.25">
      <c r="A143" s="16">
        <v>139</v>
      </c>
      <c r="B143" s="15" t="s">
        <v>185</v>
      </c>
      <c r="C143" s="14">
        <v>6</v>
      </c>
      <c r="D143" s="14" t="b">
        <v>0</v>
      </c>
      <c r="E143" s="21">
        <v>4</v>
      </c>
    </row>
    <row r="144" spans="1:5" ht="14.4" x14ac:dyDescent="0.25">
      <c r="A144" s="16">
        <v>140</v>
      </c>
      <c r="B144" s="15" t="s">
        <v>186</v>
      </c>
      <c r="C144" s="14">
        <v>6</v>
      </c>
      <c r="D144" s="14" t="b">
        <v>0</v>
      </c>
      <c r="E144" s="21">
        <v>20</v>
      </c>
    </row>
    <row r="145" spans="1:5" ht="14.4" x14ac:dyDescent="0.25">
      <c r="A145" s="16">
        <v>141</v>
      </c>
      <c r="B145" s="15" t="s">
        <v>187</v>
      </c>
      <c r="C145" s="14">
        <v>4</v>
      </c>
      <c r="D145" s="14" t="b">
        <v>0</v>
      </c>
      <c r="E145" s="21">
        <v>7</v>
      </c>
    </row>
    <row r="146" spans="1:5" ht="14.4" x14ac:dyDescent="0.25">
      <c r="A146" s="16">
        <v>142</v>
      </c>
      <c r="B146" s="15" t="s">
        <v>188</v>
      </c>
      <c r="C146" s="14">
        <v>6</v>
      </c>
      <c r="D146" s="14" t="b">
        <v>1</v>
      </c>
      <c r="E146" s="21">
        <v>10</v>
      </c>
    </row>
    <row r="147" spans="1:5" ht="14.4" x14ac:dyDescent="0.25">
      <c r="A147" s="16">
        <v>143</v>
      </c>
      <c r="B147" s="15" t="s">
        <v>189</v>
      </c>
      <c r="C147" s="14">
        <v>1</v>
      </c>
      <c r="D147" s="14" t="b">
        <v>1</v>
      </c>
      <c r="E147" s="21">
        <v>12</v>
      </c>
    </row>
    <row r="148" spans="1:5" ht="14.4" x14ac:dyDescent="0.25">
      <c r="A148" s="16">
        <v>144</v>
      </c>
      <c r="B148" s="15" t="s">
        <v>190</v>
      </c>
      <c r="C148" s="14">
        <v>5</v>
      </c>
      <c r="D148" s="14" t="b">
        <v>1</v>
      </c>
      <c r="E148" s="21">
        <v>17</v>
      </c>
    </row>
    <row r="149" spans="1:5" ht="14.4" x14ac:dyDescent="0.25">
      <c r="A149" s="16">
        <v>145</v>
      </c>
      <c r="B149" s="15" t="s">
        <v>191</v>
      </c>
      <c r="C149" s="14">
        <v>4</v>
      </c>
      <c r="D149" s="14" t="b">
        <v>0</v>
      </c>
      <c r="E149" s="21">
        <v>18</v>
      </c>
    </row>
    <row r="150" spans="1:5" ht="14.4" x14ac:dyDescent="0.25">
      <c r="A150" s="16">
        <v>146</v>
      </c>
      <c r="B150" s="15" t="s">
        <v>192</v>
      </c>
      <c r="C150" s="14">
        <v>1</v>
      </c>
      <c r="D150" s="14" t="b">
        <v>0</v>
      </c>
      <c r="E150" s="21">
        <v>10</v>
      </c>
    </row>
    <row r="151" spans="1:5" ht="14.4" x14ac:dyDescent="0.25">
      <c r="A151" s="16">
        <v>147</v>
      </c>
      <c r="B151" s="15" t="s">
        <v>193</v>
      </c>
      <c r="C151" s="14">
        <v>5</v>
      </c>
      <c r="D151" s="14" t="b">
        <v>0</v>
      </c>
      <c r="E151" s="21">
        <v>6</v>
      </c>
    </row>
    <row r="152" spans="1:5" ht="14.4" x14ac:dyDescent="0.25">
      <c r="A152" s="16">
        <v>148</v>
      </c>
      <c r="B152" s="15" t="s">
        <v>194</v>
      </c>
      <c r="C152" s="14">
        <v>4</v>
      </c>
      <c r="D152" s="14" t="b">
        <v>0</v>
      </c>
      <c r="E152" s="21">
        <v>16</v>
      </c>
    </row>
    <row r="153" spans="1:5" ht="14.4" x14ac:dyDescent="0.25">
      <c r="A153" s="16">
        <v>149</v>
      </c>
      <c r="B153" s="15" t="s">
        <v>195</v>
      </c>
      <c r="C153" s="14">
        <v>5</v>
      </c>
      <c r="D153" s="14" t="b">
        <v>1</v>
      </c>
      <c r="E153" s="21">
        <v>15</v>
      </c>
    </row>
    <row r="154" spans="1:5" ht="14.4" x14ac:dyDescent="0.25">
      <c r="A154" s="16">
        <v>150</v>
      </c>
      <c r="B154" s="15" t="s">
        <v>196</v>
      </c>
      <c r="C154" s="14">
        <v>1</v>
      </c>
      <c r="D154" s="14" t="b">
        <v>1</v>
      </c>
      <c r="E154" s="21">
        <v>13</v>
      </c>
    </row>
    <row r="155" spans="1:5" ht="14.4" x14ac:dyDescent="0.25">
      <c r="A155" s="16">
        <v>151</v>
      </c>
      <c r="B155" s="15" t="s">
        <v>197</v>
      </c>
      <c r="C155" s="14">
        <v>3</v>
      </c>
      <c r="D155" s="14" t="b">
        <v>1</v>
      </c>
      <c r="E155" s="21">
        <v>22</v>
      </c>
    </row>
    <row r="156" spans="1:5" ht="14.4" x14ac:dyDescent="0.25">
      <c r="A156" s="16">
        <v>152</v>
      </c>
      <c r="B156" s="15" t="s">
        <v>198</v>
      </c>
      <c r="C156" s="14">
        <v>3</v>
      </c>
      <c r="D156" s="14" t="b">
        <v>1</v>
      </c>
      <c r="E156" s="21">
        <v>14</v>
      </c>
    </row>
    <row r="157" spans="1:5" ht="14.4" x14ac:dyDescent="0.25">
      <c r="A157" s="16">
        <v>153</v>
      </c>
      <c r="B157" s="15" t="s">
        <v>199</v>
      </c>
      <c r="C157" s="14">
        <v>4</v>
      </c>
      <c r="D157" s="14" t="b">
        <v>0</v>
      </c>
      <c r="E157" s="21">
        <v>5</v>
      </c>
    </row>
    <row r="158" spans="1:5" ht="14.4" x14ac:dyDescent="0.25">
      <c r="A158" s="16">
        <v>154</v>
      </c>
      <c r="B158" s="15" t="s">
        <v>200</v>
      </c>
      <c r="C158" s="14">
        <v>3</v>
      </c>
      <c r="D158" s="14" t="b">
        <v>1</v>
      </c>
      <c r="E158" s="21">
        <v>20</v>
      </c>
    </row>
    <row r="159" spans="1:5" ht="14.4" x14ac:dyDescent="0.25">
      <c r="A159" s="16">
        <v>155</v>
      </c>
      <c r="B159" s="15" t="s">
        <v>201</v>
      </c>
      <c r="C159" s="14">
        <v>3</v>
      </c>
      <c r="D159" s="14" t="b">
        <v>1</v>
      </c>
      <c r="E159" s="21">
        <v>9</v>
      </c>
    </row>
    <row r="160" spans="1:5" ht="14.4" x14ac:dyDescent="0.25">
      <c r="A160" s="16">
        <v>156</v>
      </c>
      <c r="B160" s="15" t="s">
        <v>202</v>
      </c>
      <c r="C160" s="14">
        <v>1</v>
      </c>
      <c r="D160" s="14" t="b">
        <v>1</v>
      </c>
      <c r="E160" s="21">
        <v>12</v>
      </c>
    </row>
    <row r="161" spans="1:5" ht="14.4" x14ac:dyDescent="0.25">
      <c r="A161" s="16">
        <v>157</v>
      </c>
      <c r="B161" s="15" t="s">
        <v>203</v>
      </c>
      <c r="C161" s="14">
        <v>2</v>
      </c>
      <c r="D161" s="14" t="b">
        <v>1</v>
      </c>
      <c r="E161" s="21">
        <v>3</v>
      </c>
    </row>
    <row r="162" spans="1:5" ht="14.4" x14ac:dyDescent="0.25">
      <c r="A162" s="16">
        <v>158</v>
      </c>
      <c r="B162" s="15" t="s">
        <v>204</v>
      </c>
      <c r="C162" s="14">
        <v>5</v>
      </c>
      <c r="D162" s="14" t="b">
        <v>1</v>
      </c>
      <c r="E162" s="21">
        <v>9</v>
      </c>
    </row>
    <row r="163" spans="1:5" ht="14.4" x14ac:dyDescent="0.25">
      <c r="A163" s="16">
        <v>159</v>
      </c>
      <c r="B163" s="15" t="s">
        <v>205</v>
      </c>
      <c r="C163" s="14">
        <v>1</v>
      </c>
      <c r="D163" s="14" t="b">
        <v>0</v>
      </c>
      <c r="E163" s="21">
        <v>3</v>
      </c>
    </row>
    <row r="164" spans="1:5" ht="14.4" x14ac:dyDescent="0.25">
      <c r="A164" s="16">
        <v>160</v>
      </c>
      <c r="B164" s="15" t="s">
        <v>195</v>
      </c>
      <c r="C164" s="14">
        <v>1</v>
      </c>
      <c r="D164" s="14" t="b">
        <v>1</v>
      </c>
      <c r="E164" s="21">
        <v>15</v>
      </c>
    </row>
    <row r="165" spans="1:5" ht="14.4" x14ac:dyDescent="0.25">
      <c r="A165" s="16">
        <v>161</v>
      </c>
      <c r="B165" s="15" t="s">
        <v>206</v>
      </c>
      <c r="C165" s="14">
        <v>4</v>
      </c>
      <c r="D165" s="14" t="b">
        <v>1</v>
      </c>
      <c r="E165" s="21">
        <v>5</v>
      </c>
    </row>
    <row r="166" spans="1:5" ht="14.4" x14ac:dyDescent="0.25">
      <c r="A166" s="16">
        <v>162</v>
      </c>
      <c r="B166" s="15" t="s">
        <v>207</v>
      </c>
      <c r="C166" s="14">
        <v>4</v>
      </c>
      <c r="D166" s="14" t="b">
        <v>0</v>
      </c>
      <c r="E166" s="21">
        <v>11</v>
      </c>
    </row>
    <row r="167" spans="1:5" ht="14.4" x14ac:dyDescent="0.25">
      <c r="A167" s="16">
        <v>163</v>
      </c>
      <c r="B167" s="15" t="s">
        <v>208</v>
      </c>
      <c r="C167" s="14">
        <v>5</v>
      </c>
      <c r="D167" s="14" t="b">
        <v>1</v>
      </c>
      <c r="E167" s="21">
        <v>17</v>
      </c>
    </row>
    <row r="168" spans="1:5" ht="14.4" x14ac:dyDescent="0.25">
      <c r="A168" s="16">
        <v>164</v>
      </c>
      <c r="B168" s="15" t="s">
        <v>209</v>
      </c>
      <c r="C168" s="14">
        <v>4</v>
      </c>
      <c r="D168" s="14" t="b">
        <v>1</v>
      </c>
      <c r="E168" s="21">
        <v>13</v>
      </c>
    </row>
    <row r="169" spans="1:5" ht="14.4" x14ac:dyDescent="0.25">
      <c r="A169" s="16">
        <v>165</v>
      </c>
      <c r="B169" s="15" t="s">
        <v>210</v>
      </c>
      <c r="C169" s="14">
        <v>3</v>
      </c>
      <c r="D169" s="14" t="b">
        <v>1</v>
      </c>
      <c r="E169" s="21">
        <v>20</v>
      </c>
    </row>
    <row r="170" spans="1:5" ht="14.4" x14ac:dyDescent="0.25">
      <c r="A170" s="16">
        <v>166</v>
      </c>
      <c r="B170" s="15" t="s">
        <v>211</v>
      </c>
      <c r="C170" s="14">
        <v>6</v>
      </c>
      <c r="D170" s="14" t="b">
        <v>0</v>
      </c>
      <c r="E170" s="21">
        <v>21</v>
      </c>
    </row>
    <row r="171" spans="1:5" ht="14.4" x14ac:dyDescent="0.25">
      <c r="A171" s="16">
        <v>167</v>
      </c>
      <c r="B171" s="15" t="s">
        <v>212</v>
      </c>
      <c r="C171" s="14">
        <v>4</v>
      </c>
      <c r="D171" s="14" t="b">
        <v>1</v>
      </c>
      <c r="E171" s="21">
        <v>8</v>
      </c>
    </row>
    <row r="172" spans="1:5" ht="14.4" x14ac:dyDescent="0.25">
      <c r="A172" s="16">
        <v>168</v>
      </c>
      <c r="B172" s="15" t="s">
        <v>213</v>
      </c>
      <c r="C172" s="14">
        <v>4</v>
      </c>
      <c r="D172" s="14" t="b">
        <v>0</v>
      </c>
      <c r="E172" s="21">
        <v>7</v>
      </c>
    </row>
    <row r="173" spans="1:5" ht="14.4" x14ac:dyDescent="0.25">
      <c r="A173" s="16">
        <v>169</v>
      </c>
      <c r="B173" s="15" t="s">
        <v>214</v>
      </c>
      <c r="C173" s="14">
        <v>1</v>
      </c>
      <c r="D173" s="14" t="b">
        <v>1</v>
      </c>
      <c r="E173" s="21">
        <v>18</v>
      </c>
    </row>
    <row r="174" spans="1:5" ht="14.4" x14ac:dyDescent="0.25">
      <c r="A174" s="16">
        <v>170</v>
      </c>
      <c r="B174" s="15" t="s">
        <v>215</v>
      </c>
      <c r="C174" s="14">
        <v>2</v>
      </c>
      <c r="D174" s="14" t="b">
        <v>1</v>
      </c>
      <c r="E174" s="21">
        <v>21</v>
      </c>
    </row>
    <row r="175" spans="1:5" ht="14.4" x14ac:dyDescent="0.25">
      <c r="A175" s="16">
        <v>171</v>
      </c>
      <c r="B175" s="15" t="s">
        <v>216</v>
      </c>
      <c r="C175" s="14">
        <v>3</v>
      </c>
      <c r="D175" s="14" t="b">
        <v>1</v>
      </c>
      <c r="E175" s="21">
        <v>3</v>
      </c>
    </row>
    <row r="176" spans="1:5" ht="14.4" x14ac:dyDescent="0.25">
      <c r="A176" s="16">
        <v>172</v>
      </c>
      <c r="B176" s="15" t="s">
        <v>217</v>
      </c>
      <c r="C176" s="14">
        <v>5</v>
      </c>
      <c r="D176" s="14" t="b">
        <v>0</v>
      </c>
      <c r="E176" s="21">
        <v>13</v>
      </c>
    </row>
    <row r="177" spans="1:5" ht="14.4" x14ac:dyDescent="0.25">
      <c r="A177" s="16">
        <v>173</v>
      </c>
      <c r="B177" s="15" t="s">
        <v>218</v>
      </c>
      <c r="C177" s="14">
        <v>1</v>
      </c>
      <c r="D177" s="14" t="b">
        <v>0</v>
      </c>
      <c r="E177" s="21">
        <v>11</v>
      </c>
    </row>
    <row r="178" spans="1:5" ht="14.4" x14ac:dyDescent="0.25">
      <c r="A178" s="16">
        <v>174</v>
      </c>
      <c r="B178" s="15" t="s">
        <v>219</v>
      </c>
      <c r="C178" s="14">
        <v>3</v>
      </c>
      <c r="D178" s="14" t="b">
        <v>0</v>
      </c>
      <c r="E178" s="21">
        <v>8</v>
      </c>
    </row>
    <row r="179" spans="1:5" ht="14.4" x14ac:dyDescent="0.25">
      <c r="A179" s="16">
        <v>175</v>
      </c>
      <c r="B179" s="15" t="s">
        <v>220</v>
      </c>
      <c r="C179" s="14">
        <v>4</v>
      </c>
      <c r="D179" s="14" t="b">
        <v>1</v>
      </c>
      <c r="E179" s="21">
        <v>10</v>
      </c>
    </row>
    <row r="180" spans="1:5" ht="14.4" x14ac:dyDescent="0.25">
      <c r="A180" s="16">
        <v>176</v>
      </c>
      <c r="B180" s="15" t="s">
        <v>221</v>
      </c>
      <c r="C180" s="14">
        <v>3</v>
      </c>
      <c r="D180" s="14" t="b">
        <v>1</v>
      </c>
      <c r="E180" s="21">
        <v>21</v>
      </c>
    </row>
    <row r="181" spans="1:5" ht="14.4" x14ac:dyDescent="0.25">
      <c r="A181" s="16">
        <v>177</v>
      </c>
      <c r="B181" s="15" t="s">
        <v>222</v>
      </c>
      <c r="C181" s="14">
        <v>2</v>
      </c>
      <c r="D181" s="14" t="b">
        <v>0</v>
      </c>
      <c r="E181" s="21">
        <v>11</v>
      </c>
    </row>
    <row r="182" spans="1:5" ht="14.4" x14ac:dyDescent="0.25">
      <c r="A182" s="16">
        <v>178</v>
      </c>
      <c r="B182" s="15" t="s">
        <v>223</v>
      </c>
      <c r="C182" s="14">
        <v>1</v>
      </c>
      <c r="D182" s="14" t="b">
        <v>1</v>
      </c>
      <c r="E182" s="21">
        <v>11</v>
      </c>
    </row>
    <row r="183" spans="1:5" ht="14.4" x14ac:dyDescent="0.25">
      <c r="A183" s="16">
        <v>179</v>
      </c>
      <c r="B183" s="15" t="s">
        <v>224</v>
      </c>
      <c r="C183" s="14">
        <v>1</v>
      </c>
      <c r="D183" s="14" t="b">
        <v>1</v>
      </c>
      <c r="E183" s="21">
        <v>2</v>
      </c>
    </row>
    <row r="184" spans="1:5" ht="14.4" x14ac:dyDescent="0.25">
      <c r="A184" s="16">
        <v>180</v>
      </c>
      <c r="B184" s="15" t="s">
        <v>225</v>
      </c>
      <c r="C184" s="14">
        <v>4</v>
      </c>
      <c r="D184" s="14" t="b">
        <v>0</v>
      </c>
      <c r="E184" s="21">
        <v>3</v>
      </c>
    </row>
    <row r="185" spans="1:5" ht="14.4" x14ac:dyDescent="0.25">
      <c r="A185" s="16">
        <v>181</v>
      </c>
      <c r="B185" s="15" t="s">
        <v>226</v>
      </c>
      <c r="C185" s="14">
        <v>2</v>
      </c>
      <c r="D185" s="14" t="b">
        <v>1</v>
      </c>
      <c r="E185" s="21">
        <v>7</v>
      </c>
    </row>
    <row r="186" spans="1:5" ht="14.4" x14ac:dyDescent="0.25">
      <c r="A186" s="16">
        <v>182</v>
      </c>
      <c r="B186" s="15" t="s">
        <v>227</v>
      </c>
      <c r="C186" s="14">
        <v>5</v>
      </c>
      <c r="D186" s="14" t="b">
        <v>0</v>
      </c>
      <c r="E186" s="21">
        <v>4</v>
      </c>
    </row>
    <row r="187" spans="1:5" ht="14.4" x14ac:dyDescent="0.25">
      <c r="A187" s="16">
        <v>183</v>
      </c>
      <c r="B187" s="15" t="s">
        <v>227</v>
      </c>
      <c r="C187" s="14">
        <v>3</v>
      </c>
      <c r="D187" s="14" t="b">
        <v>1</v>
      </c>
      <c r="E187" s="21">
        <v>16</v>
      </c>
    </row>
    <row r="188" spans="1:5" ht="14.4" x14ac:dyDescent="0.25">
      <c r="A188" s="16">
        <v>184</v>
      </c>
      <c r="B188" s="15" t="s">
        <v>228</v>
      </c>
      <c r="C188" s="14">
        <v>6</v>
      </c>
      <c r="D188" s="14" t="b">
        <v>0</v>
      </c>
      <c r="E188" s="21">
        <v>12</v>
      </c>
    </row>
    <row r="189" spans="1:5" ht="14.4" x14ac:dyDescent="0.25">
      <c r="A189" s="16">
        <v>185</v>
      </c>
      <c r="B189" s="15" t="s">
        <v>229</v>
      </c>
      <c r="C189" s="14">
        <v>3</v>
      </c>
      <c r="D189" s="14" t="b">
        <v>1</v>
      </c>
      <c r="E189" s="21">
        <v>7</v>
      </c>
    </row>
    <row r="190" spans="1:5" ht="14.4" x14ac:dyDescent="0.25">
      <c r="A190" s="16">
        <v>186</v>
      </c>
      <c r="B190" s="15" t="s">
        <v>38</v>
      </c>
      <c r="C190" s="14">
        <v>4</v>
      </c>
      <c r="D190" s="14" t="b">
        <v>1</v>
      </c>
      <c r="E190" s="21">
        <v>9</v>
      </c>
    </row>
    <row r="191" spans="1:5" ht="14.4" x14ac:dyDescent="0.25">
      <c r="A191" s="16">
        <v>187</v>
      </c>
      <c r="B191" s="15" t="s">
        <v>230</v>
      </c>
      <c r="C191" s="14">
        <v>6</v>
      </c>
      <c r="D191" s="14" t="b">
        <v>1</v>
      </c>
      <c r="E191" s="21">
        <v>2</v>
      </c>
    </row>
    <row r="192" spans="1:5" ht="14.4" x14ac:dyDescent="0.25">
      <c r="A192" s="16">
        <v>188</v>
      </c>
      <c r="B192" s="15" t="s">
        <v>230</v>
      </c>
      <c r="C192" s="14">
        <v>5</v>
      </c>
      <c r="D192" s="14" t="b">
        <v>1</v>
      </c>
      <c r="E192" s="21">
        <v>14</v>
      </c>
    </row>
    <row r="193" spans="1:5" ht="14.4" x14ac:dyDescent="0.25">
      <c r="A193" s="16">
        <v>189</v>
      </c>
      <c r="B193" s="15" t="s">
        <v>99</v>
      </c>
      <c r="C193" s="14">
        <v>6</v>
      </c>
      <c r="D193" s="14" t="b">
        <v>1</v>
      </c>
      <c r="E193" s="21">
        <v>21</v>
      </c>
    </row>
    <row r="194" spans="1:5" ht="14.4" x14ac:dyDescent="0.25">
      <c r="A194" s="16">
        <v>190</v>
      </c>
      <c r="B194" s="15" t="s">
        <v>99</v>
      </c>
      <c r="C194" s="14">
        <v>2</v>
      </c>
      <c r="D194" s="14" t="b">
        <v>0</v>
      </c>
      <c r="E194" s="21">
        <v>22</v>
      </c>
    </row>
    <row r="195" spans="1:5" ht="14.4" x14ac:dyDescent="0.25">
      <c r="A195" s="16">
        <v>191</v>
      </c>
      <c r="B195" s="15" t="s">
        <v>231</v>
      </c>
      <c r="C195" s="14">
        <v>2</v>
      </c>
      <c r="D195" s="14" t="b">
        <v>1</v>
      </c>
      <c r="E195" s="21">
        <v>21</v>
      </c>
    </row>
    <row r="196" spans="1:5" ht="14.4" x14ac:dyDescent="0.25">
      <c r="A196" s="16">
        <v>192</v>
      </c>
      <c r="B196" s="15" t="s">
        <v>232</v>
      </c>
      <c r="C196" s="14">
        <v>4</v>
      </c>
      <c r="D196" s="14" t="b">
        <v>1</v>
      </c>
      <c r="E196" s="21">
        <v>5</v>
      </c>
    </row>
    <row r="197" spans="1:5" ht="14.4" x14ac:dyDescent="0.25">
      <c r="A197" s="16">
        <v>193</v>
      </c>
      <c r="B197" s="15" t="s">
        <v>233</v>
      </c>
      <c r="C197" s="14">
        <v>1</v>
      </c>
      <c r="D197" s="14" t="b">
        <v>1</v>
      </c>
      <c r="E197" s="21">
        <v>20</v>
      </c>
    </row>
    <row r="198" spans="1:5" ht="14.4" x14ac:dyDescent="0.25">
      <c r="A198" s="16">
        <v>194</v>
      </c>
      <c r="B198" s="15" t="s">
        <v>234</v>
      </c>
      <c r="C198" s="14">
        <v>1</v>
      </c>
      <c r="D198" s="14" t="b">
        <v>1</v>
      </c>
      <c r="E198" s="21">
        <v>21</v>
      </c>
    </row>
    <row r="199" spans="1:5" ht="14.4" x14ac:dyDescent="0.25">
      <c r="A199" s="16">
        <v>195</v>
      </c>
      <c r="B199" s="15" t="s">
        <v>235</v>
      </c>
      <c r="C199" s="14">
        <v>6</v>
      </c>
      <c r="D199" s="14" t="b">
        <v>1</v>
      </c>
      <c r="E199" s="21">
        <v>10</v>
      </c>
    </row>
    <row r="200" spans="1:5" ht="14.4" x14ac:dyDescent="0.25">
      <c r="A200" s="16">
        <v>196</v>
      </c>
      <c r="B200" s="15" t="s">
        <v>236</v>
      </c>
      <c r="C200" s="14">
        <v>5</v>
      </c>
      <c r="D200" s="14" t="b">
        <v>1</v>
      </c>
      <c r="E200" s="21">
        <v>17</v>
      </c>
    </row>
    <row r="201" spans="1:5" ht="14.4" x14ac:dyDescent="0.25">
      <c r="A201" s="16">
        <v>197</v>
      </c>
      <c r="B201" s="15" t="s">
        <v>237</v>
      </c>
      <c r="C201" s="14">
        <v>2</v>
      </c>
      <c r="D201" s="14" t="b">
        <v>1</v>
      </c>
      <c r="E201" s="21">
        <v>13</v>
      </c>
    </row>
    <row r="202" spans="1:5" ht="14.4" x14ac:dyDescent="0.25">
      <c r="A202" s="16">
        <v>198</v>
      </c>
      <c r="B202" s="15" t="s">
        <v>238</v>
      </c>
      <c r="C202" s="14">
        <v>1</v>
      </c>
      <c r="D202" s="14" t="b">
        <v>1</v>
      </c>
      <c r="E202" s="21">
        <v>9</v>
      </c>
    </row>
    <row r="203" spans="1:5" ht="14.4" x14ac:dyDescent="0.25">
      <c r="A203" s="16">
        <v>199</v>
      </c>
      <c r="B203" s="15" t="s">
        <v>239</v>
      </c>
      <c r="C203" s="14">
        <v>6</v>
      </c>
      <c r="D203" s="14" t="b">
        <v>1</v>
      </c>
      <c r="E203" s="21">
        <v>8</v>
      </c>
    </row>
    <row r="204" spans="1:5" ht="14.4" x14ac:dyDescent="0.25">
      <c r="A204" s="16">
        <v>200</v>
      </c>
      <c r="B204" s="15" t="s">
        <v>353</v>
      </c>
      <c r="C204" s="14">
        <v>6</v>
      </c>
      <c r="D204" s="14" t="b">
        <v>1</v>
      </c>
      <c r="E204" s="21">
        <v>16</v>
      </c>
    </row>
    <row r="205" spans="1:5" ht="14.4" x14ac:dyDescent="0.25">
      <c r="A205" s="16">
        <v>201</v>
      </c>
      <c r="B205" s="15" t="s">
        <v>240</v>
      </c>
      <c r="C205" s="14">
        <v>1</v>
      </c>
      <c r="D205" s="14" t="b">
        <v>1</v>
      </c>
      <c r="E205" s="21">
        <v>15</v>
      </c>
    </row>
    <row r="206" spans="1:5" ht="14.4" x14ac:dyDescent="0.25">
      <c r="A206" s="16">
        <v>202</v>
      </c>
      <c r="B206" s="15" t="s">
        <v>241</v>
      </c>
      <c r="C206" s="14">
        <v>5</v>
      </c>
      <c r="D206" s="14" t="b">
        <v>1</v>
      </c>
      <c r="E206" s="21">
        <v>6</v>
      </c>
    </row>
    <row r="207" spans="1:5" ht="14.4" x14ac:dyDescent="0.25">
      <c r="A207" s="16">
        <v>203</v>
      </c>
      <c r="B207" s="15" t="s">
        <v>242</v>
      </c>
      <c r="C207" s="14">
        <v>6</v>
      </c>
      <c r="D207" s="14" t="b">
        <v>1</v>
      </c>
      <c r="E207" s="21">
        <v>2</v>
      </c>
    </row>
    <row r="208" spans="1:5" ht="14.4" x14ac:dyDescent="0.25">
      <c r="A208" s="16">
        <v>204</v>
      </c>
      <c r="B208" s="15" t="s">
        <v>243</v>
      </c>
      <c r="C208" s="14">
        <v>1</v>
      </c>
      <c r="D208" s="14" t="b">
        <v>1</v>
      </c>
      <c r="E208" s="21">
        <v>7</v>
      </c>
    </row>
    <row r="209" spans="1:5" ht="14.4" x14ac:dyDescent="0.25">
      <c r="A209" s="16">
        <v>205</v>
      </c>
      <c r="B209" s="15" t="s">
        <v>244</v>
      </c>
      <c r="C209" s="14">
        <v>6</v>
      </c>
      <c r="D209" s="14" t="b">
        <v>1</v>
      </c>
      <c r="E209" s="21">
        <v>9</v>
      </c>
    </row>
    <row r="210" spans="1:5" ht="14.4" x14ac:dyDescent="0.25">
      <c r="A210" s="16">
        <v>206</v>
      </c>
      <c r="B210" s="15" t="s">
        <v>245</v>
      </c>
      <c r="C210" s="14">
        <v>4</v>
      </c>
      <c r="D210" s="14" t="b">
        <v>1</v>
      </c>
      <c r="E210" s="21">
        <v>7</v>
      </c>
    </row>
    <row r="211" spans="1:5" ht="14.4" x14ac:dyDescent="0.25">
      <c r="A211" s="16">
        <v>207</v>
      </c>
      <c r="B211" s="15" t="s">
        <v>246</v>
      </c>
      <c r="C211" s="14">
        <v>4</v>
      </c>
      <c r="D211" s="14" t="b">
        <v>1</v>
      </c>
      <c r="E211" s="21">
        <v>5</v>
      </c>
    </row>
    <row r="212" spans="1:5" ht="14.4" x14ac:dyDescent="0.25">
      <c r="A212" s="16">
        <v>208</v>
      </c>
      <c r="B212" s="15" t="s">
        <v>247</v>
      </c>
      <c r="C212" s="14">
        <v>2</v>
      </c>
      <c r="D212" s="14" t="b">
        <v>1</v>
      </c>
      <c r="E212" s="21">
        <v>6</v>
      </c>
    </row>
    <row r="213" spans="1:5" ht="14.4" x14ac:dyDescent="0.25">
      <c r="A213" s="16">
        <v>209</v>
      </c>
      <c r="B213" s="15" t="s">
        <v>248</v>
      </c>
      <c r="C213" s="14">
        <v>6</v>
      </c>
      <c r="D213" s="14" t="b">
        <v>1</v>
      </c>
      <c r="E213" s="21">
        <v>16</v>
      </c>
    </row>
    <row r="214" spans="1:5" ht="14.4" x14ac:dyDescent="0.25">
      <c r="A214" s="16">
        <v>210</v>
      </c>
      <c r="B214" s="15" t="s">
        <v>124</v>
      </c>
      <c r="C214" s="14">
        <v>2</v>
      </c>
      <c r="D214" s="14" t="b">
        <v>1</v>
      </c>
      <c r="E214" s="21">
        <v>20</v>
      </c>
    </row>
    <row r="215" spans="1:5" ht="14.4" x14ac:dyDescent="0.25">
      <c r="A215" s="16">
        <v>211</v>
      </c>
      <c r="B215" s="15" t="s">
        <v>249</v>
      </c>
      <c r="C215" s="14">
        <v>1</v>
      </c>
      <c r="D215" s="14" t="b">
        <v>1</v>
      </c>
      <c r="E215" s="21">
        <v>18</v>
      </c>
    </row>
    <row r="216" spans="1:5" ht="14.4" x14ac:dyDescent="0.25">
      <c r="A216" s="16">
        <v>212</v>
      </c>
      <c r="B216" s="15" t="s">
        <v>250</v>
      </c>
      <c r="C216" s="14">
        <v>2</v>
      </c>
      <c r="D216" s="14" t="b">
        <v>1</v>
      </c>
      <c r="E216" s="21">
        <v>4</v>
      </c>
    </row>
    <row r="217" spans="1:5" ht="14.4" x14ac:dyDescent="0.25">
      <c r="A217" s="16">
        <v>213</v>
      </c>
      <c r="B217" s="15" t="s">
        <v>251</v>
      </c>
      <c r="C217" s="14">
        <v>4</v>
      </c>
      <c r="D217" s="14" t="b">
        <v>1</v>
      </c>
      <c r="E217" s="21">
        <v>12</v>
      </c>
    </row>
    <row r="218" spans="1:5" ht="14.4" x14ac:dyDescent="0.25">
      <c r="A218" s="16">
        <v>214</v>
      </c>
      <c r="B218" s="15" t="s">
        <v>252</v>
      </c>
      <c r="C218" s="14">
        <v>2</v>
      </c>
      <c r="D218" s="14" t="b">
        <v>0</v>
      </c>
      <c r="E218" s="21">
        <v>1</v>
      </c>
    </row>
    <row r="219" spans="1:5" ht="14.4" x14ac:dyDescent="0.25">
      <c r="A219" s="16">
        <v>215</v>
      </c>
      <c r="B219" s="15" t="s">
        <v>253</v>
      </c>
      <c r="C219" s="14">
        <v>1</v>
      </c>
      <c r="D219" s="14" t="b">
        <v>1</v>
      </c>
      <c r="E219" s="21">
        <v>4</v>
      </c>
    </row>
    <row r="220" spans="1:5" ht="14.4" x14ac:dyDescent="0.25">
      <c r="A220" s="16">
        <v>216</v>
      </c>
      <c r="B220" s="15" t="s">
        <v>254</v>
      </c>
      <c r="C220" s="14">
        <v>3</v>
      </c>
      <c r="D220" s="14" t="b">
        <v>1</v>
      </c>
      <c r="E220" s="21">
        <v>17</v>
      </c>
    </row>
    <row r="221" spans="1:5" ht="14.4" x14ac:dyDescent="0.25">
      <c r="A221" s="16">
        <v>217</v>
      </c>
      <c r="B221" s="15" t="s">
        <v>255</v>
      </c>
      <c r="C221" s="14">
        <v>2</v>
      </c>
      <c r="D221" s="14" t="b">
        <v>1</v>
      </c>
      <c r="E221" s="21">
        <v>10</v>
      </c>
    </row>
    <row r="222" spans="1:5" ht="14.4" x14ac:dyDescent="0.25">
      <c r="A222" s="16">
        <v>218</v>
      </c>
      <c r="B222" s="15" t="s">
        <v>256</v>
      </c>
      <c r="C222" s="14">
        <v>4</v>
      </c>
      <c r="D222" s="14" t="b">
        <v>1</v>
      </c>
      <c r="E222" s="21">
        <v>4</v>
      </c>
    </row>
    <row r="223" spans="1:5" ht="14.4" x14ac:dyDescent="0.25">
      <c r="A223" s="16">
        <v>219</v>
      </c>
      <c r="B223" s="15" t="s">
        <v>257</v>
      </c>
      <c r="C223" s="14">
        <v>2</v>
      </c>
      <c r="D223" s="14" t="b">
        <v>1</v>
      </c>
      <c r="E223" s="21">
        <v>10</v>
      </c>
    </row>
    <row r="224" spans="1:5" ht="14.4" x14ac:dyDescent="0.25">
      <c r="A224" s="16">
        <v>220</v>
      </c>
      <c r="B224" s="15" t="s">
        <v>350</v>
      </c>
      <c r="C224" s="14">
        <v>1</v>
      </c>
      <c r="D224" s="14" t="b">
        <v>1</v>
      </c>
      <c r="E224" s="21">
        <v>7</v>
      </c>
    </row>
    <row r="225" spans="1:5" ht="14.4" x14ac:dyDescent="0.25">
      <c r="A225" s="16">
        <v>221</v>
      </c>
      <c r="B225" s="15" t="s">
        <v>258</v>
      </c>
      <c r="C225" s="14">
        <v>1</v>
      </c>
      <c r="D225" s="14" t="b">
        <v>0</v>
      </c>
      <c r="E225" s="21">
        <v>19</v>
      </c>
    </row>
    <row r="226" spans="1:5" ht="14.4" x14ac:dyDescent="0.25">
      <c r="A226" s="16">
        <v>222</v>
      </c>
      <c r="B226" s="15" t="s">
        <v>259</v>
      </c>
      <c r="C226" s="14">
        <v>3</v>
      </c>
      <c r="D226" s="14" t="b">
        <v>0</v>
      </c>
      <c r="E226" s="21">
        <v>8</v>
      </c>
    </row>
    <row r="227" spans="1:5" ht="14.4" x14ac:dyDescent="0.25">
      <c r="A227" s="16">
        <v>223</v>
      </c>
      <c r="B227" s="15" t="s">
        <v>260</v>
      </c>
      <c r="C227" s="14">
        <v>2</v>
      </c>
      <c r="D227" s="14" t="b">
        <v>1</v>
      </c>
      <c r="E227" s="21">
        <v>2</v>
      </c>
    </row>
    <row r="228" spans="1:5" ht="14.4" x14ac:dyDescent="0.25">
      <c r="A228" s="16">
        <v>224</v>
      </c>
      <c r="B228" s="15" t="s">
        <v>261</v>
      </c>
      <c r="C228" s="14">
        <v>5</v>
      </c>
      <c r="D228" s="14" t="b">
        <v>0</v>
      </c>
      <c r="E228" s="21">
        <v>14</v>
      </c>
    </row>
    <row r="229" spans="1:5" ht="14.4" x14ac:dyDescent="0.25">
      <c r="A229" s="16">
        <v>225</v>
      </c>
      <c r="B229" s="15" t="s">
        <v>69</v>
      </c>
      <c r="C229" s="14">
        <v>6</v>
      </c>
      <c r="D229" s="14" t="b">
        <v>0</v>
      </c>
      <c r="E229" s="21">
        <v>5</v>
      </c>
    </row>
    <row r="230" spans="1:5" ht="14.4" x14ac:dyDescent="0.25">
      <c r="A230" s="16">
        <v>226</v>
      </c>
      <c r="B230" s="15" t="s">
        <v>187</v>
      </c>
      <c r="C230" s="14">
        <v>4</v>
      </c>
      <c r="D230" s="14" t="b">
        <v>1</v>
      </c>
      <c r="E230" s="21">
        <v>11</v>
      </c>
    </row>
    <row r="231" spans="1:5" ht="14.4" x14ac:dyDescent="0.25">
      <c r="A231" s="16">
        <v>227</v>
      </c>
      <c r="B231" s="15" t="s">
        <v>130</v>
      </c>
      <c r="C231" s="14">
        <v>1</v>
      </c>
      <c r="D231" s="14" t="b">
        <v>1</v>
      </c>
      <c r="E231" s="21">
        <v>11</v>
      </c>
    </row>
    <row r="232" spans="1:5" ht="14.4" x14ac:dyDescent="0.25">
      <c r="A232" s="16">
        <v>228</v>
      </c>
      <c r="B232" s="15" t="s">
        <v>262</v>
      </c>
      <c r="C232" s="14">
        <v>5</v>
      </c>
      <c r="D232" s="14" t="b">
        <v>1</v>
      </c>
      <c r="E232" s="21">
        <v>3</v>
      </c>
    </row>
    <row r="233" spans="1:5" ht="14.4" x14ac:dyDescent="0.25">
      <c r="A233" s="16">
        <v>229</v>
      </c>
      <c r="B233" s="15" t="s">
        <v>263</v>
      </c>
      <c r="C233" s="14">
        <v>1</v>
      </c>
      <c r="D233" s="14" t="b">
        <v>0</v>
      </c>
      <c r="E233" s="21">
        <v>10</v>
      </c>
    </row>
    <row r="234" spans="1:5" ht="14.4" x14ac:dyDescent="0.25">
      <c r="A234" s="16">
        <v>230</v>
      </c>
      <c r="B234" s="15" t="s">
        <v>264</v>
      </c>
      <c r="C234" s="14">
        <v>6</v>
      </c>
      <c r="D234" s="14" t="b">
        <v>0</v>
      </c>
      <c r="E234" s="21">
        <v>12</v>
      </c>
    </row>
    <row r="235" spans="1:5" ht="14.4" x14ac:dyDescent="0.25">
      <c r="A235" s="16">
        <v>231</v>
      </c>
      <c r="B235" s="15" t="s">
        <v>265</v>
      </c>
      <c r="C235" s="14">
        <v>1</v>
      </c>
      <c r="D235" s="14" t="b">
        <v>0</v>
      </c>
      <c r="E235" s="21">
        <v>15</v>
      </c>
    </row>
    <row r="236" spans="1:5" ht="14.4" x14ac:dyDescent="0.25">
      <c r="A236" s="16">
        <v>232</v>
      </c>
      <c r="B236" s="15" t="s">
        <v>266</v>
      </c>
      <c r="C236" s="14">
        <v>6</v>
      </c>
      <c r="D236" s="14" t="b">
        <v>0</v>
      </c>
      <c r="E236" s="21">
        <v>17</v>
      </c>
    </row>
    <row r="237" spans="1:5" ht="14.4" x14ac:dyDescent="0.25">
      <c r="A237" s="16">
        <v>233</v>
      </c>
      <c r="B237" s="15" t="s">
        <v>267</v>
      </c>
      <c r="C237" s="14">
        <v>1</v>
      </c>
      <c r="D237" s="14" t="b">
        <v>1</v>
      </c>
      <c r="E237" s="21">
        <v>5</v>
      </c>
    </row>
    <row r="238" spans="1:5" ht="14.4" x14ac:dyDescent="0.25">
      <c r="A238" s="16">
        <v>234</v>
      </c>
      <c r="B238" s="15" t="s">
        <v>268</v>
      </c>
      <c r="C238" s="14">
        <v>4</v>
      </c>
      <c r="D238" s="14" t="b">
        <v>1</v>
      </c>
      <c r="E238" s="21">
        <v>19</v>
      </c>
    </row>
    <row r="239" spans="1:5" ht="14.4" x14ac:dyDescent="0.25">
      <c r="A239" s="16">
        <v>235</v>
      </c>
      <c r="B239" s="15" t="s">
        <v>269</v>
      </c>
      <c r="C239" s="14">
        <v>3</v>
      </c>
      <c r="D239" s="14" t="b">
        <v>1</v>
      </c>
      <c r="E239" s="21">
        <v>16</v>
      </c>
    </row>
    <row r="240" spans="1:5" ht="14.4" x14ac:dyDescent="0.25">
      <c r="A240" s="16">
        <v>236</v>
      </c>
      <c r="B240" s="15" t="s">
        <v>270</v>
      </c>
      <c r="C240" s="14">
        <v>6</v>
      </c>
      <c r="D240" s="14" t="b">
        <v>1</v>
      </c>
      <c r="E240" s="21">
        <v>22</v>
      </c>
    </row>
    <row r="241" spans="1:5" ht="14.4" x14ac:dyDescent="0.25">
      <c r="A241" s="16">
        <v>237</v>
      </c>
      <c r="B241" s="15" t="s">
        <v>186</v>
      </c>
      <c r="C241" s="14">
        <v>6</v>
      </c>
      <c r="D241" s="14" t="b">
        <v>1</v>
      </c>
      <c r="E241" s="21">
        <v>6</v>
      </c>
    </row>
    <row r="242" spans="1:5" ht="14.4" x14ac:dyDescent="0.25">
      <c r="A242" s="16">
        <v>238</v>
      </c>
      <c r="B242" s="15" t="s">
        <v>271</v>
      </c>
      <c r="C242" s="14">
        <v>5</v>
      </c>
      <c r="D242" s="14" t="b">
        <v>1</v>
      </c>
      <c r="E242" s="21">
        <v>22</v>
      </c>
    </row>
    <row r="243" spans="1:5" ht="14.4" x14ac:dyDescent="0.25">
      <c r="A243" s="16">
        <v>239</v>
      </c>
      <c r="B243" s="15" t="s">
        <v>272</v>
      </c>
      <c r="C243" s="14">
        <v>2</v>
      </c>
      <c r="D243" s="14" t="b">
        <v>1</v>
      </c>
      <c r="E243" s="21">
        <v>14</v>
      </c>
    </row>
    <row r="244" spans="1:5" ht="14.4" x14ac:dyDescent="0.25">
      <c r="A244" s="16">
        <v>240</v>
      </c>
      <c r="B244" s="15" t="s">
        <v>273</v>
      </c>
      <c r="C244" s="14">
        <v>5</v>
      </c>
      <c r="D244" s="14" t="b">
        <v>1</v>
      </c>
      <c r="E244" s="21">
        <v>9</v>
      </c>
    </row>
    <row r="245" spans="1:5" ht="14.4" x14ac:dyDescent="0.25">
      <c r="A245" s="16">
        <v>241</v>
      </c>
      <c r="B245" s="15" t="s">
        <v>38</v>
      </c>
      <c r="C245" s="14">
        <v>1</v>
      </c>
      <c r="D245" s="14" t="b">
        <v>1</v>
      </c>
      <c r="E245" s="21">
        <v>9</v>
      </c>
    </row>
    <row r="246" spans="1:5" ht="14.4" x14ac:dyDescent="0.25">
      <c r="A246" s="16">
        <v>242</v>
      </c>
      <c r="B246" s="15" t="s">
        <v>274</v>
      </c>
      <c r="C246" s="14">
        <v>1</v>
      </c>
      <c r="D246" s="14" t="b">
        <v>1</v>
      </c>
      <c r="E246" s="21">
        <v>11</v>
      </c>
    </row>
    <row r="247" spans="1:5" ht="14.4" x14ac:dyDescent="0.25">
      <c r="A247" s="16">
        <v>243</v>
      </c>
      <c r="B247" s="15" t="s">
        <v>275</v>
      </c>
      <c r="C247" s="14">
        <v>4</v>
      </c>
      <c r="D247" s="14" t="b">
        <v>1</v>
      </c>
      <c r="E247" s="21">
        <v>18</v>
      </c>
    </row>
    <row r="248" spans="1:5" ht="14.4" x14ac:dyDescent="0.25">
      <c r="A248" s="16">
        <v>244</v>
      </c>
      <c r="B248" s="15" t="s">
        <v>276</v>
      </c>
      <c r="C248" s="14">
        <v>6</v>
      </c>
      <c r="D248" s="14" t="b">
        <v>1</v>
      </c>
      <c r="E248" s="21">
        <v>9</v>
      </c>
    </row>
    <row r="249" spans="1:5" ht="14.4" x14ac:dyDescent="0.25">
      <c r="A249" s="16">
        <v>245</v>
      </c>
      <c r="B249" s="15" t="s">
        <v>277</v>
      </c>
      <c r="C249" s="14">
        <v>3</v>
      </c>
      <c r="D249" s="14" t="b">
        <v>1</v>
      </c>
      <c r="E249" s="21">
        <v>7</v>
      </c>
    </row>
    <row r="250" spans="1:5" ht="14.4" x14ac:dyDescent="0.25">
      <c r="A250" s="16">
        <v>246</v>
      </c>
      <c r="B250" s="15" t="s">
        <v>278</v>
      </c>
      <c r="C250" s="14">
        <v>2</v>
      </c>
      <c r="D250" s="14" t="b">
        <v>1</v>
      </c>
      <c r="E250" s="21">
        <v>22</v>
      </c>
    </row>
    <row r="251" spans="1:5" ht="14.4" x14ac:dyDescent="0.25">
      <c r="A251" s="16">
        <v>247</v>
      </c>
      <c r="B251" s="15" t="s">
        <v>279</v>
      </c>
      <c r="C251" s="14">
        <v>4</v>
      </c>
      <c r="D251" s="14" t="b">
        <v>0</v>
      </c>
      <c r="E251" s="21">
        <v>20</v>
      </c>
    </row>
    <row r="252" spans="1:5" ht="14.4" x14ac:dyDescent="0.25">
      <c r="A252" s="16">
        <v>248</v>
      </c>
      <c r="B252" s="15" t="s">
        <v>198</v>
      </c>
      <c r="C252" s="14">
        <v>4</v>
      </c>
      <c r="D252" s="14" t="b">
        <v>1</v>
      </c>
      <c r="E252" s="21">
        <v>4</v>
      </c>
    </row>
    <row r="253" spans="1:5" ht="14.4" x14ac:dyDescent="0.25">
      <c r="A253" s="16">
        <v>249</v>
      </c>
      <c r="B253" s="15" t="s">
        <v>280</v>
      </c>
      <c r="C253" s="14">
        <v>2</v>
      </c>
      <c r="D253" s="14" t="b">
        <v>1</v>
      </c>
      <c r="E253" s="21">
        <v>1</v>
      </c>
    </row>
    <row r="254" spans="1:5" ht="14.4" x14ac:dyDescent="0.25">
      <c r="A254" s="16">
        <v>250</v>
      </c>
      <c r="B254" s="15" t="s">
        <v>38</v>
      </c>
      <c r="C254" s="14">
        <v>6</v>
      </c>
      <c r="D254" s="14" t="b">
        <v>1</v>
      </c>
      <c r="E254" s="21">
        <v>22</v>
      </c>
    </row>
    <row r="255" spans="1:5" ht="14.4" x14ac:dyDescent="0.25">
      <c r="A255" s="16">
        <v>251</v>
      </c>
      <c r="B255" s="15" t="s">
        <v>188</v>
      </c>
      <c r="C255" s="14">
        <v>3</v>
      </c>
      <c r="D255" s="14" t="b">
        <v>1</v>
      </c>
      <c r="E255" s="21">
        <v>3</v>
      </c>
    </row>
    <row r="256" spans="1:5" ht="14.4" x14ac:dyDescent="0.25">
      <c r="A256" s="16">
        <v>252</v>
      </c>
      <c r="B256" s="15" t="s">
        <v>281</v>
      </c>
      <c r="C256" s="14">
        <v>4</v>
      </c>
      <c r="D256" s="14" t="b">
        <v>1</v>
      </c>
      <c r="E256" s="21">
        <v>3</v>
      </c>
    </row>
    <row r="257" spans="1:5" ht="14.4" x14ac:dyDescent="0.25">
      <c r="A257" s="16">
        <v>253</v>
      </c>
      <c r="B257" s="15" t="s">
        <v>282</v>
      </c>
      <c r="C257" s="14">
        <v>6</v>
      </c>
      <c r="D257" s="14" t="b">
        <v>1</v>
      </c>
      <c r="E257" s="21">
        <v>14</v>
      </c>
    </row>
    <row r="258" spans="1:5" ht="14.4" x14ac:dyDescent="0.25">
      <c r="A258" s="16">
        <v>254</v>
      </c>
      <c r="B258" s="15" t="s">
        <v>235</v>
      </c>
      <c r="C258" s="14">
        <v>3</v>
      </c>
      <c r="D258" s="14" t="b">
        <v>1</v>
      </c>
      <c r="E258" s="21">
        <v>2</v>
      </c>
    </row>
    <row r="259" spans="1:5" ht="14.4" x14ac:dyDescent="0.25">
      <c r="A259" s="16">
        <v>255</v>
      </c>
      <c r="B259" s="15" t="s">
        <v>283</v>
      </c>
      <c r="C259" s="14">
        <v>6</v>
      </c>
      <c r="D259" s="14" t="b">
        <v>1</v>
      </c>
      <c r="E259" s="21">
        <v>10</v>
      </c>
    </row>
    <row r="260" spans="1:5" ht="14.4" x14ac:dyDescent="0.25">
      <c r="A260" s="16">
        <v>256</v>
      </c>
      <c r="B260" s="15" t="s">
        <v>187</v>
      </c>
      <c r="C260" s="14">
        <v>4</v>
      </c>
      <c r="D260" s="14" t="b">
        <v>1</v>
      </c>
      <c r="E260" s="21">
        <v>19</v>
      </c>
    </row>
    <row r="261" spans="1:5" ht="14.4" x14ac:dyDescent="0.25">
      <c r="A261" s="16">
        <v>257</v>
      </c>
      <c r="B261" s="15" t="s">
        <v>284</v>
      </c>
      <c r="C261" s="14">
        <v>6</v>
      </c>
      <c r="D261" s="14" t="b">
        <v>1</v>
      </c>
      <c r="E261" s="21">
        <v>14</v>
      </c>
    </row>
    <row r="262" spans="1:5" ht="14.4" x14ac:dyDescent="0.25">
      <c r="A262" s="16">
        <v>258</v>
      </c>
      <c r="B262" s="15" t="s">
        <v>285</v>
      </c>
      <c r="C262" s="14">
        <v>4</v>
      </c>
      <c r="D262" s="14" t="b">
        <v>1</v>
      </c>
      <c r="E262" s="21">
        <v>4</v>
      </c>
    </row>
    <row r="263" spans="1:5" ht="14.4" x14ac:dyDescent="0.25">
      <c r="A263" s="16">
        <v>259</v>
      </c>
      <c r="B263" s="15" t="s">
        <v>286</v>
      </c>
      <c r="C263" s="14">
        <v>6</v>
      </c>
      <c r="D263" s="14" t="b">
        <v>1</v>
      </c>
      <c r="E263" s="21">
        <v>4</v>
      </c>
    </row>
    <row r="264" spans="1:5" ht="14.4" x14ac:dyDescent="0.25">
      <c r="A264" s="16">
        <v>260</v>
      </c>
      <c r="B264" s="15" t="s">
        <v>287</v>
      </c>
      <c r="C264" s="14">
        <v>5</v>
      </c>
      <c r="D264" s="14" t="b">
        <v>1</v>
      </c>
      <c r="E264" s="21">
        <v>5</v>
      </c>
    </row>
    <row r="265" spans="1:5" ht="14.4" x14ac:dyDescent="0.25">
      <c r="A265" s="16">
        <v>261</v>
      </c>
      <c r="B265" s="15" t="s">
        <v>288</v>
      </c>
      <c r="C265" s="14">
        <v>4</v>
      </c>
      <c r="D265" s="14" t="b">
        <v>1</v>
      </c>
      <c r="E265" s="21">
        <v>18</v>
      </c>
    </row>
    <row r="266" spans="1:5" ht="14.4" x14ac:dyDescent="0.25">
      <c r="A266" s="16">
        <v>262</v>
      </c>
      <c r="B266" s="15" t="s">
        <v>289</v>
      </c>
      <c r="C266" s="14">
        <v>5</v>
      </c>
      <c r="D266" s="14" t="b">
        <v>1</v>
      </c>
      <c r="E266" s="21">
        <v>3</v>
      </c>
    </row>
    <row r="267" spans="1:5" ht="14.4" x14ac:dyDescent="0.25">
      <c r="A267" s="16">
        <v>263</v>
      </c>
      <c r="B267" s="15" t="s">
        <v>290</v>
      </c>
      <c r="C267" s="14">
        <v>2</v>
      </c>
      <c r="D267" s="14" t="b">
        <v>0</v>
      </c>
      <c r="E267" s="21">
        <v>5</v>
      </c>
    </row>
    <row r="268" spans="1:5" ht="14.4" x14ac:dyDescent="0.25">
      <c r="A268" s="16">
        <v>264</v>
      </c>
      <c r="B268" s="15" t="s">
        <v>291</v>
      </c>
      <c r="C268" s="14">
        <v>6</v>
      </c>
      <c r="D268" s="14" t="b">
        <v>1</v>
      </c>
      <c r="E268" s="21">
        <v>8</v>
      </c>
    </row>
    <row r="269" spans="1:5" ht="14.4" x14ac:dyDescent="0.25">
      <c r="A269" s="16">
        <v>265</v>
      </c>
      <c r="B269" s="15" t="s">
        <v>292</v>
      </c>
      <c r="C269" s="14">
        <v>6</v>
      </c>
      <c r="D269" s="14" t="b">
        <v>1</v>
      </c>
      <c r="E269" s="21">
        <v>4</v>
      </c>
    </row>
    <row r="270" spans="1:5" ht="14.4" x14ac:dyDescent="0.25">
      <c r="A270" s="16">
        <v>266</v>
      </c>
      <c r="B270" s="15" t="s">
        <v>293</v>
      </c>
      <c r="C270" s="14">
        <v>5</v>
      </c>
      <c r="D270" s="14" t="b">
        <v>1</v>
      </c>
      <c r="E270" s="21">
        <v>1</v>
      </c>
    </row>
    <row r="271" spans="1:5" ht="14.4" x14ac:dyDescent="0.25">
      <c r="A271" s="16">
        <v>267</v>
      </c>
      <c r="B271" s="15" t="s">
        <v>294</v>
      </c>
      <c r="C271" s="14">
        <v>2</v>
      </c>
      <c r="D271" s="14" t="b">
        <v>1</v>
      </c>
      <c r="E271" s="21">
        <v>13</v>
      </c>
    </row>
    <row r="272" spans="1:5" ht="14.4" x14ac:dyDescent="0.25">
      <c r="A272" s="16">
        <v>268</v>
      </c>
      <c r="B272" s="15" t="s">
        <v>295</v>
      </c>
      <c r="C272" s="14">
        <v>3</v>
      </c>
      <c r="D272" s="14" t="b">
        <v>0</v>
      </c>
      <c r="E272" s="21">
        <v>13</v>
      </c>
    </row>
    <row r="273" spans="1:5" ht="14.4" x14ac:dyDescent="0.25">
      <c r="A273" s="16">
        <v>269</v>
      </c>
      <c r="B273" s="15" t="s">
        <v>296</v>
      </c>
      <c r="C273" s="14">
        <v>2</v>
      </c>
      <c r="D273" s="14" t="b">
        <v>1</v>
      </c>
      <c r="E273" s="21">
        <v>21</v>
      </c>
    </row>
    <row r="274" spans="1:5" ht="14.4" x14ac:dyDescent="0.25">
      <c r="A274" s="16">
        <v>270</v>
      </c>
      <c r="B274" s="15" t="s">
        <v>297</v>
      </c>
      <c r="C274" s="14">
        <v>3</v>
      </c>
      <c r="D274" s="14" t="b">
        <v>1</v>
      </c>
      <c r="E274" s="21">
        <v>10</v>
      </c>
    </row>
    <row r="275" spans="1:5" ht="14.4" x14ac:dyDescent="0.25">
      <c r="A275" s="16">
        <v>271</v>
      </c>
      <c r="B275" s="15" t="s">
        <v>298</v>
      </c>
      <c r="C275" s="14">
        <v>5</v>
      </c>
      <c r="D275" s="14" t="b">
        <v>1</v>
      </c>
      <c r="E275" s="21">
        <v>7</v>
      </c>
    </row>
    <row r="276" spans="1:5" ht="14.4" x14ac:dyDescent="0.25">
      <c r="A276" s="16">
        <v>272</v>
      </c>
      <c r="B276" s="15" t="s">
        <v>299</v>
      </c>
      <c r="C276" s="14">
        <v>1</v>
      </c>
      <c r="D276" s="14" t="b">
        <v>1</v>
      </c>
      <c r="E276" s="21">
        <v>20</v>
      </c>
    </row>
    <row r="277" spans="1:5" ht="14.4" x14ac:dyDescent="0.25">
      <c r="A277" s="16">
        <v>273</v>
      </c>
      <c r="B277" s="15" t="s">
        <v>300</v>
      </c>
      <c r="C277" s="14">
        <v>5</v>
      </c>
      <c r="D277" s="14" t="b">
        <v>1</v>
      </c>
      <c r="E277" s="21">
        <v>16</v>
      </c>
    </row>
    <row r="278" spans="1:5" ht="14.4" x14ac:dyDescent="0.25">
      <c r="A278" s="16">
        <v>274</v>
      </c>
      <c r="B278" s="15" t="s">
        <v>112</v>
      </c>
      <c r="C278" s="14">
        <v>3</v>
      </c>
      <c r="D278" s="14" t="b">
        <v>1</v>
      </c>
      <c r="E278" s="21">
        <v>12</v>
      </c>
    </row>
    <row r="279" spans="1:5" ht="14.4" x14ac:dyDescent="0.25">
      <c r="A279" s="16">
        <v>275</v>
      </c>
      <c r="B279" s="15" t="s">
        <v>148</v>
      </c>
      <c r="C279" s="14">
        <v>5</v>
      </c>
      <c r="D279" s="14" t="b">
        <v>1</v>
      </c>
      <c r="E279" s="21">
        <v>5</v>
      </c>
    </row>
    <row r="280" spans="1:5" ht="14.4" x14ac:dyDescent="0.25">
      <c r="A280" s="16">
        <v>276</v>
      </c>
      <c r="B280" s="15" t="s">
        <v>301</v>
      </c>
      <c r="C280" s="14">
        <v>1</v>
      </c>
      <c r="D280" s="14" t="b">
        <v>1</v>
      </c>
      <c r="E280" s="21">
        <v>22</v>
      </c>
    </row>
    <row r="281" spans="1:5" ht="14.4" x14ac:dyDescent="0.25">
      <c r="A281" s="16">
        <v>277</v>
      </c>
      <c r="B281" s="15" t="s">
        <v>302</v>
      </c>
      <c r="C281" s="14">
        <v>5</v>
      </c>
      <c r="D281" s="14" t="b">
        <v>0</v>
      </c>
      <c r="E281" s="21">
        <v>21</v>
      </c>
    </row>
    <row r="282" spans="1:5" ht="14.4" x14ac:dyDescent="0.25">
      <c r="A282" s="16">
        <v>278</v>
      </c>
      <c r="B282" s="15" t="s">
        <v>303</v>
      </c>
      <c r="C282" s="14">
        <v>1</v>
      </c>
      <c r="D282" s="14" t="b">
        <v>1</v>
      </c>
      <c r="E282" s="21">
        <v>10</v>
      </c>
    </row>
    <row r="283" spans="1:5" ht="14.4" x14ac:dyDescent="0.25">
      <c r="A283" s="16">
        <v>279</v>
      </c>
      <c r="B283" s="15" t="s">
        <v>304</v>
      </c>
      <c r="C283" s="14">
        <v>5</v>
      </c>
      <c r="D283" s="14" t="b">
        <v>0</v>
      </c>
      <c r="E283" s="21">
        <v>21</v>
      </c>
    </row>
    <row r="284" spans="1:5" ht="14.4" x14ac:dyDescent="0.25">
      <c r="A284" s="16">
        <v>280</v>
      </c>
      <c r="B284" s="15" t="s">
        <v>305</v>
      </c>
      <c r="C284" s="14">
        <v>6</v>
      </c>
      <c r="D284" s="14" t="b">
        <v>1</v>
      </c>
      <c r="E284" s="21">
        <v>17</v>
      </c>
    </row>
    <row r="285" spans="1:5" ht="14.4" x14ac:dyDescent="0.25">
      <c r="A285" s="16">
        <v>281</v>
      </c>
      <c r="B285" s="15" t="s">
        <v>306</v>
      </c>
      <c r="C285" s="14">
        <v>6</v>
      </c>
      <c r="D285" s="14" t="b">
        <v>0</v>
      </c>
      <c r="E285" s="21">
        <v>19</v>
      </c>
    </row>
    <row r="286" spans="1:5" ht="14.4" x14ac:dyDescent="0.25">
      <c r="A286" s="16">
        <v>282</v>
      </c>
      <c r="B286" s="15" t="s">
        <v>307</v>
      </c>
      <c r="C286" s="14">
        <v>2</v>
      </c>
      <c r="D286" s="14" t="b">
        <v>0</v>
      </c>
      <c r="E286" s="21">
        <v>21</v>
      </c>
    </row>
    <row r="287" spans="1:5" ht="14.4" x14ac:dyDescent="0.25">
      <c r="A287" s="16">
        <v>283</v>
      </c>
      <c r="B287" s="15" t="s">
        <v>308</v>
      </c>
      <c r="C287" s="14">
        <v>2</v>
      </c>
      <c r="D287" s="14" t="b">
        <v>1</v>
      </c>
      <c r="E287" s="21">
        <v>21</v>
      </c>
    </row>
    <row r="288" spans="1:5" ht="14.4" x14ac:dyDescent="0.25">
      <c r="A288" s="16">
        <v>284</v>
      </c>
      <c r="B288" s="15" t="s">
        <v>309</v>
      </c>
      <c r="C288" s="14">
        <v>6</v>
      </c>
      <c r="D288" s="14" t="b">
        <v>1</v>
      </c>
      <c r="E288" s="21">
        <v>8</v>
      </c>
    </row>
    <row r="289" spans="1:5" ht="14.4" x14ac:dyDescent="0.25">
      <c r="A289" s="16">
        <v>285</v>
      </c>
      <c r="B289" s="15" t="s">
        <v>310</v>
      </c>
      <c r="C289" s="14">
        <v>2</v>
      </c>
      <c r="D289" s="14" t="b">
        <v>0</v>
      </c>
      <c r="E289" s="21">
        <v>3</v>
      </c>
    </row>
    <row r="290" spans="1:5" ht="14.4" x14ac:dyDescent="0.25">
      <c r="A290" s="16">
        <v>286</v>
      </c>
      <c r="B290" s="15" t="s">
        <v>311</v>
      </c>
      <c r="C290" s="14">
        <v>2</v>
      </c>
      <c r="D290" s="14" t="b">
        <v>1</v>
      </c>
      <c r="E290" s="21">
        <v>7</v>
      </c>
    </row>
    <row r="291" spans="1:5" ht="14.4" x14ac:dyDescent="0.25">
      <c r="A291" s="16">
        <v>287</v>
      </c>
      <c r="B291" s="15" t="s">
        <v>312</v>
      </c>
      <c r="C291" s="14">
        <v>1</v>
      </c>
      <c r="D291" s="14" t="b">
        <v>1</v>
      </c>
      <c r="E291" s="21">
        <v>7</v>
      </c>
    </row>
    <row r="292" spans="1:5" ht="14.4" x14ac:dyDescent="0.25">
      <c r="A292" s="16">
        <v>288</v>
      </c>
      <c r="B292" s="15" t="s">
        <v>313</v>
      </c>
      <c r="C292" s="14">
        <v>2</v>
      </c>
      <c r="D292" s="14" t="b">
        <v>1</v>
      </c>
      <c r="E292" s="21">
        <v>21</v>
      </c>
    </row>
    <row r="293" spans="1:5" ht="14.4" x14ac:dyDescent="0.25">
      <c r="A293" s="16">
        <v>289</v>
      </c>
      <c r="B293" s="15" t="s">
        <v>314</v>
      </c>
      <c r="C293" s="14">
        <v>1</v>
      </c>
      <c r="D293" s="14" t="b">
        <v>1</v>
      </c>
      <c r="E293" s="21">
        <v>9</v>
      </c>
    </row>
    <row r="294" spans="1:5" ht="14.4" x14ac:dyDescent="0.25">
      <c r="A294" s="16">
        <v>290</v>
      </c>
      <c r="B294" s="15" t="s">
        <v>351</v>
      </c>
      <c r="C294" s="14">
        <v>5</v>
      </c>
      <c r="D294" s="14" t="b">
        <v>1</v>
      </c>
      <c r="E294" s="21">
        <v>2</v>
      </c>
    </row>
    <row r="295" spans="1:5" ht="14.4" x14ac:dyDescent="0.25">
      <c r="A295" s="16">
        <v>291</v>
      </c>
      <c r="B295" s="15" t="s">
        <v>198</v>
      </c>
      <c r="C295" s="14">
        <v>1</v>
      </c>
      <c r="D295" s="14" t="b">
        <v>1</v>
      </c>
      <c r="E295" s="21">
        <v>14</v>
      </c>
    </row>
    <row r="296" spans="1:5" ht="14.4" x14ac:dyDescent="0.25">
      <c r="A296" s="16">
        <v>292</v>
      </c>
      <c r="B296" s="15" t="s">
        <v>315</v>
      </c>
      <c r="C296" s="14">
        <v>1</v>
      </c>
      <c r="D296" s="14" t="b">
        <v>0</v>
      </c>
      <c r="E296" s="21">
        <v>21</v>
      </c>
    </row>
    <row r="297" spans="1:5" ht="14.4" x14ac:dyDescent="0.25">
      <c r="A297" s="16">
        <v>293</v>
      </c>
      <c r="B297" s="15" t="s">
        <v>316</v>
      </c>
      <c r="C297" s="14">
        <v>2</v>
      </c>
      <c r="D297" s="14" t="b">
        <v>1</v>
      </c>
      <c r="E297" s="21">
        <v>14</v>
      </c>
    </row>
    <row r="298" spans="1:5" ht="14.4" x14ac:dyDescent="0.25">
      <c r="A298" s="16">
        <v>294</v>
      </c>
      <c r="B298" s="15" t="s">
        <v>317</v>
      </c>
      <c r="C298" s="14">
        <v>2</v>
      </c>
      <c r="D298" s="14" t="b">
        <v>1</v>
      </c>
      <c r="E298" s="21">
        <v>20</v>
      </c>
    </row>
    <row r="299" spans="1:5" ht="14.4" x14ac:dyDescent="0.25">
      <c r="A299" s="16">
        <v>295</v>
      </c>
      <c r="B299" s="15" t="s">
        <v>318</v>
      </c>
      <c r="C299" s="14">
        <v>1</v>
      </c>
      <c r="D299" s="14" t="b">
        <v>1</v>
      </c>
      <c r="E299" s="21">
        <v>12</v>
      </c>
    </row>
    <row r="300" spans="1:5" ht="14.4" x14ac:dyDescent="0.25">
      <c r="A300" s="16">
        <v>296</v>
      </c>
      <c r="B300" s="15" t="s">
        <v>319</v>
      </c>
      <c r="C300" s="14">
        <v>3</v>
      </c>
      <c r="D300" s="14" t="b">
        <v>0</v>
      </c>
      <c r="E300" s="21">
        <v>5</v>
      </c>
    </row>
    <row r="301" spans="1:5" ht="14.4" x14ac:dyDescent="0.25">
      <c r="A301" s="16">
        <v>297</v>
      </c>
      <c r="B301" s="15" t="s">
        <v>320</v>
      </c>
      <c r="C301" s="14">
        <v>6</v>
      </c>
      <c r="D301" s="14" t="b">
        <v>0</v>
      </c>
      <c r="E301" s="21">
        <v>2</v>
      </c>
    </row>
    <row r="302" spans="1:5" ht="14.4" x14ac:dyDescent="0.25">
      <c r="A302" s="16">
        <v>298</v>
      </c>
      <c r="B302" s="15" t="s">
        <v>321</v>
      </c>
      <c r="C302" s="14">
        <v>6</v>
      </c>
      <c r="D302" s="14" t="b">
        <v>1</v>
      </c>
      <c r="E302" s="21">
        <v>19</v>
      </c>
    </row>
    <row r="303" spans="1:5" ht="14.4" x14ac:dyDescent="0.25">
      <c r="A303" s="16">
        <v>299</v>
      </c>
      <c r="B303" s="15" t="s">
        <v>322</v>
      </c>
      <c r="C303" s="14">
        <v>4</v>
      </c>
      <c r="D303" s="14" t="b">
        <v>1</v>
      </c>
      <c r="E303" s="21">
        <v>7</v>
      </c>
    </row>
    <row r="304" spans="1:5" ht="14.4" x14ac:dyDescent="0.25">
      <c r="A304" s="16">
        <v>300</v>
      </c>
      <c r="B304" s="15" t="s">
        <v>323</v>
      </c>
      <c r="C304" s="14">
        <v>1</v>
      </c>
      <c r="D304" s="14" t="b">
        <v>0</v>
      </c>
      <c r="E304" s="21">
        <v>13</v>
      </c>
    </row>
    <row r="305" spans="1:5" ht="14.4" x14ac:dyDescent="0.25">
      <c r="A305" s="16">
        <v>301</v>
      </c>
      <c r="B305" s="15" t="s">
        <v>324</v>
      </c>
      <c r="C305" s="14">
        <v>3</v>
      </c>
      <c r="D305" s="14" t="b">
        <v>1</v>
      </c>
      <c r="E305" s="21">
        <v>15</v>
      </c>
    </row>
    <row r="306" spans="1:5" ht="14.4" x14ac:dyDescent="0.25">
      <c r="A306" s="16">
        <v>302</v>
      </c>
      <c r="B306" s="15" t="s">
        <v>325</v>
      </c>
      <c r="C306" s="14">
        <v>2</v>
      </c>
      <c r="D306" s="14" t="b">
        <v>1</v>
      </c>
      <c r="E306" s="21">
        <v>11</v>
      </c>
    </row>
    <row r="307" spans="1:5" ht="14.4" x14ac:dyDescent="0.25">
      <c r="A307" s="16">
        <v>303</v>
      </c>
      <c r="B307" s="15" t="s">
        <v>52</v>
      </c>
      <c r="C307" s="14">
        <v>1</v>
      </c>
      <c r="D307" s="14" t="b">
        <v>0</v>
      </c>
      <c r="E307" s="21">
        <v>8</v>
      </c>
    </row>
    <row r="308" spans="1:5" ht="14.4" x14ac:dyDescent="0.25">
      <c r="A308" s="16">
        <v>304</v>
      </c>
      <c r="B308" s="15" t="s">
        <v>326</v>
      </c>
      <c r="C308" s="14">
        <v>2</v>
      </c>
      <c r="D308" s="14" t="b">
        <v>1</v>
      </c>
      <c r="E308" s="21">
        <v>9</v>
      </c>
    </row>
    <row r="309" spans="1:5" ht="14.4" x14ac:dyDescent="0.25">
      <c r="A309" s="16">
        <v>305</v>
      </c>
      <c r="B309" s="15" t="s">
        <v>264</v>
      </c>
      <c r="C309" s="14">
        <v>5</v>
      </c>
      <c r="D309" s="14" t="b">
        <v>0</v>
      </c>
      <c r="E309" s="21">
        <v>17</v>
      </c>
    </row>
    <row r="310" spans="1:5" ht="14.4" x14ac:dyDescent="0.25">
      <c r="A310" s="16">
        <v>306</v>
      </c>
      <c r="B310" s="15" t="s">
        <v>327</v>
      </c>
      <c r="C310" s="14">
        <v>3</v>
      </c>
      <c r="D310" s="14" t="b">
        <v>0</v>
      </c>
      <c r="E310" s="21">
        <v>1</v>
      </c>
    </row>
    <row r="311" spans="1:5" ht="14.4" x14ac:dyDescent="0.25">
      <c r="A311" s="16">
        <v>307</v>
      </c>
      <c r="B311" s="15" t="s">
        <v>107</v>
      </c>
      <c r="C311" s="14">
        <v>5</v>
      </c>
      <c r="D311" s="14" t="b">
        <v>0</v>
      </c>
      <c r="E311" s="21">
        <v>2</v>
      </c>
    </row>
    <row r="312" spans="1:5" ht="14.4" x14ac:dyDescent="0.25">
      <c r="A312" s="16">
        <v>308</v>
      </c>
      <c r="B312" s="15" t="s">
        <v>82</v>
      </c>
      <c r="C312" s="14">
        <v>3</v>
      </c>
      <c r="D312" s="14" t="b">
        <v>1</v>
      </c>
      <c r="E312" s="21">
        <v>2</v>
      </c>
    </row>
    <row r="313" spans="1:5" ht="14.4" x14ac:dyDescent="0.25">
      <c r="A313" s="16">
        <v>309</v>
      </c>
      <c r="B313" s="15" t="s">
        <v>54</v>
      </c>
      <c r="C313" s="14">
        <v>2</v>
      </c>
      <c r="D313" s="14" t="b">
        <v>0</v>
      </c>
      <c r="E313" s="21">
        <v>1</v>
      </c>
    </row>
    <row r="314" spans="1:5" ht="14.4" x14ac:dyDescent="0.25">
      <c r="A314" s="16">
        <v>310</v>
      </c>
      <c r="B314" s="15" t="s">
        <v>346</v>
      </c>
      <c r="C314" s="14">
        <v>6</v>
      </c>
      <c r="D314" s="14" t="b">
        <v>1</v>
      </c>
      <c r="E314" s="21">
        <v>7</v>
      </c>
    </row>
    <row r="315" spans="1:5" ht="14.4" x14ac:dyDescent="0.25">
      <c r="A315" s="16">
        <v>311</v>
      </c>
      <c r="B315" s="15" t="s">
        <v>345</v>
      </c>
      <c r="C315" s="14">
        <v>5</v>
      </c>
      <c r="D315" s="14" t="b">
        <v>1</v>
      </c>
      <c r="E315" s="21">
        <v>9</v>
      </c>
    </row>
    <row r="316" spans="1:5" ht="14.4" x14ac:dyDescent="0.25">
      <c r="A316" s="16">
        <v>312</v>
      </c>
      <c r="B316" s="15" t="s">
        <v>58</v>
      </c>
      <c r="C316" s="14">
        <v>4</v>
      </c>
      <c r="D316" s="14" t="b">
        <v>1</v>
      </c>
      <c r="E316" s="21">
        <v>8</v>
      </c>
    </row>
    <row r="317" spans="1:5" ht="14.4" x14ac:dyDescent="0.25">
      <c r="A317" s="16">
        <v>313</v>
      </c>
      <c r="B317" s="15" t="s">
        <v>328</v>
      </c>
      <c r="C317" s="14">
        <v>6</v>
      </c>
      <c r="D317" s="14" t="b">
        <v>1</v>
      </c>
      <c r="E317" s="21">
        <v>14</v>
      </c>
    </row>
    <row r="318" spans="1:5" ht="14.4" x14ac:dyDescent="0.25">
      <c r="A318" s="16">
        <v>314</v>
      </c>
      <c r="B318" s="15" t="s">
        <v>329</v>
      </c>
      <c r="C318" s="14">
        <v>6</v>
      </c>
      <c r="D318" s="14" t="b">
        <v>1</v>
      </c>
      <c r="E318" s="21">
        <v>9</v>
      </c>
    </row>
    <row r="319" spans="1:5" ht="14.4" x14ac:dyDescent="0.25">
      <c r="A319" s="16">
        <v>315</v>
      </c>
      <c r="B319" s="15" t="s">
        <v>344</v>
      </c>
      <c r="C319" s="14">
        <v>2</v>
      </c>
      <c r="D319" s="14" t="b">
        <v>1</v>
      </c>
      <c r="E319" s="21">
        <v>1</v>
      </c>
    </row>
    <row r="320" spans="1:5" ht="14.4" x14ac:dyDescent="0.25">
      <c r="A320" s="16">
        <v>316</v>
      </c>
      <c r="B320" s="15" t="s">
        <v>330</v>
      </c>
      <c r="C320" s="14">
        <v>3</v>
      </c>
      <c r="D320" s="14" t="b">
        <v>0</v>
      </c>
      <c r="E320" s="21">
        <v>13</v>
      </c>
    </row>
    <row r="321" spans="1:5" ht="14.4" x14ac:dyDescent="0.25">
      <c r="A321" s="16">
        <v>317</v>
      </c>
      <c r="B321" s="15" t="s">
        <v>331</v>
      </c>
      <c r="C321" s="14">
        <v>6</v>
      </c>
      <c r="D321" s="14" t="b">
        <v>1</v>
      </c>
      <c r="E321" s="21">
        <v>6</v>
      </c>
    </row>
    <row r="322" spans="1:5" ht="14.4" x14ac:dyDescent="0.25">
      <c r="A322" s="16">
        <v>318</v>
      </c>
      <c r="B322" s="15" t="s">
        <v>332</v>
      </c>
      <c r="C322" s="14">
        <v>1</v>
      </c>
      <c r="D322" s="14" t="b">
        <v>1</v>
      </c>
      <c r="E322" s="21">
        <v>11</v>
      </c>
    </row>
    <row r="323" spans="1:5" ht="14.4" x14ac:dyDescent="0.25">
      <c r="A323" s="16">
        <v>319</v>
      </c>
      <c r="B323" s="15" t="s">
        <v>333</v>
      </c>
      <c r="C323" s="14">
        <v>1</v>
      </c>
      <c r="D323" s="14" t="b">
        <v>1</v>
      </c>
      <c r="E323" s="21">
        <v>15</v>
      </c>
    </row>
    <row r="324" spans="1:5" ht="14.4" x14ac:dyDescent="0.25">
      <c r="A324" s="16">
        <v>320</v>
      </c>
      <c r="B324" s="15" t="s">
        <v>334</v>
      </c>
      <c r="C324" s="14">
        <v>5</v>
      </c>
      <c r="D324" s="14" t="b">
        <v>1</v>
      </c>
      <c r="E324" s="21">
        <v>17</v>
      </c>
    </row>
    <row r="325" spans="1:5" ht="14.4" x14ac:dyDescent="0.25">
      <c r="A325" s="16">
        <v>321</v>
      </c>
      <c r="B325" s="15" t="s">
        <v>335</v>
      </c>
      <c r="C325" s="14">
        <v>2</v>
      </c>
      <c r="D325" s="14" t="b">
        <v>1</v>
      </c>
      <c r="E325" s="21">
        <v>9</v>
      </c>
    </row>
    <row r="326" spans="1:5" ht="14.4" x14ac:dyDescent="0.25">
      <c r="A326" s="16">
        <v>322</v>
      </c>
      <c r="B326" s="15" t="s">
        <v>336</v>
      </c>
      <c r="C326" s="14">
        <v>4</v>
      </c>
      <c r="D326" s="14" t="b">
        <v>1</v>
      </c>
      <c r="E326" s="21">
        <v>5</v>
      </c>
    </row>
    <row r="327" spans="1:5" ht="14.4" x14ac:dyDescent="0.25">
      <c r="A327" s="16">
        <v>323</v>
      </c>
      <c r="B327" s="15" t="s">
        <v>337</v>
      </c>
      <c r="C327" s="14">
        <v>5</v>
      </c>
      <c r="D327" s="14" t="b">
        <v>0</v>
      </c>
      <c r="E327" s="21">
        <v>16</v>
      </c>
    </row>
    <row r="328" spans="1:5" ht="14.4" x14ac:dyDescent="0.25">
      <c r="A328" s="16">
        <v>324</v>
      </c>
      <c r="B328" s="15" t="s">
        <v>245</v>
      </c>
      <c r="C328" s="14">
        <v>6</v>
      </c>
      <c r="D328" s="14" t="b">
        <v>1</v>
      </c>
      <c r="E328" s="21">
        <v>11</v>
      </c>
    </row>
    <row r="329" spans="1:5" ht="14.4" x14ac:dyDescent="0.25">
      <c r="A329" s="16">
        <v>325</v>
      </c>
      <c r="B329" s="15" t="s">
        <v>338</v>
      </c>
      <c r="C329" s="14">
        <v>4</v>
      </c>
      <c r="D329" s="14" t="b">
        <v>1</v>
      </c>
      <c r="E329" s="21">
        <v>20</v>
      </c>
    </row>
    <row r="330" spans="1:5" ht="14.4" x14ac:dyDescent="0.25">
      <c r="A330" s="16">
        <v>326</v>
      </c>
      <c r="B330" s="15" t="s">
        <v>339</v>
      </c>
      <c r="C330" s="14">
        <v>3</v>
      </c>
      <c r="D330" s="14" t="b">
        <v>1</v>
      </c>
      <c r="E330" s="21">
        <v>2</v>
      </c>
    </row>
    <row r="331" spans="1:5" ht="14.4" x14ac:dyDescent="0.25">
      <c r="A331" s="16">
        <v>327</v>
      </c>
      <c r="B331" s="15" t="s">
        <v>340</v>
      </c>
      <c r="C331" s="14">
        <v>4</v>
      </c>
      <c r="D331" s="14" t="b">
        <v>1</v>
      </c>
      <c r="E331" s="21">
        <v>20</v>
      </c>
    </row>
    <row r="332" spans="1:5" ht="14.4" x14ac:dyDescent="0.25">
      <c r="A332" s="16">
        <v>328</v>
      </c>
      <c r="B332" s="15" t="s">
        <v>341</v>
      </c>
      <c r="C332" s="14">
        <v>5</v>
      </c>
      <c r="D332" s="14" t="b">
        <v>1</v>
      </c>
      <c r="E332" s="21">
        <v>14</v>
      </c>
    </row>
    <row r="333" spans="1:5" ht="15" thickBot="1" x14ac:dyDescent="0.3">
      <c r="A333" s="18">
        <v>329</v>
      </c>
      <c r="B333" s="19" t="s">
        <v>342</v>
      </c>
      <c r="C333" s="22">
        <v>5</v>
      </c>
      <c r="D333" s="22" t="b">
        <v>1</v>
      </c>
      <c r="E333" s="23">
        <v>12</v>
      </c>
    </row>
  </sheetData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showGridLines="0" workbookViewId="0">
      <selection activeCell="K29" sqref="K29"/>
    </sheetView>
  </sheetViews>
  <sheetFormatPr baseColWidth="10" defaultRowHeight="12.6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showGridLines="0" workbookViewId="0">
      <selection activeCell="K32" sqref="K32"/>
    </sheetView>
  </sheetViews>
  <sheetFormatPr baseColWidth="10" defaultRowHeight="12.6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opLeftCell="F1" workbookViewId="0">
      <selection sqref="A1:E1048576"/>
    </sheetView>
  </sheetViews>
  <sheetFormatPr baseColWidth="10" defaultRowHeight="12.6" x14ac:dyDescent="0.25"/>
  <cols>
    <col min="1" max="5" width="0" hidden="1" customWidth="1"/>
  </cols>
  <sheetData>
    <row r="1" spans="1:5" ht="13.2" thickBot="1" x14ac:dyDescent="0.3"/>
    <row r="2" spans="1:5" ht="14.4" x14ac:dyDescent="0.25">
      <c r="A2" s="11" t="s">
        <v>27</v>
      </c>
      <c r="B2" s="12" t="s">
        <v>31</v>
      </c>
      <c r="C2" s="12" t="s">
        <v>32</v>
      </c>
      <c r="D2" s="12" t="s">
        <v>33</v>
      </c>
      <c r="E2" s="13" t="s">
        <v>34</v>
      </c>
    </row>
    <row r="3" spans="1:5" ht="14.4" x14ac:dyDescent="0.25">
      <c r="A3" s="16">
        <v>200</v>
      </c>
      <c r="B3" s="15" t="s">
        <v>353</v>
      </c>
      <c r="C3" s="14">
        <v>6</v>
      </c>
      <c r="D3" s="14" t="b">
        <v>1</v>
      </c>
      <c r="E3" s="21">
        <v>16</v>
      </c>
    </row>
  </sheetData>
  <sheetProtection algorithmName="SHA-512" hashValue="vkYrzKQR3crILfJ+L6CovQjlaNzstExwOdtmCWjxC/Ooj9lC+QDN5t94HmZN2Qzdua8quOT6YSli0MRw4H1FVQ==" saltValue="Pev0MMZUTVDnYPx20UlwSQ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13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Identification</vt:lpstr>
      <vt:lpstr>Exercice1Q1</vt:lpstr>
      <vt:lpstr>Exercice1Q2a</vt:lpstr>
      <vt:lpstr>Exercice1Q2b</vt:lpstr>
      <vt:lpstr>Exercice_2</vt:lpstr>
      <vt:lpstr>FAMILLE</vt:lpstr>
      <vt:lpstr>ELEVAGE</vt:lpstr>
      <vt:lpstr>CULTURE</vt:lpstr>
      <vt:lpstr>Maquette</vt:lpstr>
      <vt:lpstr>3Q3</vt:lpstr>
      <vt:lpstr>A</vt:lpstr>
      <vt:lpstr>B</vt:lpstr>
      <vt:lpstr>Feuil1</vt:lpstr>
      <vt:lpstr>Graph1</vt:lpstr>
      <vt:lpstr>'3Q3'!Criteres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DONNEES EXAMEN EXCEL AVANCE</dc:title>
  <dc:creator>Dieudonné KINKIELELE</dc:creator>
  <cp:lastModifiedBy>LOUBARASSEM NDOMBA MARTIAL</cp:lastModifiedBy>
  <cp:lastPrinted>2023-06-13T22:48:09Z</cp:lastPrinted>
  <dcterms:created xsi:type="dcterms:W3CDTF">2013-06-02T20:24:08Z</dcterms:created>
  <dcterms:modified xsi:type="dcterms:W3CDTF">2025-05-28T12:55:42Z</dcterms:modified>
</cp:coreProperties>
</file>