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423682.AIFPROD\Desktop\"/>
    </mc:Choice>
  </mc:AlternateContent>
  <bookViews>
    <workbookView xWindow="-120" yWindow="-120" windowWidth="29040" windowHeight="15840" tabRatio="674" firstSheet="1" activeTab="1"/>
  </bookViews>
  <sheets>
    <sheet name="Table" sheetId="24" state="hidden" r:id="rId1"/>
    <sheet name="SOL" sheetId="93" r:id="rId2"/>
    <sheet name="export" sheetId="95" r:id="rId3"/>
    <sheet name="Excel Summary" sheetId="96" r:id="rId4"/>
  </sheets>
  <externalReferences>
    <externalReference r:id="rId5"/>
  </externalReferences>
  <definedNames>
    <definedName name="zeilewert">[1]GLOBAL!$J$300</definedName>
    <definedName name="zeilezahl">[1]GLOBAL!$J$299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8" i="93" l="1"/>
  <c r="T9" i="93"/>
  <c r="T10" i="93"/>
  <c r="T11" i="93"/>
  <c r="T12" i="93"/>
  <c r="T13" i="93"/>
  <c r="T14" i="93"/>
  <c r="T7" i="93"/>
  <c r="S8" i="93"/>
  <c r="S9" i="93"/>
  <c r="S10" i="93"/>
  <c r="S11" i="93"/>
  <c r="S12" i="93"/>
  <c r="S13" i="93"/>
  <c r="S14" i="93"/>
  <c r="S7" i="93"/>
  <c r="S52" i="93" l="1"/>
  <c r="S51" i="93"/>
  <c r="S50" i="93"/>
  <c r="S49" i="93"/>
  <c r="S48" i="93"/>
  <c r="S47" i="93"/>
  <c r="S46" i="93"/>
  <c r="S45" i="93"/>
  <c r="S44" i="93"/>
  <c r="S43" i="93"/>
  <c r="S42" i="93"/>
  <c r="S41" i="93"/>
  <c r="S40" i="93"/>
  <c r="S39" i="93"/>
  <c r="S38" i="93"/>
  <c r="S37" i="93"/>
  <c r="S36" i="93"/>
  <c r="S33" i="93"/>
  <c r="S32" i="93"/>
  <c r="S31" i="93"/>
  <c r="S30" i="93"/>
  <c r="S29" i="93"/>
  <c r="S28" i="93"/>
  <c r="S27" i="93"/>
  <c r="S26" i="93"/>
  <c r="S25" i="93"/>
  <c r="S24" i="93"/>
  <c r="S23" i="93"/>
  <c r="S22" i="93"/>
  <c r="S21" i="93"/>
  <c r="S20" i="93"/>
  <c r="S19" i="93"/>
  <c r="S18" i="93"/>
  <c r="S17" i="93"/>
  <c r="S219" i="93" l="1"/>
  <c r="S157" i="93"/>
  <c r="T157" i="93"/>
  <c r="U157" i="93"/>
  <c r="V157" i="93"/>
  <c r="W157" i="93"/>
  <c r="X157" i="93"/>
  <c r="Y157" i="93"/>
  <c r="Z157" i="93"/>
  <c r="AA157" i="93"/>
  <c r="AB157" i="93"/>
  <c r="S158" i="93"/>
  <c r="T158" i="93"/>
  <c r="U158" i="93"/>
  <c r="V158" i="93"/>
  <c r="W158" i="93"/>
  <c r="X158" i="93"/>
  <c r="Y158" i="93"/>
  <c r="Z158" i="93"/>
  <c r="AA158" i="93"/>
  <c r="AB158" i="93"/>
  <c r="S159" i="93"/>
  <c r="T159" i="93"/>
  <c r="U159" i="93"/>
  <c r="V159" i="93"/>
  <c r="W159" i="93"/>
  <c r="X159" i="93"/>
  <c r="Y159" i="93"/>
  <c r="Z159" i="93"/>
  <c r="AA159" i="93"/>
  <c r="AB159" i="93"/>
  <c r="S160" i="93"/>
  <c r="T160" i="93"/>
  <c r="U160" i="93"/>
  <c r="V160" i="93"/>
  <c r="W160" i="93"/>
  <c r="X160" i="93"/>
  <c r="Y160" i="93"/>
  <c r="Z160" i="93"/>
  <c r="AA160" i="93"/>
  <c r="AB160" i="93"/>
  <c r="S161" i="93"/>
  <c r="T161" i="93"/>
  <c r="U161" i="93"/>
  <c r="V161" i="93"/>
  <c r="W161" i="93"/>
  <c r="X161" i="93"/>
  <c r="Y161" i="93"/>
  <c r="Z161" i="93"/>
  <c r="AA161" i="93"/>
  <c r="AB161" i="93"/>
  <c r="S162" i="93"/>
  <c r="T162" i="93"/>
  <c r="U162" i="93"/>
  <c r="V162" i="93"/>
  <c r="W162" i="93"/>
  <c r="X162" i="93"/>
  <c r="Y162" i="93"/>
  <c r="Z162" i="93"/>
  <c r="AA162" i="93"/>
  <c r="AB162" i="93"/>
  <c r="S163" i="93"/>
  <c r="T163" i="93"/>
  <c r="U163" i="93"/>
  <c r="V163" i="93"/>
  <c r="W163" i="93"/>
  <c r="X163" i="93"/>
  <c r="Y163" i="93"/>
  <c r="Z163" i="93"/>
  <c r="AA163" i="93"/>
  <c r="AB163" i="93"/>
  <c r="S164" i="93"/>
  <c r="T164" i="93"/>
  <c r="U164" i="93"/>
  <c r="V164" i="93"/>
  <c r="W164" i="93"/>
  <c r="X164" i="93"/>
  <c r="Y164" i="93"/>
  <c r="Z164" i="93"/>
  <c r="AA164" i="93"/>
  <c r="AB164" i="93"/>
  <c r="S165" i="93"/>
  <c r="T165" i="93"/>
  <c r="U165" i="93"/>
  <c r="V165" i="93"/>
  <c r="W165" i="93"/>
  <c r="X165" i="93"/>
  <c r="Y165" i="93"/>
  <c r="Z165" i="93"/>
  <c r="AA165" i="93"/>
  <c r="AB165" i="93"/>
  <c r="S166" i="93"/>
  <c r="T166" i="93"/>
  <c r="U166" i="93"/>
  <c r="V166" i="93"/>
  <c r="W166" i="93"/>
  <c r="X166" i="93"/>
  <c r="Y166" i="93"/>
  <c r="Z166" i="93"/>
  <c r="AA166" i="93"/>
  <c r="AB166" i="93"/>
  <c r="S167" i="93"/>
  <c r="T167" i="93"/>
  <c r="U167" i="93"/>
  <c r="V167" i="93"/>
  <c r="W167" i="93"/>
  <c r="X167" i="93"/>
  <c r="Y167" i="93"/>
  <c r="Z167" i="93"/>
  <c r="AA167" i="93"/>
  <c r="AB167" i="93"/>
  <c r="S168" i="93"/>
  <c r="T168" i="93"/>
  <c r="U168" i="93"/>
  <c r="V168" i="93"/>
  <c r="W168" i="93"/>
  <c r="X168" i="93"/>
  <c r="Y168" i="93"/>
  <c r="Z168" i="93"/>
  <c r="AA168" i="93"/>
  <c r="AB168" i="93"/>
  <c r="S169" i="93"/>
  <c r="T169" i="93"/>
  <c r="U169" i="93"/>
  <c r="V169" i="93"/>
  <c r="W169" i="93"/>
  <c r="X169" i="93"/>
  <c r="Y169" i="93"/>
  <c r="Z169" i="93"/>
  <c r="AA169" i="93"/>
  <c r="AB169" i="93"/>
  <c r="S170" i="93"/>
  <c r="T170" i="93"/>
  <c r="U170" i="93"/>
  <c r="V170" i="93"/>
  <c r="W170" i="93"/>
  <c r="X170" i="93"/>
  <c r="Y170" i="93"/>
  <c r="Z170" i="93"/>
  <c r="AA170" i="93"/>
  <c r="AB170" i="93"/>
  <c r="S171" i="93"/>
  <c r="T171" i="93"/>
  <c r="U171" i="93"/>
  <c r="V171" i="93"/>
  <c r="W171" i="93"/>
  <c r="X171" i="93"/>
  <c r="Y171" i="93"/>
  <c r="Z171" i="93"/>
  <c r="AA171" i="93"/>
  <c r="AB171" i="93"/>
  <c r="S172" i="93"/>
  <c r="T172" i="93"/>
  <c r="U172" i="93"/>
  <c r="V172" i="93"/>
  <c r="W172" i="93"/>
  <c r="X172" i="93"/>
  <c r="Y172" i="93"/>
  <c r="Z172" i="93"/>
  <c r="AA172" i="93"/>
  <c r="AB172" i="93"/>
  <c r="S173" i="93"/>
  <c r="T173" i="93"/>
  <c r="U173" i="93"/>
  <c r="V173" i="93"/>
  <c r="W173" i="93"/>
  <c r="X173" i="93"/>
  <c r="Y173" i="93"/>
  <c r="Z173" i="93"/>
  <c r="AA173" i="93"/>
  <c r="AB173" i="93"/>
  <c r="S174" i="93"/>
  <c r="T174" i="93"/>
  <c r="U174" i="93"/>
  <c r="V174" i="93"/>
  <c r="W174" i="93"/>
  <c r="X174" i="93"/>
  <c r="Y174" i="93"/>
  <c r="Z174" i="93"/>
  <c r="AA174" i="93"/>
  <c r="AB174" i="93"/>
  <c r="S64" i="93"/>
  <c r="T64" i="93"/>
  <c r="U64" i="93"/>
  <c r="V64" i="93"/>
  <c r="W64" i="93"/>
  <c r="X64" i="93"/>
  <c r="Y64" i="93"/>
  <c r="Z64" i="93"/>
  <c r="AA64" i="93"/>
  <c r="AB64" i="93"/>
  <c r="S65" i="93"/>
  <c r="T65" i="93"/>
  <c r="U65" i="93"/>
  <c r="V65" i="93"/>
  <c r="W65" i="93"/>
  <c r="X65" i="93"/>
  <c r="Y65" i="93"/>
  <c r="Z65" i="93"/>
  <c r="AA65" i="93"/>
  <c r="AB65" i="93"/>
  <c r="S66" i="93"/>
  <c r="T66" i="93"/>
  <c r="U66" i="93"/>
  <c r="V66" i="93"/>
  <c r="W66" i="93"/>
  <c r="X66" i="93"/>
  <c r="Y66" i="93"/>
  <c r="Z66" i="93"/>
  <c r="AA66" i="93"/>
  <c r="AB66" i="93"/>
  <c r="S67" i="93"/>
  <c r="T67" i="93"/>
  <c r="U67" i="93"/>
  <c r="V67" i="93"/>
  <c r="W67" i="93"/>
  <c r="X67" i="93"/>
  <c r="Y67" i="93"/>
  <c r="Z67" i="93"/>
  <c r="AA67" i="93"/>
  <c r="AB67" i="93"/>
  <c r="S68" i="93"/>
  <c r="T68" i="93"/>
  <c r="U68" i="93"/>
  <c r="V68" i="93"/>
  <c r="W68" i="93"/>
  <c r="X68" i="93"/>
  <c r="Y68" i="93"/>
  <c r="Z68" i="93"/>
  <c r="AA68" i="93"/>
  <c r="AB68" i="93"/>
  <c r="S69" i="93"/>
  <c r="T69" i="93"/>
  <c r="U69" i="93"/>
  <c r="V69" i="93"/>
  <c r="W69" i="93"/>
  <c r="X69" i="93"/>
  <c r="Y69" i="93"/>
  <c r="Z69" i="93"/>
  <c r="AA69" i="93"/>
  <c r="AB69" i="93"/>
  <c r="S63" i="93"/>
  <c r="AB63" i="93"/>
  <c r="AA63" i="93"/>
  <c r="Z63" i="93"/>
  <c r="Y63" i="93"/>
  <c r="X63" i="93"/>
  <c r="W63" i="93"/>
  <c r="V63" i="93"/>
  <c r="U63" i="93"/>
  <c r="T63" i="93"/>
  <c r="S56" i="93"/>
  <c r="T56" i="93"/>
  <c r="U56" i="93"/>
  <c r="V56" i="93"/>
  <c r="W56" i="93"/>
  <c r="X56" i="93"/>
  <c r="Y56" i="93"/>
  <c r="Z56" i="93"/>
  <c r="AA56" i="93"/>
  <c r="AB56" i="93"/>
  <c r="S57" i="93"/>
  <c r="T57" i="93"/>
  <c r="U57" i="93"/>
  <c r="V57" i="93"/>
  <c r="W57" i="93"/>
  <c r="X57" i="93"/>
  <c r="Y57" i="93"/>
  <c r="Z57" i="93"/>
  <c r="AA57" i="93"/>
  <c r="AB57" i="93"/>
  <c r="S58" i="93"/>
  <c r="T58" i="93"/>
  <c r="U58" i="93"/>
  <c r="V58" i="93"/>
  <c r="W58" i="93"/>
  <c r="X58" i="93"/>
  <c r="Y58" i="93"/>
  <c r="Z58" i="93"/>
  <c r="AA58" i="93"/>
  <c r="AB58" i="93"/>
  <c r="S59" i="93"/>
  <c r="T59" i="93"/>
  <c r="U59" i="93"/>
  <c r="V59" i="93"/>
  <c r="W59" i="93"/>
  <c r="X59" i="93"/>
  <c r="Y59" i="93"/>
  <c r="Z59" i="93"/>
  <c r="AA59" i="93"/>
  <c r="AB59" i="93"/>
  <c r="S55" i="93"/>
  <c r="T37" i="93"/>
  <c r="U37" i="93"/>
  <c r="V37" i="93"/>
  <c r="W37" i="93"/>
  <c r="X37" i="93"/>
  <c r="Y37" i="93"/>
  <c r="Z37" i="93"/>
  <c r="AA37" i="93"/>
  <c r="AB37" i="93"/>
  <c r="T38" i="93"/>
  <c r="U38" i="93"/>
  <c r="V38" i="93"/>
  <c r="W38" i="93"/>
  <c r="X38" i="93"/>
  <c r="Y38" i="93"/>
  <c r="Z38" i="93"/>
  <c r="AA38" i="93"/>
  <c r="AB38" i="93"/>
  <c r="T39" i="93"/>
  <c r="U39" i="93"/>
  <c r="V39" i="93"/>
  <c r="W39" i="93"/>
  <c r="X39" i="93"/>
  <c r="Y39" i="93"/>
  <c r="Z39" i="93"/>
  <c r="AA39" i="93"/>
  <c r="AB39" i="93"/>
  <c r="T40" i="93"/>
  <c r="U40" i="93"/>
  <c r="V40" i="93"/>
  <c r="W40" i="93"/>
  <c r="X40" i="93"/>
  <c r="Y40" i="93"/>
  <c r="Z40" i="93"/>
  <c r="AA40" i="93"/>
  <c r="AB40" i="93"/>
  <c r="T41" i="93"/>
  <c r="U41" i="93"/>
  <c r="V41" i="93"/>
  <c r="W41" i="93"/>
  <c r="X41" i="93"/>
  <c r="Y41" i="93"/>
  <c r="Z41" i="93"/>
  <c r="AA41" i="93"/>
  <c r="AB41" i="93"/>
  <c r="T42" i="93"/>
  <c r="U42" i="93"/>
  <c r="V42" i="93"/>
  <c r="W42" i="93"/>
  <c r="X42" i="93"/>
  <c r="Y42" i="93"/>
  <c r="Z42" i="93"/>
  <c r="AA42" i="93"/>
  <c r="AB42" i="93"/>
  <c r="T43" i="93"/>
  <c r="U43" i="93"/>
  <c r="V43" i="93"/>
  <c r="W43" i="93"/>
  <c r="X43" i="93"/>
  <c r="Y43" i="93"/>
  <c r="Z43" i="93"/>
  <c r="AA43" i="93"/>
  <c r="AB43" i="93"/>
  <c r="T44" i="93"/>
  <c r="U44" i="93"/>
  <c r="V44" i="93"/>
  <c r="W44" i="93"/>
  <c r="X44" i="93"/>
  <c r="Y44" i="93"/>
  <c r="Z44" i="93"/>
  <c r="AA44" i="93"/>
  <c r="AB44" i="93"/>
  <c r="T45" i="93"/>
  <c r="U45" i="93"/>
  <c r="V45" i="93"/>
  <c r="W45" i="93"/>
  <c r="X45" i="93"/>
  <c r="Y45" i="93"/>
  <c r="Z45" i="93"/>
  <c r="AA45" i="93"/>
  <c r="AB45" i="93"/>
  <c r="T46" i="93"/>
  <c r="U46" i="93"/>
  <c r="V46" i="93"/>
  <c r="W46" i="93"/>
  <c r="X46" i="93"/>
  <c r="Y46" i="93"/>
  <c r="Z46" i="93"/>
  <c r="AA46" i="93"/>
  <c r="AB46" i="93"/>
  <c r="T47" i="93"/>
  <c r="U47" i="93"/>
  <c r="V47" i="93"/>
  <c r="W47" i="93"/>
  <c r="X47" i="93"/>
  <c r="Y47" i="93"/>
  <c r="Z47" i="93"/>
  <c r="AA47" i="93"/>
  <c r="AB47" i="93"/>
  <c r="T48" i="93"/>
  <c r="U48" i="93"/>
  <c r="V48" i="93"/>
  <c r="W48" i="93"/>
  <c r="X48" i="93"/>
  <c r="Y48" i="93"/>
  <c r="Z48" i="93"/>
  <c r="AA48" i="93"/>
  <c r="AB48" i="93"/>
  <c r="T49" i="93"/>
  <c r="U49" i="93"/>
  <c r="V49" i="93"/>
  <c r="W49" i="93"/>
  <c r="X49" i="93"/>
  <c r="Y49" i="93"/>
  <c r="Z49" i="93"/>
  <c r="AA49" i="93"/>
  <c r="AB49" i="93"/>
  <c r="T50" i="93"/>
  <c r="U50" i="93"/>
  <c r="V50" i="93"/>
  <c r="W50" i="93"/>
  <c r="X50" i="93"/>
  <c r="Y50" i="93"/>
  <c r="Z50" i="93"/>
  <c r="AA50" i="93"/>
  <c r="AB50" i="93"/>
  <c r="T51" i="93"/>
  <c r="U51" i="93"/>
  <c r="V51" i="93"/>
  <c r="W51" i="93"/>
  <c r="X51" i="93"/>
  <c r="Y51" i="93"/>
  <c r="Z51" i="93"/>
  <c r="AA51" i="93"/>
  <c r="AB51" i="93"/>
  <c r="U8" i="93"/>
  <c r="V8" i="93"/>
  <c r="W8" i="93"/>
  <c r="X8" i="93"/>
  <c r="Y8" i="93"/>
  <c r="Z8" i="93"/>
  <c r="AA8" i="93"/>
  <c r="AB8" i="93"/>
  <c r="U9" i="93"/>
  <c r="V9" i="93"/>
  <c r="W9" i="93"/>
  <c r="X9" i="93"/>
  <c r="Y9" i="93"/>
  <c r="Z9" i="93"/>
  <c r="AA9" i="93"/>
  <c r="AB9" i="93"/>
  <c r="U10" i="93"/>
  <c r="V10" i="93"/>
  <c r="W10" i="93"/>
  <c r="X10" i="93"/>
  <c r="Y10" i="93"/>
  <c r="Z10" i="93"/>
  <c r="AA10" i="93"/>
  <c r="AB10" i="93"/>
  <c r="U11" i="93"/>
  <c r="V11" i="93"/>
  <c r="W11" i="93"/>
  <c r="X11" i="93"/>
  <c r="Y11" i="93"/>
  <c r="Z11" i="93"/>
  <c r="AA11" i="93"/>
  <c r="AB11" i="93"/>
  <c r="U12" i="93"/>
  <c r="V12" i="93"/>
  <c r="W12" i="93"/>
  <c r="X12" i="93"/>
  <c r="Y12" i="93"/>
  <c r="Z12" i="93"/>
  <c r="AA12" i="93"/>
  <c r="AB12" i="93"/>
  <c r="U13" i="93"/>
  <c r="V13" i="93"/>
  <c r="W13" i="93"/>
  <c r="X13" i="93"/>
  <c r="Y13" i="93"/>
  <c r="Z13" i="93"/>
  <c r="AA13" i="93"/>
  <c r="AB13" i="93"/>
  <c r="U14" i="93"/>
  <c r="V14" i="93"/>
  <c r="W14" i="93"/>
  <c r="X14" i="93"/>
  <c r="Y14" i="93"/>
  <c r="Z14" i="93"/>
  <c r="AA14" i="93"/>
  <c r="AB14" i="93"/>
  <c r="AB7" i="93"/>
  <c r="AA7" i="93"/>
  <c r="Z7" i="93"/>
  <c r="Y7" i="93"/>
  <c r="X7" i="93"/>
  <c r="W7" i="93"/>
  <c r="V7" i="93"/>
  <c r="U7" i="93"/>
  <c r="T17" i="93"/>
  <c r="U17" i="93"/>
  <c r="V17" i="93"/>
  <c r="W17" i="93"/>
  <c r="X17" i="93"/>
  <c r="Y17" i="93"/>
  <c r="Z17" i="93"/>
  <c r="AA17" i="93"/>
  <c r="AB17" i="93"/>
  <c r="T18" i="93"/>
  <c r="U18" i="93"/>
  <c r="V18" i="93"/>
  <c r="W18" i="93"/>
  <c r="X18" i="93"/>
  <c r="Y18" i="93"/>
  <c r="Z18" i="93"/>
  <c r="AA18" i="93"/>
  <c r="AB18" i="93"/>
  <c r="T19" i="93"/>
  <c r="U19" i="93"/>
  <c r="V19" i="93"/>
  <c r="W19" i="93"/>
  <c r="X19" i="93"/>
  <c r="Y19" i="93"/>
  <c r="Z19" i="93"/>
  <c r="AA19" i="93"/>
  <c r="AB19" i="93"/>
  <c r="T20" i="93"/>
  <c r="U20" i="93"/>
  <c r="V20" i="93"/>
  <c r="W20" i="93"/>
  <c r="X20" i="93"/>
  <c r="Y20" i="93"/>
  <c r="Z20" i="93"/>
  <c r="AA20" i="93"/>
  <c r="AB20" i="93"/>
  <c r="T21" i="93"/>
  <c r="U21" i="93"/>
  <c r="V21" i="93"/>
  <c r="W21" i="93"/>
  <c r="X21" i="93"/>
  <c r="Y21" i="93"/>
  <c r="Z21" i="93"/>
  <c r="AA21" i="93"/>
  <c r="AB21" i="93"/>
  <c r="T22" i="93"/>
  <c r="U22" i="93"/>
  <c r="V22" i="93"/>
  <c r="W22" i="93"/>
  <c r="X22" i="93"/>
  <c r="Y22" i="93"/>
  <c r="Z22" i="93"/>
  <c r="AA22" i="93"/>
  <c r="AB22" i="93"/>
  <c r="T23" i="93"/>
  <c r="U23" i="93"/>
  <c r="V23" i="93"/>
  <c r="W23" i="93"/>
  <c r="X23" i="93"/>
  <c r="Y23" i="93"/>
  <c r="Z23" i="93"/>
  <c r="AA23" i="93"/>
  <c r="AB23" i="93"/>
  <c r="T24" i="93"/>
  <c r="U24" i="93"/>
  <c r="V24" i="93"/>
  <c r="W24" i="93"/>
  <c r="X24" i="93"/>
  <c r="Y24" i="93"/>
  <c r="Z24" i="93"/>
  <c r="AA24" i="93"/>
  <c r="AB24" i="93"/>
  <c r="T25" i="93"/>
  <c r="U25" i="93"/>
  <c r="V25" i="93"/>
  <c r="W25" i="93"/>
  <c r="X25" i="93"/>
  <c r="Y25" i="93"/>
  <c r="Z25" i="93"/>
  <c r="AA25" i="93"/>
  <c r="AB25" i="93"/>
  <c r="T27" i="93"/>
  <c r="U27" i="93"/>
  <c r="V27" i="93"/>
  <c r="W27" i="93"/>
  <c r="X27" i="93"/>
  <c r="Y27" i="93"/>
  <c r="Z27" i="93"/>
  <c r="AA27" i="93"/>
  <c r="AB27" i="93"/>
  <c r="T28" i="93"/>
  <c r="U28" i="93"/>
  <c r="V28" i="93"/>
  <c r="W28" i="93"/>
  <c r="X28" i="93"/>
  <c r="Y28" i="93"/>
  <c r="Z28" i="93"/>
  <c r="AA28" i="93"/>
  <c r="AB28" i="93"/>
  <c r="T29" i="93"/>
  <c r="U29" i="93"/>
  <c r="V29" i="93"/>
  <c r="W29" i="93"/>
  <c r="X29" i="93"/>
  <c r="Y29" i="93"/>
  <c r="Z29" i="93"/>
  <c r="AA29" i="93"/>
  <c r="AB29" i="93"/>
  <c r="T30" i="93"/>
  <c r="U30" i="93"/>
  <c r="V30" i="93"/>
  <c r="W30" i="93"/>
  <c r="X30" i="93"/>
  <c r="Y30" i="93"/>
  <c r="Z30" i="93"/>
  <c r="AA30" i="93"/>
  <c r="AB30" i="93"/>
  <c r="T31" i="93"/>
  <c r="U31" i="93"/>
  <c r="V31" i="93"/>
  <c r="W31" i="93"/>
  <c r="X31" i="93"/>
  <c r="Y31" i="93"/>
  <c r="Z31" i="93"/>
  <c r="AA31" i="93"/>
  <c r="AB31" i="93"/>
  <c r="T32" i="93"/>
  <c r="U32" i="93"/>
  <c r="V32" i="93"/>
  <c r="W32" i="93"/>
  <c r="X32" i="93"/>
  <c r="Y32" i="93"/>
  <c r="Z32" i="93"/>
  <c r="AA32" i="93"/>
  <c r="AB32" i="93"/>
  <c r="AB178" i="93"/>
  <c r="AA178" i="93"/>
  <c r="Z178" i="93"/>
  <c r="Y178" i="93"/>
  <c r="X178" i="93"/>
  <c r="W178" i="93"/>
  <c r="V178" i="93"/>
  <c r="U178" i="93"/>
  <c r="T178" i="93"/>
  <c r="S178" i="93"/>
  <c r="AB222" i="93" l="1"/>
  <c r="AA222" i="93"/>
  <c r="Z222" i="93"/>
  <c r="Y222" i="93"/>
  <c r="X222" i="93"/>
  <c r="W222" i="93"/>
  <c r="V222" i="93"/>
  <c r="U222" i="93"/>
  <c r="T222" i="93"/>
  <c r="S222" i="93"/>
  <c r="AB221" i="93"/>
  <c r="AA221" i="93"/>
  <c r="Z221" i="93"/>
  <c r="Y221" i="93"/>
  <c r="X221" i="93"/>
  <c r="W221" i="93"/>
  <c r="V221" i="93"/>
  <c r="U221" i="93"/>
  <c r="T221" i="93"/>
  <c r="S221" i="93"/>
  <c r="AB220" i="93"/>
  <c r="AA220" i="93"/>
  <c r="Z220" i="93"/>
  <c r="Y220" i="93"/>
  <c r="X220" i="93"/>
  <c r="W220" i="93"/>
  <c r="V220" i="93"/>
  <c r="U220" i="93"/>
  <c r="T220" i="93"/>
  <c r="S220" i="93"/>
  <c r="AB219" i="93"/>
  <c r="AA219" i="93"/>
  <c r="Z219" i="93"/>
  <c r="Y219" i="93"/>
  <c r="X219" i="93"/>
  <c r="W219" i="93"/>
  <c r="V219" i="93"/>
  <c r="U219" i="93"/>
  <c r="T219" i="93"/>
  <c r="AB218" i="93"/>
  <c r="AA218" i="93"/>
  <c r="Z218" i="93"/>
  <c r="Y218" i="93"/>
  <c r="X218" i="93"/>
  <c r="W218" i="93"/>
  <c r="V218" i="93"/>
  <c r="U218" i="93"/>
  <c r="T218" i="93"/>
  <c r="S218" i="93"/>
  <c r="AB217" i="93"/>
  <c r="AA217" i="93"/>
  <c r="Z217" i="93"/>
  <c r="Y217" i="93"/>
  <c r="X217" i="93"/>
  <c r="W217" i="93"/>
  <c r="V217" i="93"/>
  <c r="U217" i="93"/>
  <c r="T217" i="93"/>
  <c r="S217" i="93"/>
  <c r="AB216" i="93"/>
  <c r="AA216" i="93"/>
  <c r="Z216" i="93"/>
  <c r="Y216" i="93"/>
  <c r="X216" i="93"/>
  <c r="W216" i="93"/>
  <c r="V216" i="93"/>
  <c r="U216" i="93"/>
  <c r="T216" i="93"/>
  <c r="S216" i="93"/>
  <c r="AB215" i="93"/>
  <c r="AA215" i="93"/>
  <c r="Z215" i="93"/>
  <c r="Y215" i="93"/>
  <c r="X215" i="93"/>
  <c r="W215" i="93"/>
  <c r="V215" i="93"/>
  <c r="U215" i="93"/>
  <c r="T215" i="93"/>
  <c r="S215" i="93"/>
  <c r="AB214" i="93"/>
  <c r="AA214" i="93"/>
  <c r="Z214" i="93"/>
  <c r="Y214" i="93"/>
  <c r="X214" i="93"/>
  <c r="W214" i="93"/>
  <c r="V214" i="93"/>
  <c r="U214" i="93"/>
  <c r="T214" i="93"/>
  <c r="S214" i="93"/>
  <c r="AB213" i="93"/>
  <c r="AA213" i="93"/>
  <c r="Z213" i="93"/>
  <c r="Y213" i="93"/>
  <c r="X213" i="93"/>
  <c r="W213" i="93"/>
  <c r="V213" i="93"/>
  <c r="U213" i="93"/>
  <c r="T213" i="93"/>
  <c r="S213" i="93"/>
  <c r="AB212" i="93"/>
  <c r="AA212" i="93"/>
  <c r="Z212" i="93"/>
  <c r="Y212" i="93"/>
  <c r="X212" i="93"/>
  <c r="W212" i="93"/>
  <c r="V212" i="93"/>
  <c r="U212" i="93"/>
  <c r="T212" i="93"/>
  <c r="S212" i="93"/>
  <c r="AB211" i="93"/>
  <c r="AA211" i="93"/>
  <c r="Z211" i="93"/>
  <c r="Y211" i="93"/>
  <c r="X211" i="93"/>
  <c r="W211" i="93"/>
  <c r="V211" i="93"/>
  <c r="U211" i="93"/>
  <c r="T211" i="93"/>
  <c r="S211" i="93"/>
  <c r="AB208" i="93"/>
  <c r="AA208" i="93"/>
  <c r="Z208" i="93"/>
  <c r="Y208" i="93"/>
  <c r="X208" i="93"/>
  <c r="W208" i="93"/>
  <c r="V208" i="93"/>
  <c r="U208" i="93"/>
  <c r="T208" i="93"/>
  <c r="S208" i="93"/>
  <c r="AB207" i="93"/>
  <c r="AA207" i="93"/>
  <c r="Z207" i="93"/>
  <c r="Y207" i="93"/>
  <c r="X207" i="93"/>
  <c r="W207" i="93"/>
  <c r="V207" i="93"/>
  <c r="U207" i="93"/>
  <c r="T207" i="93"/>
  <c r="S207" i="93"/>
  <c r="AB206" i="93"/>
  <c r="AA206" i="93"/>
  <c r="Z206" i="93"/>
  <c r="Y206" i="93"/>
  <c r="X206" i="93"/>
  <c r="W206" i="93"/>
  <c r="V206" i="93"/>
  <c r="U206" i="93"/>
  <c r="T206" i="93"/>
  <c r="S206" i="93"/>
  <c r="AB203" i="93"/>
  <c r="AA203" i="93"/>
  <c r="Z203" i="93"/>
  <c r="Y203" i="93"/>
  <c r="X203" i="93"/>
  <c r="W203" i="93"/>
  <c r="V203" i="93"/>
  <c r="U203" i="93"/>
  <c r="T203" i="93"/>
  <c r="S203" i="93"/>
  <c r="AB202" i="93"/>
  <c r="AA202" i="93"/>
  <c r="Z202" i="93"/>
  <c r="Y202" i="93"/>
  <c r="X202" i="93"/>
  <c r="W202" i="93"/>
  <c r="V202" i="93"/>
  <c r="U202" i="93"/>
  <c r="T202" i="93"/>
  <c r="S202" i="93"/>
  <c r="AB201" i="93"/>
  <c r="AA201" i="93"/>
  <c r="Z201" i="93"/>
  <c r="Y201" i="93"/>
  <c r="X201" i="93"/>
  <c r="W201" i="93"/>
  <c r="V201" i="93"/>
  <c r="U201" i="93"/>
  <c r="T201" i="93"/>
  <c r="S201" i="93"/>
  <c r="AB177" i="93"/>
  <c r="AA177" i="93"/>
  <c r="Z177" i="93"/>
  <c r="Y177" i="93"/>
  <c r="X177" i="93"/>
  <c r="W177" i="93"/>
  <c r="V177" i="93"/>
  <c r="U177" i="93"/>
  <c r="T177" i="93"/>
  <c r="S177" i="93"/>
  <c r="AB156" i="93"/>
  <c r="AA156" i="93"/>
  <c r="Z156" i="93"/>
  <c r="Y156" i="93"/>
  <c r="X156" i="93"/>
  <c r="W156" i="93"/>
  <c r="V156" i="93"/>
  <c r="U156" i="93"/>
  <c r="T156" i="93"/>
  <c r="S156" i="93"/>
  <c r="AB155" i="93"/>
  <c r="AA155" i="93"/>
  <c r="Z155" i="93"/>
  <c r="Y155" i="93"/>
  <c r="X155" i="93"/>
  <c r="W155" i="93"/>
  <c r="V155" i="93"/>
  <c r="U155" i="93"/>
  <c r="T155" i="93"/>
  <c r="S155" i="93"/>
  <c r="AB152" i="93"/>
  <c r="AA152" i="93"/>
  <c r="Z152" i="93"/>
  <c r="Y152" i="93"/>
  <c r="X152" i="93"/>
  <c r="W152" i="93"/>
  <c r="V152" i="93"/>
  <c r="U152" i="93"/>
  <c r="T152" i="93"/>
  <c r="S152" i="93"/>
  <c r="AB151" i="93"/>
  <c r="AA151" i="93"/>
  <c r="Z151" i="93"/>
  <c r="Y151" i="93"/>
  <c r="X151" i="93"/>
  <c r="W151" i="93"/>
  <c r="V151" i="93"/>
  <c r="U151" i="93"/>
  <c r="T151" i="93"/>
  <c r="S151" i="93"/>
  <c r="AB150" i="93"/>
  <c r="AA150" i="93"/>
  <c r="Z150" i="93"/>
  <c r="Y150" i="93"/>
  <c r="X150" i="93"/>
  <c r="W150" i="93"/>
  <c r="V150" i="93"/>
  <c r="U150" i="93"/>
  <c r="T150" i="93"/>
  <c r="S150" i="93"/>
  <c r="AB149" i="93"/>
  <c r="AA149" i="93"/>
  <c r="Z149" i="93"/>
  <c r="Y149" i="93"/>
  <c r="X149" i="93"/>
  <c r="W149" i="93"/>
  <c r="V149" i="93"/>
  <c r="U149" i="93"/>
  <c r="T149" i="93"/>
  <c r="S149" i="93"/>
  <c r="AB148" i="93"/>
  <c r="AA148" i="93"/>
  <c r="Z148" i="93"/>
  <c r="Y148" i="93"/>
  <c r="X148" i="93"/>
  <c r="W148" i="93"/>
  <c r="V148" i="93"/>
  <c r="U148" i="93"/>
  <c r="T148" i="93"/>
  <c r="S148" i="93"/>
  <c r="AB147" i="93"/>
  <c r="AA147" i="93"/>
  <c r="Z147" i="93"/>
  <c r="Y147" i="93"/>
  <c r="X147" i="93"/>
  <c r="W147" i="93"/>
  <c r="V147" i="93"/>
  <c r="U147" i="93"/>
  <c r="T147" i="93"/>
  <c r="S147" i="93"/>
  <c r="AB146" i="93"/>
  <c r="AA146" i="93"/>
  <c r="Z146" i="93"/>
  <c r="Y146" i="93"/>
  <c r="X146" i="93"/>
  <c r="W146" i="93"/>
  <c r="V146" i="93"/>
  <c r="U146" i="93"/>
  <c r="T146" i="93"/>
  <c r="S146" i="93"/>
  <c r="AB145" i="93"/>
  <c r="AA145" i="93"/>
  <c r="Z145" i="93"/>
  <c r="Y145" i="93"/>
  <c r="X145" i="93"/>
  <c r="W145" i="93"/>
  <c r="V145" i="93"/>
  <c r="U145" i="93"/>
  <c r="T145" i="93"/>
  <c r="S145" i="93"/>
  <c r="AB142" i="93"/>
  <c r="AA142" i="93"/>
  <c r="Z142" i="93"/>
  <c r="Y142" i="93"/>
  <c r="X142" i="93"/>
  <c r="W142" i="93"/>
  <c r="V142" i="93"/>
  <c r="U142" i="93"/>
  <c r="T142" i="93"/>
  <c r="S142" i="93"/>
  <c r="AB141" i="93"/>
  <c r="AA141" i="93"/>
  <c r="Z141" i="93"/>
  <c r="Y141" i="93"/>
  <c r="X141" i="93"/>
  <c r="W141" i="93"/>
  <c r="V141" i="93"/>
  <c r="U141" i="93"/>
  <c r="T141" i="93"/>
  <c r="S141" i="93"/>
  <c r="AB140" i="93"/>
  <c r="AA140" i="93"/>
  <c r="Z140" i="93"/>
  <c r="Y140" i="93"/>
  <c r="X140" i="93"/>
  <c r="W140" i="93"/>
  <c r="V140" i="93"/>
  <c r="U140" i="93"/>
  <c r="T140" i="93"/>
  <c r="S140" i="93"/>
  <c r="AB139" i="93"/>
  <c r="AA139" i="93"/>
  <c r="Z139" i="93"/>
  <c r="Y139" i="93"/>
  <c r="X139" i="93"/>
  <c r="W139" i="93"/>
  <c r="V139" i="93"/>
  <c r="U139" i="93"/>
  <c r="T139" i="93"/>
  <c r="S139" i="93"/>
  <c r="AB138" i="93"/>
  <c r="AA138" i="93"/>
  <c r="Z138" i="93"/>
  <c r="Y138" i="93"/>
  <c r="X138" i="93"/>
  <c r="W138" i="93"/>
  <c r="V138" i="93"/>
  <c r="U138" i="93"/>
  <c r="T138" i="93"/>
  <c r="S138" i="93"/>
  <c r="AB137" i="93"/>
  <c r="AA137" i="93"/>
  <c r="Z137" i="93"/>
  <c r="Y137" i="93"/>
  <c r="X137" i="93"/>
  <c r="W137" i="93"/>
  <c r="V137" i="93"/>
  <c r="U137" i="93"/>
  <c r="T137" i="93"/>
  <c r="S137" i="93"/>
  <c r="AB136" i="93"/>
  <c r="AA136" i="93"/>
  <c r="Z136" i="93"/>
  <c r="Y136" i="93"/>
  <c r="X136" i="93"/>
  <c r="W136" i="93"/>
  <c r="V136" i="93"/>
  <c r="U136" i="93"/>
  <c r="T136" i="93"/>
  <c r="S136" i="93"/>
  <c r="AB135" i="93"/>
  <c r="AA135" i="93"/>
  <c r="Z135" i="93"/>
  <c r="Y135" i="93"/>
  <c r="X135" i="93"/>
  <c r="W135" i="93"/>
  <c r="V135" i="93"/>
  <c r="U135" i="93"/>
  <c r="T135" i="93"/>
  <c r="S135" i="93"/>
  <c r="AB134" i="93"/>
  <c r="AA134" i="93"/>
  <c r="Z134" i="93"/>
  <c r="Y134" i="93"/>
  <c r="X134" i="93"/>
  <c r="W134" i="93"/>
  <c r="V134" i="93"/>
  <c r="U134" i="93"/>
  <c r="T134" i="93"/>
  <c r="S134" i="93"/>
  <c r="AB133" i="93"/>
  <c r="AA133" i="93"/>
  <c r="Z133" i="93"/>
  <c r="Y133" i="93"/>
  <c r="X133" i="93"/>
  <c r="W133" i="93"/>
  <c r="V133" i="93"/>
  <c r="U133" i="93"/>
  <c r="T133" i="93"/>
  <c r="S133" i="93"/>
  <c r="AB132" i="93"/>
  <c r="AA132" i="93"/>
  <c r="Z132" i="93"/>
  <c r="Y132" i="93"/>
  <c r="X132" i="93"/>
  <c r="W132" i="93"/>
  <c r="V132" i="93"/>
  <c r="U132" i="93"/>
  <c r="T132" i="93"/>
  <c r="S132" i="93"/>
  <c r="AB131" i="93"/>
  <c r="AA131" i="93"/>
  <c r="Z131" i="93"/>
  <c r="Y131" i="93"/>
  <c r="X131" i="93"/>
  <c r="W131" i="93"/>
  <c r="V131" i="93"/>
  <c r="U131" i="93"/>
  <c r="T131" i="93"/>
  <c r="S131" i="93"/>
  <c r="AB128" i="93"/>
  <c r="AA128" i="93"/>
  <c r="Z128" i="93"/>
  <c r="Y128" i="93"/>
  <c r="X128" i="93"/>
  <c r="W128" i="93"/>
  <c r="V128" i="93"/>
  <c r="U128" i="93"/>
  <c r="T128" i="93"/>
  <c r="S128" i="93"/>
  <c r="AB127" i="93"/>
  <c r="AA127" i="93"/>
  <c r="Z127" i="93"/>
  <c r="Y127" i="93"/>
  <c r="X127" i="93"/>
  <c r="W127" i="93"/>
  <c r="V127" i="93"/>
  <c r="U127" i="93"/>
  <c r="T127" i="93"/>
  <c r="S127" i="93"/>
  <c r="AB126" i="93"/>
  <c r="AA126" i="93"/>
  <c r="Z126" i="93"/>
  <c r="Y126" i="93"/>
  <c r="X126" i="93"/>
  <c r="W126" i="93"/>
  <c r="V126" i="93"/>
  <c r="U126" i="93"/>
  <c r="T126" i="93"/>
  <c r="S126" i="93"/>
  <c r="AB125" i="93"/>
  <c r="AA125" i="93"/>
  <c r="Z125" i="93"/>
  <c r="Y125" i="93"/>
  <c r="X125" i="93"/>
  <c r="W125" i="93"/>
  <c r="V125" i="93"/>
  <c r="U125" i="93"/>
  <c r="T125" i="93"/>
  <c r="S125" i="93"/>
  <c r="AB124" i="93"/>
  <c r="AA124" i="93"/>
  <c r="Z124" i="93"/>
  <c r="Y124" i="93"/>
  <c r="X124" i="93"/>
  <c r="W124" i="93"/>
  <c r="V124" i="93"/>
  <c r="U124" i="93"/>
  <c r="T124" i="93"/>
  <c r="S124" i="93"/>
  <c r="AB123" i="93"/>
  <c r="AA123" i="93"/>
  <c r="Z123" i="93"/>
  <c r="Y123" i="93"/>
  <c r="X123" i="93"/>
  <c r="W123" i="93"/>
  <c r="V123" i="93"/>
  <c r="U123" i="93"/>
  <c r="T123" i="93"/>
  <c r="S123" i="93"/>
  <c r="AB122" i="93"/>
  <c r="AA122" i="93"/>
  <c r="Z122" i="93"/>
  <c r="Y122" i="93"/>
  <c r="X122" i="93"/>
  <c r="W122" i="93"/>
  <c r="V122" i="93"/>
  <c r="U122" i="93"/>
  <c r="T122" i="93"/>
  <c r="S122" i="93"/>
  <c r="AB121" i="93"/>
  <c r="AA121" i="93"/>
  <c r="Z121" i="93"/>
  <c r="Y121" i="93"/>
  <c r="X121" i="93"/>
  <c r="W121" i="93"/>
  <c r="V121" i="93"/>
  <c r="U121" i="93"/>
  <c r="T121" i="93"/>
  <c r="S121" i="93"/>
  <c r="AB120" i="93"/>
  <c r="AA120" i="93"/>
  <c r="Z120" i="93"/>
  <c r="Y120" i="93"/>
  <c r="X120" i="93"/>
  <c r="W120" i="93"/>
  <c r="V120" i="93"/>
  <c r="U120" i="93"/>
  <c r="T120" i="93"/>
  <c r="S120" i="93"/>
  <c r="AB119" i="93"/>
  <c r="AA119" i="93"/>
  <c r="Z119" i="93"/>
  <c r="Y119" i="93"/>
  <c r="X119" i="93"/>
  <c r="W119" i="93"/>
  <c r="V119" i="93"/>
  <c r="U119" i="93"/>
  <c r="T119" i="93"/>
  <c r="S119" i="93"/>
  <c r="AB118" i="93"/>
  <c r="AA118" i="93"/>
  <c r="Z118" i="93"/>
  <c r="Y118" i="93"/>
  <c r="X118" i="93"/>
  <c r="W118" i="93"/>
  <c r="V118" i="93"/>
  <c r="U118" i="93"/>
  <c r="T118" i="93"/>
  <c r="S118" i="93"/>
  <c r="AB117" i="93"/>
  <c r="AA117" i="93"/>
  <c r="Z117" i="93"/>
  <c r="Y117" i="93"/>
  <c r="X117" i="93"/>
  <c r="W117" i="93"/>
  <c r="V117" i="93"/>
  <c r="U117" i="93"/>
  <c r="T117" i="93"/>
  <c r="S117" i="93"/>
  <c r="AB116" i="93"/>
  <c r="AA116" i="93"/>
  <c r="Z116" i="93"/>
  <c r="Y116" i="93"/>
  <c r="X116" i="93"/>
  <c r="W116" i="93"/>
  <c r="V116" i="93"/>
  <c r="U116" i="93"/>
  <c r="T116" i="93"/>
  <c r="S116" i="93"/>
  <c r="AB115" i="93"/>
  <c r="AA115" i="93"/>
  <c r="Z115" i="93"/>
  <c r="Y115" i="93"/>
  <c r="X115" i="93"/>
  <c r="W115" i="93"/>
  <c r="V115" i="93"/>
  <c r="U115" i="93"/>
  <c r="T115" i="93"/>
  <c r="S115" i="93"/>
  <c r="AB114" i="93"/>
  <c r="AA114" i="93"/>
  <c r="Z114" i="93"/>
  <c r="Y114" i="93"/>
  <c r="X114" i="93"/>
  <c r="W114" i="93"/>
  <c r="V114" i="93"/>
  <c r="U114" i="93"/>
  <c r="T114" i="93"/>
  <c r="S114" i="93"/>
  <c r="AB113" i="93"/>
  <c r="AA113" i="93"/>
  <c r="Z113" i="93"/>
  <c r="Y113" i="93"/>
  <c r="X113" i="93"/>
  <c r="W113" i="93"/>
  <c r="V113" i="93"/>
  <c r="U113" i="93"/>
  <c r="T113" i="93"/>
  <c r="S113" i="93"/>
  <c r="AB112" i="93"/>
  <c r="AA112" i="93"/>
  <c r="Z112" i="93"/>
  <c r="Y112" i="93"/>
  <c r="X112" i="93"/>
  <c r="W112" i="93"/>
  <c r="V112" i="93"/>
  <c r="U112" i="93"/>
  <c r="T112" i="93"/>
  <c r="S112" i="93"/>
  <c r="AB111" i="93"/>
  <c r="AA111" i="93"/>
  <c r="Z111" i="93"/>
  <c r="Y111" i="93"/>
  <c r="X111" i="93"/>
  <c r="W111" i="93"/>
  <c r="V111" i="93"/>
  <c r="U111" i="93"/>
  <c r="T111" i="93"/>
  <c r="S111" i="93"/>
  <c r="AB110" i="93"/>
  <c r="AA110" i="93"/>
  <c r="Z110" i="93"/>
  <c r="Y110" i="93"/>
  <c r="X110" i="93"/>
  <c r="W110" i="93"/>
  <c r="V110" i="93"/>
  <c r="U110" i="93"/>
  <c r="T110" i="93"/>
  <c r="S110" i="93"/>
  <c r="AB109" i="93"/>
  <c r="AA109" i="93"/>
  <c r="Z109" i="93"/>
  <c r="Y109" i="93"/>
  <c r="X109" i="93"/>
  <c r="W109" i="93"/>
  <c r="V109" i="93"/>
  <c r="U109" i="93"/>
  <c r="T109" i="93"/>
  <c r="S109" i="93"/>
  <c r="AB108" i="93"/>
  <c r="AA108" i="93"/>
  <c r="Z108" i="93"/>
  <c r="Y108" i="93"/>
  <c r="X108" i="93"/>
  <c r="W108" i="93"/>
  <c r="V108" i="93"/>
  <c r="U108" i="93"/>
  <c r="T108" i="93"/>
  <c r="S108" i="93"/>
  <c r="AB107" i="93"/>
  <c r="AA107" i="93"/>
  <c r="Z107" i="93"/>
  <c r="Y107" i="93"/>
  <c r="X107" i="93"/>
  <c r="W107" i="93"/>
  <c r="V107" i="93"/>
  <c r="U107" i="93"/>
  <c r="T107" i="93"/>
  <c r="S107" i="93"/>
  <c r="AB106" i="93"/>
  <c r="AA106" i="93"/>
  <c r="Z106" i="93"/>
  <c r="Y106" i="93"/>
  <c r="X106" i="93"/>
  <c r="W106" i="93"/>
  <c r="V106" i="93"/>
  <c r="U106" i="93"/>
  <c r="T106" i="93"/>
  <c r="S106" i="93"/>
  <c r="AB103" i="93"/>
  <c r="AA103" i="93"/>
  <c r="Z103" i="93"/>
  <c r="Y103" i="93"/>
  <c r="X103" i="93"/>
  <c r="W103" i="93"/>
  <c r="V103" i="93"/>
  <c r="U103" i="93"/>
  <c r="T103" i="93"/>
  <c r="S103" i="93"/>
  <c r="AB102" i="93"/>
  <c r="AA102" i="93"/>
  <c r="Z102" i="93"/>
  <c r="Y102" i="93"/>
  <c r="X102" i="93"/>
  <c r="W102" i="93"/>
  <c r="V102" i="93"/>
  <c r="U102" i="93"/>
  <c r="T102" i="93"/>
  <c r="S102" i="93"/>
  <c r="AB101" i="93"/>
  <c r="AA101" i="93"/>
  <c r="Z101" i="93"/>
  <c r="Y101" i="93"/>
  <c r="X101" i="93"/>
  <c r="W101" i="93"/>
  <c r="V101" i="93"/>
  <c r="U101" i="93"/>
  <c r="T101" i="93"/>
  <c r="S101" i="93"/>
  <c r="AB100" i="93"/>
  <c r="AA100" i="93"/>
  <c r="Z100" i="93"/>
  <c r="Y100" i="93"/>
  <c r="X100" i="93"/>
  <c r="W100" i="93"/>
  <c r="V100" i="93"/>
  <c r="U100" i="93"/>
  <c r="T100" i="93"/>
  <c r="S100" i="93"/>
  <c r="AB99" i="93"/>
  <c r="AA99" i="93"/>
  <c r="Z99" i="93"/>
  <c r="Y99" i="93"/>
  <c r="X99" i="93"/>
  <c r="W99" i="93"/>
  <c r="V99" i="93"/>
  <c r="U99" i="93"/>
  <c r="T99" i="93"/>
  <c r="S99" i="93"/>
  <c r="AB98" i="93"/>
  <c r="AA98" i="93"/>
  <c r="Z98" i="93"/>
  <c r="Y98" i="93"/>
  <c r="X98" i="93"/>
  <c r="W98" i="93"/>
  <c r="V98" i="93"/>
  <c r="U98" i="93"/>
  <c r="T98" i="93"/>
  <c r="S98" i="93"/>
  <c r="AB97" i="93"/>
  <c r="AA97" i="93"/>
  <c r="Z97" i="93"/>
  <c r="Y97" i="93"/>
  <c r="X97" i="93"/>
  <c r="W97" i="93"/>
  <c r="V97" i="93"/>
  <c r="U97" i="93"/>
  <c r="T97" i="93"/>
  <c r="S97" i="93"/>
  <c r="AB96" i="93"/>
  <c r="AA96" i="93"/>
  <c r="Z96" i="93"/>
  <c r="Y96" i="93"/>
  <c r="X96" i="93"/>
  <c r="W96" i="93"/>
  <c r="V96" i="93"/>
  <c r="U96" i="93"/>
  <c r="T96" i="93"/>
  <c r="S96" i="93"/>
  <c r="AB95" i="93"/>
  <c r="AA95" i="93"/>
  <c r="Z95" i="93"/>
  <c r="Y95" i="93"/>
  <c r="X95" i="93"/>
  <c r="W95" i="93"/>
  <c r="V95" i="93"/>
  <c r="U95" i="93"/>
  <c r="T95" i="93"/>
  <c r="S95" i="93"/>
  <c r="AB94" i="93"/>
  <c r="AA94" i="93"/>
  <c r="Z94" i="93"/>
  <c r="Y94" i="93"/>
  <c r="X94" i="93"/>
  <c r="W94" i="93"/>
  <c r="V94" i="93"/>
  <c r="U94" i="93"/>
  <c r="T94" i="93"/>
  <c r="S94" i="93"/>
  <c r="AB93" i="93"/>
  <c r="AA93" i="93"/>
  <c r="Z93" i="93"/>
  <c r="Y93" i="93"/>
  <c r="X93" i="93"/>
  <c r="W93" i="93"/>
  <c r="V93" i="93"/>
  <c r="U93" i="93"/>
  <c r="T93" i="93"/>
  <c r="S93" i="93"/>
  <c r="AB92" i="93"/>
  <c r="AA92" i="93"/>
  <c r="Z92" i="93"/>
  <c r="Y92" i="93"/>
  <c r="X92" i="93"/>
  <c r="W92" i="93"/>
  <c r="V92" i="93"/>
  <c r="U92" i="93"/>
  <c r="T92" i="93"/>
  <c r="S92" i="93"/>
  <c r="AB91" i="93"/>
  <c r="AA91" i="93"/>
  <c r="Z91" i="93"/>
  <c r="Y91" i="93"/>
  <c r="X91" i="93"/>
  <c r="W91" i="93"/>
  <c r="V91" i="93"/>
  <c r="U91" i="93"/>
  <c r="T91" i="93"/>
  <c r="S91" i="93"/>
  <c r="AB90" i="93"/>
  <c r="AA90" i="93"/>
  <c r="Z90" i="93"/>
  <c r="Y90" i="93"/>
  <c r="X90" i="93"/>
  <c r="W90" i="93"/>
  <c r="V90" i="93"/>
  <c r="U90" i="93"/>
  <c r="T90" i="93"/>
  <c r="S90" i="93"/>
  <c r="AB89" i="93"/>
  <c r="AA89" i="93"/>
  <c r="Z89" i="93"/>
  <c r="Y89" i="93"/>
  <c r="X89" i="93"/>
  <c r="W89" i="93"/>
  <c r="V89" i="93"/>
  <c r="U89" i="93"/>
  <c r="T89" i="93"/>
  <c r="S89" i="93"/>
  <c r="AB86" i="93"/>
  <c r="AA86" i="93"/>
  <c r="Z86" i="93"/>
  <c r="Y86" i="93"/>
  <c r="X86" i="93"/>
  <c r="W86" i="93"/>
  <c r="V86" i="93"/>
  <c r="U86" i="93"/>
  <c r="T86" i="93"/>
  <c r="S86" i="93"/>
  <c r="AB85" i="93"/>
  <c r="AA85" i="93"/>
  <c r="Z85" i="93"/>
  <c r="Y85" i="93"/>
  <c r="X85" i="93"/>
  <c r="W85" i="93"/>
  <c r="V85" i="93"/>
  <c r="U85" i="93"/>
  <c r="T85" i="93"/>
  <c r="S85" i="93"/>
  <c r="AB84" i="93"/>
  <c r="AA84" i="93"/>
  <c r="Z84" i="93"/>
  <c r="Y84" i="93"/>
  <c r="X84" i="93"/>
  <c r="W84" i="93"/>
  <c r="V84" i="93"/>
  <c r="U84" i="93"/>
  <c r="T84" i="93"/>
  <c r="S84" i="93"/>
  <c r="AB83" i="93"/>
  <c r="AA83" i="93"/>
  <c r="Z83" i="93"/>
  <c r="Y83" i="93"/>
  <c r="X83" i="93"/>
  <c r="W83" i="93"/>
  <c r="V83" i="93"/>
  <c r="U83" i="93"/>
  <c r="T83" i="93"/>
  <c r="S83" i="93"/>
  <c r="AB82" i="93"/>
  <c r="AA82" i="93"/>
  <c r="Z82" i="93"/>
  <c r="Y82" i="93"/>
  <c r="X82" i="93"/>
  <c r="W82" i="93"/>
  <c r="V82" i="93"/>
  <c r="U82" i="93"/>
  <c r="T82" i="93"/>
  <c r="S82" i="93"/>
  <c r="AB81" i="93"/>
  <c r="AA81" i="93"/>
  <c r="Z81" i="93"/>
  <c r="Y81" i="93"/>
  <c r="X81" i="93"/>
  <c r="W81" i="93"/>
  <c r="V81" i="93"/>
  <c r="U81" i="93"/>
  <c r="T81" i="93"/>
  <c r="S81" i="93"/>
  <c r="AB80" i="93"/>
  <c r="AA80" i="93"/>
  <c r="Z80" i="93"/>
  <c r="Y80" i="93"/>
  <c r="X80" i="93"/>
  <c r="W80" i="93"/>
  <c r="V80" i="93"/>
  <c r="U80" i="93"/>
  <c r="T80" i="93"/>
  <c r="S80" i="93"/>
  <c r="AB79" i="93"/>
  <c r="AA79" i="93"/>
  <c r="Z79" i="93"/>
  <c r="Y79" i="93"/>
  <c r="X79" i="93"/>
  <c r="W79" i="93"/>
  <c r="V79" i="93"/>
  <c r="U79" i="93"/>
  <c r="T79" i="93"/>
  <c r="S79" i="93"/>
  <c r="AB78" i="93"/>
  <c r="AA78" i="93"/>
  <c r="Z78" i="93"/>
  <c r="Y78" i="93"/>
  <c r="X78" i="93"/>
  <c r="W78" i="93"/>
  <c r="V78" i="93"/>
  <c r="U78" i="93"/>
  <c r="T78" i="93"/>
  <c r="S78" i="93"/>
  <c r="AB77" i="93"/>
  <c r="AA77" i="93"/>
  <c r="Z77" i="93"/>
  <c r="Y77" i="93"/>
  <c r="X77" i="93"/>
  <c r="W77" i="93"/>
  <c r="V77" i="93"/>
  <c r="U77" i="93"/>
  <c r="T77" i="93"/>
  <c r="S77" i="93"/>
  <c r="AB76" i="93"/>
  <c r="AA76" i="93"/>
  <c r="Z76" i="93"/>
  <c r="Y76" i="93"/>
  <c r="X76" i="93"/>
  <c r="W76" i="93"/>
  <c r="V76" i="93"/>
  <c r="U76" i="93"/>
  <c r="T76" i="93"/>
  <c r="S76" i="93"/>
  <c r="AB75" i="93"/>
  <c r="AA75" i="93"/>
  <c r="Z75" i="93"/>
  <c r="Y75" i="93"/>
  <c r="X75" i="93"/>
  <c r="W75" i="93"/>
  <c r="V75" i="93"/>
  <c r="U75" i="93"/>
  <c r="T75" i="93"/>
  <c r="S75" i="93"/>
  <c r="AB74" i="93"/>
  <c r="AA74" i="93"/>
  <c r="Z74" i="93"/>
  <c r="Y74" i="93"/>
  <c r="X74" i="93"/>
  <c r="W74" i="93"/>
  <c r="V74" i="93"/>
  <c r="U74" i="93"/>
  <c r="T74" i="93"/>
  <c r="S74" i="93"/>
  <c r="AB73" i="93"/>
  <c r="AA73" i="93"/>
  <c r="Z73" i="93"/>
  <c r="Y73" i="93"/>
  <c r="X73" i="93"/>
  <c r="W73" i="93"/>
  <c r="V73" i="93"/>
  <c r="U73" i="93"/>
  <c r="T73" i="93"/>
  <c r="S73" i="93"/>
  <c r="AB70" i="93"/>
  <c r="AA70" i="93"/>
  <c r="Z70" i="93"/>
  <c r="Y70" i="93"/>
  <c r="X70" i="93"/>
  <c r="W70" i="93"/>
  <c r="V70" i="93"/>
  <c r="U70" i="93"/>
  <c r="T70" i="93"/>
  <c r="S70" i="93"/>
  <c r="AB60" i="93"/>
  <c r="AA60" i="93"/>
  <c r="Z60" i="93"/>
  <c r="Y60" i="93"/>
  <c r="X60" i="93"/>
  <c r="W60" i="93"/>
  <c r="V60" i="93"/>
  <c r="U60" i="93"/>
  <c r="T60" i="93"/>
  <c r="S60" i="93"/>
  <c r="AB55" i="93"/>
  <c r="AA55" i="93"/>
  <c r="Z55" i="93"/>
  <c r="Y55" i="93"/>
  <c r="X55" i="93"/>
  <c r="W55" i="93"/>
  <c r="V55" i="93"/>
  <c r="U55" i="93"/>
  <c r="T55" i="93"/>
  <c r="AB52" i="93"/>
  <c r="AA52" i="93"/>
  <c r="Z52" i="93"/>
  <c r="Y52" i="93"/>
  <c r="X52" i="93"/>
  <c r="W52" i="93"/>
  <c r="V52" i="93"/>
  <c r="U52" i="93"/>
  <c r="T52" i="93"/>
  <c r="AB36" i="93"/>
  <c r="AA36" i="93"/>
  <c r="Z36" i="93"/>
  <c r="Y36" i="93"/>
  <c r="X36" i="93"/>
  <c r="W36" i="93"/>
  <c r="V36" i="93"/>
  <c r="U36" i="93"/>
  <c r="T36" i="93"/>
  <c r="AB33" i="93"/>
  <c r="AA33" i="93"/>
  <c r="Z33" i="93"/>
  <c r="Y33" i="93"/>
  <c r="X33" i="93"/>
  <c r="W33" i="93"/>
  <c r="V33" i="93"/>
  <c r="U33" i="93"/>
  <c r="T33" i="93"/>
  <c r="AB26" i="93"/>
  <c r="AA26" i="93"/>
  <c r="Z26" i="93"/>
  <c r="Y26" i="93"/>
  <c r="X26" i="93"/>
  <c r="W26" i="93"/>
  <c r="V26" i="93"/>
  <c r="U26" i="93"/>
  <c r="T26" i="93"/>
</calcChain>
</file>

<file path=xl/comments1.xml><?xml version="1.0" encoding="utf-8"?>
<comments xmlns="http://schemas.openxmlformats.org/spreadsheetml/2006/main">
  <authors>
    <author/>
  </authors>
  <commentList>
    <comment ref="A11" authorId="0" shapeId="0">
      <text>
        <r>
          <rPr>
            <sz val="11"/>
            <color indexed="8"/>
            <rFont val="Calibri"/>
            <family val="2"/>
            <scheme val="minor"/>
          </rPr>
          <t>AL #21096</t>
        </r>
      </text>
    </comment>
    <comment ref="A12" authorId="0" shapeId="0">
      <text>
        <r>
          <rPr>
            <sz val="11"/>
            <color indexed="8"/>
            <rFont val="Calibri"/>
            <family val="2"/>
            <scheme val="minor"/>
          </rPr>
          <t>AL #80988</t>
        </r>
      </text>
    </comment>
    <comment ref="A13" authorId="0" shapeId="0">
      <text>
        <r>
          <rPr>
            <sz val="11"/>
            <color indexed="8"/>
            <rFont val="Calibri"/>
            <family val="2"/>
            <scheme val="minor"/>
          </rPr>
          <t>AL #94420</t>
        </r>
      </text>
    </comment>
    <comment ref="A14" authorId="0" shapeId="0">
      <text>
        <r>
          <rPr>
            <sz val="11"/>
            <color indexed="8"/>
            <rFont val="Calibri"/>
            <family val="2"/>
            <scheme val="minor"/>
          </rPr>
          <t>AL #89144</t>
        </r>
      </text>
    </comment>
    <comment ref="A15" authorId="0" shapeId="0">
      <text>
        <r>
          <rPr>
            <sz val="11"/>
            <color indexed="8"/>
            <rFont val="Calibri"/>
            <family val="2"/>
            <scheme val="minor"/>
          </rPr>
          <t>AL #3129</t>
        </r>
      </text>
    </comment>
    <comment ref="A16" authorId="0" shapeId="0">
      <text>
        <r>
          <rPr>
            <sz val="11"/>
            <color indexed="8"/>
            <rFont val="Calibri"/>
            <family val="2"/>
            <scheme val="minor"/>
          </rPr>
          <t>AL #1580</t>
        </r>
      </text>
    </comment>
    <comment ref="A17" authorId="0" shapeId="0">
      <text>
        <r>
          <rPr>
            <sz val="11"/>
            <color indexed="8"/>
            <rFont val="Calibri"/>
            <family val="2"/>
            <scheme val="minor"/>
          </rPr>
          <t>AL #12950</t>
        </r>
      </text>
    </comment>
    <comment ref="A18" authorId="0" shapeId="0">
      <text>
        <r>
          <rPr>
            <sz val="11"/>
            <color indexed="8"/>
            <rFont val="Calibri"/>
            <family val="2"/>
            <scheme val="minor"/>
          </rPr>
          <t>AL #89143</t>
        </r>
      </text>
    </comment>
    <comment ref="A19" authorId="0" shapeId="0">
      <text>
        <r>
          <rPr>
            <sz val="11"/>
            <color indexed="8"/>
            <rFont val="Calibri"/>
            <family val="2"/>
            <scheme val="minor"/>
          </rPr>
          <t>AL #480</t>
        </r>
      </text>
    </comment>
    <comment ref="A20" authorId="0" shapeId="0">
      <text>
        <r>
          <rPr>
            <sz val="11"/>
            <color indexed="8"/>
            <rFont val="Calibri"/>
            <family val="2"/>
            <scheme val="minor"/>
          </rPr>
          <t>AL #8008</t>
        </r>
      </text>
    </comment>
    <comment ref="A21" authorId="0" shapeId="0">
      <text>
        <r>
          <rPr>
            <sz val="11"/>
            <color indexed="8"/>
            <rFont val="Calibri"/>
            <family val="2"/>
            <scheme val="minor"/>
          </rPr>
          <t>AL #5867</t>
        </r>
      </text>
    </comment>
    <comment ref="A22" authorId="0" shapeId="0">
      <text>
        <r>
          <rPr>
            <sz val="11"/>
            <color indexed="8"/>
            <rFont val="Calibri"/>
            <family val="2"/>
            <scheme val="minor"/>
          </rPr>
          <t>AL #11210</t>
        </r>
      </text>
    </comment>
    <comment ref="A23" authorId="0" shapeId="0">
      <text>
        <r>
          <rPr>
            <sz val="11"/>
            <color indexed="8"/>
            <rFont val="Calibri"/>
            <family val="2"/>
            <scheme val="minor"/>
          </rPr>
          <t>AL #11205</t>
        </r>
      </text>
    </comment>
    <comment ref="A24" authorId="0" shapeId="0">
      <text>
        <r>
          <rPr>
            <sz val="11"/>
            <color indexed="8"/>
            <rFont val="Calibri"/>
            <family val="2"/>
            <scheme val="minor"/>
          </rPr>
          <t>AL #11208</t>
        </r>
      </text>
    </comment>
    <comment ref="A25" authorId="0" shapeId="0">
      <text>
        <r>
          <rPr>
            <sz val="11"/>
            <color indexed="8"/>
            <rFont val="Calibri"/>
            <family val="2"/>
            <scheme val="minor"/>
          </rPr>
          <t>AL #11215</t>
        </r>
      </text>
    </comment>
    <comment ref="A26" authorId="0" shapeId="0">
      <text>
        <r>
          <rPr>
            <sz val="11"/>
            <color indexed="8"/>
            <rFont val="Calibri"/>
            <family val="2"/>
            <scheme val="minor"/>
          </rPr>
          <t>AL #14899</t>
        </r>
      </text>
    </comment>
    <comment ref="A27" authorId="0" shapeId="0">
      <text>
        <r>
          <rPr>
            <sz val="11"/>
            <color indexed="8"/>
            <rFont val="Calibri"/>
            <family val="2"/>
            <scheme val="minor"/>
          </rPr>
          <t>AL #11224</t>
        </r>
      </text>
    </comment>
    <comment ref="A28" authorId="0" shapeId="0">
      <text>
        <r>
          <rPr>
            <sz val="11"/>
            <color indexed="8"/>
            <rFont val="Calibri"/>
            <family val="2"/>
            <scheme val="minor"/>
          </rPr>
          <t>AL #11225</t>
        </r>
      </text>
    </comment>
    <comment ref="A29" authorId="0" shapeId="0">
      <text>
        <r>
          <rPr>
            <sz val="11"/>
            <color indexed="8"/>
            <rFont val="Calibri"/>
            <family val="2"/>
            <scheme val="minor"/>
          </rPr>
          <t>AL #11227</t>
        </r>
      </text>
    </comment>
    <comment ref="A30" authorId="0" shapeId="0">
      <text>
        <r>
          <rPr>
            <sz val="11"/>
            <color indexed="8"/>
            <rFont val="Calibri"/>
            <family val="2"/>
            <scheme val="minor"/>
          </rPr>
          <t>AL #13234</t>
        </r>
      </text>
    </comment>
    <comment ref="A31" authorId="0" shapeId="0">
      <text>
        <r>
          <rPr>
            <sz val="11"/>
            <color indexed="8"/>
            <rFont val="Calibri"/>
            <family val="2"/>
            <scheme val="minor"/>
          </rPr>
          <t>AL #11228</t>
        </r>
      </text>
    </comment>
    <comment ref="A32" authorId="0" shapeId="0">
      <text>
        <r>
          <rPr>
            <sz val="11"/>
            <color indexed="8"/>
            <rFont val="Calibri"/>
            <family val="2"/>
            <scheme val="minor"/>
          </rPr>
          <t>AL #11229</t>
        </r>
      </text>
    </comment>
    <comment ref="A33" authorId="0" shapeId="0">
      <text>
        <r>
          <rPr>
            <sz val="11"/>
            <color indexed="8"/>
            <rFont val="Calibri"/>
            <family val="2"/>
            <scheme val="minor"/>
          </rPr>
          <t>AL #13235</t>
        </r>
      </text>
    </comment>
    <comment ref="A34" authorId="0" shapeId="0">
      <text>
        <r>
          <rPr>
            <sz val="11"/>
            <color indexed="8"/>
            <rFont val="Calibri"/>
            <family val="2"/>
            <scheme val="minor"/>
          </rPr>
          <t>AL #11823</t>
        </r>
      </text>
    </comment>
    <comment ref="A35" authorId="0" shapeId="0">
      <text>
        <r>
          <rPr>
            <sz val="11"/>
            <color indexed="8"/>
            <rFont val="Calibri"/>
            <family val="2"/>
            <scheme val="minor"/>
          </rPr>
          <t>AL #1654</t>
        </r>
      </text>
    </comment>
    <comment ref="A36" authorId="0" shapeId="0">
      <text>
        <r>
          <rPr>
            <sz val="11"/>
            <color indexed="8"/>
            <rFont val="Calibri"/>
            <family val="2"/>
            <scheme val="minor"/>
          </rPr>
          <t>AL #1670</t>
        </r>
      </text>
    </comment>
    <comment ref="A37" authorId="0" shapeId="0">
      <text>
        <r>
          <rPr>
            <sz val="11"/>
            <color indexed="8"/>
            <rFont val="Calibri"/>
            <family val="2"/>
            <scheme val="minor"/>
          </rPr>
          <t>AL #1602</t>
        </r>
      </text>
    </comment>
    <comment ref="A38" authorId="0" shapeId="0">
      <text>
        <r>
          <rPr>
            <sz val="11"/>
            <color indexed="8"/>
            <rFont val="Calibri"/>
            <family val="2"/>
            <scheme val="minor"/>
          </rPr>
          <t>AL #1666</t>
        </r>
      </text>
    </comment>
    <comment ref="A39" authorId="0" shapeId="0">
      <text>
        <r>
          <rPr>
            <sz val="11"/>
            <color indexed="8"/>
            <rFont val="Calibri"/>
            <family val="2"/>
            <scheme val="minor"/>
          </rPr>
          <t>AL #1667</t>
        </r>
      </text>
    </comment>
    <comment ref="A40" authorId="0" shapeId="0">
      <text>
        <r>
          <rPr>
            <sz val="11"/>
            <color indexed="8"/>
            <rFont val="Calibri"/>
            <family val="2"/>
            <scheme val="minor"/>
          </rPr>
          <t>AL #1549</t>
        </r>
      </text>
    </comment>
    <comment ref="A41" authorId="0" shapeId="0">
      <text>
        <r>
          <rPr>
            <sz val="11"/>
            <color indexed="8"/>
            <rFont val="Calibri"/>
            <family val="2"/>
            <scheme val="minor"/>
          </rPr>
          <t>AL #1555</t>
        </r>
      </text>
    </comment>
    <comment ref="A42" authorId="0" shapeId="0">
      <text>
        <r>
          <rPr>
            <sz val="11"/>
            <color indexed="8"/>
            <rFont val="Calibri"/>
            <family val="2"/>
            <scheme val="minor"/>
          </rPr>
          <t>AL #1606</t>
        </r>
      </text>
    </comment>
    <comment ref="A43" authorId="0" shapeId="0">
      <text>
        <r>
          <rPr>
            <sz val="11"/>
            <color indexed="8"/>
            <rFont val="Calibri"/>
            <family val="2"/>
            <scheme val="minor"/>
          </rPr>
          <t>AL #1669</t>
        </r>
      </text>
    </comment>
    <comment ref="A44" authorId="0" shapeId="0">
      <text>
        <r>
          <rPr>
            <sz val="11"/>
            <color indexed="8"/>
            <rFont val="Calibri"/>
            <family val="2"/>
            <scheme val="minor"/>
          </rPr>
          <t>AL #1665</t>
        </r>
      </text>
    </comment>
    <comment ref="A45" authorId="0" shapeId="0">
      <text>
        <r>
          <rPr>
            <sz val="11"/>
            <color indexed="8"/>
            <rFont val="Calibri"/>
            <family val="2"/>
            <scheme val="minor"/>
          </rPr>
          <t>AL #1655</t>
        </r>
      </text>
    </comment>
    <comment ref="A46" authorId="0" shapeId="0">
      <text>
        <r>
          <rPr>
            <sz val="11"/>
            <color indexed="8"/>
            <rFont val="Calibri"/>
            <family val="2"/>
            <scheme val="minor"/>
          </rPr>
          <t>AL #1668</t>
        </r>
      </text>
    </comment>
    <comment ref="A47" authorId="0" shapeId="0">
      <text>
        <r>
          <rPr>
            <sz val="11"/>
            <color indexed="8"/>
            <rFont val="Calibri"/>
            <family val="2"/>
            <scheme val="minor"/>
          </rPr>
          <t>AL #13747</t>
        </r>
      </text>
    </comment>
    <comment ref="A48" authorId="0" shapeId="0">
      <text>
        <r>
          <rPr>
            <sz val="11"/>
            <color indexed="8"/>
            <rFont val="Calibri"/>
            <family val="2"/>
            <scheme val="minor"/>
          </rPr>
          <t>AL #13743</t>
        </r>
      </text>
    </comment>
    <comment ref="A49" authorId="0" shapeId="0">
      <text>
        <r>
          <rPr>
            <sz val="11"/>
            <color indexed="8"/>
            <rFont val="Calibri"/>
            <family val="2"/>
            <scheme val="minor"/>
          </rPr>
          <t>AL #13734</t>
        </r>
      </text>
    </comment>
    <comment ref="A50" authorId="0" shapeId="0">
      <text>
        <r>
          <rPr>
            <sz val="11"/>
            <color indexed="8"/>
            <rFont val="Calibri"/>
            <family val="2"/>
            <scheme val="minor"/>
          </rPr>
          <t>AL #13748</t>
        </r>
      </text>
    </comment>
    <comment ref="A51" authorId="0" shapeId="0">
      <text>
        <r>
          <rPr>
            <sz val="11"/>
            <color indexed="8"/>
            <rFont val="Calibri"/>
            <family val="2"/>
            <scheme val="minor"/>
          </rPr>
          <t>AL #13735</t>
        </r>
      </text>
    </comment>
    <comment ref="A52" authorId="0" shapeId="0">
      <text>
        <r>
          <rPr>
            <sz val="11"/>
            <color indexed="8"/>
            <rFont val="Calibri"/>
            <family val="2"/>
            <scheme val="minor"/>
          </rPr>
          <t>AL #13742</t>
        </r>
      </text>
    </comment>
    <comment ref="A53" authorId="0" shapeId="0">
      <text>
        <r>
          <rPr>
            <sz val="11"/>
            <color indexed="8"/>
            <rFont val="Calibri"/>
            <family val="2"/>
            <scheme val="minor"/>
          </rPr>
          <t>AL #13745</t>
        </r>
      </text>
    </comment>
    <comment ref="A54" authorId="0" shapeId="0">
      <text>
        <r>
          <rPr>
            <sz val="11"/>
            <color indexed="8"/>
            <rFont val="Calibri"/>
            <family val="2"/>
            <scheme val="minor"/>
          </rPr>
          <t>AL #13738</t>
        </r>
      </text>
    </comment>
    <comment ref="A55" authorId="0" shapeId="0">
      <text>
        <r>
          <rPr>
            <sz val="11"/>
            <color indexed="8"/>
            <rFont val="Calibri"/>
            <family val="2"/>
            <scheme val="minor"/>
          </rPr>
          <t>AL #13736</t>
        </r>
      </text>
    </comment>
    <comment ref="A56" authorId="0" shapeId="0">
      <text>
        <r>
          <rPr>
            <sz val="11"/>
            <color indexed="8"/>
            <rFont val="Calibri"/>
            <family val="2"/>
            <scheme val="minor"/>
          </rPr>
          <t>AL #13729</t>
        </r>
      </text>
    </comment>
    <comment ref="A57" authorId="0" shapeId="0">
      <text>
        <r>
          <rPr>
            <sz val="11"/>
            <color indexed="8"/>
            <rFont val="Calibri"/>
            <family val="2"/>
            <scheme val="minor"/>
          </rPr>
          <t>AL #13732</t>
        </r>
      </text>
    </comment>
    <comment ref="A58" authorId="0" shapeId="0">
      <text>
        <r>
          <rPr>
            <sz val="11"/>
            <color indexed="8"/>
            <rFont val="Calibri"/>
            <family val="2"/>
            <scheme val="minor"/>
          </rPr>
          <t>AL #13737</t>
        </r>
      </text>
    </comment>
    <comment ref="A59" authorId="0" shapeId="0">
      <text>
        <r>
          <rPr>
            <sz val="11"/>
            <color indexed="8"/>
            <rFont val="Calibri"/>
            <family val="2"/>
            <scheme val="minor"/>
          </rPr>
          <t>AL #13744</t>
        </r>
      </text>
    </comment>
    <comment ref="A60" authorId="0" shapeId="0">
      <text>
        <r>
          <rPr>
            <sz val="11"/>
            <color indexed="8"/>
            <rFont val="Calibri"/>
            <family val="2"/>
            <scheme val="minor"/>
          </rPr>
          <t>AL #13741</t>
        </r>
      </text>
    </comment>
    <comment ref="A61" authorId="0" shapeId="0">
      <text>
        <r>
          <rPr>
            <sz val="11"/>
            <color indexed="8"/>
            <rFont val="Calibri"/>
            <family val="2"/>
            <scheme val="minor"/>
          </rPr>
          <t>AL #13740</t>
        </r>
      </text>
    </comment>
    <comment ref="A62" authorId="0" shapeId="0">
      <text>
        <r>
          <rPr>
            <sz val="11"/>
            <color indexed="8"/>
            <rFont val="Calibri"/>
            <family val="2"/>
            <scheme val="minor"/>
          </rPr>
          <t>AL #13749</t>
        </r>
      </text>
    </comment>
    <comment ref="A63" authorId="0" shapeId="0">
      <text>
        <r>
          <rPr>
            <sz val="11"/>
            <color indexed="8"/>
            <rFont val="Calibri"/>
            <family val="2"/>
            <scheme val="minor"/>
          </rPr>
          <t>AL #13733</t>
        </r>
      </text>
    </comment>
    <comment ref="A64" authorId="0" shapeId="0">
      <text>
        <r>
          <rPr>
            <sz val="11"/>
            <color indexed="8"/>
            <rFont val="Calibri"/>
            <family val="2"/>
            <scheme val="minor"/>
          </rPr>
          <t>AL #13746</t>
        </r>
      </text>
    </comment>
    <comment ref="A65" authorId="0" shapeId="0">
      <text>
        <r>
          <rPr>
            <sz val="11"/>
            <color indexed="8"/>
            <rFont val="Calibri"/>
            <family val="2"/>
            <scheme val="minor"/>
          </rPr>
          <t>AL #13739</t>
        </r>
      </text>
    </comment>
    <comment ref="A66" authorId="0" shapeId="0">
      <text>
        <r>
          <rPr>
            <sz val="11"/>
            <color indexed="8"/>
            <rFont val="Calibri"/>
            <family val="2"/>
            <scheme val="minor"/>
          </rPr>
          <t>AL #1619</t>
        </r>
      </text>
    </comment>
    <comment ref="A67" authorId="0" shapeId="0">
      <text>
        <r>
          <rPr>
            <sz val="11"/>
            <color indexed="8"/>
            <rFont val="Calibri"/>
            <family val="2"/>
            <scheme val="minor"/>
          </rPr>
          <t>AL #806</t>
        </r>
      </text>
    </comment>
    <comment ref="A68" authorId="0" shapeId="0">
      <text>
        <r>
          <rPr>
            <sz val="11"/>
            <color indexed="8"/>
            <rFont val="Calibri"/>
            <family val="2"/>
            <scheme val="minor"/>
          </rPr>
          <t>AL #1512</t>
        </r>
      </text>
    </comment>
    <comment ref="A69" authorId="0" shapeId="0">
      <text>
        <r>
          <rPr>
            <sz val="11"/>
            <color indexed="8"/>
            <rFont val="Calibri"/>
            <family val="2"/>
            <scheme val="minor"/>
          </rPr>
          <t>AL #1513</t>
        </r>
      </text>
    </comment>
    <comment ref="A70" authorId="0" shapeId="0">
      <text>
        <r>
          <rPr>
            <sz val="11"/>
            <color indexed="8"/>
            <rFont val="Calibri"/>
            <family val="2"/>
            <scheme val="minor"/>
          </rPr>
          <t>AL #1628</t>
        </r>
      </text>
    </comment>
    <comment ref="A71" authorId="0" shapeId="0">
      <text>
        <r>
          <rPr>
            <sz val="11"/>
            <color indexed="8"/>
            <rFont val="Calibri"/>
            <family val="2"/>
            <scheme val="minor"/>
          </rPr>
          <t>AL #11192</t>
        </r>
      </text>
    </comment>
    <comment ref="A72" authorId="0" shapeId="0">
      <text>
        <r>
          <rPr>
            <sz val="11"/>
            <color indexed="8"/>
            <rFont val="Calibri"/>
            <family val="2"/>
            <scheme val="minor"/>
          </rPr>
          <t>AL #42534</t>
        </r>
      </text>
    </comment>
    <comment ref="A73" authorId="0" shapeId="0">
      <text>
        <r>
          <rPr>
            <sz val="11"/>
            <color indexed="8"/>
            <rFont val="Calibri"/>
            <family val="2"/>
            <scheme val="minor"/>
          </rPr>
          <t>AL #1484</t>
        </r>
      </text>
    </comment>
    <comment ref="A74" authorId="0" shapeId="0">
      <text>
        <r>
          <rPr>
            <sz val="11"/>
            <color indexed="8"/>
            <rFont val="Calibri"/>
            <family val="2"/>
            <scheme val="minor"/>
          </rPr>
          <t>AL #1612</t>
        </r>
      </text>
    </comment>
    <comment ref="A75" authorId="0" shapeId="0">
      <text>
        <r>
          <rPr>
            <sz val="11"/>
            <color indexed="8"/>
            <rFont val="Calibri"/>
            <family val="2"/>
            <scheme val="minor"/>
          </rPr>
          <t>AL #745</t>
        </r>
      </text>
    </comment>
    <comment ref="A76" authorId="0" shapeId="0">
      <text>
        <r>
          <rPr>
            <sz val="11"/>
            <color indexed="8"/>
            <rFont val="Calibri"/>
            <family val="2"/>
            <scheme val="minor"/>
          </rPr>
          <t>AL #458</t>
        </r>
      </text>
    </comment>
    <comment ref="A77" authorId="0" shapeId="0">
      <text>
        <r>
          <rPr>
            <sz val="11"/>
            <color indexed="8"/>
            <rFont val="Calibri"/>
            <family val="2"/>
            <scheme val="minor"/>
          </rPr>
          <t>AL #1523</t>
        </r>
      </text>
    </comment>
    <comment ref="A78" authorId="0" shapeId="0">
      <text>
        <r>
          <rPr>
            <sz val="11"/>
            <color indexed="8"/>
            <rFont val="Calibri"/>
            <family val="2"/>
            <scheme val="minor"/>
          </rPr>
          <t>AL #1679</t>
        </r>
      </text>
    </comment>
    <comment ref="A79" authorId="0" shapeId="0">
      <text>
        <r>
          <rPr>
            <sz val="11"/>
            <color indexed="8"/>
            <rFont val="Calibri"/>
            <family val="2"/>
            <scheme val="minor"/>
          </rPr>
          <t>AL #1622</t>
        </r>
      </text>
    </comment>
    <comment ref="A80" authorId="0" shapeId="0">
      <text>
        <r>
          <rPr>
            <sz val="11"/>
            <color indexed="8"/>
            <rFont val="Calibri"/>
            <family val="2"/>
            <scheme val="minor"/>
          </rPr>
          <t>AL #1458</t>
        </r>
      </text>
    </comment>
    <comment ref="A81" authorId="0" shapeId="0">
      <text>
        <r>
          <rPr>
            <sz val="11"/>
            <color indexed="8"/>
            <rFont val="Calibri"/>
            <family val="2"/>
            <scheme val="minor"/>
          </rPr>
          <t>AL #1485</t>
        </r>
      </text>
    </comment>
    <comment ref="A82" authorId="0" shapeId="0">
      <text>
        <r>
          <rPr>
            <sz val="11"/>
            <color indexed="8"/>
            <rFont val="Calibri"/>
            <family val="2"/>
            <scheme val="minor"/>
          </rPr>
          <t>AL #1469</t>
        </r>
      </text>
    </comment>
    <comment ref="A83" authorId="0" shapeId="0">
      <text>
        <r>
          <rPr>
            <sz val="11"/>
            <color indexed="8"/>
            <rFont val="Calibri"/>
            <family val="2"/>
            <scheme val="minor"/>
          </rPr>
          <t>AL #4401</t>
        </r>
      </text>
    </comment>
    <comment ref="A84" authorId="0" shapeId="0">
      <text>
        <r>
          <rPr>
            <sz val="11"/>
            <color indexed="8"/>
            <rFont val="Calibri"/>
            <family val="2"/>
            <scheme val="minor"/>
          </rPr>
          <t>AL #1531</t>
        </r>
      </text>
    </comment>
    <comment ref="A85" authorId="0" shapeId="0">
      <text>
        <r>
          <rPr>
            <sz val="11"/>
            <color indexed="8"/>
            <rFont val="Calibri"/>
            <family val="2"/>
            <scheme val="minor"/>
          </rPr>
          <t>AL #1522</t>
        </r>
      </text>
    </comment>
    <comment ref="A86" authorId="0" shapeId="0">
      <text>
        <r>
          <rPr>
            <sz val="11"/>
            <color indexed="8"/>
            <rFont val="Calibri"/>
            <family val="2"/>
            <scheme val="minor"/>
          </rPr>
          <t>AL #11233</t>
        </r>
      </text>
    </comment>
    <comment ref="A87" authorId="0" shapeId="0">
      <text>
        <r>
          <rPr>
            <sz val="11"/>
            <color indexed="8"/>
            <rFont val="Calibri"/>
            <family val="2"/>
            <scheme val="minor"/>
          </rPr>
          <t>AL #43424</t>
        </r>
      </text>
    </comment>
    <comment ref="A88" authorId="0" shapeId="0">
      <text>
        <r>
          <rPr>
            <sz val="11"/>
            <color indexed="8"/>
            <rFont val="Calibri"/>
            <family val="2"/>
            <scheme val="minor"/>
          </rPr>
          <t>AL #43425</t>
        </r>
      </text>
    </comment>
    <comment ref="A89" authorId="0" shapeId="0">
      <text>
        <r>
          <rPr>
            <sz val="11"/>
            <color indexed="8"/>
            <rFont val="Calibri"/>
            <family val="2"/>
            <scheme val="minor"/>
          </rPr>
          <t>AL #43426</t>
        </r>
      </text>
    </comment>
    <comment ref="A90" authorId="0" shapeId="0">
      <text>
        <r>
          <rPr>
            <sz val="11"/>
            <color indexed="8"/>
            <rFont val="Calibri"/>
            <family val="2"/>
            <scheme val="minor"/>
          </rPr>
          <t>AL #46215</t>
        </r>
      </text>
    </comment>
    <comment ref="A91" authorId="0" shapeId="0">
      <text>
        <r>
          <rPr>
            <sz val="11"/>
            <color indexed="8"/>
            <rFont val="Calibri"/>
            <family val="2"/>
            <scheme val="minor"/>
          </rPr>
          <t>AL #43423</t>
        </r>
      </text>
    </comment>
    <comment ref="A92" authorId="0" shapeId="0">
      <text>
        <r>
          <rPr>
            <sz val="11"/>
            <color indexed="8"/>
            <rFont val="Calibri"/>
            <family val="2"/>
            <scheme val="minor"/>
          </rPr>
          <t>AL #50521</t>
        </r>
      </text>
    </comment>
    <comment ref="A93" authorId="0" shapeId="0">
      <text>
        <r>
          <rPr>
            <sz val="11"/>
            <color indexed="8"/>
            <rFont val="Calibri"/>
            <family val="2"/>
            <scheme val="minor"/>
          </rPr>
          <t>AL #46226</t>
        </r>
      </text>
    </comment>
    <comment ref="A94" authorId="0" shapeId="0">
      <text>
        <r>
          <rPr>
            <sz val="11"/>
            <color indexed="8"/>
            <rFont val="Calibri"/>
            <family val="2"/>
            <scheme val="minor"/>
          </rPr>
          <t>AL #50524</t>
        </r>
      </text>
    </comment>
    <comment ref="A95" authorId="0" shapeId="0">
      <text>
        <r>
          <rPr>
            <sz val="11"/>
            <color indexed="8"/>
            <rFont val="Calibri"/>
            <family val="2"/>
            <scheme val="minor"/>
          </rPr>
          <t>AL #13712</t>
        </r>
      </text>
    </comment>
    <comment ref="A96" authorId="0" shapeId="0">
      <text>
        <r>
          <rPr>
            <sz val="11"/>
            <color indexed="8"/>
            <rFont val="Calibri"/>
            <family val="2"/>
            <scheme val="minor"/>
          </rPr>
          <t>AL #13713</t>
        </r>
      </text>
    </comment>
    <comment ref="A97" authorId="0" shapeId="0">
      <text>
        <r>
          <rPr>
            <sz val="11"/>
            <color indexed="8"/>
            <rFont val="Calibri"/>
            <family val="2"/>
            <scheme val="minor"/>
          </rPr>
          <t>AL #13714</t>
        </r>
      </text>
    </comment>
    <comment ref="A98" authorId="0" shapeId="0">
      <text>
        <r>
          <rPr>
            <sz val="11"/>
            <color indexed="8"/>
            <rFont val="Calibri"/>
            <family val="2"/>
            <scheme val="minor"/>
          </rPr>
          <t>AL #13715</t>
        </r>
      </text>
    </comment>
    <comment ref="A99" authorId="0" shapeId="0">
      <text>
        <r>
          <rPr>
            <sz val="11"/>
            <color indexed="8"/>
            <rFont val="Calibri"/>
            <family val="2"/>
            <scheme val="minor"/>
          </rPr>
          <t>AL #13716</t>
        </r>
      </text>
    </comment>
    <comment ref="A100" authorId="0" shapeId="0">
      <text>
        <r>
          <rPr>
            <sz val="11"/>
            <color indexed="8"/>
            <rFont val="Calibri"/>
            <family val="2"/>
            <scheme val="minor"/>
          </rPr>
          <t>AL #13717</t>
        </r>
      </text>
    </comment>
    <comment ref="A101" authorId="0" shapeId="0">
      <text>
        <r>
          <rPr>
            <sz val="11"/>
            <color indexed="8"/>
            <rFont val="Calibri"/>
            <family val="2"/>
            <scheme val="minor"/>
          </rPr>
          <t>AL #13718</t>
        </r>
      </text>
    </comment>
    <comment ref="A102" authorId="0" shapeId="0">
      <text>
        <r>
          <rPr>
            <sz val="11"/>
            <color indexed="8"/>
            <rFont val="Calibri"/>
            <family val="2"/>
            <scheme val="minor"/>
          </rPr>
          <t>AL #13719</t>
        </r>
      </text>
    </comment>
    <comment ref="A103" authorId="0" shapeId="0">
      <text>
        <r>
          <rPr>
            <sz val="11"/>
            <color indexed="8"/>
            <rFont val="Calibri"/>
            <family val="2"/>
            <scheme val="minor"/>
          </rPr>
          <t>AL #13720</t>
        </r>
      </text>
    </comment>
    <comment ref="A104" authorId="0" shapeId="0">
      <text>
        <r>
          <rPr>
            <sz val="11"/>
            <color indexed="8"/>
            <rFont val="Calibri"/>
            <family val="2"/>
            <scheme val="minor"/>
          </rPr>
          <t>AL #13823</t>
        </r>
      </text>
    </comment>
    <comment ref="A105" authorId="0" shapeId="0">
      <text>
        <r>
          <rPr>
            <sz val="11"/>
            <color indexed="8"/>
            <rFont val="Calibri"/>
            <family val="2"/>
            <scheme val="minor"/>
          </rPr>
          <t>AL #13824</t>
        </r>
      </text>
    </comment>
    <comment ref="A106" authorId="0" shapeId="0">
      <text>
        <r>
          <rPr>
            <sz val="11"/>
            <color indexed="8"/>
            <rFont val="Calibri"/>
            <family val="2"/>
            <scheme val="minor"/>
          </rPr>
          <t>AL #13825</t>
        </r>
      </text>
    </comment>
    <comment ref="A107" authorId="0" shapeId="0">
      <text>
        <r>
          <rPr>
            <sz val="11"/>
            <color indexed="8"/>
            <rFont val="Calibri"/>
            <family val="2"/>
            <scheme val="minor"/>
          </rPr>
          <t>AL #13826</t>
        </r>
      </text>
    </comment>
    <comment ref="A108" authorId="0" shapeId="0">
      <text>
        <r>
          <rPr>
            <sz val="11"/>
            <color indexed="8"/>
            <rFont val="Calibri"/>
            <family val="2"/>
            <scheme val="minor"/>
          </rPr>
          <t>AL #13827</t>
        </r>
      </text>
    </comment>
    <comment ref="A109" authorId="0" shapeId="0">
      <text>
        <r>
          <rPr>
            <sz val="11"/>
            <color indexed="8"/>
            <rFont val="Calibri"/>
            <family val="2"/>
            <scheme val="minor"/>
          </rPr>
          <t>AL #13828</t>
        </r>
      </text>
    </comment>
    <comment ref="A110" authorId="0" shapeId="0">
      <text>
        <r>
          <rPr>
            <sz val="11"/>
            <color indexed="8"/>
            <rFont val="Calibri"/>
            <family val="2"/>
            <scheme val="minor"/>
          </rPr>
          <t>AL #13832</t>
        </r>
      </text>
    </comment>
    <comment ref="A111" authorId="0" shapeId="0">
      <text>
        <r>
          <rPr>
            <sz val="11"/>
            <color indexed="8"/>
            <rFont val="Calibri"/>
            <family val="2"/>
            <scheme val="minor"/>
          </rPr>
          <t>AL #13833</t>
        </r>
      </text>
    </comment>
    <comment ref="A112" authorId="0" shapeId="0">
      <text>
        <r>
          <rPr>
            <sz val="11"/>
            <color indexed="8"/>
            <rFont val="Calibri"/>
            <family val="2"/>
            <scheme val="minor"/>
          </rPr>
          <t>AL #13834</t>
        </r>
      </text>
    </comment>
    <comment ref="A113" authorId="0" shapeId="0">
      <text>
        <r>
          <rPr>
            <sz val="11"/>
            <color indexed="8"/>
            <rFont val="Calibri"/>
            <family val="2"/>
            <scheme val="minor"/>
          </rPr>
          <t>AL #13835</t>
        </r>
      </text>
    </comment>
    <comment ref="A114" authorId="0" shapeId="0">
      <text>
        <r>
          <rPr>
            <sz val="11"/>
            <color indexed="8"/>
            <rFont val="Calibri"/>
            <family val="2"/>
            <scheme val="minor"/>
          </rPr>
          <t>AL #13836</t>
        </r>
      </text>
    </comment>
    <comment ref="A115" authorId="0" shapeId="0">
      <text>
        <r>
          <rPr>
            <sz val="11"/>
            <color indexed="8"/>
            <rFont val="Calibri"/>
            <family val="2"/>
            <scheme val="minor"/>
          </rPr>
          <t>AL #13837</t>
        </r>
      </text>
    </comment>
    <comment ref="A116" authorId="0" shapeId="0">
      <text>
        <r>
          <rPr>
            <sz val="11"/>
            <color indexed="8"/>
            <rFont val="Calibri"/>
            <family val="2"/>
            <scheme val="minor"/>
          </rPr>
          <t>AL #13838</t>
        </r>
      </text>
    </comment>
    <comment ref="A117" authorId="0" shapeId="0">
      <text>
        <r>
          <rPr>
            <sz val="11"/>
            <color indexed="8"/>
            <rFont val="Calibri"/>
            <family val="2"/>
            <scheme val="minor"/>
          </rPr>
          <t>AL #13907</t>
        </r>
      </text>
    </comment>
    <comment ref="A118" authorId="0" shapeId="0">
      <text>
        <r>
          <rPr>
            <sz val="11"/>
            <color indexed="8"/>
            <rFont val="Calibri"/>
            <family val="2"/>
            <scheme val="minor"/>
          </rPr>
          <t>AL #13906</t>
        </r>
      </text>
    </comment>
    <comment ref="A119" authorId="0" shapeId="0">
      <text>
        <r>
          <rPr>
            <sz val="11"/>
            <color indexed="8"/>
            <rFont val="Calibri"/>
            <family val="2"/>
            <scheme val="minor"/>
          </rPr>
          <t>AL #13899</t>
        </r>
      </text>
    </comment>
    <comment ref="A120" authorId="0" shapeId="0">
      <text>
        <r>
          <rPr>
            <sz val="11"/>
            <color indexed="8"/>
            <rFont val="Calibri"/>
            <family val="2"/>
            <scheme val="minor"/>
          </rPr>
          <t>AL #13900</t>
        </r>
      </text>
    </comment>
    <comment ref="A121" authorId="0" shapeId="0">
      <text>
        <r>
          <rPr>
            <sz val="11"/>
            <color indexed="8"/>
            <rFont val="Calibri"/>
            <family val="2"/>
            <scheme val="minor"/>
          </rPr>
          <t>AL #13901</t>
        </r>
      </text>
    </comment>
    <comment ref="A122" authorId="0" shapeId="0">
      <text>
        <r>
          <rPr>
            <sz val="11"/>
            <color indexed="8"/>
            <rFont val="Calibri"/>
            <family val="2"/>
            <scheme val="minor"/>
          </rPr>
          <t>AL #13902</t>
        </r>
      </text>
    </comment>
    <comment ref="A123" authorId="0" shapeId="0">
      <text>
        <r>
          <rPr>
            <sz val="11"/>
            <color indexed="8"/>
            <rFont val="Calibri"/>
            <family val="2"/>
            <scheme val="minor"/>
          </rPr>
          <t>AL #13903</t>
        </r>
      </text>
    </comment>
    <comment ref="A124" authorId="0" shapeId="0">
      <text>
        <r>
          <rPr>
            <sz val="11"/>
            <color indexed="8"/>
            <rFont val="Calibri"/>
            <family val="2"/>
            <scheme val="minor"/>
          </rPr>
          <t>AL #13904</t>
        </r>
      </text>
    </comment>
    <comment ref="A125" authorId="0" shapeId="0">
      <text>
        <r>
          <rPr>
            <sz val="11"/>
            <color indexed="8"/>
            <rFont val="Calibri"/>
            <family val="2"/>
            <scheme val="minor"/>
          </rPr>
          <t>AL #13905</t>
        </r>
      </text>
    </comment>
    <comment ref="A126" authorId="0" shapeId="0">
      <text>
        <r>
          <rPr>
            <sz val="11"/>
            <color indexed="8"/>
            <rFont val="Calibri"/>
            <family val="2"/>
            <scheme val="minor"/>
          </rPr>
          <t>AL #12954</t>
        </r>
      </text>
    </comment>
    <comment ref="A127" authorId="0" shapeId="0">
      <text>
        <r>
          <rPr>
            <sz val="11"/>
            <color indexed="8"/>
            <rFont val="Calibri"/>
            <family val="2"/>
            <scheme val="minor"/>
          </rPr>
          <t>AL #2828</t>
        </r>
      </text>
    </comment>
    <comment ref="A128" authorId="0" shapeId="0">
      <text>
        <r>
          <rPr>
            <sz val="11"/>
            <color indexed="8"/>
            <rFont val="Calibri"/>
            <family val="2"/>
            <scheme val="minor"/>
          </rPr>
          <t>AL #2397</t>
        </r>
      </text>
    </comment>
    <comment ref="A129" authorId="0" shapeId="0">
      <text>
        <r>
          <rPr>
            <sz val="11"/>
            <color indexed="8"/>
            <rFont val="Calibri"/>
            <family val="2"/>
            <scheme val="minor"/>
          </rPr>
          <t>AL #16500</t>
        </r>
      </text>
    </comment>
    <comment ref="A130" authorId="0" shapeId="0">
      <text>
        <r>
          <rPr>
            <sz val="11"/>
            <color indexed="8"/>
            <rFont val="Calibri"/>
            <family val="2"/>
            <scheme val="minor"/>
          </rPr>
          <t>AL #45128</t>
        </r>
      </text>
    </comment>
    <comment ref="A131" authorId="0" shapeId="0">
      <text>
        <r>
          <rPr>
            <sz val="11"/>
            <color indexed="8"/>
            <rFont val="Calibri"/>
            <family val="2"/>
            <scheme val="minor"/>
          </rPr>
          <t>AL #45113</t>
        </r>
      </text>
    </comment>
    <comment ref="A132" authorId="0" shapeId="0">
      <text>
        <r>
          <rPr>
            <sz val="11"/>
            <color indexed="8"/>
            <rFont val="Calibri"/>
            <family val="2"/>
            <scheme val="minor"/>
          </rPr>
          <t>AL #45114</t>
        </r>
      </text>
    </comment>
    <comment ref="A133" authorId="0" shapeId="0">
      <text>
        <r>
          <rPr>
            <sz val="11"/>
            <color indexed="8"/>
            <rFont val="Calibri"/>
            <family val="2"/>
            <scheme val="minor"/>
          </rPr>
          <t>AL #45116</t>
        </r>
      </text>
    </comment>
    <comment ref="A134" authorId="0" shapeId="0">
      <text>
        <r>
          <rPr>
            <sz val="11"/>
            <color indexed="8"/>
            <rFont val="Calibri"/>
            <family val="2"/>
            <scheme val="minor"/>
          </rPr>
          <t>AL #45119</t>
        </r>
      </text>
    </comment>
    <comment ref="A135" authorId="0" shapeId="0">
      <text>
        <r>
          <rPr>
            <sz val="11"/>
            <color indexed="8"/>
            <rFont val="Calibri"/>
            <family val="2"/>
            <scheme val="minor"/>
          </rPr>
          <t>AL #45110</t>
        </r>
      </text>
    </comment>
    <comment ref="A136" authorId="0" shapeId="0">
      <text>
        <r>
          <rPr>
            <sz val="11"/>
            <color indexed="8"/>
            <rFont val="Calibri"/>
            <family val="2"/>
            <scheme val="minor"/>
          </rPr>
          <t>AL #45118</t>
        </r>
      </text>
    </comment>
    <comment ref="A137" authorId="0" shapeId="0">
      <text>
        <r>
          <rPr>
            <sz val="11"/>
            <color indexed="8"/>
            <rFont val="Calibri"/>
            <family val="2"/>
            <scheme val="minor"/>
          </rPr>
          <t>AL #45126</t>
        </r>
      </text>
    </comment>
    <comment ref="A138" authorId="0" shapeId="0">
      <text>
        <r>
          <rPr>
            <sz val="11"/>
            <color indexed="8"/>
            <rFont val="Calibri"/>
            <family val="2"/>
            <scheme val="minor"/>
          </rPr>
          <t>AL #45120</t>
        </r>
      </text>
    </comment>
    <comment ref="A139" authorId="0" shapeId="0">
      <text>
        <r>
          <rPr>
            <sz val="11"/>
            <color indexed="8"/>
            <rFont val="Calibri"/>
            <family val="2"/>
            <scheme val="minor"/>
          </rPr>
          <t>AL #45112</t>
        </r>
      </text>
    </comment>
    <comment ref="A140" authorId="0" shapeId="0">
      <text>
        <r>
          <rPr>
            <sz val="11"/>
            <color indexed="8"/>
            <rFont val="Calibri"/>
            <family val="2"/>
            <scheme val="minor"/>
          </rPr>
          <t>AL #45127</t>
        </r>
      </text>
    </comment>
    <comment ref="A141" authorId="0" shapeId="0">
      <text>
        <r>
          <rPr>
            <sz val="11"/>
            <color indexed="8"/>
            <rFont val="Calibri"/>
            <family val="2"/>
            <scheme val="minor"/>
          </rPr>
          <t>AL #45122</t>
        </r>
      </text>
    </comment>
    <comment ref="A142" authorId="0" shapeId="0">
      <text>
        <r>
          <rPr>
            <sz val="11"/>
            <color indexed="8"/>
            <rFont val="Calibri"/>
            <family val="2"/>
            <scheme val="minor"/>
          </rPr>
          <t>AL #45121</t>
        </r>
      </text>
    </comment>
    <comment ref="A143" authorId="0" shapeId="0">
      <text>
        <r>
          <rPr>
            <sz val="11"/>
            <color indexed="8"/>
            <rFont val="Calibri"/>
            <family val="2"/>
            <scheme val="minor"/>
          </rPr>
          <t>AL #45123</t>
        </r>
      </text>
    </comment>
    <comment ref="A144" authorId="0" shapeId="0">
      <text>
        <r>
          <rPr>
            <sz val="11"/>
            <color indexed="8"/>
            <rFont val="Calibri"/>
            <family val="2"/>
            <scheme val="minor"/>
          </rPr>
          <t>AL #45115</t>
        </r>
      </text>
    </comment>
    <comment ref="A145" authorId="0" shapeId="0">
      <text>
        <r>
          <rPr>
            <sz val="11"/>
            <color indexed="8"/>
            <rFont val="Calibri"/>
            <family val="2"/>
            <scheme val="minor"/>
          </rPr>
          <t>AL #45124</t>
        </r>
      </text>
    </comment>
    <comment ref="A146" authorId="0" shapeId="0">
      <text>
        <r>
          <rPr>
            <sz val="11"/>
            <color indexed="8"/>
            <rFont val="Calibri"/>
            <family val="2"/>
            <scheme val="minor"/>
          </rPr>
          <t>AL #45111</t>
        </r>
      </text>
    </comment>
    <comment ref="A147" authorId="0" shapeId="0">
      <text>
        <r>
          <rPr>
            <sz val="11"/>
            <color indexed="8"/>
            <rFont val="Calibri"/>
            <family val="2"/>
            <scheme val="minor"/>
          </rPr>
          <t>AL #45125</t>
        </r>
      </text>
    </comment>
    <comment ref="A148" authorId="0" shapeId="0">
      <text>
        <r>
          <rPr>
            <sz val="11"/>
            <color indexed="8"/>
            <rFont val="Calibri"/>
            <family val="2"/>
            <scheme val="minor"/>
          </rPr>
          <t>AL #2999</t>
        </r>
      </text>
    </comment>
    <comment ref="A149" authorId="0" shapeId="0">
      <text>
        <r>
          <rPr>
            <sz val="11"/>
            <color indexed="8"/>
            <rFont val="Calibri"/>
            <family val="2"/>
            <scheme val="minor"/>
          </rPr>
          <t>AL #2140</t>
        </r>
      </text>
    </comment>
    <comment ref="A150" authorId="0" shapeId="0">
      <text>
        <r>
          <rPr>
            <sz val="11"/>
            <color indexed="8"/>
            <rFont val="Calibri"/>
            <family val="2"/>
            <scheme val="minor"/>
          </rPr>
          <t>AL #2394</t>
        </r>
      </text>
    </comment>
    <comment ref="A151" authorId="0" shapeId="0">
      <text>
        <r>
          <rPr>
            <sz val="11"/>
            <color indexed="8"/>
            <rFont val="Calibri"/>
            <family val="2"/>
            <scheme val="minor"/>
          </rPr>
          <t>AL #4900</t>
        </r>
      </text>
    </comment>
    <comment ref="A152" authorId="0" shapeId="0">
      <text>
        <r>
          <rPr>
            <sz val="11"/>
            <color indexed="8"/>
            <rFont val="Calibri"/>
            <family val="2"/>
            <scheme val="minor"/>
          </rPr>
          <t>AL #2153</t>
        </r>
      </text>
    </comment>
    <comment ref="A153" authorId="0" shapeId="0">
      <text>
        <r>
          <rPr>
            <sz val="11"/>
            <color indexed="8"/>
            <rFont val="Calibri"/>
            <family val="2"/>
            <scheme val="minor"/>
          </rPr>
          <t>AL #2173</t>
        </r>
      </text>
    </comment>
    <comment ref="A154" authorId="0" shapeId="0">
      <text>
        <r>
          <rPr>
            <sz val="11"/>
            <color indexed="8"/>
            <rFont val="Calibri"/>
            <family val="2"/>
            <scheme val="minor"/>
          </rPr>
          <t>AL #13075</t>
        </r>
      </text>
    </comment>
    <comment ref="A155" authorId="0" shapeId="0">
      <text>
        <r>
          <rPr>
            <sz val="11"/>
            <color indexed="8"/>
            <rFont val="Calibri"/>
            <family val="2"/>
            <scheme val="minor"/>
          </rPr>
          <t>AL #12985</t>
        </r>
      </text>
    </comment>
    <comment ref="A156" authorId="0" shapeId="0">
      <text>
        <r>
          <rPr>
            <sz val="11"/>
            <color indexed="8"/>
            <rFont val="Calibri"/>
            <family val="2"/>
            <scheme val="minor"/>
          </rPr>
          <t>AL #12995</t>
        </r>
      </text>
    </comment>
    <comment ref="A157" authorId="0" shapeId="0">
      <text>
        <r>
          <rPr>
            <sz val="11"/>
            <color indexed="8"/>
            <rFont val="Calibri"/>
            <family val="2"/>
            <scheme val="minor"/>
          </rPr>
          <t>AL #13005</t>
        </r>
      </text>
    </comment>
    <comment ref="A158" authorId="0" shapeId="0">
      <text>
        <r>
          <rPr>
            <sz val="11"/>
            <color indexed="8"/>
            <rFont val="Calibri"/>
            <family val="2"/>
            <scheme val="minor"/>
          </rPr>
          <t>AL #13015</t>
        </r>
      </text>
    </comment>
    <comment ref="A159" authorId="0" shapeId="0">
      <text>
        <r>
          <rPr>
            <sz val="11"/>
            <color indexed="8"/>
            <rFont val="Calibri"/>
            <family val="2"/>
            <scheme val="minor"/>
          </rPr>
          <t>AL #13035</t>
        </r>
      </text>
    </comment>
    <comment ref="A160" authorId="0" shapeId="0">
      <text>
        <r>
          <rPr>
            <sz val="11"/>
            <color indexed="8"/>
            <rFont val="Calibri"/>
            <family val="2"/>
            <scheme val="minor"/>
          </rPr>
          <t>AL #72900</t>
        </r>
      </text>
    </comment>
    <comment ref="A161" authorId="0" shapeId="0">
      <text>
        <r>
          <rPr>
            <sz val="11"/>
            <color indexed="8"/>
            <rFont val="Calibri"/>
            <family val="2"/>
            <scheme val="minor"/>
          </rPr>
          <t>AL #13055</t>
        </r>
      </text>
    </comment>
    <comment ref="A162" authorId="0" shapeId="0">
      <text>
        <r>
          <rPr>
            <sz val="11"/>
            <color indexed="8"/>
            <rFont val="Calibri"/>
            <family val="2"/>
            <scheme val="minor"/>
          </rPr>
          <t>AL #13065</t>
        </r>
      </text>
    </comment>
    <comment ref="A163" authorId="0" shapeId="0">
      <text>
        <r>
          <rPr>
            <sz val="11"/>
            <color indexed="8"/>
            <rFont val="Calibri"/>
            <family val="2"/>
            <scheme val="minor"/>
          </rPr>
          <t>AL #13045</t>
        </r>
      </text>
    </comment>
    <comment ref="A164" authorId="0" shapeId="0">
      <text>
        <r>
          <rPr>
            <sz val="11"/>
            <color indexed="8"/>
            <rFont val="Calibri"/>
            <family val="2"/>
            <scheme val="minor"/>
          </rPr>
          <t>AL #13085</t>
        </r>
      </text>
    </comment>
    <comment ref="A165" authorId="0" shapeId="0">
      <text>
        <r>
          <rPr>
            <sz val="11"/>
            <color indexed="8"/>
            <rFont val="Calibri"/>
            <family val="2"/>
            <scheme val="minor"/>
          </rPr>
          <t>AL #13115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A11" authorId="0" shapeId="0">
      <text>
        <r>
          <rPr>
            <sz val="11"/>
            <color indexed="8"/>
            <rFont val="Calibri"/>
            <family val="2"/>
            <scheme val="minor"/>
          </rPr>
          <t>AL #3129</t>
        </r>
      </text>
    </comment>
    <comment ref="A12" authorId="0" shapeId="0">
      <text>
        <r>
          <rPr>
            <sz val="11"/>
            <color indexed="8"/>
            <rFont val="Calibri"/>
            <family val="2"/>
            <scheme val="minor"/>
          </rPr>
          <t>AL #1580</t>
        </r>
      </text>
    </comment>
    <comment ref="A13" authorId="0" shapeId="0">
      <text>
        <r>
          <rPr>
            <sz val="11"/>
            <color indexed="8"/>
            <rFont val="Calibri"/>
            <family val="2"/>
            <scheme val="minor"/>
          </rPr>
          <t>AL #80988</t>
        </r>
      </text>
    </comment>
    <comment ref="A14" authorId="0" shapeId="0">
      <text>
        <r>
          <rPr>
            <sz val="11"/>
            <color indexed="8"/>
            <rFont val="Calibri"/>
            <family val="2"/>
            <scheme val="minor"/>
          </rPr>
          <t>AL #11823</t>
        </r>
      </text>
    </comment>
    <comment ref="A15" authorId="0" shapeId="0">
      <text>
        <r>
          <rPr>
            <sz val="11"/>
            <color indexed="8"/>
            <rFont val="Calibri"/>
            <family val="2"/>
            <scheme val="minor"/>
          </rPr>
          <t>AL #1670</t>
        </r>
      </text>
    </comment>
    <comment ref="A16" authorId="0" shapeId="0">
      <text>
        <r>
          <rPr>
            <sz val="11"/>
            <color indexed="8"/>
            <rFont val="Calibri"/>
            <family val="2"/>
            <scheme val="minor"/>
          </rPr>
          <t>AL #1666</t>
        </r>
      </text>
    </comment>
    <comment ref="A17" authorId="0" shapeId="0">
      <text>
        <r>
          <rPr>
            <sz val="11"/>
            <color indexed="8"/>
            <rFont val="Calibri"/>
            <family val="2"/>
            <scheme val="minor"/>
          </rPr>
          <t>AL #1667</t>
        </r>
      </text>
    </comment>
    <comment ref="A18" authorId="0" shapeId="0">
      <text>
        <r>
          <rPr>
            <sz val="11"/>
            <color indexed="8"/>
            <rFont val="Calibri"/>
            <family val="2"/>
            <scheme val="minor"/>
          </rPr>
          <t>AL #1549</t>
        </r>
      </text>
    </comment>
    <comment ref="A19" authorId="0" shapeId="0">
      <text>
        <r>
          <rPr>
            <sz val="11"/>
            <color indexed="8"/>
            <rFont val="Calibri"/>
            <family val="2"/>
            <scheme val="minor"/>
          </rPr>
          <t>AL #1555</t>
        </r>
      </text>
    </comment>
    <comment ref="A20" authorId="0" shapeId="0">
      <text>
        <r>
          <rPr>
            <sz val="11"/>
            <color indexed="8"/>
            <rFont val="Calibri"/>
            <family val="2"/>
            <scheme val="minor"/>
          </rPr>
          <t>AL #1669</t>
        </r>
      </text>
    </comment>
    <comment ref="A21" authorId="0" shapeId="0">
      <text>
        <r>
          <rPr>
            <sz val="11"/>
            <color indexed="8"/>
            <rFont val="Calibri"/>
            <family val="2"/>
            <scheme val="minor"/>
          </rPr>
          <t>AL #1665</t>
        </r>
      </text>
    </comment>
    <comment ref="A22" authorId="0" shapeId="0">
      <text>
        <r>
          <rPr>
            <sz val="11"/>
            <color indexed="8"/>
            <rFont val="Calibri"/>
            <family val="2"/>
            <scheme val="minor"/>
          </rPr>
          <t>AL #1668</t>
        </r>
      </text>
    </comment>
    <comment ref="A23" authorId="0" shapeId="0">
      <text>
        <r>
          <rPr>
            <sz val="11"/>
            <color indexed="8"/>
            <rFont val="Calibri"/>
            <family val="2"/>
            <scheme val="minor"/>
          </rPr>
          <t>AL #13747</t>
        </r>
      </text>
    </comment>
    <comment ref="A24" authorId="0" shapeId="0">
      <text>
        <r>
          <rPr>
            <sz val="11"/>
            <color indexed="8"/>
            <rFont val="Calibri"/>
            <family val="2"/>
            <scheme val="minor"/>
          </rPr>
          <t>AL #13743</t>
        </r>
      </text>
    </comment>
    <comment ref="A25" authorId="0" shapeId="0">
      <text>
        <r>
          <rPr>
            <sz val="11"/>
            <color indexed="8"/>
            <rFont val="Calibri"/>
            <family val="2"/>
            <scheme val="minor"/>
          </rPr>
          <t>AL #13734</t>
        </r>
      </text>
    </comment>
    <comment ref="A26" authorId="0" shapeId="0">
      <text>
        <r>
          <rPr>
            <sz val="11"/>
            <color indexed="8"/>
            <rFont val="Calibri"/>
            <family val="2"/>
            <scheme val="minor"/>
          </rPr>
          <t>AL #13748</t>
        </r>
      </text>
    </comment>
    <comment ref="A27" authorId="0" shapeId="0">
      <text>
        <r>
          <rPr>
            <sz val="11"/>
            <color indexed="8"/>
            <rFont val="Calibri"/>
            <family val="2"/>
            <scheme val="minor"/>
          </rPr>
          <t>AL #13735</t>
        </r>
      </text>
    </comment>
    <comment ref="A28" authorId="0" shapeId="0">
      <text>
        <r>
          <rPr>
            <sz val="11"/>
            <color indexed="8"/>
            <rFont val="Calibri"/>
            <family val="2"/>
            <scheme val="minor"/>
          </rPr>
          <t>AL #13742</t>
        </r>
      </text>
    </comment>
    <comment ref="A29" authorId="0" shapeId="0">
      <text>
        <r>
          <rPr>
            <sz val="11"/>
            <color indexed="8"/>
            <rFont val="Calibri"/>
            <family val="2"/>
            <scheme val="minor"/>
          </rPr>
          <t>AL #13745</t>
        </r>
      </text>
    </comment>
    <comment ref="A30" authorId="0" shapeId="0">
      <text>
        <r>
          <rPr>
            <sz val="11"/>
            <color indexed="8"/>
            <rFont val="Calibri"/>
            <family val="2"/>
            <scheme val="minor"/>
          </rPr>
          <t>AL #13738</t>
        </r>
      </text>
    </comment>
    <comment ref="A31" authorId="0" shapeId="0">
      <text>
        <r>
          <rPr>
            <sz val="11"/>
            <color indexed="8"/>
            <rFont val="Calibri"/>
            <family val="2"/>
            <scheme val="minor"/>
          </rPr>
          <t>AL #13736</t>
        </r>
      </text>
    </comment>
    <comment ref="A32" authorId="0" shapeId="0">
      <text>
        <r>
          <rPr>
            <sz val="11"/>
            <color indexed="8"/>
            <rFont val="Calibri"/>
            <family val="2"/>
            <scheme val="minor"/>
          </rPr>
          <t>AL #13729</t>
        </r>
      </text>
    </comment>
    <comment ref="A33" authorId="0" shapeId="0">
      <text>
        <r>
          <rPr>
            <sz val="11"/>
            <color indexed="8"/>
            <rFont val="Calibri"/>
            <family val="2"/>
            <scheme val="minor"/>
          </rPr>
          <t>AL #13732</t>
        </r>
      </text>
    </comment>
    <comment ref="A34" authorId="0" shapeId="0">
      <text>
        <r>
          <rPr>
            <sz val="11"/>
            <color indexed="8"/>
            <rFont val="Calibri"/>
            <family val="2"/>
            <scheme val="minor"/>
          </rPr>
          <t>AL #13737</t>
        </r>
      </text>
    </comment>
    <comment ref="A35" authorId="0" shapeId="0">
      <text>
        <r>
          <rPr>
            <sz val="11"/>
            <color indexed="8"/>
            <rFont val="Calibri"/>
            <family val="2"/>
            <scheme val="minor"/>
          </rPr>
          <t>AL #13744</t>
        </r>
      </text>
    </comment>
    <comment ref="A36" authorId="0" shapeId="0">
      <text>
        <r>
          <rPr>
            <sz val="11"/>
            <color indexed="8"/>
            <rFont val="Calibri"/>
            <family val="2"/>
            <scheme val="minor"/>
          </rPr>
          <t>AL #13741</t>
        </r>
      </text>
    </comment>
    <comment ref="A37" authorId="0" shapeId="0">
      <text>
        <r>
          <rPr>
            <sz val="11"/>
            <color indexed="8"/>
            <rFont val="Calibri"/>
            <family val="2"/>
            <scheme val="minor"/>
          </rPr>
          <t>AL #13740</t>
        </r>
      </text>
    </comment>
    <comment ref="A38" authorId="0" shapeId="0">
      <text>
        <r>
          <rPr>
            <sz val="11"/>
            <color indexed="8"/>
            <rFont val="Calibri"/>
            <family val="2"/>
            <scheme val="minor"/>
          </rPr>
          <t>AL #13749</t>
        </r>
      </text>
    </comment>
    <comment ref="A39" authorId="0" shapeId="0">
      <text>
        <r>
          <rPr>
            <sz val="11"/>
            <color indexed="8"/>
            <rFont val="Calibri"/>
            <family val="2"/>
            <scheme val="minor"/>
          </rPr>
          <t>AL #13733</t>
        </r>
      </text>
    </comment>
    <comment ref="A40" authorId="0" shapeId="0">
      <text>
        <r>
          <rPr>
            <sz val="11"/>
            <color indexed="8"/>
            <rFont val="Calibri"/>
            <family val="2"/>
            <scheme val="minor"/>
          </rPr>
          <t>AL #13746</t>
        </r>
      </text>
    </comment>
    <comment ref="A41" authorId="0" shapeId="0">
      <text>
        <r>
          <rPr>
            <sz val="11"/>
            <color indexed="8"/>
            <rFont val="Calibri"/>
            <family val="2"/>
            <scheme val="minor"/>
          </rPr>
          <t>AL #13739</t>
        </r>
      </text>
    </comment>
    <comment ref="A42" authorId="0" shapeId="0">
      <text>
        <r>
          <rPr>
            <sz val="11"/>
            <color indexed="8"/>
            <rFont val="Calibri"/>
            <family val="2"/>
            <scheme val="minor"/>
          </rPr>
          <t>AL #1619</t>
        </r>
      </text>
    </comment>
    <comment ref="A43" authorId="0" shapeId="0">
      <text>
        <r>
          <rPr>
            <sz val="11"/>
            <color indexed="8"/>
            <rFont val="Calibri"/>
            <family val="2"/>
            <scheme val="minor"/>
          </rPr>
          <t>AL #806</t>
        </r>
      </text>
    </comment>
    <comment ref="A44" authorId="0" shapeId="0">
      <text>
        <r>
          <rPr>
            <sz val="11"/>
            <color indexed="8"/>
            <rFont val="Calibri"/>
            <family val="2"/>
            <scheme val="minor"/>
          </rPr>
          <t>AL #1512</t>
        </r>
      </text>
    </comment>
    <comment ref="A45" authorId="0" shapeId="0">
      <text>
        <r>
          <rPr>
            <sz val="11"/>
            <color indexed="8"/>
            <rFont val="Calibri"/>
            <family val="2"/>
            <scheme val="minor"/>
          </rPr>
          <t>AL #1513</t>
        </r>
      </text>
    </comment>
    <comment ref="A46" authorId="0" shapeId="0">
      <text>
        <r>
          <rPr>
            <sz val="11"/>
            <color indexed="8"/>
            <rFont val="Calibri"/>
            <family val="2"/>
            <scheme val="minor"/>
          </rPr>
          <t>AL #1628</t>
        </r>
      </text>
    </comment>
    <comment ref="A47" authorId="0" shapeId="0">
      <text>
        <r>
          <rPr>
            <sz val="11"/>
            <color indexed="8"/>
            <rFont val="Calibri"/>
            <family val="2"/>
            <scheme val="minor"/>
          </rPr>
          <t>AL #11191</t>
        </r>
      </text>
    </comment>
    <comment ref="A48" authorId="0" shapeId="0">
      <text>
        <r>
          <rPr>
            <sz val="11"/>
            <color indexed="8"/>
            <rFont val="Calibri"/>
            <family val="2"/>
            <scheme val="minor"/>
          </rPr>
          <t>AL #11192</t>
        </r>
      </text>
    </comment>
    <comment ref="A49" authorId="0" shapeId="0">
      <text>
        <r>
          <rPr>
            <sz val="11"/>
            <color indexed="8"/>
            <rFont val="Calibri"/>
            <family val="2"/>
            <scheme val="minor"/>
          </rPr>
          <t>AL #1484</t>
        </r>
      </text>
    </comment>
    <comment ref="A50" authorId="0" shapeId="0">
      <text>
        <r>
          <rPr>
            <sz val="11"/>
            <color indexed="8"/>
            <rFont val="Calibri"/>
            <family val="2"/>
            <scheme val="minor"/>
          </rPr>
          <t>AL #1612</t>
        </r>
      </text>
    </comment>
    <comment ref="A51" authorId="0" shapeId="0">
      <text>
        <r>
          <rPr>
            <sz val="11"/>
            <color indexed="8"/>
            <rFont val="Calibri"/>
            <family val="2"/>
            <scheme val="minor"/>
          </rPr>
          <t>AL #745</t>
        </r>
      </text>
    </comment>
    <comment ref="A52" authorId="0" shapeId="0">
      <text>
        <r>
          <rPr>
            <sz val="11"/>
            <color indexed="8"/>
            <rFont val="Calibri"/>
            <family val="2"/>
            <scheme val="minor"/>
          </rPr>
          <t>AL #458</t>
        </r>
      </text>
    </comment>
    <comment ref="A53" authorId="0" shapeId="0">
      <text>
        <r>
          <rPr>
            <sz val="11"/>
            <color indexed="8"/>
            <rFont val="Calibri"/>
            <family val="2"/>
            <scheme val="minor"/>
          </rPr>
          <t>AL #1523</t>
        </r>
      </text>
    </comment>
    <comment ref="A54" authorId="0" shapeId="0">
      <text>
        <r>
          <rPr>
            <sz val="11"/>
            <color indexed="8"/>
            <rFont val="Calibri"/>
            <family val="2"/>
            <scheme val="minor"/>
          </rPr>
          <t>AL #1679</t>
        </r>
      </text>
    </comment>
    <comment ref="A55" authorId="0" shapeId="0">
      <text>
        <r>
          <rPr>
            <sz val="11"/>
            <color indexed="8"/>
            <rFont val="Calibri"/>
            <family val="2"/>
            <scheme val="minor"/>
          </rPr>
          <t>AL #1622</t>
        </r>
      </text>
    </comment>
    <comment ref="A56" authorId="0" shapeId="0">
      <text>
        <r>
          <rPr>
            <sz val="11"/>
            <color indexed="8"/>
            <rFont val="Calibri"/>
            <family val="2"/>
            <scheme val="minor"/>
          </rPr>
          <t>AL #1458</t>
        </r>
      </text>
    </comment>
    <comment ref="A57" authorId="0" shapeId="0">
      <text>
        <r>
          <rPr>
            <sz val="11"/>
            <color indexed="8"/>
            <rFont val="Calibri"/>
            <family val="2"/>
            <scheme val="minor"/>
          </rPr>
          <t>AL #1485</t>
        </r>
      </text>
    </comment>
    <comment ref="A58" authorId="0" shapeId="0">
      <text>
        <r>
          <rPr>
            <sz val="11"/>
            <color indexed="8"/>
            <rFont val="Calibri"/>
            <family val="2"/>
            <scheme val="minor"/>
          </rPr>
          <t>AL #1469</t>
        </r>
      </text>
    </comment>
    <comment ref="A59" authorId="0" shapeId="0">
      <text>
        <r>
          <rPr>
            <sz val="11"/>
            <color indexed="8"/>
            <rFont val="Calibri"/>
            <family val="2"/>
            <scheme val="minor"/>
          </rPr>
          <t>AL #4401</t>
        </r>
      </text>
    </comment>
    <comment ref="A60" authorId="0" shapeId="0">
      <text>
        <r>
          <rPr>
            <sz val="11"/>
            <color indexed="8"/>
            <rFont val="Calibri"/>
            <family val="2"/>
            <scheme val="minor"/>
          </rPr>
          <t>AL #1531</t>
        </r>
      </text>
    </comment>
    <comment ref="A61" authorId="0" shapeId="0">
      <text>
        <r>
          <rPr>
            <sz val="11"/>
            <color indexed="8"/>
            <rFont val="Calibri"/>
            <family val="2"/>
            <scheme val="minor"/>
          </rPr>
          <t>AL #1522</t>
        </r>
      </text>
    </comment>
    <comment ref="A62" authorId="0" shapeId="0">
      <text>
        <r>
          <rPr>
            <sz val="11"/>
            <color indexed="8"/>
            <rFont val="Calibri"/>
            <family val="2"/>
            <scheme val="minor"/>
          </rPr>
          <t>AL #11233</t>
        </r>
      </text>
    </comment>
    <comment ref="A63" authorId="0" shapeId="0">
      <text>
        <r>
          <rPr>
            <sz val="11"/>
            <color indexed="8"/>
            <rFont val="Calibri"/>
            <family val="2"/>
            <scheme val="minor"/>
          </rPr>
          <t>AL #13712</t>
        </r>
      </text>
    </comment>
    <comment ref="A64" authorId="0" shapeId="0">
      <text>
        <r>
          <rPr>
            <sz val="11"/>
            <color indexed="8"/>
            <rFont val="Calibri"/>
            <family val="2"/>
            <scheme val="minor"/>
          </rPr>
          <t>AL #13713</t>
        </r>
      </text>
    </comment>
    <comment ref="A65" authorId="0" shapeId="0">
      <text>
        <r>
          <rPr>
            <sz val="11"/>
            <color indexed="8"/>
            <rFont val="Calibri"/>
            <family val="2"/>
            <scheme val="minor"/>
          </rPr>
          <t>AL #13714</t>
        </r>
      </text>
    </comment>
    <comment ref="A66" authorId="0" shapeId="0">
      <text>
        <r>
          <rPr>
            <sz val="11"/>
            <color indexed="8"/>
            <rFont val="Calibri"/>
            <family val="2"/>
            <scheme val="minor"/>
          </rPr>
          <t>AL #13715</t>
        </r>
      </text>
    </comment>
    <comment ref="A67" authorId="0" shapeId="0">
      <text>
        <r>
          <rPr>
            <sz val="11"/>
            <color indexed="8"/>
            <rFont val="Calibri"/>
            <family val="2"/>
            <scheme val="minor"/>
          </rPr>
          <t>AL #13716</t>
        </r>
      </text>
    </comment>
    <comment ref="A68" authorId="0" shapeId="0">
      <text>
        <r>
          <rPr>
            <sz val="11"/>
            <color indexed="8"/>
            <rFont val="Calibri"/>
            <family val="2"/>
            <scheme val="minor"/>
          </rPr>
          <t>AL #13717</t>
        </r>
      </text>
    </comment>
    <comment ref="A69" authorId="0" shapeId="0">
      <text>
        <r>
          <rPr>
            <sz val="11"/>
            <color indexed="8"/>
            <rFont val="Calibri"/>
            <family val="2"/>
            <scheme val="minor"/>
          </rPr>
          <t>AL #13718</t>
        </r>
      </text>
    </comment>
    <comment ref="A70" authorId="0" shapeId="0">
      <text>
        <r>
          <rPr>
            <sz val="11"/>
            <color indexed="8"/>
            <rFont val="Calibri"/>
            <family val="2"/>
            <scheme val="minor"/>
          </rPr>
          <t>AL #13719</t>
        </r>
      </text>
    </comment>
    <comment ref="A71" authorId="0" shapeId="0">
      <text>
        <r>
          <rPr>
            <sz val="11"/>
            <color indexed="8"/>
            <rFont val="Calibri"/>
            <family val="2"/>
            <scheme val="minor"/>
          </rPr>
          <t>AL #13720</t>
        </r>
      </text>
    </comment>
  </commentList>
</comments>
</file>

<file path=xl/sharedStrings.xml><?xml version="1.0" encoding="utf-8"?>
<sst xmlns="http://schemas.openxmlformats.org/spreadsheetml/2006/main" count="6255" uniqueCount="958">
  <si>
    <t>Date de prélèvement</t>
  </si>
  <si>
    <t>-</t>
  </si>
  <si>
    <t>Acénaphtène</t>
  </si>
  <si>
    <t>Acénaphtylène</t>
  </si>
  <si>
    <t>Anthracène</t>
  </si>
  <si>
    <t>Benzo(a)anthracène</t>
  </si>
  <si>
    <t>Chrysène</t>
  </si>
  <si>
    <t>Fluorène</t>
  </si>
  <si>
    <t>Naphtalène</t>
  </si>
  <si>
    <t>Phénanthrène</t>
  </si>
  <si>
    <t>Pyrène</t>
  </si>
  <si>
    <t>Benzène</t>
  </si>
  <si>
    <t>Toluène</t>
  </si>
  <si>
    <t>Ethylbenzène</t>
  </si>
  <si>
    <t>o-Xylène</t>
  </si>
  <si>
    <t>Arsenic (As)</t>
  </si>
  <si>
    <t>Cadmium (Cd)</t>
  </si>
  <si>
    <t>Chrome (Cr)</t>
  </si>
  <si>
    <t>Cuivre (Cu)</t>
  </si>
  <si>
    <t>Mercure (Hg)</t>
  </si>
  <si>
    <t>Nickel (Ni)</t>
  </si>
  <si>
    <t>Plomb (Pb)</t>
  </si>
  <si>
    <t>Zinc (Zn)</t>
  </si>
  <si>
    <t>Echantillons</t>
  </si>
  <si>
    <t>Matière sèche</t>
  </si>
  <si>
    <t>%</t>
  </si>
  <si>
    <t>Indice phénol</t>
  </si>
  <si>
    <t>mg/kg MS</t>
  </si>
  <si>
    <t>60 à 284</t>
  </si>
  <si>
    <t>2,0 à 46,3</t>
  </si>
  <si>
    <t>150 à 3 180</t>
  </si>
  <si>
    <t>65 à 160</t>
  </si>
  <si>
    <t>130 à 2076</t>
  </si>
  <si>
    <t>100 à 3 000</t>
  </si>
  <si>
    <t>250 à 3 800</t>
  </si>
  <si>
    <t>Anions</t>
  </si>
  <si>
    <t>Eléments métalliques</t>
  </si>
  <si>
    <t>Dichlorométhane</t>
  </si>
  <si>
    <t>Trichlorométhane</t>
  </si>
  <si>
    <t>Tétrachlorométhane</t>
  </si>
  <si>
    <t>Trichloroéthylène</t>
  </si>
  <si>
    <t>Tétrachloroéthylène</t>
  </si>
  <si>
    <t>1,1,1-Trichloroéthane</t>
  </si>
  <si>
    <t>1,1-Dichloroéthane</t>
  </si>
  <si>
    <t>1,1-Dichloroéthylène</t>
  </si>
  <si>
    <t>Antimoine (Sb)</t>
  </si>
  <si>
    <t>Fluoranthène</t>
  </si>
  <si>
    <t>Benzo(b)fluoranthène</t>
  </si>
  <si>
    <t>Benzo(k)fluoranthène</t>
  </si>
  <si>
    <t>Benzo(a)pyrène</t>
  </si>
  <si>
    <t>Dibenzo(a,h)anthracène</t>
  </si>
  <si>
    <t>Benzo(g,h,i)pérylène</t>
  </si>
  <si>
    <t>Indéno(1,2,3-cd)pyrène</t>
  </si>
  <si>
    <t>tert-Butanol</t>
  </si>
  <si>
    <t>n-Propanol</t>
  </si>
  <si>
    <t>Méthanol</t>
  </si>
  <si>
    <t>Acétone</t>
  </si>
  <si>
    <t>1,4-Dioxane</t>
  </si>
  <si>
    <t>Diéthyléther</t>
  </si>
  <si>
    <r>
      <t>mg/kg</t>
    </r>
    <r>
      <rPr>
        <vertAlign val="subscript"/>
        <sz val="9"/>
        <rFont val="Arial"/>
        <family val="2"/>
      </rPr>
      <t>MS</t>
    </r>
  </si>
  <si>
    <t>Solvants (dont alcools)</t>
  </si>
  <si>
    <t>n.d.</t>
  </si>
  <si>
    <t>&lt;0,05</t>
  </si>
  <si>
    <t>&lt;20,0</t>
  </si>
  <si>
    <t>1,2-Dichloroéthane</t>
  </si>
  <si>
    <t>1,1,2-Trichloroéthane</t>
  </si>
  <si>
    <t>Acétonitrile</t>
  </si>
  <si>
    <t>Methyl ethyl cétone</t>
  </si>
  <si>
    <t>Tétrahydrofurane</t>
  </si>
  <si>
    <t>Methyl isobutyl cétone</t>
  </si>
  <si>
    <t>Ethanol</t>
  </si>
  <si>
    <t>Isobutanol</t>
  </si>
  <si>
    <t>Isopropanol</t>
  </si>
  <si>
    <t>n-Butanol</t>
  </si>
  <si>
    <t>Sec-Butanol</t>
  </si>
  <si>
    <t>Min</t>
  </si>
  <si>
    <t>Max</t>
  </si>
  <si>
    <t>Moy</t>
  </si>
  <si>
    <t>Médiane</t>
  </si>
  <si>
    <t>Centile 80</t>
  </si>
  <si>
    <t>Centile 85</t>
  </si>
  <si>
    <t>Centile 90</t>
  </si>
  <si>
    <t>Nombre data</t>
  </si>
  <si>
    <t>Centile 95</t>
  </si>
  <si>
    <t>Fraction C10-C12</t>
  </si>
  <si>
    <t>Fraction C12-C16</t>
  </si>
  <si>
    <t>Fraction C16-C20</t>
  </si>
  <si>
    <t>Fraction C20-C24</t>
  </si>
  <si>
    <t>Fraction C24-C28</t>
  </si>
  <si>
    <t>Fraction C28-C32</t>
  </si>
  <si>
    <t>Fraction C32-C36</t>
  </si>
  <si>
    <t>Fraction C36-C40</t>
  </si>
  <si>
    <t>Hydrocarbures totaux C10-C40</t>
  </si>
  <si>
    <t>PCB (28)</t>
  </si>
  <si>
    <t>PCB (52)</t>
  </si>
  <si>
    <t>PCB (101)</t>
  </si>
  <si>
    <t>PCB (118)</t>
  </si>
  <si>
    <t>PCB (138)</t>
  </si>
  <si>
    <t>PCB (153)</t>
  </si>
  <si>
    <t>PCB (180)</t>
  </si>
  <si>
    <t>Somme 7 PCB (Ballschmiter)</t>
  </si>
  <si>
    <t>Chlorure de Vinyle</t>
  </si>
  <si>
    <t>cis-1,2-Dichloroéthène</t>
  </si>
  <si>
    <t>Trans-1,2-Dichloroéthylène</t>
  </si>
  <si>
    <t>Somme COHV (FR)</t>
  </si>
  <si>
    <t>m,p-Xylène</t>
  </si>
  <si>
    <t>BTEX total</t>
  </si>
  <si>
    <t>HAP (EPA) - somme</t>
  </si>
  <si>
    <t>COT Carbone Organique Total</t>
  </si>
  <si>
    <t>Fraction soluble cumulé  (var. L/S)</t>
  </si>
  <si>
    <t>COT cumulé (var. L/S)</t>
  </si>
  <si>
    <t>Indice  phénol cumulé (var. L/S)</t>
  </si>
  <si>
    <t>Chlorures cumulé  (var. L/S )</t>
  </si>
  <si>
    <t>Fluorures cumulé  (var. L/S)</t>
  </si>
  <si>
    <t>Sulfates cumulé (var. L/S)</t>
  </si>
  <si>
    <t>Antimoine cumulé (var. L/S)</t>
  </si>
  <si>
    <t>Arsenic cumulé (var. L/S)</t>
  </si>
  <si>
    <t>Baryum cumulé (var. L/S)</t>
  </si>
  <si>
    <t>Cadmium cumulé (var. L/S)</t>
  </si>
  <si>
    <t>Chrome cumulé (var. L/S)</t>
  </si>
  <si>
    <t>Cuivre cumulé (var. L/S)</t>
  </si>
  <si>
    <t>Mercure cumulé  (var. L/S)</t>
  </si>
  <si>
    <t>Molybdène cumulé (var. L/S)</t>
  </si>
  <si>
    <t>Nickel cumulé (var. L/S)</t>
  </si>
  <si>
    <t>Plomb cumulé (var. L/S)</t>
  </si>
  <si>
    <t>Sélénium cumulé (var. L/S)</t>
  </si>
  <si>
    <t>Zinc cumulé (var. L/S)</t>
  </si>
  <si>
    <t>Fraction aliphatique C5-C6</t>
  </si>
  <si>
    <t>Fraction aliphatique &gt;C6-C8</t>
  </si>
  <si>
    <t>Fraction aliphatique &gt;C8-C10</t>
  </si>
  <si>
    <t>Fraction aromatique &gt;C6-C8</t>
  </si>
  <si>
    <t>Fraction aromatique &gt;C8-C10</t>
  </si>
  <si>
    <t>Fraction C5-C10</t>
  </si>
  <si>
    <t>Dioxines et Dibenzofuranes</t>
  </si>
  <si>
    <t>2,3,7,8-Tétra CDD</t>
  </si>
  <si>
    <t>1,2,3,7,8-Penta CDD</t>
  </si>
  <si>
    <t>1,2,3,6,7,8-Hexa CDD</t>
  </si>
  <si>
    <t>1,2,3,4,7,8-Hexa CDD</t>
  </si>
  <si>
    <t>1,2,3,7,8,9-Hexa CDD</t>
  </si>
  <si>
    <t>1,2,3,4,6,7,8-Hepta CDD</t>
  </si>
  <si>
    <t>Octa CDD</t>
  </si>
  <si>
    <t>1,2,3,7,8-Penta CDF</t>
  </si>
  <si>
    <t>2,3,4,7,8-Penta CDF</t>
  </si>
  <si>
    <t>2,3,7,8-Tétra CDF</t>
  </si>
  <si>
    <t>1,2,3,4,7,8-Hexa CDF</t>
  </si>
  <si>
    <t>1,2,3,7,8,9-Hexa CDF</t>
  </si>
  <si>
    <t>1,2,3,6,7,8-Hexa CDF</t>
  </si>
  <si>
    <t>2,3,4,6,7,8-Hexa CDF</t>
  </si>
  <si>
    <t>1,2,3,4,7,8,9-Hepta CDF</t>
  </si>
  <si>
    <t>1,2,3,4,6,7,8-Hepta CDF</t>
  </si>
  <si>
    <t>Octa CDF</t>
  </si>
  <si>
    <t>I-TEQ-PCDD/F-OTAN/CCMS (limite inférieure)</t>
  </si>
  <si>
    <t>I-TEQ-PCDD/F-OMS 1998 (limite inférieure)</t>
  </si>
  <si>
    <t>I-TEQ-PCDD/F-OMS 2005 (limite inférieure)</t>
  </si>
  <si>
    <t>I-TEQ-PCDD/F-OTAN/CCMS (limite supérieure)</t>
  </si>
  <si>
    <t>I-TEQ-PCDD/F-OMS 1998 (limite supérieure)</t>
  </si>
  <si>
    <t>I-TEQ-PCDD/F-OMS 2005 (limite supérieure)</t>
  </si>
  <si>
    <t>Chlorophénols et Phénols</t>
  </si>
  <si>
    <t>Crésols (Totaux)</t>
  </si>
  <si>
    <t>m-Crésol</t>
  </si>
  <si>
    <t>m-Ethylphénol</t>
  </si>
  <si>
    <t>o-Crésol</t>
  </si>
  <si>
    <t>o-Ethylphénol</t>
  </si>
  <si>
    <t>para-Ethyl/2,3-/3,5-Diméthylphénol</t>
  </si>
  <si>
    <t>p-Crésol</t>
  </si>
  <si>
    <t>Phénol</t>
  </si>
  <si>
    <t>2,4-Diméthylphénol</t>
  </si>
  <si>
    <t>2,5-Diméthylphénol</t>
  </si>
  <si>
    <t>2,6-Diméthylphénol</t>
  </si>
  <si>
    <t>3,4-Diméthylphénol</t>
  </si>
  <si>
    <t>Pesticides Organo-azotés</t>
  </si>
  <si>
    <t>Pesticides Organo-Phosphorés</t>
  </si>
  <si>
    <t>Atrazine</t>
  </si>
  <si>
    <t>Cyanazine</t>
  </si>
  <si>
    <t>Desmétrine</t>
  </si>
  <si>
    <t>Prométryne</t>
  </si>
  <si>
    <t>Propazine</t>
  </si>
  <si>
    <t>Simazine</t>
  </si>
  <si>
    <t>Terbutryne</t>
  </si>
  <si>
    <t>Terbutylazine</t>
  </si>
  <si>
    <t>Azinphos-éthyle</t>
  </si>
  <si>
    <t>Azinphos-méthyle</t>
  </si>
  <si>
    <t>Bromophos-éthyle</t>
  </si>
  <si>
    <t>Bromophos-méthyle</t>
  </si>
  <si>
    <t>Chlorpyriphos-éthyle</t>
  </si>
  <si>
    <t>Coumaphos</t>
  </si>
  <si>
    <t>Diazinon</t>
  </si>
  <si>
    <t>Diméthoate</t>
  </si>
  <si>
    <t>Disulfoton</t>
  </si>
  <si>
    <t>Ethion</t>
  </si>
  <si>
    <t>Fenitrothion</t>
  </si>
  <si>
    <t>Fenthion</t>
  </si>
  <si>
    <t>Malathion</t>
  </si>
  <si>
    <t>Méthiathion</t>
  </si>
  <si>
    <t>Mévinphos</t>
  </si>
  <si>
    <t>Parathion-éthyle</t>
  </si>
  <si>
    <t>Parathion-méthyle</t>
  </si>
  <si>
    <t>Pyrazophos</t>
  </si>
  <si>
    <t>Triazophos</t>
  </si>
  <si>
    <t>Trifluraline</t>
  </si>
  <si>
    <t>Fraction &gt;C6-C8</t>
  </si>
  <si>
    <t>Fraction &gt;C8-C10</t>
  </si>
  <si>
    <t>Dépassements</t>
  </si>
  <si>
    <t>Fraction C8-C10</t>
  </si>
  <si>
    <t>N° Client</t>
  </si>
  <si>
    <t>N° Echantillon</t>
  </si>
  <si>
    <t>Nom échantillon</t>
  </si>
  <si>
    <t>Paramètre</t>
  </si>
  <si>
    <t>Unité</t>
  </si>
  <si>
    <t>Méthode</t>
  </si>
  <si>
    <t>Limite</t>
  </si>
  <si>
    <t>Prétraitement de l'échantillon</t>
  </si>
  <si>
    <t>Conforme à NEN-EN 16179</t>
  </si>
  <si>
    <t>Broyeur à mâchoires</t>
  </si>
  <si>
    <t>méthode interne</t>
  </si>
  <si>
    <t>,01</t>
  </si>
  <si>
    <t>NEN-EN 15934 ; EN12880</t>
  </si>
  <si>
    <t>82,9</t>
  </si>
  <si>
    <t>Minéralisation à l'eau régale</t>
  </si>
  <si>
    <t>NF-EN 16174; NF EN 13657 (déchets)</t>
  </si>
  <si>
    <t>mg/kg Ms</t>
  </si>
  <si>
    <t>1</t>
  </si>
  <si>
    <t>16</t>
  </si>
  <si>
    <t>13</t>
  </si>
  <si>
    <t>19</t>
  </si>
  <si>
    <t>14</t>
  </si>
  <si>
    <t>7,8</t>
  </si>
  <si>
    <t>37</t>
  </si>
  <si>
    <t>7,3</t>
  </si>
  <si>
    <t>12</t>
  </si>
  <si>
    <t>15</t>
  </si>
  <si>
    <t>,1</t>
  </si>
  <si>
    <t>&lt;0,1</t>
  </si>
  <si>
    <t>0,1</t>
  </si>
  <si>
    <t>,2</t>
  </si>
  <si>
    <t>74</t>
  </si>
  <si>
    <t>65</t>
  </si>
  <si>
    <t>73</t>
  </si>
  <si>
    <t>71</t>
  </si>
  <si>
    <t>80</t>
  </si>
  <si>
    <t>87</t>
  </si>
  <si>
    <t>33</t>
  </si>
  <si>
    <t>67</t>
  </si>
  <si>
    <t>34</t>
  </si>
  <si>
    <t>38</t>
  </si>
  <si>
    <t>40</t>
  </si>
  <si>
    <t>45</t>
  </si>
  <si>
    <t>35</t>
  </si>
  <si>
    <t>57</t>
  </si>
  <si>
    <t>54</t>
  </si>
  <si>
    <t>,05</t>
  </si>
  <si>
    <t>0,10</t>
  </si>
  <si>
    <t>0,11</t>
  </si>
  <si>
    <t>0,06</t>
  </si>
  <si>
    <t>0,05</t>
  </si>
  <si>
    <t>,5</t>
  </si>
  <si>
    <t>58</t>
  </si>
  <si>
    <t>72</t>
  </si>
  <si>
    <t>84</t>
  </si>
  <si>
    <t>82</t>
  </si>
  <si>
    <t>68</t>
  </si>
  <si>
    <t>31</t>
  </si>
  <si>
    <t>61</t>
  </si>
  <si>
    <t>21</t>
  </si>
  <si>
    <t>24</t>
  </si>
  <si>
    <t>25</t>
  </si>
  <si>
    <t>5,2</t>
  </si>
  <si>
    <t>5,0</t>
  </si>
  <si>
    <t>10</t>
  </si>
  <si>
    <t>88</t>
  </si>
  <si>
    <t>95</t>
  </si>
  <si>
    <t>66</t>
  </si>
  <si>
    <t>64</t>
  </si>
  <si>
    <t>75</t>
  </si>
  <si>
    <t>48</t>
  </si>
  <si>
    <t>équivalent à NF EN 16181</t>
  </si>
  <si>
    <t>&lt;0,050</t>
  </si>
  <si>
    <t>ISO 22155</t>
  </si>
  <si>
    <t>&lt;0,10</t>
  </si>
  <si>
    <t>Somme Xylènes</t>
  </si>
  <si>
    <t>conforme à NEN-EN-ISO 16558-1</t>
  </si>
  <si>
    <t>&lt;0,20</t>
  </si>
  <si>
    <t>&lt;1,0</t>
  </si>
  <si>
    <t>,4</t>
  </si>
  <si>
    <t>&lt;0,40</t>
  </si>
  <si>
    <t>20</t>
  </si>
  <si>
    <t>ISO 16703</t>
  </si>
  <si>
    <t>4</t>
  </si>
  <si>
    <t>&lt;4,0</t>
  </si>
  <si>
    <t>2</t>
  </si>
  <si>
    <t>6,2</t>
  </si>
  <si>
    <t>2,6</t>
  </si>
  <si>
    <t>&lt;2,0</t>
  </si>
  <si>
    <t>6,0</t>
  </si>
  <si>
    <t>5,3</t>
  </si>
  <si>
    <t>9,3</t>
  </si>
  <si>
    <t>8,4</t>
  </si>
  <si>
    <t>3,5</t>
  </si>
  <si>
    <t>5,1</t>
  </si>
  <si>
    <t>12,4</t>
  </si>
  <si>
    <t>8,8</t>
  </si>
  <si>
    <t>4,4</t>
  </si>
  <si>
    <t>2,8</t>
  </si>
  <si>
    <t>10,1</t>
  </si>
  <si>
    <t>14,7</t>
  </si>
  <si>
    <t>6,9</t>
  </si>
  <si>
    <t>3,9</t>
  </si>
  <si>
    <t>18</t>
  </si>
  <si>
    <t>14,5</t>
  </si>
  <si>
    <t>7,2</t>
  </si>
  <si>
    <t>5,8</t>
  </si>
  <si>
    <t>4,3</t>
  </si>
  <si>
    <t>8,1</t>
  </si>
  <si>
    <t>4,5</t>
  </si>
  <si>
    <t>8,7</t>
  </si>
  <si>
    <t>Hydrocarbures totaux (HCT)</t>
  </si>
  <si>
    <t>Hydrocarbures Aromatiques 
Polycyliques (HAP)</t>
  </si>
  <si>
    <t>Composés Aromatiques Volatils (CAV) y compris BTEX</t>
  </si>
  <si>
    <t>Polychlorobiphenyls (PCB)</t>
  </si>
  <si>
    <t>Composés Organos Halogénés Volatils (COHV)</t>
  </si>
  <si>
    <t>30 000</t>
  </si>
  <si>
    <t>&lt; XX</t>
  </si>
  <si>
    <t>Teneur inférieure à la limite de quantification du laboratoire</t>
  </si>
  <si>
    <t>XX</t>
  </si>
  <si>
    <t>Teneur supérieure à la limite de quantification du laboratoire</t>
  </si>
  <si>
    <t>Non détecté</t>
  </si>
  <si>
    <t>Profondeur d'investigation (m)</t>
  </si>
  <si>
    <t>Valeurs courantes dans le cas de fortes anomalies naturelles (mg/kg) (ASPITET)</t>
  </si>
  <si>
    <t>Valeurs courantes dans les sols français (mg/kg) (GIS SOL)</t>
  </si>
  <si>
    <t>&gt; 2,3</t>
  </si>
  <si>
    <t>Paramètres génériques</t>
  </si>
  <si>
    <t>Nom de projet :</t>
  </si>
  <si>
    <t>Numéro commande</t>
  </si>
  <si>
    <t>336208</t>
  </si>
  <si>
    <t>336209</t>
  </si>
  <si>
    <t>336210</t>
  </si>
  <si>
    <t>336211</t>
  </si>
  <si>
    <t>336212</t>
  </si>
  <si>
    <t>336213</t>
  </si>
  <si>
    <t>336214</t>
  </si>
  <si>
    <t>336215</t>
  </si>
  <si>
    <t>336216</t>
  </si>
  <si>
    <t>336217</t>
  </si>
  <si>
    <t>336218</t>
  </si>
  <si>
    <t>336219</t>
  </si>
  <si>
    <t>336220</t>
  </si>
  <si>
    <t>336221</t>
  </si>
  <si>
    <t>336222</t>
  </si>
  <si>
    <t>336223</t>
  </si>
  <si>
    <t>336224</t>
  </si>
  <si>
    <t>336225</t>
  </si>
  <si>
    <t>336226</t>
  </si>
  <si>
    <t>336227</t>
  </si>
  <si>
    <t>336228</t>
  </si>
  <si>
    <t>336229</t>
  </si>
  <si>
    <t>336230</t>
  </si>
  <si>
    <t>336231</t>
  </si>
  <si>
    <t>336232</t>
  </si>
  <si>
    <t>336233</t>
  </si>
  <si>
    <t>336234</t>
  </si>
  <si>
    <t>336235</t>
  </si>
  <si>
    <t>336236</t>
  </si>
  <si>
    <t>336237</t>
  </si>
  <si>
    <t>336238</t>
  </si>
  <si>
    <t>336239</t>
  </si>
  <si>
    <t>336240</t>
  </si>
  <si>
    <t>336241</t>
  </si>
  <si>
    <t>336242</t>
  </si>
  <si>
    <t>F14 (0.05-1)</t>
  </si>
  <si>
    <t>F14 (1-2)</t>
  </si>
  <si>
    <t>F14 (2-3)</t>
  </si>
  <si>
    <t>F15 (0.35-1)</t>
  </si>
  <si>
    <t>F15 (1-2)</t>
  </si>
  <si>
    <t>F15 (2-3)</t>
  </si>
  <si>
    <t>F16 (0.35-1)</t>
  </si>
  <si>
    <t>F16 (1-2)</t>
  </si>
  <si>
    <t>F16 (2-3)</t>
  </si>
  <si>
    <t>F18 (0.1-1)</t>
  </si>
  <si>
    <t>F18 (1-2)</t>
  </si>
  <si>
    <t>F18 (2-3)</t>
  </si>
  <si>
    <t>F19 (0.1-1)</t>
  </si>
  <si>
    <t>F19 (1-2)</t>
  </si>
  <si>
    <t>F19 (2-3)</t>
  </si>
  <si>
    <t>F20 (0.05-1)</t>
  </si>
  <si>
    <t>F20 (1-2)</t>
  </si>
  <si>
    <t>F21 (0.05-1)</t>
  </si>
  <si>
    <t>F21 (1-2)</t>
  </si>
  <si>
    <t>F13 (0.15-1)</t>
  </si>
  <si>
    <t>F13 (1-2)</t>
  </si>
  <si>
    <t>F13 (2-3)</t>
  </si>
  <si>
    <t>F10 (1-2)</t>
  </si>
  <si>
    <t>F10 (2-3)</t>
  </si>
  <si>
    <t>F12 (0.35-1)</t>
  </si>
  <si>
    <t>F12 (1-2)</t>
  </si>
  <si>
    <t>F12 (2-3)</t>
  </si>
  <si>
    <t>F11 (0.35-1)</t>
  </si>
  <si>
    <t>F11 (1-2)</t>
  </si>
  <si>
    <t>F11 (2-3)</t>
  </si>
  <si>
    <t>F17b (0-1)</t>
  </si>
  <si>
    <t>F17b (1-2)</t>
  </si>
  <si>
    <t>F17b (2-3)</t>
  </si>
  <si>
    <t>Pz4 (C)</t>
  </si>
  <si>
    <t>Pz5 (C)</t>
  </si>
  <si>
    <t>Date d'échantillonnage</t>
  </si>
  <si>
    <t>08.08.2023</t>
  </si>
  <si>
    <t>09.08.2023</t>
  </si>
  <si>
    <t>07.08.2023</t>
  </si>
  <si>
    <t>LOQ standard (peut différer selon les cas</t>
  </si>
  <si>
    <t>Masse échantillon total inférieure à 2 kg</t>
  </si>
  <si>
    <t>kg</t>
  </si>
  <si>
    <t>0</t>
  </si>
  <si>
    <t>0,88</t>
  </si>
  <si>
    <t>0,89</t>
  </si>
  <si>
    <t>0,92</t>
  </si>
  <si>
    <t>0,87</t>
  </si>
  <si>
    <t>0,81</t>
  </si>
  <si>
    <t>0,84</t>
  </si>
  <si>
    <t>0,80</t>
  </si>
  <si>
    <t>0,83</t>
  </si>
  <si>
    <t>0,79</t>
  </si>
  <si>
    <t>0,90</t>
  </si>
  <si>
    <t>0,86</t>
  </si>
  <si>
    <t>Fraction &gt;4mm (EN12457-2)</t>
  </si>
  <si>
    <t>Selon norme lixiviation</t>
  </si>
  <si>
    <t>1,4</t>
  </si>
  <si>
    <t>6,6</t>
  </si>
  <si>
    <t>1,5</t>
  </si>
  <si>
    <t>Masse brute Mh pour lixiviation</t>
  </si>
  <si>
    <t>g</t>
  </si>
  <si>
    <t>110</t>
  </si>
  <si>
    <t>120</t>
  </si>
  <si>
    <t>130</t>
  </si>
  <si>
    <t>80,5</t>
  </si>
  <si>
    <t>80,9</t>
  </si>
  <si>
    <t>79,8</t>
  </si>
  <si>
    <t>84,1</t>
  </si>
  <si>
    <t>78,9</t>
  </si>
  <si>
    <t>79,0</t>
  </si>
  <si>
    <t>75,5</t>
  </si>
  <si>
    <t>78,3</t>
  </si>
  <si>
    <t>77,0</t>
  </si>
  <si>
    <t>77,3</t>
  </si>
  <si>
    <t>80,6</t>
  </si>
  <si>
    <t>80,3</t>
  </si>
  <si>
    <t>82,3</t>
  </si>
  <si>
    <t>81,5</t>
  </si>
  <si>
    <t>75,4</t>
  </si>
  <si>
    <t>71,4</t>
  </si>
  <si>
    <t>73,9</t>
  </si>
  <si>
    <t>75,7</t>
  </si>
  <si>
    <t>77,2</t>
  </si>
  <si>
    <t>76,3</t>
  </si>
  <si>
    <t>80,4</t>
  </si>
  <si>
    <t>76,7</t>
  </si>
  <si>
    <t>82,2</t>
  </si>
  <si>
    <t>81,7</t>
  </si>
  <si>
    <t>79,4</t>
  </si>
  <si>
    <t>75,0</t>
  </si>
  <si>
    <t>76,2</t>
  </si>
  <si>
    <t>76,4</t>
  </si>
  <si>
    <t>75,9</t>
  </si>
  <si>
    <t>78,4</t>
  </si>
  <si>
    <t>Lixiviation (EN 12457-2)</t>
  </si>
  <si>
    <t>NF EN 12457-2</t>
  </si>
  <si>
    <t>Volume de lixiviant L ajouté pour l'extraction</t>
  </si>
  <si>
    <t>ml</t>
  </si>
  <si>
    <t>900</t>
  </si>
  <si>
    <t>Perte au feu</t>
  </si>
  <si>
    <t>% Ms</t>
  </si>
  <si>
    <t>6,7</t>
  </si>
  <si>
    <t>7,0</t>
  </si>
  <si>
    <t>pH-H2O</t>
  </si>
  <si>
    <t>Conforme a NF ISO 10390 (sol et sédiment)</t>
  </si>
  <si>
    <t>7,9</t>
  </si>
  <si>
    <t>8,6</t>
  </si>
  <si>
    <t>8,5</t>
  </si>
  <si>
    <t>8,2</t>
  </si>
  <si>
    <t>8,0</t>
  </si>
  <si>
    <t>7,5</t>
  </si>
  <si>
    <t>1000</t>
  </si>
  <si>
    <t>conforme ISO 10694 (2008)</t>
  </si>
  <si>
    <t>5000</t>
  </si>
  <si>
    <t>3100</t>
  </si>
  <si>
    <t>1600</t>
  </si>
  <si>
    <t>3700</t>
  </si>
  <si>
    <t>3800</t>
  </si>
  <si>
    <t>8100</t>
  </si>
  <si>
    <t>5700</t>
  </si>
  <si>
    <t>4000</t>
  </si>
  <si>
    <t>10000</t>
  </si>
  <si>
    <t>13000</t>
  </si>
  <si>
    <t>9700</t>
  </si>
  <si>
    <t>8800</t>
  </si>
  <si>
    <t>6200</t>
  </si>
  <si>
    <t>4600</t>
  </si>
  <si>
    <t>3500</t>
  </si>
  <si>
    <t>41000</t>
  </si>
  <si>
    <t>14000</t>
  </si>
  <si>
    <t>11000</t>
  </si>
  <si>
    <t>8400</t>
  </si>
  <si>
    <t>30000</t>
  </si>
  <si>
    <t>Fraction &lt; 2 µm</t>
  </si>
  <si>
    <t>ISO 11277</t>
  </si>
  <si>
    <t>Fraction &lt; 16 µm</t>
  </si>
  <si>
    <t>26</t>
  </si>
  <si>
    <t>27</t>
  </si>
  <si>
    <t>Fraction &lt; 50 µm</t>
  </si>
  <si>
    <t>Fraction &lt; 63 µm</t>
  </si>
  <si>
    <t>36</t>
  </si>
  <si>
    <t>44</t>
  </si>
  <si>
    <t>Fraction &lt; 90 µm</t>
  </si>
  <si>
    <t>59</t>
  </si>
  <si>
    <t>Fraction &lt; 125 µm</t>
  </si>
  <si>
    <t>62</t>
  </si>
  <si>
    <t>Fraction &lt; 180 µm</t>
  </si>
  <si>
    <t>Fraction &lt; 250 µm</t>
  </si>
  <si>
    <t>Fraction &lt; 355 µm</t>
  </si>
  <si>
    <t>85</t>
  </si>
  <si>
    <t>77</t>
  </si>
  <si>
    <t>Fraction &lt; 500 µm</t>
  </si>
  <si>
    <t>79</t>
  </si>
  <si>
    <t>Fraction &lt; 1000 µm</t>
  </si>
  <si>
    <t>92</t>
  </si>
  <si>
    <t>Fraction &lt; 2000 µm</t>
  </si>
  <si>
    <t>96</t>
  </si>
  <si>
    <t>conf. à NEN 6950 (dig. conf. à NEN 6961/NEN-EN-ISO 54321, mes. conf. à NEN 6966/NEN-EN-ISO 11885)</t>
  </si>
  <si>
    <t>&lt;0,5</t>
  </si>
  <si>
    <t>60</t>
  </si>
  <si>
    <t>39</t>
  </si>
  <si>
    <t>93</t>
  </si>
  <si>
    <t>70</t>
  </si>
  <si>
    <t>50</t>
  </si>
  <si>
    <t>49</t>
  </si>
  <si>
    <t>52</t>
  </si>
  <si>
    <t>Baryum (Ba)</t>
  </si>
  <si>
    <t>210</t>
  </si>
  <si>
    <t>99</t>
  </si>
  <si>
    <t>100</t>
  </si>
  <si>
    <t>140</t>
  </si>
  <si>
    <t>90</t>
  </si>
  <si>
    <t>170</t>
  </si>
  <si>
    <t>330</t>
  </si>
  <si>
    <t>230</t>
  </si>
  <si>
    <t>0,2</t>
  </si>
  <si>
    <t>56</t>
  </si>
  <si>
    <t>51</t>
  </si>
  <si>
    <t>83</t>
  </si>
  <si>
    <t>55</t>
  </si>
  <si>
    <t>63</t>
  </si>
  <si>
    <t>69</t>
  </si>
  <si>
    <t>53</t>
  </si>
  <si>
    <t>6,4</t>
  </si>
  <si>
    <t>9,0</t>
  </si>
  <si>
    <t>11</t>
  </si>
  <si>
    <t>9,9</t>
  </si>
  <si>
    <t>5,5</t>
  </si>
  <si>
    <t>7,6</t>
  </si>
  <si>
    <t>3,3</t>
  </si>
  <si>
    <t>32</t>
  </si>
  <si>
    <t>9,6</t>
  </si>
  <si>
    <t>9,1</t>
  </si>
  <si>
    <t>9,2</t>
  </si>
  <si>
    <t>conforme à NEN 6950 (digestion conf. à NEN 6961/NEN-EN-ISO 54321, mesure conforme à NEN-ISO 16772)</t>
  </si>
  <si>
    <t>0,08</t>
  </si>
  <si>
    <t>0,41</t>
  </si>
  <si>
    <t>0,23</t>
  </si>
  <si>
    <t>Molybdène (Mo)</t>
  </si>
  <si>
    <t>1,0</t>
  </si>
  <si>
    <t>2,0</t>
  </si>
  <si>
    <t>1,6</t>
  </si>
  <si>
    <t>3,0</t>
  </si>
  <si>
    <t>1,3</t>
  </si>
  <si>
    <t>1,2</t>
  </si>
  <si>
    <t>1,8</t>
  </si>
  <si>
    <t>1,1</t>
  </si>
  <si>
    <t>2,2</t>
  </si>
  <si>
    <t>42</t>
  </si>
  <si>
    <t>43</t>
  </si>
  <si>
    <t>30</t>
  </si>
  <si>
    <t>41</t>
  </si>
  <si>
    <t>28</t>
  </si>
  <si>
    <t>23</t>
  </si>
  <si>
    <t>17</t>
  </si>
  <si>
    <t>29</t>
  </si>
  <si>
    <t>Sélénium (Se)</t>
  </si>
  <si>
    <t>97</t>
  </si>
  <si>
    <t>89</t>
  </si>
  <si>
    <t>94</t>
  </si>
  <si>
    <t>160</t>
  </si>
  <si>
    <t>180</t>
  </si>
  <si>
    <t>0,089</t>
  </si>
  <si>
    <t>0,53</t>
  </si>
  <si>
    <t>0,28</t>
  </si>
  <si>
    <t>0,077</t>
  </si>
  <si>
    <t>0,12</t>
  </si>
  <si>
    <t>0,082</t>
  </si>
  <si>
    <t>0,25</t>
  </si>
  <si>
    <t>0,16</t>
  </si>
  <si>
    <t>0,079</t>
  </si>
  <si>
    <t>0,15</t>
  </si>
  <si>
    <t>0,085</t>
  </si>
  <si>
    <t>0,47</t>
  </si>
  <si>
    <t>0,087</t>
  </si>
  <si>
    <t>2,1</t>
  </si>
  <si>
    <t>0,60</t>
  </si>
  <si>
    <t>0,20</t>
  </si>
  <si>
    <t>0,22</t>
  </si>
  <si>
    <t>0,26</t>
  </si>
  <si>
    <t>0,52</t>
  </si>
  <si>
    <t>0,090</t>
  </si>
  <si>
    <t>0,078</t>
  </si>
  <si>
    <t>2,9</t>
  </si>
  <si>
    <t>4,0</t>
  </si>
  <si>
    <t>0,080</t>
  </si>
  <si>
    <t>0,38</t>
  </si>
  <si>
    <t>0,43</t>
  </si>
  <si>
    <t>0,50</t>
  </si>
  <si>
    <t>0,17</t>
  </si>
  <si>
    <t>2,7</t>
  </si>
  <si>
    <t>3,2</t>
  </si>
  <si>
    <t>0,064</t>
  </si>
  <si>
    <t>0,51</t>
  </si>
  <si>
    <t>0,31</t>
  </si>
  <si>
    <t>0,075</t>
  </si>
  <si>
    <t>0,44</t>
  </si>
  <si>
    <t>0,63</t>
  </si>
  <si>
    <t>0,18</t>
  </si>
  <si>
    <t>0,54</t>
  </si>
  <si>
    <t>0,97</t>
  </si>
  <si>
    <t>0,070</t>
  </si>
  <si>
    <t>0,45</t>
  </si>
  <si>
    <t>0,73</t>
  </si>
  <si>
    <t>0,67</t>
  </si>
  <si>
    <t>0,21</t>
  </si>
  <si>
    <t>0,19</t>
  </si>
  <si>
    <t>1,9</t>
  </si>
  <si>
    <t>1,7</t>
  </si>
  <si>
    <t>0,36</t>
  </si>
  <si>
    <t>0,76</t>
  </si>
  <si>
    <t>0,59</t>
  </si>
  <si>
    <t>0,24</t>
  </si>
  <si>
    <t>0,99</t>
  </si>
  <si>
    <t>0,57</t>
  </si>
  <si>
    <t>0,071</t>
  </si>
  <si>
    <t>0,35</t>
  </si>
  <si>
    <t>0,14</t>
  </si>
  <si>
    <t>0,069</t>
  </si>
  <si>
    <t>0,30</t>
  </si>
  <si>
    <t>0,096</t>
  </si>
  <si>
    <t>0,068</t>
  </si>
  <si>
    <t>0,49</t>
  </si>
  <si>
    <t>0,55</t>
  </si>
  <si>
    <t>2,5</t>
  </si>
  <si>
    <t>0,58</t>
  </si>
  <si>
    <t>HAP (6 Borneff) - somme</t>
  </si>
  <si>
    <t>0,269</t>
  </si>
  <si>
    <t>0,150</t>
  </si>
  <si>
    <t>11,0</t>
  </si>
  <si>
    <t>5,98</t>
  </si>
  <si>
    <t>0,881</t>
  </si>
  <si>
    <t>0,169</t>
  </si>
  <si>
    <t>14,1</t>
  </si>
  <si>
    <t>3,26</t>
  </si>
  <si>
    <t>0,0800</t>
  </si>
  <si>
    <t>4,23</t>
  </si>
  <si>
    <t>1,36</t>
  </si>
  <si>
    <t>3,60</t>
  </si>
  <si>
    <t>1,65</t>
  </si>
  <si>
    <t>1,32</t>
  </si>
  <si>
    <t>Somme HAP (VROM)</t>
  </si>
  <si>
    <t>0,572</t>
  </si>
  <si>
    <t>0,310</t>
  </si>
  <si>
    <t>7,36</t>
  </si>
  <si>
    <t>1,08</t>
  </si>
  <si>
    <t>0,239</t>
  </si>
  <si>
    <t>18,6</t>
  </si>
  <si>
    <t>5,21</t>
  </si>
  <si>
    <t>5,70</t>
  </si>
  <si>
    <t>1,84</t>
  </si>
  <si>
    <t>4,53</t>
  </si>
  <si>
    <t>2,13</t>
  </si>
  <si>
    <t>1,78</t>
  </si>
  <si>
    <t>0,742</t>
  </si>
  <si>
    <t>0,430</t>
  </si>
  <si>
    <t>19,5</t>
  </si>
  <si>
    <t>9,66</t>
  </si>
  <si>
    <t>1,45</t>
  </si>
  <si>
    <t>0,349</t>
  </si>
  <si>
    <t>24,1</t>
  </si>
  <si>
    <t>6,81</t>
  </si>
  <si>
    <t>0,144</t>
  </si>
  <si>
    <t>7,74</t>
  </si>
  <si>
    <t>2,47</t>
  </si>
  <si>
    <t>6,19</t>
  </si>
  <si>
    <t>2,88</t>
  </si>
  <si>
    <t>2,27</t>
  </si>
  <si>
    <t>3,8</t>
  </si>
  <si>
    <t>5,4</t>
  </si>
  <si>
    <t>3,4</t>
  </si>
  <si>
    <t>6</t>
  </si>
  <si>
    <t>,02</t>
  </si>
  <si>
    <t>&lt;0,02</t>
  </si>
  <si>
    <t>,025</t>
  </si>
  <si>
    <t>&lt;0,025</t>
  </si>
  <si>
    <t>Somme cis/trans-1,2-Dichloroéthylènes</t>
  </si>
  <si>
    <t>7,4</t>
  </si>
  <si>
    <t>43,7</t>
  </si>
  <si>
    <t>59,0</t>
  </si>
  <si>
    <t>96,6</t>
  </si>
  <si>
    <t>61,3</t>
  </si>
  <si>
    <t>40,0</t>
  </si>
  <si>
    <t>80,7</t>
  </si>
  <si>
    <t>41,2</t>
  </si>
  <si>
    <t>97,8</t>
  </si>
  <si>
    <t>220</t>
  </si>
  <si>
    <t>500</t>
  </si>
  <si>
    <t>44,1</t>
  </si>
  <si>
    <t>10,8</t>
  </si>
  <si>
    <t>5,6</t>
  </si>
  <si>
    <t>29,8</t>
  </si>
  <si>
    <t>5,9</t>
  </si>
  <si>
    <t>17,1</t>
  </si>
  <si>
    <t>16,8</t>
  </si>
  <si>
    <t>6,5</t>
  </si>
  <si>
    <t>12,5</t>
  </si>
  <si>
    <t>59,1</t>
  </si>
  <si>
    <t>11,3</t>
  </si>
  <si>
    <t>4,2</t>
  </si>
  <si>
    <t>3,7</t>
  </si>
  <si>
    <t>11,5</t>
  </si>
  <si>
    <t>20,0</t>
  </si>
  <si>
    <t>4,7</t>
  </si>
  <si>
    <t>10,4</t>
  </si>
  <si>
    <t>16,9</t>
  </si>
  <si>
    <t>7,7</t>
  </si>
  <si>
    <t>490</t>
  </si>
  <si>
    <t>10,0</t>
  </si>
  <si>
    <t>22,2</t>
  </si>
  <si>
    <t>4,8</t>
  </si>
  <si>
    <t>21,8</t>
  </si>
  <si>
    <t>12,7</t>
  </si>
  <si>
    <t>24,2</t>
  </si>
  <si>
    <t>15,9</t>
  </si>
  <si>
    <t>2000</t>
  </si>
  <si>
    <t>600</t>
  </si>
  <si>
    <t>16,5</t>
  </si>
  <si>
    <t>19,9</t>
  </si>
  <si>
    <t>52,8</t>
  </si>
  <si>
    <t>6,8</t>
  </si>
  <si>
    <t>22</t>
  </si>
  <si>
    <t>4,6</t>
  </si>
  <si>
    <t>1200</t>
  </si>
  <si>
    <t>450</t>
  </si>
  <si>
    <t>8,9</t>
  </si>
  <si>
    <t>3,1</t>
  </si>
  <si>
    <t>27,7</t>
  </si>
  <si>
    <t>14,0</t>
  </si>
  <si>
    <t>520</t>
  </si>
  <si>
    <t>14,3</t>
  </si>
  <si>
    <t>19,2</t>
  </si>
  <si>
    <t>37,6</t>
  </si>
  <si>
    <t>6,1</t>
  </si>
  <si>
    <t>66,1</t>
  </si>
  <si>
    <t>11,1</t>
  </si>
  <si>
    <t>Fraction aliphatique &gt;C10-C12</t>
  </si>
  <si>
    <t>conforme à ISO/TS 16558-2</t>
  </si>
  <si>
    <t>&lt;10</t>
  </si>
  <si>
    <t>Fraction aliphatique &gt;C12-C16</t>
  </si>
  <si>
    <t>Fraction aliphatique &gt;C16-C21</t>
  </si>
  <si>
    <t>Fraction aliphatique &gt;C21-C35</t>
  </si>
  <si>
    <t>Fraction aliphatique &gt;C35-C40</t>
  </si>
  <si>
    <t>Fraction aliphatique C5-C40</t>
  </si>
  <si>
    <t>MADEP</t>
  </si>
  <si>
    <t>1400</t>
  </si>
  <si>
    <t>Fraction aromatique &gt;C10-C12</t>
  </si>
  <si>
    <t>Fraction aromatique &gt;C12-C16</t>
  </si>
  <si>
    <t>Fraction aromatique &gt;C16-C21</t>
  </si>
  <si>
    <t>Fraction aromatique &gt;C21-C35</t>
  </si>
  <si>
    <t>Fraction aromatique &gt;C35-C40</t>
  </si>
  <si>
    <t>Somme des fractions hydrocarbonées aromatiques</t>
  </si>
  <si>
    <t>TPH (Somme aliphatiques et aromatiques)</t>
  </si>
  <si>
    <t>1630</t>
  </si>
  <si>
    <t>Somme 6 PCB</t>
  </si>
  <si>
    <t>NEN-EN 16167</t>
  </si>
  <si>
    <t>,001</t>
  </si>
  <si>
    <t>&lt;0,001</t>
  </si>
  <si>
    <t>L/S cumulé</t>
  </si>
  <si>
    <t>ml/g</t>
  </si>
  <si>
    <t>Conductivité électrique</t>
  </si>
  <si>
    <t>µS/cm</t>
  </si>
  <si>
    <t>5</t>
  </si>
  <si>
    <t>74,1</t>
  </si>
  <si>
    <t>51,4</t>
  </si>
  <si>
    <t>150</t>
  </si>
  <si>
    <t>200</t>
  </si>
  <si>
    <t>64,3</t>
  </si>
  <si>
    <t>240</t>
  </si>
  <si>
    <t>410</t>
  </si>
  <si>
    <t>190</t>
  </si>
  <si>
    <t>pH</t>
  </si>
  <si>
    <t>8,3</t>
  </si>
  <si>
    <t>9,4</t>
  </si>
  <si>
    <t>Température</t>
  </si>
  <si>
    <t>°C</t>
  </si>
  <si>
    <t>18,8</t>
  </si>
  <si>
    <t>19,7</t>
  </si>
  <si>
    <t>19,0</t>
  </si>
  <si>
    <t>19,4</t>
  </si>
  <si>
    <t>20,3</t>
  </si>
  <si>
    <t>19,1</t>
  </si>
  <si>
    <t>18,9</t>
  </si>
  <si>
    <t>20,1</t>
  </si>
  <si>
    <t>0 - 1000</t>
  </si>
  <si>
    <t>1300</t>
  </si>
  <si>
    <t>1100</t>
  </si>
  <si>
    <t>1700</t>
  </si>
  <si>
    <t>3400</t>
  </si>
  <si>
    <t>3200</t>
  </si>
  <si>
    <t>2100</t>
  </si>
  <si>
    <t>22000</t>
  </si>
  <si>
    <t>0 - 0,05</t>
  </si>
  <si>
    <t>0,09</t>
  </si>
  <si>
    <t>0,13</t>
  </si>
  <si>
    <t>0,5</t>
  </si>
  <si>
    <t>0 - 0,1</t>
  </si>
  <si>
    <t>0 - 0,001</t>
  </si>
  <si>
    <t>0,001</t>
  </si>
  <si>
    <t>0,04</t>
  </si>
  <si>
    <t>0 - 10</t>
  </si>
  <si>
    <t>480</t>
  </si>
  <si>
    <t>800</t>
  </si>
  <si>
    <t>0 - 0,02</t>
  </si>
  <si>
    <t>0,03</t>
  </si>
  <si>
    <t>98</t>
  </si>
  <si>
    <t>0,02</t>
  </si>
  <si>
    <t>0,07</t>
  </si>
  <si>
    <t>,0003</t>
  </si>
  <si>
    <t>0 - 0,0003</t>
  </si>
  <si>
    <t>0,0460</t>
  </si>
  <si>
    <t>0,0004</t>
  </si>
  <si>
    <t>0,0003</t>
  </si>
  <si>
    <t>0,0005</t>
  </si>
  <si>
    <t>0,01</t>
  </si>
  <si>
    <t>0,32</t>
  </si>
  <si>
    <t>0,64</t>
  </si>
  <si>
    <t>0,4</t>
  </si>
  <si>
    <t>290</t>
  </si>
  <si>
    <t>0 - 50</t>
  </si>
  <si>
    <t>550</t>
  </si>
  <si>
    <t>310</t>
  </si>
  <si>
    <t>530</t>
  </si>
  <si>
    <t>390</t>
  </si>
  <si>
    <t>Résidu à sec</t>
  </si>
  <si>
    <t>mg/l</t>
  </si>
  <si>
    <t>Equivalent à NF EN ISO 15216</t>
  </si>
  <si>
    <t>101</t>
  </si>
  <si>
    <t>&lt;100</t>
  </si>
  <si>
    <t>131</t>
  </si>
  <si>
    <t>114</t>
  </si>
  <si>
    <t>105</t>
  </si>
  <si>
    <t>171</t>
  </si>
  <si>
    <t>344</t>
  </si>
  <si>
    <t>118</t>
  </si>
  <si>
    <t>319</t>
  </si>
  <si>
    <t>174</t>
  </si>
  <si>
    <t>202</t>
  </si>
  <si>
    <t>2170</t>
  </si>
  <si>
    <t>196</t>
  </si>
  <si>
    <t>Fluorures (F)</t>
  </si>
  <si>
    <t>Conforme à ISO 10359-1, conforme à EN 16192</t>
  </si>
  <si>
    <t>0,9</t>
  </si>
  <si>
    <t>0,6</t>
  </si>
  <si>
    <t>0,7</t>
  </si>
  <si>
    <t>0,8</t>
  </si>
  <si>
    <t>2,3</t>
  </si>
  <si>
    <t>conforme NEN-EN 16192 (2011)</t>
  </si>
  <si>
    <t>&lt;0,010</t>
  </si>
  <si>
    <t>0,014</t>
  </si>
  <si>
    <t>0,015</t>
  </si>
  <si>
    <t>Chlorures (Cl)</t>
  </si>
  <si>
    <t>Conforme à NEN-ISO 15923-1, équivalent à NEN-EN 16192</t>
  </si>
  <si>
    <t>Sulfates (SO4)</t>
  </si>
  <si>
    <t>&lt;5,0</t>
  </si>
  <si>
    <t>COT</t>
  </si>
  <si>
    <t>conforme EN 16192 (2011)</t>
  </si>
  <si>
    <t>9,8</t>
  </si>
  <si>
    <t>µg/l</t>
  </si>
  <si>
    <t>Conforme à EN-ISO 17294-2 (2004)</t>
  </si>
  <si>
    <t>4,9</t>
  </si>
  <si>
    <t>3,6</t>
  </si>
  <si>
    <t>5,7</t>
  </si>
  <si>
    <t>9,5</t>
  </si>
  <si>
    <t>Mercure</t>
  </si>
  <si>
    <t>,03</t>
  </si>
  <si>
    <t>méthode interne (conforme NEN-EN-ISO 12846)</t>
  </si>
  <si>
    <t>&lt;0,03</t>
  </si>
  <si>
    <t>2,4</t>
  </si>
  <si>
    <t>Valeurs de comparaison retenues (mg/kg)</t>
  </si>
  <si>
    <t>Teneur supérieure aux valeurs de comparaison définies</t>
  </si>
  <si>
    <t>Teneur respectant soit le paramètre fraction soluble soit les sulfates</t>
  </si>
  <si>
    <t>869285</t>
  </si>
  <si>
    <t>869286</t>
  </si>
  <si>
    <t>869287</t>
  </si>
  <si>
    <t>869288</t>
  </si>
  <si>
    <t>869289</t>
  </si>
  <si>
    <t>869290</t>
  </si>
  <si>
    <t>869291</t>
  </si>
  <si>
    <t>869292</t>
  </si>
  <si>
    <t>S1(0-100)</t>
  </si>
  <si>
    <t>S2(0-100)</t>
  </si>
  <si>
    <t>S3(0-90)</t>
  </si>
  <si>
    <t>S4(20-100)</t>
  </si>
  <si>
    <t>S4(100-200)</t>
  </si>
  <si>
    <t>S5(20-100)</t>
  </si>
  <si>
    <t>S5(100-200)</t>
  </si>
  <si>
    <t>S6(90-160)</t>
  </si>
  <si>
    <t>12.05.2025</t>
  </si>
  <si>
    <t>NEN-EN 15934</t>
  </si>
  <si>
    <t>87,1</t>
  </si>
  <si>
    <t>86,0</t>
  </si>
  <si>
    <t>85,7</t>
  </si>
  <si>
    <t>92,0</t>
  </si>
  <si>
    <t>89,7</t>
  </si>
  <si>
    <t>88,8</t>
  </si>
  <si>
    <t>89,5</t>
  </si>
  <si>
    <t>83,9</t>
  </si>
  <si>
    <t>Minéralisation conforme à NEN-EN-ISO 54321, mesure conforme à NEN-EN-ISO 11885</t>
  </si>
  <si>
    <t>4,1</t>
  </si>
  <si>
    <t>0,059</t>
  </si>
  <si>
    <t>0,29</t>
  </si>
  <si>
    <t>0,065</t>
  </si>
  <si>
    <t>0,37</t>
  </si>
  <si>
    <t>0,093</t>
  </si>
  <si>
    <t>0,072</t>
  </si>
  <si>
    <t>0,058</t>
  </si>
  <si>
    <t>0,46</t>
  </si>
  <si>
    <t>0,074</t>
  </si>
  <si>
    <t>2,94</t>
  </si>
  <si>
    <t>0,514</t>
  </si>
  <si>
    <t>0,722</t>
  </si>
  <si>
    <t>3,72</t>
  </si>
  <si>
    <t>0,706</t>
  </si>
  <si>
    <t>0,940</t>
  </si>
  <si>
    <t>4,96</t>
  </si>
  <si>
    <t>0,918</t>
  </si>
  <si>
    <t>1,25</t>
  </si>
  <si>
    <t>cis-1,2-Dichloroéthylène</t>
  </si>
  <si>
    <t>&lt;0,0250</t>
  </si>
  <si>
    <t>82,4</t>
  </si>
  <si>
    <t>11,7</t>
  </si>
  <si>
    <t>15,6</t>
  </si>
  <si>
    <t>17,7</t>
  </si>
  <si>
    <t>19,3</t>
  </si>
  <si>
    <t>32,8</t>
  </si>
  <si>
    <t>35,6</t>
  </si>
  <si>
    <t>18,0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</si>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</sst>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6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Arial"/>
      <family val="2"/>
    </font>
    <font>
      <sz val="10"/>
      <color indexed="8"/>
      <name val="Arial"/>
      <family val="2"/>
    </font>
    <font>
      <b/>
      <sz val="9"/>
      <name val="Arial"/>
      <family val="2"/>
    </font>
    <font>
      <sz val="9"/>
      <color indexed="8"/>
      <name val="Arial"/>
      <family val="2"/>
    </font>
    <font>
      <vertAlign val="subscript"/>
      <sz val="9"/>
      <name val="Arial"/>
      <family val="2"/>
    </font>
    <font>
      <i/>
      <sz val="9"/>
      <name val="Arial"/>
      <family val="2"/>
    </font>
    <font>
      <b/>
      <i/>
      <sz val="9"/>
      <name val="Arial"/>
      <family val="2"/>
    </font>
    <font>
      <i/>
      <sz val="9"/>
      <color indexed="8"/>
      <name val="Arial"/>
      <family val="2"/>
    </font>
    <font>
      <i/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Calibri"/>
      <family val="2"/>
      <scheme val="minor"/>
    </font>
    <font>
      <b/>
      <i/>
      <sz val="9"/>
      <color indexed="8"/>
      <name val="Arial"/>
      <family val="2"/>
    </font>
    <font>
      <i/>
      <sz val="8"/>
      <name val="Arial"/>
      <family val="2"/>
    </font>
    <font>
      <sz val="10"/>
      <name val="Arial"/>
      <family val="2"/>
    </font>
    <font>
      <sz val="10"/>
      <name val="Arial"/>
      <family val="2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9"/>
      <color rgb="FFFF0000"/>
      <name val="Arial"/>
      <family val="2"/>
    </font>
    <font>
      <sz val="10"/>
      <color indexed="8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11"/>
      <color indexed="8"/>
      <name val="Calibri"/>
      <family val="2"/>
      <scheme val="minor"/>
    </font>
    <font>
      <b/>
      <sz val="11"/>
      <color rgb="FF009378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9"/>
      <color rgb="FFFF0000"/>
      <name val="Arial"/>
      <family val="2"/>
    </font>
    <font>
      <b/>
      <sz val="11"/>
      <color rgb="FF009378"/>
      <name val="Calibri"/>
    </font>
    <font>
      <sz val="11"/>
      <color rgb="FF000000"/>
      <name val="Calibri"/>
    </font>
    <font>
      <b/>
      <sz val="11"/>
      <color rgb="FF000000"/>
      <name val="Calibri"/>
    </font>
  </fonts>
  <fills count="6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indexed="2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22"/>
      </patternFill>
    </fill>
    <fill>
      <patternFill patternType="solid">
        <fgColor rgb="FFF4B08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D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AFBB2"/>
      </patternFill>
    </fill>
  </fills>
  <borders count="6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2"/>
      </top>
      <bottom style="thin">
        <color theme="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2"/>
      </bottom>
      <diagonal/>
    </border>
    <border>
      <left style="thin">
        <color indexed="64"/>
      </left>
      <right style="thin">
        <color indexed="64"/>
      </right>
      <top style="thin">
        <color theme="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2"/>
      </top>
      <bottom style="thin">
        <color theme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theme="2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2">
    <xf numFmtId="0" fontId="0" fillId="0" borderId="0"/>
    <xf numFmtId="0" fontId="2" fillId="0" borderId="0"/>
    <xf numFmtId="44" fontId="2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9" applyNumberFormat="0" applyFill="0" applyAlignment="0" applyProtection="0"/>
    <xf numFmtId="0" fontId="7" fillId="0" borderId="10" applyNumberFormat="0" applyFill="0" applyAlignment="0" applyProtection="0"/>
    <xf numFmtId="0" fontId="8" fillId="0" borderId="11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12" applyNumberFormat="0" applyAlignment="0" applyProtection="0"/>
    <xf numFmtId="0" fontId="13" fillId="8" borderId="13" applyNumberFormat="0" applyAlignment="0" applyProtection="0"/>
    <xf numFmtId="0" fontId="14" fillId="8" borderId="12" applyNumberFormat="0" applyAlignment="0" applyProtection="0"/>
    <xf numFmtId="0" fontId="15" fillId="0" borderId="14" applyNumberFormat="0" applyFill="0" applyAlignment="0" applyProtection="0"/>
    <xf numFmtId="0" fontId="16" fillId="9" borderId="15" applyNumberFormat="0" applyAlignment="0" applyProtection="0"/>
    <xf numFmtId="0" fontId="17" fillId="0" borderId="0" applyNumberFormat="0" applyFill="0" applyBorder="0" applyAlignment="0" applyProtection="0"/>
    <xf numFmtId="0" fontId="4" fillId="10" borderId="16" applyNumberFormat="0" applyFont="0" applyAlignment="0" applyProtection="0"/>
    <xf numFmtId="0" fontId="18" fillId="0" borderId="0" applyNumberFormat="0" applyFill="0" applyBorder="0" applyAlignment="0" applyProtection="0"/>
    <xf numFmtId="0" fontId="1" fillId="0" borderId="17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21" fillId="0" borderId="0"/>
    <xf numFmtId="0" fontId="33" fillId="0" borderId="0"/>
    <xf numFmtId="0" fontId="35" fillId="35" borderId="0" applyNumberFormat="0" applyBorder="0" applyAlignment="0" applyProtection="0"/>
    <xf numFmtId="0" fontId="35" fillId="36" borderId="0" applyNumberFormat="0" applyBorder="0" applyAlignment="0" applyProtection="0"/>
    <xf numFmtId="0" fontId="35" fillId="37" borderId="0" applyNumberFormat="0" applyBorder="0" applyAlignment="0" applyProtection="0"/>
    <xf numFmtId="0" fontId="35" fillId="38" borderId="0" applyNumberFormat="0" applyBorder="0" applyAlignment="0" applyProtection="0"/>
    <xf numFmtId="0" fontId="35" fillId="39" borderId="0" applyNumberFormat="0" applyBorder="0" applyAlignment="0" applyProtection="0"/>
    <xf numFmtId="0" fontId="35" fillId="40" borderId="0" applyNumberFormat="0" applyBorder="0" applyAlignment="0" applyProtection="0"/>
    <xf numFmtId="0" fontId="35" fillId="41" borderId="0" applyNumberFormat="0" applyBorder="0" applyAlignment="0" applyProtection="0"/>
    <xf numFmtId="0" fontId="35" fillId="42" borderId="0" applyNumberFormat="0" applyBorder="0" applyAlignment="0" applyProtection="0"/>
    <xf numFmtId="0" fontId="35" fillId="43" borderId="0" applyNumberFormat="0" applyBorder="0" applyAlignment="0" applyProtection="0"/>
    <xf numFmtId="0" fontId="35" fillId="38" borderId="0" applyNumberFormat="0" applyBorder="0" applyAlignment="0" applyProtection="0"/>
    <xf numFmtId="0" fontId="35" fillId="41" borderId="0" applyNumberFormat="0" applyBorder="0" applyAlignment="0" applyProtection="0"/>
    <xf numFmtId="0" fontId="35" fillId="44" borderId="0" applyNumberFormat="0" applyBorder="0" applyAlignment="0" applyProtection="0"/>
    <xf numFmtId="0" fontId="36" fillId="45" borderId="0" applyNumberFormat="0" applyBorder="0" applyAlignment="0" applyProtection="0"/>
    <xf numFmtId="0" fontId="36" fillId="42" borderId="0" applyNumberFormat="0" applyBorder="0" applyAlignment="0" applyProtection="0"/>
    <xf numFmtId="0" fontId="36" fillId="43" borderId="0" applyNumberFormat="0" applyBorder="0" applyAlignment="0" applyProtection="0"/>
    <xf numFmtId="0" fontId="36" fillId="46" borderId="0" applyNumberFormat="0" applyBorder="0" applyAlignment="0" applyProtection="0"/>
    <xf numFmtId="0" fontId="36" fillId="47" borderId="0" applyNumberFormat="0" applyBorder="0" applyAlignment="0" applyProtection="0"/>
    <xf numFmtId="0" fontId="36" fillId="48" borderId="0" applyNumberFormat="0" applyBorder="0" applyAlignment="0" applyProtection="0"/>
    <xf numFmtId="0" fontId="36" fillId="49" borderId="0" applyNumberFormat="0" applyBorder="0" applyAlignment="0" applyProtection="0"/>
    <xf numFmtId="0" fontId="36" fillId="50" borderId="0" applyNumberFormat="0" applyBorder="0" applyAlignment="0" applyProtection="0"/>
    <xf numFmtId="0" fontId="36" fillId="51" borderId="0" applyNumberFormat="0" applyBorder="0" applyAlignment="0" applyProtection="0"/>
    <xf numFmtId="0" fontId="36" fillId="46" borderId="0" applyNumberFormat="0" applyBorder="0" applyAlignment="0" applyProtection="0"/>
    <xf numFmtId="0" fontId="36" fillId="47" borderId="0" applyNumberFormat="0" applyBorder="0" applyAlignment="0" applyProtection="0"/>
    <xf numFmtId="0" fontId="36" fillId="52" borderId="0" applyNumberFormat="0" applyBorder="0" applyAlignment="0" applyProtection="0"/>
    <xf numFmtId="0" fontId="44" fillId="53" borderId="25" applyNumberFormat="0" applyAlignment="0" applyProtection="0"/>
    <xf numFmtId="0" fontId="38" fillId="53" borderId="26" applyNumberFormat="0" applyAlignment="0" applyProtection="0"/>
    <xf numFmtId="0" fontId="40" fillId="40" borderId="26" applyNumberFormat="0" applyAlignment="0" applyProtection="0"/>
    <xf numFmtId="0" fontId="50" fillId="0" borderId="29" applyNumberFormat="0" applyFill="0" applyAlignment="0" applyProtection="0"/>
    <xf numFmtId="0" fontId="45" fillId="0" borderId="0" applyNumberFormat="0" applyFill="0" applyBorder="0" applyAlignment="0" applyProtection="0"/>
    <xf numFmtId="0" fontId="43" fillId="37" borderId="0" applyNumberFormat="0" applyBorder="0" applyAlignment="0" applyProtection="0"/>
    <xf numFmtId="0" fontId="42" fillId="55" borderId="0" applyNumberFormat="0" applyBorder="0" applyAlignment="0" applyProtection="0"/>
    <xf numFmtId="0" fontId="34" fillId="0" borderId="0"/>
    <xf numFmtId="0" fontId="2" fillId="0" borderId="0"/>
    <xf numFmtId="0" fontId="2" fillId="54" borderId="28" applyNumberFormat="0" applyFont="0" applyAlignment="0" applyProtection="0"/>
    <xf numFmtId="0" fontId="41" fillId="36" borderId="0" applyNumberFormat="0" applyBorder="0" applyAlignment="0" applyProtection="0"/>
    <xf numFmtId="0" fontId="46" fillId="0" borderId="0" applyNumberFormat="0" applyFill="0" applyBorder="0" applyAlignment="0" applyProtection="0"/>
    <xf numFmtId="0" fontId="47" fillId="0" borderId="30" applyNumberFormat="0" applyFill="0" applyAlignment="0" applyProtection="0"/>
    <xf numFmtId="0" fontId="48" fillId="0" borderId="31" applyNumberFormat="0" applyFill="0" applyAlignment="0" applyProtection="0"/>
    <xf numFmtId="0" fontId="49" fillId="0" borderId="32" applyNumberFormat="0" applyFill="0" applyAlignment="0" applyProtection="0"/>
    <xf numFmtId="0" fontId="49" fillId="0" borderId="0" applyNumberFormat="0" applyFill="0" applyBorder="0" applyAlignment="0" applyProtection="0"/>
    <xf numFmtId="0" fontId="39" fillId="0" borderId="27" applyNumberFormat="0" applyFill="0" applyAlignment="0" applyProtection="0"/>
    <xf numFmtId="0" fontId="37" fillId="0" borderId="0" applyNumberFormat="0" applyFill="0" applyBorder="0" applyAlignment="0" applyProtection="0"/>
    <xf numFmtId="0" fontId="51" fillId="56" borderId="33" applyNumberFormat="0" applyAlignment="0" applyProtection="0"/>
    <xf numFmtId="0" fontId="4" fillId="0" borderId="0"/>
    <xf numFmtId="0" fontId="53" fillId="0" borderId="0"/>
    <xf numFmtId="0" fontId="56" fillId="0" borderId="0"/>
  </cellStyleXfs>
  <cellXfs count="230">
    <xf numFmtId="0" fontId="0" fillId="0" borderId="0" xfId="0"/>
    <xf numFmtId="0" fontId="20" fillId="2" borderId="0" xfId="0" applyFont="1" applyFill="1"/>
    <xf numFmtId="0" fontId="3" fillId="2" borderId="0" xfId="1" applyFont="1" applyFill="1"/>
    <xf numFmtId="0" fontId="20" fillId="0" borderId="0" xfId="0" applyFont="1"/>
    <xf numFmtId="49" fontId="3" fillId="2" borderId="0" xfId="1" applyNumberFormat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/>
    </xf>
    <xf numFmtId="0" fontId="3" fillId="2" borderId="0" xfId="1" applyFont="1" applyFill="1" applyBorder="1"/>
    <xf numFmtId="0" fontId="3" fillId="0" borderId="0" xfId="1" applyFont="1" applyAlignment="1">
      <alignment horizontal="center"/>
    </xf>
    <xf numFmtId="0" fontId="3" fillId="2" borderId="0" xfId="1" applyFont="1" applyFill="1" applyBorder="1" applyAlignment="1">
      <alignment horizontal="center"/>
    </xf>
    <xf numFmtId="0" fontId="22" fillId="0" borderId="6" xfId="1" applyFont="1" applyBorder="1" applyAlignment="1">
      <alignment horizontal="center"/>
    </xf>
    <xf numFmtId="3" fontId="22" fillId="2" borderId="0" xfId="1" applyNumberFormat="1" applyFont="1" applyFill="1" applyBorder="1" applyAlignment="1">
      <alignment horizontal="center"/>
    </xf>
    <xf numFmtId="0" fontId="25" fillId="2" borderId="0" xfId="1" applyFont="1" applyFill="1" applyBorder="1" applyAlignment="1">
      <alignment horizontal="right"/>
    </xf>
    <xf numFmtId="3" fontId="22" fillId="0" borderId="7" xfId="1" applyNumberFormat="1" applyFont="1" applyBorder="1" applyAlignment="1">
      <alignment horizontal="center" vertical="center"/>
    </xf>
    <xf numFmtId="0" fontId="22" fillId="0" borderId="7" xfId="1" applyFont="1" applyBorder="1" applyAlignment="1">
      <alignment horizontal="center" vertical="center"/>
    </xf>
    <xf numFmtId="0" fontId="22" fillId="0" borderId="6" xfId="1" applyFont="1" applyBorder="1" applyAlignment="1">
      <alignment horizontal="center" vertical="center"/>
    </xf>
    <xf numFmtId="0" fontId="22" fillId="0" borderId="7" xfId="1" applyFont="1" applyFill="1" applyBorder="1" applyAlignment="1">
      <alignment horizontal="center" vertical="center"/>
    </xf>
    <xf numFmtId="3" fontId="22" fillId="0" borderId="6" xfId="1" applyNumberFormat="1" applyFont="1" applyFill="1" applyBorder="1" applyAlignment="1">
      <alignment horizontal="center" vertical="center"/>
    </xf>
    <xf numFmtId="0" fontId="22" fillId="0" borderId="7" xfId="1" applyFont="1" applyBorder="1" applyAlignment="1">
      <alignment horizontal="center"/>
    </xf>
    <xf numFmtId="0" fontId="22" fillId="0" borderId="7" xfId="1" applyFont="1" applyFill="1" applyBorder="1" applyAlignment="1">
      <alignment horizontal="center"/>
    </xf>
    <xf numFmtId="0" fontId="25" fillId="2" borderId="0" xfId="1" applyFont="1" applyFill="1" applyBorder="1" applyAlignment="1">
      <alignment horizontal="center"/>
    </xf>
    <xf numFmtId="0" fontId="32" fillId="2" borderId="0" xfId="1" applyFont="1" applyFill="1" applyBorder="1" applyAlignment="1">
      <alignment horizontal="left"/>
    </xf>
    <xf numFmtId="0" fontId="3" fillId="2" borderId="0" xfId="1" applyNumberFormat="1" applyFont="1" applyFill="1" applyAlignment="1">
      <alignment horizontal="center"/>
    </xf>
    <xf numFmtId="0" fontId="3" fillId="2" borderId="0" xfId="1" applyNumberFormat="1" applyFont="1" applyFill="1" applyBorder="1" applyAlignment="1">
      <alignment horizontal="center"/>
    </xf>
    <xf numFmtId="0" fontId="25" fillId="2" borderId="0" xfId="1" applyNumberFormat="1" applyFont="1" applyFill="1" applyAlignment="1">
      <alignment horizontal="center"/>
    </xf>
    <xf numFmtId="0" fontId="28" fillId="2" borderId="0" xfId="0" applyNumberFormat="1" applyFont="1" applyFill="1"/>
    <xf numFmtId="0" fontId="28" fillId="2" borderId="0" xfId="0" applyFont="1" applyFill="1"/>
    <xf numFmtId="0" fontId="25" fillId="2" borderId="0" xfId="1" quotePrefix="1" applyNumberFormat="1" applyFont="1" applyFill="1" applyBorder="1" applyAlignment="1">
      <alignment horizontal="center"/>
    </xf>
    <xf numFmtId="0" fontId="3" fillId="2" borderId="0" xfId="1" applyNumberFormat="1" applyFont="1" applyFill="1" applyAlignment="1">
      <alignment horizontal="center" vertical="center"/>
    </xf>
    <xf numFmtId="0" fontId="3" fillId="2" borderId="24" xfId="1" applyNumberFormat="1" applyFont="1" applyFill="1" applyBorder="1" applyAlignment="1">
      <alignment horizontal="center"/>
    </xf>
    <xf numFmtId="0" fontId="27" fillId="2" borderId="22" xfId="44" applyFont="1" applyFill="1" applyBorder="1" applyAlignment="1">
      <alignment horizontal="center" vertical="center"/>
    </xf>
    <xf numFmtId="0" fontId="23" fillId="2" borderId="23" xfId="44" applyFont="1" applyFill="1" applyBorder="1" applyAlignment="1">
      <alignment horizontal="center" vertical="center"/>
    </xf>
    <xf numFmtId="0" fontId="20" fillId="2" borderId="20" xfId="0" applyFont="1" applyFill="1" applyBorder="1" applyAlignment="1">
      <alignment horizontal="center" vertical="center"/>
    </xf>
    <xf numFmtId="0" fontId="20" fillId="2" borderId="22" xfId="0" applyFont="1" applyFill="1" applyBorder="1" applyAlignment="1">
      <alignment horizontal="center" vertical="center"/>
    </xf>
    <xf numFmtId="0" fontId="31" fillId="2" borderId="22" xfId="44" applyFont="1" applyFill="1" applyBorder="1" applyAlignment="1">
      <alignment horizontal="center" vertical="center"/>
    </xf>
    <xf numFmtId="0" fontId="17" fillId="57" borderId="0" xfId="0" applyFont="1" applyFill="1"/>
    <xf numFmtId="0" fontId="3" fillId="2" borderId="0" xfId="1" applyFont="1" applyFill="1" applyBorder="1" applyAlignment="1">
      <alignment horizontal="center" vertical="center" wrapText="1"/>
    </xf>
    <xf numFmtId="0" fontId="20" fillId="2" borderId="0" xfId="0" applyFont="1" applyFill="1" applyAlignment="1">
      <alignment horizontal="center"/>
    </xf>
    <xf numFmtId="0" fontId="20" fillId="0" borderId="0" xfId="0" applyFont="1" applyAlignment="1">
      <alignment horizontal="center"/>
    </xf>
    <xf numFmtId="0" fontId="3" fillId="58" borderId="0" xfId="1" applyFont="1" applyFill="1" applyAlignment="1">
      <alignment horizontal="center"/>
    </xf>
    <xf numFmtId="0" fontId="3" fillId="58" borderId="6" xfId="1" applyFont="1" applyFill="1" applyBorder="1" applyAlignment="1">
      <alignment horizontal="center"/>
    </xf>
    <xf numFmtId="0" fontId="22" fillId="58" borderId="6" xfId="1" quotePrefix="1" applyFont="1" applyFill="1" applyBorder="1" applyAlignment="1">
      <alignment horizontal="center" vertical="center"/>
    </xf>
    <xf numFmtId="0" fontId="25" fillId="59" borderId="20" xfId="1" applyFont="1" applyFill="1" applyBorder="1" applyAlignment="1">
      <alignment horizontal="center" vertical="center"/>
    </xf>
    <xf numFmtId="0" fontId="25" fillId="3" borderId="7" xfId="1" applyFont="1" applyFill="1" applyBorder="1" applyAlignment="1">
      <alignment horizontal="center"/>
    </xf>
    <xf numFmtId="0" fontId="22" fillId="58" borderId="6" xfId="1" applyFont="1" applyFill="1" applyBorder="1" applyAlignment="1">
      <alignment horizontal="center"/>
    </xf>
    <xf numFmtId="0" fontId="25" fillId="59" borderId="20" xfId="1" applyFont="1" applyFill="1" applyBorder="1" applyAlignment="1">
      <alignment horizontal="center"/>
    </xf>
    <xf numFmtId="0" fontId="22" fillId="58" borderId="6" xfId="1" quotePrefix="1" applyFont="1" applyFill="1" applyBorder="1" applyAlignment="1">
      <alignment horizontal="center"/>
    </xf>
    <xf numFmtId="0" fontId="3" fillId="58" borderId="0" xfId="1" applyFont="1" applyFill="1"/>
    <xf numFmtId="0" fontId="26" fillId="58" borderId="0" xfId="1" applyFont="1" applyFill="1" applyBorder="1" applyAlignment="1">
      <alignment horizontal="right"/>
    </xf>
    <xf numFmtId="0" fontId="3" fillId="58" borderId="0" xfId="1" applyFont="1" applyFill="1" applyBorder="1" applyAlignment="1">
      <alignment horizontal="center"/>
    </xf>
    <xf numFmtId="0" fontId="22" fillId="58" borderId="0" xfId="1" applyFont="1" applyFill="1" applyBorder="1" applyAlignment="1">
      <alignment horizontal="center"/>
    </xf>
    <xf numFmtId="0" fontId="25" fillId="59" borderId="22" xfId="1" applyFont="1" applyFill="1" applyBorder="1" applyAlignment="1">
      <alignment horizontal="center" vertical="center"/>
    </xf>
    <xf numFmtId="0" fontId="25" fillId="3" borderId="6" xfId="1" applyFont="1" applyFill="1" applyBorder="1" applyAlignment="1">
      <alignment horizontal="center"/>
    </xf>
    <xf numFmtId="0" fontId="20" fillId="58" borderId="0" xfId="0" applyFont="1" applyFill="1"/>
    <xf numFmtId="0" fontId="22" fillId="61" borderId="3" xfId="1" applyFont="1" applyFill="1" applyBorder="1"/>
    <xf numFmtId="0" fontId="22" fillId="61" borderId="3" xfId="1" applyFont="1" applyFill="1" applyBorder="1" applyAlignment="1">
      <alignment horizontal="center"/>
    </xf>
    <xf numFmtId="0" fontId="3" fillId="61" borderId="3" xfId="1" applyNumberFormat="1" applyFont="1" applyFill="1" applyBorder="1"/>
    <xf numFmtId="0" fontId="3" fillId="61" borderId="3" xfId="1" applyFont="1" applyFill="1" applyBorder="1"/>
    <xf numFmtId="0" fontId="22" fillId="61" borderId="3" xfId="1" applyFont="1" applyFill="1" applyBorder="1" applyAlignment="1">
      <alignment wrapText="1"/>
    </xf>
    <xf numFmtId="0" fontId="3" fillId="61" borderId="3" xfId="1" applyFont="1" applyFill="1" applyBorder="1" applyAlignment="1">
      <alignment horizontal="center"/>
    </xf>
    <xf numFmtId="0" fontId="25" fillId="61" borderId="3" xfId="1" applyNumberFormat="1" applyFont="1" applyFill="1" applyBorder="1" applyAlignment="1">
      <alignment horizontal="center"/>
    </xf>
    <xf numFmtId="0" fontId="22" fillId="61" borderId="3" xfId="0" applyFont="1" applyFill="1" applyBorder="1"/>
    <xf numFmtId="0" fontId="22" fillId="61" borderId="3" xfId="0" applyFont="1" applyFill="1" applyBorder="1" applyAlignment="1">
      <alignment horizontal="center"/>
    </xf>
    <xf numFmtId="0" fontId="20" fillId="61" borderId="3" xfId="0" applyFont="1" applyFill="1" applyBorder="1"/>
    <xf numFmtId="0" fontId="25" fillId="61" borderId="3" xfId="0" applyNumberFormat="1" applyFont="1" applyFill="1" applyBorder="1" applyAlignment="1">
      <alignment horizontal="center"/>
    </xf>
    <xf numFmtId="0" fontId="3" fillId="61" borderId="2" xfId="1" applyNumberFormat="1" applyFont="1" applyFill="1" applyBorder="1" applyAlignment="1">
      <alignment horizontal="center"/>
    </xf>
    <xf numFmtId="0" fontId="54" fillId="62" borderId="8" xfId="0" applyFont="1" applyFill="1" applyBorder="1" applyAlignment="1">
      <alignment horizontal="center" vertical="center" wrapText="1"/>
    </xf>
    <xf numFmtId="14" fontId="55" fillId="62" borderId="8" xfId="0" applyNumberFormat="1" applyFont="1" applyFill="1" applyBorder="1" applyAlignment="1">
      <alignment horizontal="center" vertical="center"/>
    </xf>
    <xf numFmtId="0" fontId="25" fillId="59" borderId="34" xfId="1" applyFont="1" applyFill="1" applyBorder="1" applyAlignment="1">
      <alignment horizontal="center" vertical="center"/>
    </xf>
    <xf numFmtId="0" fontId="26" fillId="3" borderId="6" xfId="1" applyFont="1" applyFill="1" applyBorder="1" applyAlignment="1">
      <alignment horizontal="left" indent="1"/>
    </xf>
    <xf numFmtId="0" fontId="26" fillId="58" borderId="6" xfId="1" applyFont="1" applyFill="1" applyBorder="1" applyAlignment="1">
      <alignment horizontal="left" indent="1"/>
    </xf>
    <xf numFmtId="0" fontId="26" fillId="58" borderId="4" xfId="1" applyFont="1" applyFill="1" applyBorder="1" applyAlignment="1">
      <alignment horizontal="left"/>
    </xf>
    <xf numFmtId="0" fontId="26" fillId="58" borderId="6" xfId="1" applyFont="1" applyFill="1" applyBorder="1" applyAlignment="1">
      <alignment horizontal="left"/>
    </xf>
    <xf numFmtId="0" fontId="26" fillId="3" borderId="6" xfId="1" applyFont="1" applyFill="1" applyBorder="1" applyAlignment="1">
      <alignment horizontal="left"/>
    </xf>
    <xf numFmtId="0" fontId="22" fillId="61" borderId="3" xfId="0" applyFont="1" applyFill="1" applyBorder="1" applyAlignment="1">
      <alignment wrapText="1"/>
    </xf>
    <xf numFmtId="0" fontId="20" fillId="2" borderId="0" xfId="0" applyFont="1" applyFill="1" applyBorder="1"/>
    <xf numFmtId="0" fontId="3" fillId="2" borderId="0" xfId="1" applyFont="1" applyFill="1" applyBorder="1" applyAlignment="1">
      <alignment horizontal="left" vertical="center"/>
    </xf>
    <xf numFmtId="0" fontId="28" fillId="2" borderId="0" xfId="0" applyFont="1" applyFill="1" applyBorder="1" applyAlignment="1">
      <alignment horizontal="center" vertical="center"/>
    </xf>
    <xf numFmtId="0" fontId="29" fillId="2" borderId="0" xfId="0" applyFont="1" applyFill="1" applyBorder="1" applyAlignment="1">
      <alignment horizontal="center" vertical="center"/>
    </xf>
    <xf numFmtId="0" fontId="54" fillId="63" borderId="0" xfId="0" applyFont="1" applyFill="1" applyBorder="1" applyAlignment="1">
      <alignment horizontal="center" vertical="center"/>
    </xf>
    <xf numFmtId="0" fontId="3" fillId="2" borderId="0" xfId="1" quotePrefix="1" applyFont="1" applyFill="1" applyBorder="1" applyAlignment="1">
      <alignment vertical="top"/>
    </xf>
    <xf numFmtId="0" fontId="3" fillId="2" borderId="0" xfId="1" applyFont="1" applyFill="1" applyBorder="1" applyAlignment="1">
      <alignment vertical="center" wrapText="1"/>
    </xf>
    <xf numFmtId="49" fontId="3" fillId="2" borderId="0" xfId="1" applyNumberFormat="1" applyFont="1" applyFill="1" applyBorder="1" applyAlignment="1">
      <alignment horizontal="center"/>
    </xf>
    <xf numFmtId="0" fontId="30" fillId="2" borderId="0" xfId="0" applyFont="1" applyFill="1" applyBorder="1" applyAlignment="1">
      <alignment horizontal="center" vertical="center" wrapText="1"/>
    </xf>
    <xf numFmtId="0" fontId="20" fillId="2" borderId="0" xfId="0" applyNumberFormat="1" applyFont="1" applyFill="1" applyBorder="1" applyAlignment="1">
      <alignment horizontal="center" vertical="center"/>
    </xf>
    <xf numFmtId="0" fontId="22" fillId="2" borderId="0" xfId="1" applyFont="1" applyFill="1" applyBorder="1" applyAlignment="1">
      <alignment horizontal="left" vertical="center" wrapText="1"/>
    </xf>
    <xf numFmtId="0" fontId="22" fillId="3" borderId="7" xfId="1" applyFont="1" applyFill="1" applyBorder="1" applyAlignment="1">
      <alignment horizontal="center"/>
    </xf>
    <xf numFmtId="0" fontId="22" fillId="3" borderId="6" xfId="1" applyFont="1" applyFill="1" applyBorder="1" applyAlignment="1">
      <alignment horizontal="center"/>
    </xf>
    <xf numFmtId="0" fontId="22" fillId="61" borderId="1" xfId="1" quotePrefix="1" applyFont="1" applyFill="1" applyBorder="1" applyAlignment="1">
      <alignment vertical="center" wrapText="1"/>
    </xf>
    <xf numFmtId="0" fontId="22" fillId="60" borderId="18" xfId="1" applyFont="1" applyFill="1" applyBorder="1" applyAlignment="1">
      <alignment vertical="center" wrapText="1"/>
    </xf>
    <xf numFmtId="0" fontId="22" fillId="60" borderId="4" xfId="1" applyFont="1" applyFill="1" applyBorder="1" applyAlignment="1">
      <alignment vertical="center" wrapText="1"/>
    </xf>
    <xf numFmtId="0" fontId="22" fillId="61" borderId="3" xfId="0" quotePrefix="1" applyFont="1" applyFill="1" applyBorder="1"/>
    <xf numFmtId="0" fontId="22" fillId="64" borderId="1" xfId="1" quotePrefix="1" applyFont="1" applyFill="1" applyBorder="1" applyAlignment="1">
      <alignment wrapText="1"/>
    </xf>
    <xf numFmtId="0" fontId="3" fillId="64" borderId="3" xfId="1" applyFont="1" applyFill="1" applyBorder="1" applyAlignment="1">
      <alignment horizontal="center"/>
    </xf>
    <xf numFmtId="0" fontId="3" fillId="64" borderId="21" xfId="1" applyNumberFormat="1" applyFont="1" applyFill="1" applyBorder="1" applyAlignment="1">
      <alignment horizontal="center" vertical="center"/>
    </xf>
    <xf numFmtId="0" fontId="3" fillId="64" borderId="3" xfId="1" applyNumberFormat="1" applyFont="1" applyFill="1" applyBorder="1" applyAlignment="1">
      <alignment horizontal="center" vertical="center"/>
    </xf>
    <xf numFmtId="0" fontId="22" fillId="64" borderId="3" xfId="1" applyFont="1" applyFill="1" applyBorder="1" applyAlignment="1">
      <alignment wrapText="1"/>
    </xf>
    <xf numFmtId="0" fontId="22" fillId="64" borderId="3" xfId="1" applyFont="1" applyFill="1" applyBorder="1"/>
    <xf numFmtId="0" fontId="22" fillId="64" borderId="3" xfId="1" applyFont="1" applyFill="1" applyBorder="1" applyAlignment="1">
      <alignment horizontal="center"/>
    </xf>
    <xf numFmtId="3" fontId="22" fillId="0" borderId="0" xfId="1" applyNumberFormat="1" applyFont="1" applyFill="1" applyBorder="1" applyAlignment="1">
      <alignment horizontal="center"/>
    </xf>
    <xf numFmtId="0" fontId="3" fillId="0" borderId="0" xfId="1" quotePrefix="1" applyFont="1" applyFill="1" applyBorder="1" applyAlignment="1">
      <alignment vertical="top"/>
    </xf>
    <xf numFmtId="0" fontId="3" fillId="0" borderId="0" xfId="1" applyFont="1" applyFill="1" applyBorder="1" applyAlignment="1">
      <alignment vertical="center" wrapText="1"/>
    </xf>
    <xf numFmtId="0" fontId="3" fillId="0" borderId="0" xfId="1" applyFont="1" applyFill="1" applyAlignment="1">
      <alignment horizontal="center"/>
    </xf>
    <xf numFmtId="0" fontId="2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wrapText="1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0" fontId="3" fillId="0" borderId="0" xfId="1" applyFont="1" applyFill="1" applyBorder="1"/>
    <xf numFmtId="0" fontId="3" fillId="0" borderId="0" xfId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center"/>
    </xf>
    <xf numFmtId="0" fontId="3" fillId="0" borderId="0" xfId="1" applyFont="1" applyFill="1" applyBorder="1" applyAlignment="1">
      <alignment horizontal="left" vertical="center"/>
    </xf>
    <xf numFmtId="0" fontId="30" fillId="0" borderId="0" xfId="0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2" fillId="0" borderId="0" xfId="1" applyFont="1" applyFill="1" applyBorder="1"/>
    <xf numFmtId="0" fontId="22" fillId="0" borderId="0" xfId="1" applyFont="1" applyFill="1" applyBorder="1" applyAlignment="1">
      <alignment horizontal="center"/>
    </xf>
    <xf numFmtId="0" fontId="3" fillId="0" borderId="0" xfId="1" applyFont="1" applyFill="1" applyBorder="1" applyAlignment="1">
      <alignment horizontal="left" indent="1"/>
    </xf>
    <xf numFmtId="0" fontId="22" fillId="0" borderId="0" xfId="1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/>
    </xf>
    <xf numFmtId="0" fontId="32" fillId="0" borderId="0" xfId="1" applyFont="1" applyFill="1" applyBorder="1" applyAlignment="1">
      <alignment horizontal="left"/>
    </xf>
    <xf numFmtId="0" fontId="25" fillId="0" borderId="0" xfId="0" applyFont="1" applyFill="1" applyBorder="1" applyAlignment="1">
      <alignment horizontal="center" vertical="center"/>
    </xf>
    <xf numFmtId="0" fontId="25" fillId="0" borderId="0" xfId="1" applyFont="1" applyFill="1" applyBorder="1" applyAlignment="1">
      <alignment horizontal="center"/>
    </xf>
    <xf numFmtId="0" fontId="25" fillId="0" borderId="0" xfId="1" applyFont="1" applyFill="1" applyBorder="1" applyAlignment="1">
      <alignment horizontal="right"/>
    </xf>
    <xf numFmtId="0" fontId="22" fillId="0" borderId="0" xfId="0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Alignment="1">
      <alignment wrapText="1"/>
    </xf>
    <xf numFmtId="0" fontId="3" fillId="0" borderId="0" xfId="0" applyFont="1" applyFill="1" applyAlignment="1">
      <alignment horizontal="center"/>
    </xf>
    <xf numFmtId="0" fontId="3" fillId="0" borderId="0" xfId="1" quotePrefix="1" applyFont="1" applyFill="1" applyAlignment="1">
      <alignment vertical="top"/>
    </xf>
    <xf numFmtId="0" fontId="3" fillId="0" borderId="0" xfId="1" applyFont="1" applyFill="1" applyAlignment="1">
      <alignment vertical="center" wrapText="1"/>
    </xf>
    <xf numFmtId="0" fontId="3" fillId="2" borderId="0" xfId="0" applyFont="1" applyFill="1"/>
    <xf numFmtId="0" fontId="3" fillId="2" borderId="0" xfId="1" quotePrefix="1" applyFont="1" applyFill="1" applyAlignment="1">
      <alignment vertical="top"/>
    </xf>
    <xf numFmtId="0" fontId="3" fillId="2" borderId="0" xfId="1" applyFont="1" applyFill="1" applyAlignment="1">
      <alignment vertical="center" wrapText="1"/>
    </xf>
    <xf numFmtId="0" fontId="56" fillId="0" borderId="0" xfId="91"/>
    <xf numFmtId="0" fontId="58" fillId="0" borderId="0" xfId="91" applyFont="1"/>
    <xf numFmtId="0" fontId="59" fillId="0" borderId="0" xfId="91" applyFont="1"/>
    <xf numFmtId="0" fontId="57" fillId="65" borderId="0" xfId="91" applyFont="1" applyFill="1"/>
    <xf numFmtId="0" fontId="3" fillId="0" borderId="7" xfId="1" applyFont="1" applyBorder="1" applyAlignment="1">
      <alignment horizontal="left" vertical="center" indent="1"/>
    </xf>
    <xf numFmtId="0" fontId="3" fillId="0" borderId="6" xfId="1" applyFont="1" applyBorder="1" applyAlignment="1">
      <alignment horizontal="left" vertical="center" indent="1"/>
    </xf>
    <xf numFmtId="0" fontId="3" fillId="0" borderId="7" xfId="1" applyFont="1" applyFill="1" applyBorder="1" applyAlignment="1">
      <alignment horizontal="left" vertical="center" indent="1"/>
    </xf>
    <xf numFmtId="0" fontId="3" fillId="0" borderId="6" xfId="1" applyFont="1" applyFill="1" applyBorder="1" applyAlignment="1">
      <alignment horizontal="left" vertical="center" indent="1"/>
    </xf>
    <xf numFmtId="0" fontId="3" fillId="0" borderId="7" xfId="1" applyFont="1" applyFill="1" applyBorder="1" applyAlignment="1">
      <alignment horizontal="left" vertical="center"/>
    </xf>
    <xf numFmtId="0" fontId="3" fillId="0" borderId="6" xfId="1" applyFont="1" applyFill="1" applyBorder="1" applyAlignment="1">
      <alignment horizontal="left" vertical="center"/>
    </xf>
    <xf numFmtId="3" fontId="22" fillId="2" borderId="0" xfId="1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center" indent="1"/>
    </xf>
    <xf numFmtId="0" fontId="3" fillId="3" borderId="4" xfId="1" applyFont="1" applyFill="1" applyBorder="1" applyAlignment="1">
      <alignment horizontal="left" vertical="center" indent="1"/>
    </xf>
    <xf numFmtId="0" fontId="3" fillId="3" borderId="7" xfId="0" applyFont="1" applyFill="1" applyBorder="1" applyAlignment="1">
      <alignment horizontal="left" vertical="center" indent="1"/>
    </xf>
    <xf numFmtId="0" fontId="3" fillId="3" borderId="7" xfId="1" applyFont="1" applyFill="1" applyBorder="1" applyAlignment="1">
      <alignment horizontal="left" vertical="center" indent="1"/>
    </xf>
    <xf numFmtId="0" fontId="3" fillId="58" borderId="6" xfId="1" quotePrefix="1" applyFont="1" applyFill="1" applyBorder="1" applyAlignment="1">
      <alignment horizontal="center" vertical="center"/>
    </xf>
    <xf numFmtId="0" fontId="22" fillId="2" borderId="0" xfId="1" applyFont="1" applyFill="1" applyBorder="1" applyAlignment="1">
      <alignment vertical="center" wrapText="1"/>
    </xf>
    <xf numFmtId="0" fontId="22" fillId="2" borderId="0" xfId="1" applyFont="1" applyFill="1" applyBorder="1" applyAlignment="1">
      <alignment horizontal="center" vertical="center"/>
    </xf>
    <xf numFmtId="0" fontId="22" fillId="2" borderId="0" xfId="1" applyFont="1" applyFill="1" applyBorder="1" applyAlignment="1">
      <alignment horizontal="center"/>
    </xf>
    <xf numFmtId="0" fontId="3" fillId="2" borderId="0" xfId="0" applyFont="1" applyFill="1" applyBorder="1"/>
    <xf numFmtId="0" fontId="20" fillId="0" borderId="0" xfId="0" applyFont="1" applyFill="1"/>
    <xf numFmtId="0" fontId="28" fillId="0" borderId="0" xfId="0" applyFont="1" applyFill="1"/>
    <xf numFmtId="0" fontId="52" fillId="0" borderId="0" xfId="0" applyFont="1" applyFill="1" applyAlignment="1">
      <alignment wrapText="1"/>
    </xf>
    <xf numFmtId="0" fontId="25" fillId="0" borderId="0" xfId="0" applyFont="1" applyFill="1"/>
    <xf numFmtId="0" fontId="20" fillId="0" borderId="0" xfId="0" applyFont="1" applyFill="1" applyBorder="1"/>
    <xf numFmtId="0" fontId="52" fillId="0" borderId="0" xfId="0" applyFont="1" applyFill="1" applyBorder="1"/>
    <xf numFmtId="0" fontId="3" fillId="0" borderId="0" xfId="0" applyFont="1" applyFill="1" applyBorder="1" applyAlignment="1"/>
    <xf numFmtId="0" fontId="20" fillId="0" borderId="8" xfId="0" applyFont="1" applyBorder="1"/>
    <xf numFmtId="0" fontId="52" fillId="0" borderId="8" xfId="0" applyFont="1" applyBorder="1"/>
    <xf numFmtId="0" fontId="20" fillId="0" borderId="3" xfId="0" applyFont="1" applyBorder="1"/>
    <xf numFmtId="0" fontId="52" fillId="0" borderId="3" xfId="0" applyFont="1" applyBorder="1"/>
    <xf numFmtId="0" fontId="20" fillId="0" borderId="6" xfId="0" applyFont="1" applyBorder="1"/>
    <xf numFmtId="0" fontId="52" fillId="0" borderId="6" xfId="0" applyFont="1" applyBorder="1"/>
    <xf numFmtId="0" fontId="20" fillId="61" borderId="0" xfId="0" applyFont="1" applyFill="1" applyBorder="1"/>
    <xf numFmtId="0" fontId="52" fillId="61" borderId="0" xfId="0" applyFont="1" applyFill="1" applyBorder="1"/>
    <xf numFmtId="0" fontId="20" fillId="61" borderId="35" xfId="0" applyFont="1" applyFill="1" applyBorder="1"/>
    <xf numFmtId="0" fontId="52" fillId="61" borderId="35" xfId="0" applyFont="1" applyFill="1" applyBorder="1"/>
    <xf numFmtId="0" fontId="20" fillId="61" borderId="24" xfId="0" applyFont="1" applyFill="1" applyBorder="1"/>
    <xf numFmtId="0" fontId="52" fillId="61" borderId="24" xfId="0" applyFont="1" applyFill="1" applyBorder="1"/>
    <xf numFmtId="0" fontId="20" fillId="61" borderId="36" xfId="0" applyFont="1" applyFill="1" applyBorder="1"/>
    <xf numFmtId="0" fontId="20" fillId="61" borderId="37" xfId="0" applyFont="1" applyFill="1" applyBorder="1"/>
    <xf numFmtId="0" fontId="20" fillId="61" borderId="38" xfId="0" applyFont="1" applyFill="1" applyBorder="1"/>
    <xf numFmtId="0" fontId="20" fillId="61" borderId="39" xfId="0" applyFont="1" applyFill="1" applyBorder="1"/>
    <xf numFmtId="0" fontId="20" fillId="61" borderId="40" xfId="0" applyFont="1" applyFill="1" applyBorder="1"/>
    <xf numFmtId="0" fontId="20" fillId="61" borderId="41" xfId="0" applyFont="1" applyFill="1" applyBorder="1"/>
    <xf numFmtId="0" fontId="20" fillId="0" borderId="43" xfId="0" applyFont="1" applyBorder="1"/>
    <xf numFmtId="0" fontId="20" fillId="0" borderId="45" xfId="0" applyFont="1" applyBorder="1"/>
    <xf numFmtId="0" fontId="20" fillId="0" borderId="47" xfId="0" applyFont="1" applyBorder="1"/>
    <xf numFmtId="0" fontId="20" fillId="0" borderId="49" xfId="0" applyFont="1" applyBorder="1"/>
    <xf numFmtId="0" fontId="52" fillId="0" borderId="49" xfId="0" applyFont="1" applyBorder="1"/>
    <xf numFmtId="0" fontId="20" fillId="0" borderId="50" xfId="0" applyFont="1" applyBorder="1"/>
    <xf numFmtId="0" fontId="54" fillId="62" borderId="51" xfId="0" applyFont="1" applyFill="1" applyBorder="1" applyAlignment="1">
      <alignment horizontal="center" vertical="center" wrapText="1"/>
    </xf>
    <xf numFmtId="0" fontId="54" fillId="62" borderId="52" xfId="0" applyFont="1" applyFill="1" applyBorder="1" applyAlignment="1">
      <alignment horizontal="center" vertical="center" wrapText="1"/>
    </xf>
    <xf numFmtId="0" fontId="54" fillId="62" borderId="53" xfId="0" applyFont="1" applyFill="1" applyBorder="1" applyAlignment="1">
      <alignment horizontal="center" vertical="center" wrapText="1"/>
    </xf>
    <xf numFmtId="0" fontId="20" fillId="0" borderId="44" xfId="0" applyFont="1" applyFill="1" applyBorder="1"/>
    <xf numFmtId="0" fontId="20" fillId="0" borderId="46" xfId="0" applyFont="1" applyFill="1" applyBorder="1"/>
    <xf numFmtId="0" fontId="20" fillId="0" borderId="42" xfId="0" applyFont="1" applyFill="1" applyBorder="1"/>
    <xf numFmtId="0" fontId="20" fillId="0" borderId="48" xfId="0" applyFont="1" applyFill="1" applyBorder="1"/>
    <xf numFmtId="0" fontId="20" fillId="2" borderId="54" xfId="0" applyFont="1" applyFill="1" applyBorder="1"/>
    <xf numFmtId="0" fontId="20" fillId="2" borderId="55" xfId="0" applyFont="1" applyFill="1" applyBorder="1"/>
    <xf numFmtId="0" fontId="20" fillId="2" borderId="56" xfId="0" applyFont="1" applyFill="1" applyBorder="1"/>
    <xf numFmtId="0" fontId="20" fillId="2" borderId="38" xfId="0" applyFont="1" applyFill="1" applyBorder="1"/>
    <xf numFmtId="0" fontId="20" fillId="2" borderId="39" xfId="0" applyFont="1" applyFill="1" applyBorder="1"/>
    <xf numFmtId="0" fontId="20" fillId="2" borderId="57" xfId="0" applyFont="1" applyFill="1" applyBorder="1"/>
    <xf numFmtId="0" fontId="20" fillId="2" borderId="58" xfId="0" applyFont="1" applyFill="1" applyBorder="1"/>
    <xf numFmtId="0" fontId="20" fillId="2" borderId="59" xfId="0" applyFont="1" applyFill="1" applyBorder="1"/>
    <xf numFmtId="0" fontId="60" fillId="2" borderId="0" xfId="0" applyFont="1" applyFill="1" applyBorder="1" applyAlignment="1">
      <alignment horizontal="center" vertical="center"/>
    </xf>
    <xf numFmtId="0" fontId="54" fillId="62" borderId="2" xfId="1" applyFont="1" applyFill="1" applyBorder="1" applyAlignment="1">
      <alignment vertical="center"/>
    </xf>
    <xf numFmtId="0" fontId="22" fillId="60" borderId="3" xfId="1" applyFont="1" applyFill="1" applyBorder="1" applyAlignment="1">
      <alignment vertical="center" wrapText="1"/>
    </xf>
    <xf numFmtId="0" fontId="54" fillId="62" borderId="19" xfId="1" applyFont="1" applyFill="1" applyBorder="1" applyAlignment="1">
      <alignment vertical="center"/>
    </xf>
    <xf numFmtId="0" fontId="22" fillId="60" borderId="7" xfId="1" applyFont="1" applyFill="1" applyBorder="1" applyAlignment="1">
      <alignment vertical="center" wrapText="1"/>
    </xf>
    <xf numFmtId="0" fontId="54" fillId="62" borderId="5" xfId="1" applyFont="1" applyFill="1" applyBorder="1" applyAlignment="1">
      <alignment vertical="center" wrapText="1"/>
    </xf>
    <xf numFmtId="0" fontId="22" fillId="60" borderId="6" xfId="1" applyFont="1" applyFill="1" applyBorder="1" applyAlignment="1">
      <alignment vertical="center" wrapText="1"/>
    </xf>
    <xf numFmtId="0" fontId="3" fillId="58" borderId="7" xfId="1" applyFont="1" applyFill="1" applyBorder="1" applyAlignment="1">
      <alignment vertical="center"/>
    </xf>
    <xf numFmtId="0" fontId="3" fillId="58" borderId="6" xfId="1" applyFont="1" applyFill="1" applyBorder="1" applyAlignment="1">
      <alignment vertical="center"/>
    </xf>
    <xf numFmtId="0" fontId="20" fillId="58" borderId="7" xfId="0" applyFont="1" applyFill="1" applyBorder="1" applyAlignment="1">
      <alignment vertical="center"/>
    </xf>
    <xf numFmtId="0" fontId="20" fillId="58" borderId="6" xfId="0" applyFont="1" applyFill="1" applyBorder="1" applyAlignment="1">
      <alignment vertical="center"/>
    </xf>
    <xf numFmtId="0" fontId="3" fillId="0" borderId="7" xfId="1" applyFont="1" applyFill="1" applyBorder="1" applyAlignment="1">
      <alignment vertical="center"/>
    </xf>
    <xf numFmtId="0" fontId="3" fillId="0" borderId="7" xfId="1" applyFont="1" applyBorder="1" applyAlignment="1">
      <alignment vertical="center"/>
    </xf>
    <xf numFmtId="0" fontId="3" fillId="0" borderId="6" xfId="1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6" xfId="0" applyBorder="1" applyAlignment="1">
      <alignment vertical="center"/>
    </xf>
    <xf numFmtId="0" fontId="3" fillId="2" borderId="7" xfId="1" applyFont="1" applyFill="1" applyBorder="1" applyAlignment="1">
      <alignment horizontal="centerContinuous" vertical="center"/>
    </xf>
    <xf numFmtId="0" fontId="3" fillId="2" borderId="6" xfId="1" applyFont="1" applyFill="1" applyBorder="1" applyAlignment="1">
      <alignment horizontal="centerContinuous" vertical="center"/>
    </xf>
    <xf numFmtId="0" fontId="54" fillId="62" borderId="1" xfId="1" applyFont="1" applyFill="1" applyBorder="1" applyAlignment="1">
      <alignment horizontal="centerContinuous" vertical="center"/>
    </xf>
    <xf numFmtId="0" fontId="54" fillId="62" borderId="2" xfId="1" applyFont="1" applyFill="1" applyBorder="1" applyAlignment="1">
      <alignment horizontal="centerContinuous" vertical="center"/>
    </xf>
    <xf numFmtId="0" fontId="54" fillId="62" borderId="18" xfId="1" applyFont="1" applyFill="1" applyBorder="1" applyAlignment="1">
      <alignment horizontal="centerContinuous" vertical="center"/>
    </xf>
    <xf numFmtId="0" fontId="54" fillId="62" borderId="19" xfId="1" applyFont="1" applyFill="1" applyBorder="1" applyAlignment="1">
      <alignment horizontal="centerContinuous" vertical="center"/>
    </xf>
    <xf numFmtId="0" fontId="54" fillId="62" borderId="4" xfId="1" applyFont="1" applyFill="1" applyBorder="1" applyAlignment="1">
      <alignment horizontal="centerContinuous" vertical="center" wrapText="1"/>
    </xf>
    <xf numFmtId="0" fontId="54" fillId="62" borderId="5" xfId="1" applyFont="1" applyFill="1" applyBorder="1" applyAlignment="1">
      <alignment horizontal="centerContinuous" vertical="center" wrapText="1"/>
    </xf>
    <xf numFmtId="0" fontId="22" fillId="60" borderId="3" xfId="1" applyFont="1" applyFill="1" applyBorder="1" applyAlignment="1">
      <alignment horizontal="centerContinuous" vertical="distributed"/>
    </xf>
    <xf numFmtId="0" fontId="22" fillId="60" borderId="7" xfId="1" applyFont="1" applyFill="1" applyBorder="1" applyAlignment="1">
      <alignment horizontal="centerContinuous" vertical="distributed"/>
    </xf>
    <xf numFmtId="0" fontId="22" fillId="60" borderId="6" xfId="1" applyFont="1" applyFill="1" applyBorder="1" applyAlignment="1">
      <alignment horizontal="centerContinuous" vertical="distributed"/>
    </xf>
    <xf numFmtId="0" fontId="62" fillId="0" borderId="0" xfId="91" applyFont="1" applyAlignment="1"/>
    <xf numFmtId="0" fontId="63" fillId="0" borderId="0" xfId="91" applyFont="1"/>
    <xf numFmtId="0" fontId="57" fillId="65" borderId="0" xfId="91" applyFont="1" applyFill="1" applyAlignment="1"/>
    <xf numFmtId="0" fontId="56" fillId="0" borderId="0" xfId="91" applyAlignment="1"/>
    <xf numFmtId="0" fontId="61" fillId="65" borderId="0" xfId="91" applyFont="1" applyFill="1"/>
    <xf numFmtId="0" fontId="56" fillId="0" borderId="0" xfId="91"/>
  </cellXfs>
  <cellStyles count="92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20% - Akzent1" xfId="46"/>
    <cellStyle name="20% - Akzent2" xfId="47"/>
    <cellStyle name="20% - Akzent3" xfId="48"/>
    <cellStyle name="20% - Akzent4" xfId="49"/>
    <cellStyle name="20% - Akzent5" xfId="50"/>
    <cellStyle name="20% - Akzent6" xfId="51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40% - Akzent1" xfId="52"/>
    <cellStyle name="40% - Akzent2" xfId="53"/>
    <cellStyle name="40% - Akzent3" xfId="54"/>
    <cellStyle name="40% - Akzent4" xfId="55"/>
    <cellStyle name="40% - Akzent5" xfId="56"/>
    <cellStyle name="40% - Akzent6" xfId="57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60% - Akzent1" xfId="58"/>
    <cellStyle name="60% - Akzent2" xfId="59"/>
    <cellStyle name="60% - Akzent3" xfId="60"/>
    <cellStyle name="60% - Akzent4" xfId="61"/>
    <cellStyle name="60% - Akzent5" xfId="62"/>
    <cellStyle name="60% - Akzent6" xfId="63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kzent1" xfId="64"/>
    <cellStyle name="Akzent2" xfId="65"/>
    <cellStyle name="Akzent3" xfId="66"/>
    <cellStyle name="Akzent4" xfId="67"/>
    <cellStyle name="Akzent5" xfId="68"/>
    <cellStyle name="Akzent6" xfId="69"/>
    <cellStyle name="Ausgabe" xfId="70"/>
    <cellStyle name="Avertissement" xfId="16" builtinId="11" customBuiltin="1"/>
    <cellStyle name="Berechnung" xfId="71"/>
    <cellStyle name="Calcul" xfId="13" builtinId="22" customBuiltin="1"/>
    <cellStyle name="Cellule liée" xfId="14" builtinId="24" customBuiltin="1"/>
    <cellStyle name="Eingabe" xfId="72"/>
    <cellStyle name="Entrée" xfId="11" builtinId="20" customBuiltin="1"/>
    <cellStyle name="Ergebnis" xfId="73"/>
    <cellStyle name="Erklärender Text" xfId="74"/>
    <cellStyle name="Gut" xfId="75"/>
    <cellStyle name="Insatisfaisant" xfId="9" builtinId="27" customBuiltin="1"/>
    <cellStyle name="Monétaire 2" xfId="2"/>
    <cellStyle name="Neutral" xfId="76"/>
    <cellStyle name="Neutre" xfId="10" builtinId="28" customBuiltin="1"/>
    <cellStyle name="Normal" xfId="0" builtinId="0"/>
    <cellStyle name="Normal 2" xfId="1"/>
    <cellStyle name="Normal 2 2" xfId="77"/>
    <cellStyle name="Normal 3" xfId="44"/>
    <cellStyle name="Normal 3 2" xfId="78"/>
    <cellStyle name="Normal 4" xfId="45"/>
    <cellStyle name="Normal 5" xfId="89"/>
    <cellStyle name="Normal 6" xfId="90"/>
    <cellStyle name="Normal 7" xfId="91"/>
    <cellStyle name="Note" xfId="17" builtinId="10" customBuiltin="1"/>
    <cellStyle name="Notiz" xfId="79"/>
    <cellStyle name="Satisfaisant" xfId="8" builtinId="26" customBuiltin="1"/>
    <cellStyle name="Schlecht" xfId="80"/>
    <cellStyle name="Sortie" xfId="12" builtinId="21" customBuiltin="1"/>
    <cellStyle name="Texte explicatif" xfId="18" builtinId="53" customBuiltin="1"/>
    <cellStyle name="Titre" xfId="3" builtinId="15" customBuiltin="1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otal" xfId="19" builtinId="25" customBuiltin="1"/>
    <cellStyle name="Überschrift" xfId="81"/>
    <cellStyle name="Überschrift 1" xfId="82"/>
    <cellStyle name="Überschrift 2" xfId="83"/>
    <cellStyle name="Überschrift 3" xfId="84"/>
    <cellStyle name="Überschrift 4" xfId="85"/>
    <cellStyle name="Vérification" xfId="15" builtinId="23" customBuiltin="1"/>
    <cellStyle name="Verknüpfte Zelle" xfId="86"/>
    <cellStyle name="Warnender Text" xfId="87"/>
    <cellStyle name="Zelle überprüfen" xfId="88"/>
  </cellStyles>
  <dxfs count="99"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  <color theme="0"/>
      </font>
      <numFmt numFmtId="0" formatCode="General"/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numFmt numFmtId="0" formatCode="General"/>
      <fill>
        <patternFill>
          <bgColor rgb="FFFF99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4B084"/>
      <color rgb="FF007D41"/>
      <color rgb="FFFF9900"/>
      <color rgb="FF98D5EA"/>
      <color rgb="FF99CCFF"/>
      <color rgb="FFCCFFFF"/>
      <color rgb="FFC0C0C0"/>
      <color rgb="FF003366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685256</xdr:colOff>
      <xdr:row>1</xdr:row>
      <xdr:rowOff>321672</xdr:rowOff>
    </xdr:from>
    <xdr:to>
      <xdr:col>15</xdr:col>
      <xdr:colOff>136072</xdr:colOff>
      <xdr:row>3</xdr:row>
      <xdr:rowOff>76199</xdr:rowOff>
    </xdr:to>
    <xdr:sp macro="[0]!Export" textlink="">
      <xdr:nvSpPr>
        <xdr:cNvPr id="2" name="Rectangle 1">
          <a:extLst>
            <a:ext uri="{FF2B5EF4-FFF2-40B4-BE49-F238E27FC236}">
              <a16:creationId xmlns:a16="http://schemas.microsoft.com/office/drawing/2014/main" id="{677BF142-D50B-4686-A2A6-A8A24BBD569E}"/>
            </a:ext>
          </a:extLst>
        </xdr:cNvPr>
        <xdr:cNvSpPr/>
      </xdr:nvSpPr>
      <xdr:spPr>
        <a:xfrm>
          <a:off x="13824313" y="474072"/>
          <a:ext cx="1018359" cy="516527"/>
        </a:xfrm>
        <a:prstGeom prst="rect">
          <a:avLst/>
        </a:prstGeom>
        <a:solidFill>
          <a:srgbClr val="007D41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UPLOAD</a:t>
          </a:r>
        </a:p>
      </xdr:txBody>
    </xdr:sp>
    <xdr:clientData fPrintsWithSheet="0"/>
  </xdr:twoCellAnchor>
  <xdr:twoCellAnchor>
    <xdr:from>
      <xdr:col>1</xdr:col>
      <xdr:colOff>0</xdr:colOff>
      <xdr:row>6</xdr:row>
      <xdr:rowOff>0</xdr:rowOff>
    </xdr:from>
    <xdr:to>
      <xdr:col>2</xdr:col>
      <xdr:colOff>0</xdr:colOff>
      <xdr:row>14</xdr:row>
      <xdr:rowOff>0</xdr:rowOff>
    </xdr:to>
    <xdr:sp macro="" textlink="">
      <xdr:nvSpPr>
        <xdr:cNvPr id="3" name="ZoneTexte 2"/>
        <xdr:cNvSpPr txBox="1"/>
      </xdr:nvSpPr>
      <xdr:spPr>
        <a:xfrm>
          <a:off x="2299252" y="1537252"/>
          <a:ext cx="642731" cy="121920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1</xdr:col>
      <xdr:colOff>0</xdr:colOff>
      <xdr:row>16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4" name="ZoneTexte 3"/>
        <xdr:cNvSpPr txBox="1"/>
      </xdr:nvSpPr>
      <xdr:spPr>
        <a:xfrm>
          <a:off x="2299252" y="2988365"/>
          <a:ext cx="715618" cy="1537252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1</xdr:col>
      <xdr:colOff>0</xdr:colOff>
      <xdr:row>24</xdr:row>
      <xdr:rowOff>1</xdr:rowOff>
    </xdr:from>
    <xdr:to>
      <xdr:col>2</xdr:col>
      <xdr:colOff>0</xdr:colOff>
      <xdr:row>33</xdr:row>
      <xdr:rowOff>0</xdr:rowOff>
    </xdr:to>
    <xdr:sp macro="" textlink="">
      <xdr:nvSpPr>
        <xdr:cNvPr id="5" name="ZoneTexte 4"/>
        <xdr:cNvSpPr txBox="1"/>
      </xdr:nvSpPr>
      <xdr:spPr>
        <a:xfrm>
          <a:off x="2299252" y="4525618"/>
          <a:ext cx="715618" cy="1729408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1</xdr:col>
      <xdr:colOff>0</xdr:colOff>
      <xdr:row>34</xdr:row>
      <xdr:rowOff>304799</xdr:rowOff>
    </xdr:from>
    <xdr:to>
      <xdr:col>2</xdr:col>
      <xdr:colOff>0</xdr:colOff>
      <xdr:row>51</xdr:row>
      <xdr:rowOff>192156</xdr:rowOff>
    </xdr:to>
    <xdr:sp macro="" textlink="">
      <xdr:nvSpPr>
        <xdr:cNvPr id="6" name="ZoneTexte 5"/>
        <xdr:cNvSpPr txBox="1"/>
      </xdr:nvSpPr>
      <xdr:spPr>
        <a:xfrm>
          <a:off x="2299252" y="6639338"/>
          <a:ext cx="715618" cy="3266661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1</xdr:col>
      <xdr:colOff>0</xdr:colOff>
      <xdr:row>54</xdr:row>
      <xdr:rowOff>0</xdr:rowOff>
    </xdr:from>
    <xdr:to>
      <xdr:col>2</xdr:col>
      <xdr:colOff>0</xdr:colOff>
      <xdr:row>60</xdr:row>
      <xdr:rowOff>0</xdr:rowOff>
    </xdr:to>
    <xdr:sp macro="" textlink="">
      <xdr:nvSpPr>
        <xdr:cNvPr id="7" name="ZoneTexte 6"/>
        <xdr:cNvSpPr txBox="1"/>
      </xdr:nvSpPr>
      <xdr:spPr>
        <a:xfrm>
          <a:off x="2299252" y="10290313"/>
          <a:ext cx="715618" cy="1152939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1</xdr:col>
      <xdr:colOff>0</xdr:colOff>
      <xdr:row>62</xdr:row>
      <xdr:rowOff>0</xdr:rowOff>
    </xdr:from>
    <xdr:to>
      <xdr:col>2</xdr:col>
      <xdr:colOff>0</xdr:colOff>
      <xdr:row>70</xdr:row>
      <xdr:rowOff>0</xdr:rowOff>
    </xdr:to>
    <xdr:sp macro="" textlink="">
      <xdr:nvSpPr>
        <xdr:cNvPr id="8" name="ZoneTexte 7"/>
        <xdr:cNvSpPr txBox="1"/>
      </xdr:nvSpPr>
      <xdr:spPr>
        <a:xfrm>
          <a:off x="2299252" y="11675165"/>
          <a:ext cx="715618" cy="1537252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1</xdr:col>
      <xdr:colOff>0</xdr:colOff>
      <xdr:row>72</xdr:row>
      <xdr:rowOff>0</xdr:rowOff>
    </xdr:from>
    <xdr:to>
      <xdr:col>2</xdr:col>
      <xdr:colOff>0</xdr:colOff>
      <xdr:row>86</xdr:row>
      <xdr:rowOff>0</xdr:rowOff>
    </xdr:to>
    <xdr:sp macro="" textlink="">
      <xdr:nvSpPr>
        <xdr:cNvPr id="9" name="ZoneTexte 8"/>
        <xdr:cNvSpPr txBox="1"/>
      </xdr:nvSpPr>
      <xdr:spPr>
        <a:xfrm>
          <a:off x="2299252" y="13596730"/>
          <a:ext cx="715618" cy="2690192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1</xdr:col>
      <xdr:colOff>0</xdr:colOff>
      <xdr:row>88</xdr:row>
      <xdr:rowOff>0</xdr:rowOff>
    </xdr:from>
    <xdr:to>
      <xdr:col>2</xdr:col>
      <xdr:colOff>0</xdr:colOff>
      <xdr:row>103</xdr:row>
      <xdr:rowOff>0</xdr:rowOff>
    </xdr:to>
    <xdr:sp macro="" textlink="">
      <xdr:nvSpPr>
        <xdr:cNvPr id="10" name="ZoneTexte 9"/>
        <xdr:cNvSpPr txBox="1"/>
      </xdr:nvSpPr>
      <xdr:spPr>
        <a:xfrm>
          <a:off x="2299252" y="16518835"/>
          <a:ext cx="715618" cy="2484782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1</xdr:col>
      <xdr:colOff>0</xdr:colOff>
      <xdr:row>105</xdr:row>
      <xdr:rowOff>0</xdr:rowOff>
    </xdr:from>
    <xdr:to>
      <xdr:col>2</xdr:col>
      <xdr:colOff>0</xdr:colOff>
      <xdr:row>128</xdr:row>
      <xdr:rowOff>0</xdr:rowOff>
    </xdr:to>
    <xdr:sp macro="" textlink="">
      <xdr:nvSpPr>
        <xdr:cNvPr id="11" name="ZoneTexte 10"/>
        <xdr:cNvSpPr txBox="1"/>
      </xdr:nvSpPr>
      <xdr:spPr>
        <a:xfrm>
          <a:off x="2299252" y="19235530"/>
          <a:ext cx="715618" cy="381000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1</xdr:col>
      <xdr:colOff>0</xdr:colOff>
      <xdr:row>129</xdr:row>
      <xdr:rowOff>152399</xdr:rowOff>
    </xdr:from>
    <xdr:to>
      <xdr:col>2</xdr:col>
      <xdr:colOff>1</xdr:colOff>
      <xdr:row>141</xdr:row>
      <xdr:rowOff>165652</xdr:rowOff>
    </xdr:to>
    <xdr:sp macro="" textlink="">
      <xdr:nvSpPr>
        <xdr:cNvPr id="12" name="ZoneTexte 11"/>
        <xdr:cNvSpPr txBox="1"/>
      </xdr:nvSpPr>
      <xdr:spPr>
        <a:xfrm>
          <a:off x="2584174" y="23277442"/>
          <a:ext cx="715618" cy="1987827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1</xdr:col>
      <xdr:colOff>0</xdr:colOff>
      <xdr:row>144</xdr:row>
      <xdr:rowOff>0</xdr:rowOff>
    </xdr:from>
    <xdr:to>
      <xdr:col>2</xdr:col>
      <xdr:colOff>1</xdr:colOff>
      <xdr:row>152</xdr:row>
      <xdr:rowOff>0</xdr:rowOff>
    </xdr:to>
    <xdr:sp macro="" textlink="">
      <xdr:nvSpPr>
        <xdr:cNvPr id="13" name="ZoneTexte 12"/>
        <xdr:cNvSpPr txBox="1"/>
      </xdr:nvSpPr>
      <xdr:spPr>
        <a:xfrm>
          <a:off x="2584174" y="25497183"/>
          <a:ext cx="715618" cy="1325217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1</xdr:col>
      <xdr:colOff>0</xdr:colOff>
      <xdr:row>154</xdr:row>
      <xdr:rowOff>0</xdr:rowOff>
    </xdr:from>
    <xdr:to>
      <xdr:col>2</xdr:col>
      <xdr:colOff>1</xdr:colOff>
      <xdr:row>174</xdr:row>
      <xdr:rowOff>0</xdr:rowOff>
    </xdr:to>
    <xdr:sp macro="" textlink="">
      <xdr:nvSpPr>
        <xdr:cNvPr id="14" name="ZoneTexte 13"/>
        <xdr:cNvSpPr txBox="1"/>
      </xdr:nvSpPr>
      <xdr:spPr>
        <a:xfrm>
          <a:off x="2584174" y="27054313"/>
          <a:ext cx="715618" cy="3313044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1</xdr:col>
      <xdr:colOff>0</xdr:colOff>
      <xdr:row>176</xdr:row>
      <xdr:rowOff>0</xdr:rowOff>
    </xdr:from>
    <xdr:to>
      <xdr:col>2</xdr:col>
      <xdr:colOff>1</xdr:colOff>
      <xdr:row>178</xdr:row>
      <xdr:rowOff>0</xdr:rowOff>
    </xdr:to>
    <xdr:sp macro="" textlink="">
      <xdr:nvSpPr>
        <xdr:cNvPr id="15" name="ZoneTexte 14"/>
        <xdr:cNvSpPr txBox="1"/>
      </xdr:nvSpPr>
      <xdr:spPr>
        <a:xfrm>
          <a:off x="2584174" y="30599270"/>
          <a:ext cx="715618" cy="331304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1</xdr:col>
      <xdr:colOff>0</xdr:colOff>
      <xdr:row>200</xdr:row>
      <xdr:rowOff>0</xdr:rowOff>
    </xdr:from>
    <xdr:to>
      <xdr:col>2</xdr:col>
      <xdr:colOff>1</xdr:colOff>
      <xdr:row>203</xdr:row>
      <xdr:rowOff>0</xdr:rowOff>
    </xdr:to>
    <xdr:sp macro="" textlink="">
      <xdr:nvSpPr>
        <xdr:cNvPr id="16" name="ZoneTexte 15"/>
        <xdr:cNvSpPr txBox="1"/>
      </xdr:nvSpPr>
      <xdr:spPr>
        <a:xfrm>
          <a:off x="2584174" y="33673774"/>
          <a:ext cx="715618" cy="530087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1</xdr:col>
      <xdr:colOff>0</xdr:colOff>
      <xdr:row>205</xdr:row>
      <xdr:rowOff>0</xdr:rowOff>
    </xdr:from>
    <xdr:to>
      <xdr:col>2</xdr:col>
      <xdr:colOff>1</xdr:colOff>
      <xdr:row>207</xdr:row>
      <xdr:rowOff>192156</xdr:rowOff>
    </xdr:to>
    <xdr:sp macro="" textlink="">
      <xdr:nvSpPr>
        <xdr:cNvPr id="17" name="ZoneTexte 16"/>
        <xdr:cNvSpPr txBox="1"/>
      </xdr:nvSpPr>
      <xdr:spPr>
        <a:xfrm>
          <a:off x="2584174" y="34435774"/>
          <a:ext cx="715618" cy="576469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1</xdr:col>
      <xdr:colOff>0</xdr:colOff>
      <xdr:row>210</xdr:row>
      <xdr:rowOff>0</xdr:rowOff>
    </xdr:from>
    <xdr:to>
      <xdr:col>2</xdr:col>
      <xdr:colOff>1</xdr:colOff>
      <xdr:row>222</xdr:row>
      <xdr:rowOff>0</xdr:rowOff>
    </xdr:to>
    <xdr:sp macro="" textlink="">
      <xdr:nvSpPr>
        <xdr:cNvPr id="18" name="ZoneTexte 17"/>
        <xdr:cNvSpPr txBox="1"/>
      </xdr:nvSpPr>
      <xdr:spPr>
        <a:xfrm>
          <a:off x="2584174" y="35244157"/>
          <a:ext cx="715618" cy="2305878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9</xdr:col>
      <xdr:colOff>0</xdr:colOff>
      <xdr:row>187</xdr:row>
      <xdr:rowOff>0</xdr:rowOff>
    </xdr:from>
    <xdr:to>
      <xdr:col>10</xdr:col>
      <xdr:colOff>0</xdr:colOff>
      <xdr:row>190</xdr:row>
      <xdr:rowOff>0</xdr:rowOff>
    </xdr:to>
    <xdr:sp macro="" textlink="">
      <xdr:nvSpPr>
        <xdr:cNvPr id="19" name="ZoneTexte 18"/>
        <xdr:cNvSpPr txBox="1"/>
      </xdr:nvSpPr>
      <xdr:spPr>
        <a:xfrm>
          <a:off x="9250017" y="32282296"/>
          <a:ext cx="947531" cy="1152939"/>
        </a:xfrm>
        <a:prstGeom prst="rect">
          <a:avLst/>
        </a:prstGeom>
        <a:solidFill>
          <a:srgbClr val="F4B084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Valeurs de comparaison retenues (mg/kg)</a:t>
          </a:r>
        </a:p>
      </xdr:txBody>
    </xdr:sp>
    <xdr:clientData/>
  </xdr:twoCellAnchor>
  <xdr:twoCellAnchor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sp macro="" textlink="">
      <xdr:nvSpPr>
        <xdr:cNvPr id="20" name="ZoneTexte 19"/>
        <xdr:cNvSpPr txBox="1"/>
      </xdr:nvSpPr>
      <xdr:spPr>
        <a:xfrm>
          <a:off x="9250017" y="152400"/>
          <a:ext cx="947531" cy="1152939"/>
        </a:xfrm>
        <a:prstGeom prst="rect">
          <a:avLst/>
        </a:prstGeom>
        <a:solidFill>
          <a:srgbClr val="F4B084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Valeurs de comparaison retenues (mg/kg)</a:t>
          </a:r>
        </a:p>
      </xdr:txBody>
    </xdr:sp>
    <xdr:clientData/>
  </xdr:twoCellAnchor>
  <xdr:twoCellAnchor>
    <xdr:from>
      <xdr:col>10</xdr:col>
      <xdr:colOff>0</xdr:colOff>
      <xdr:row>1</xdr:row>
      <xdr:rowOff>0</xdr:rowOff>
    </xdr:from>
    <xdr:to>
      <xdr:col>11</xdr:col>
      <xdr:colOff>0</xdr:colOff>
      <xdr:row>4</xdr:row>
      <xdr:rowOff>0</xdr:rowOff>
    </xdr:to>
    <xdr:sp macro="" textlink="">
      <xdr:nvSpPr>
        <xdr:cNvPr id="21" name="ZoneTexte 20"/>
        <xdr:cNvSpPr txBox="1"/>
      </xdr:nvSpPr>
      <xdr:spPr>
        <a:xfrm>
          <a:off x="10197548" y="152400"/>
          <a:ext cx="1166191" cy="1152939"/>
        </a:xfrm>
        <a:prstGeom prst="rect">
          <a:avLst/>
        </a:prstGeom>
        <a:solidFill>
          <a:srgbClr val="F4B084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Valeurs courantes dans le cas de fortes anomalies naturelles (mg/kg) (ASPITET)</a:t>
          </a:r>
        </a:p>
      </xdr:txBody>
    </xdr:sp>
    <xdr:clientData/>
  </xdr:twoCellAnchor>
  <xdr:twoCellAnchor>
    <xdr:from>
      <xdr:col>11</xdr:col>
      <xdr:colOff>0</xdr:colOff>
      <xdr:row>1</xdr:row>
      <xdr:rowOff>0</xdr:rowOff>
    </xdr:from>
    <xdr:to>
      <xdr:col>12</xdr:col>
      <xdr:colOff>0</xdr:colOff>
      <xdr:row>4</xdr:row>
      <xdr:rowOff>0</xdr:rowOff>
    </xdr:to>
    <xdr:sp macro="" textlink="">
      <xdr:nvSpPr>
        <xdr:cNvPr id="22" name="ZoneTexte 21"/>
        <xdr:cNvSpPr txBox="1"/>
      </xdr:nvSpPr>
      <xdr:spPr>
        <a:xfrm>
          <a:off x="11363739" y="152400"/>
          <a:ext cx="1099931" cy="1152939"/>
        </a:xfrm>
        <a:prstGeom prst="rect">
          <a:avLst/>
        </a:prstGeom>
        <a:solidFill>
          <a:srgbClr val="F4B084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Valeurs courantes dans les sols français (mg/kg) (GIS SOL)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GLOBAL.XL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"/>
    </sheetNames>
    <sheetDataSet>
      <sheetData sheetId="0">
        <row r="299">
          <cell r="J299">
            <v>1</v>
          </cell>
        </row>
        <row r="300">
          <cell r="J300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68"/>
  <sheetViews>
    <sheetView topLeftCell="A145" zoomScaleNormal="100" workbookViewId="0">
      <selection activeCell="A169" sqref="A169"/>
    </sheetView>
  </sheetViews>
  <sheetFormatPr baseColWidth="10" defaultRowHeight="14.4" x14ac:dyDescent="0.3"/>
  <cols>
    <col min="1" max="1" width="44.5546875" bestFit="1" customWidth="1"/>
    <col min="2" max="2" width="4.109375" style="34" customWidth="1"/>
    <col min="3" max="3" width="43" bestFit="1" customWidth="1"/>
  </cols>
  <sheetData>
    <row r="1" spans="1:3" x14ac:dyDescent="0.3">
      <c r="A1" t="s">
        <v>108</v>
      </c>
      <c r="C1" t="s">
        <v>108</v>
      </c>
    </row>
    <row r="2" spans="1:3" x14ac:dyDescent="0.3">
      <c r="A2" t="s">
        <v>127</v>
      </c>
      <c r="C2" t="s">
        <v>127</v>
      </c>
    </row>
    <row r="3" spans="1:3" x14ac:dyDescent="0.3">
      <c r="A3" t="s">
        <v>128</v>
      </c>
      <c r="C3" t="s">
        <v>128</v>
      </c>
    </row>
    <row r="4" spans="1:3" x14ac:dyDescent="0.3">
      <c r="A4" t="s">
        <v>129</v>
      </c>
      <c r="C4" t="s">
        <v>129</v>
      </c>
    </row>
    <row r="5" spans="1:3" x14ac:dyDescent="0.3">
      <c r="A5" t="s">
        <v>130</v>
      </c>
      <c r="C5" t="s">
        <v>130</v>
      </c>
    </row>
    <row r="6" spans="1:3" x14ac:dyDescent="0.3">
      <c r="A6" t="s">
        <v>131</v>
      </c>
      <c r="C6" t="s">
        <v>131</v>
      </c>
    </row>
    <row r="7" spans="1:3" x14ac:dyDescent="0.3">
      <c r="A7" t="s">
        <v>200</v>
      </c>
      <c r="C7" t="s">
        <v>200</v>
      </c>
    </row>
    <row r="8" spans="1:3" x14ac:dyDescent="0.3">
      <c r="A8" t="s">
        <v>203</v>
      </c>
      <c r="C8" t="s">
        <v>201</v>
      </c>
    </row>
    <row r="9" spans="1:3" x14ac:dyDescent="0.3">
      <c r="A9" t="s">
        <v>132</v>
      </c>
      <c r="C9" t="s">
        <v>132</v>
      </c>
    </row>
    <row r="10" spans="1:3" x14ac:dyDescent="0.3">
      <c r="A10" t="s">
        <v>84</v>
      </c>
      <c r="C10" t="s">
        <v>84</v>
      </c>
    </row>
    <row r="11" spans="1:3" x14ac:dyDescent="0.3">
      <c r="A11" t="s">
        <v>85</v>
      </c>
      <c r="C11" t="s">
        <v>85</v>
      </c>
    </row>
    <row r="12" spans="1:3" x14ac:dyDescent="0.3">
      <c r="A12" t="s">
        <v>86</v>
      </c>
      <c r="C12" t="s">
        <v>86</v>
      </c>
    </row>
    <row r="13" spans="1:3" x14ac:dyDescent="0.3">
      <c r="A13" t="s">
        <v>87</v>
      </c>
      <c r="C13" t="s">
        <v>87</v>
      </c>
    </row>
    <row r="14" spans="1:3" x14ac:dyDescent="0.3">
      <c r="A14" t="s">
        <v>88</v>
      </c>
      <c r="C14" t="s">
        <v>88</v>
      </c>
    </row>
    <row r="15" spans="1:3" x14ac:dyDescent="0.3">
      <c r="A15" t="s">
        <v>89</v>
      </c>
      <c r="C15" t="s">
        <v>89</v>
      </c>
    </row>
    <row r="16" spans="1:3" x14ac:dyDescent="0.3">
      <c r="A16" t="s">
        <v>90</v>
      </c>
      <c r="C16" t="s">
        <v>90</v>
      </c>
    </row>
    <row r="17" spans="1:3" x14ac:dyDescent="0.3">
      <c r="A17" t="s">
        <v>91</v>
      </c>
      <c r="C17" t="s">
        <v>91</v>
      </c>
    </row>
    <row r="18" spans="1:3" x14ac:dyDescent="0.3">
      <c r="A18" t="s">
        <v>92</v>
      </c>
      <c r="C18" t="s">
        <v>92</v>
      </c>
    </row>
    <row r="19" spans="1:3" x14ac:dyDescent="0.3">
      <c r="A19" t="s">
        <v>8</v>
      </c>
      <c r="C19" t="s">
        <v>8</v>
      </c>
    </row>
    <row r="20" spans="1:3" x14ac:dyDescent="0.3">
      <c r="A20" t="s">
        <v>3</v>
      </c>
      <c r="C20" t="s">
        <v>3</v>
      </c>
    </row>
    <row r="21" spans="1:3" x14ac:dyDescent="0.3">
      <c r="A21" t="s">
        <v>2</v>
      </c>
      <c r="C21" t="s">
        <v>2</v>
      </c>
    </row>
    <row r="22" spans="1:3" x14ac:dyDescent="0.3">
      <c r="A22" t="s">
        <v>7</v>
      </c>
      <c r="C22" t="s">
        <v>7</v>
      </c>
    </row>
    <row r="23" spans="1:3" x14ac:dyDescent="0.3">
      <c r="A23" t="s">
        <v>9</v>
      </c>
      <c r="C23" t="s">
        <v>9</v>
      </c>
    </row>
    <row r="24" spans="1:3" x14ac:dyDescent="0.3">
      <c r="A24" t="s">
        <v>4</v>
      </c>
      <c r="C24" t="s">
        <v>4</v>
      </c>
    </row>
    <row r="25" spans="1:3" x14ac:dyDescent="0.3">
      <c r="A25" t="s">
        <v>46</v>
      </c>
      <c r="C25" t="s">
        <v>46</v>
      </c>
    </row>
    <row r="26" spans="1:3" x14ac:dyDescent="0.3">
      <c r="A26" t="s">
        <v>10</v>
      </c>
      <c r="C26" t="s">
        <v>10</v>
      </c>
    </row>
    <row r="27" spans="1:3" x14ac:dyDescent="0.3">
      <c r="A27" t="s">
        <v>5</v>
      </c>
      <c r="C27" t="s">
        <v>5</v>
      </c>
    </row>
    <row r="28" spans="1:3" x14ac:dyDescent="0.3">
      <c r="A28" t="s">
        <v>6</v>
      </c>
      <c r="C28" t="s">
        <v>6</v>
      </c>
    </row>
    <row r="29" spans="1:3" x14ac:dyDescent="0.3">
      <c r="A29" t="s">
        <v>47</v>
      </c>
      <c r="C29" t="s">
        <v>47</v>
      </c>
    </row>
    <row r="30" spans="1:3" x14ac:dyDescent="0.3">
      <c r="A30" t="s">
        <v>48</v>
      </c>
      <c r="C30" t="s">
        <v>48</v>
      </c>
    </row>
    <row r="31" spans="1:3" x14ac:dyDescent="0.3">
      <c r="A31" t="s">
        <v>49</v>
      </c>
      <c r="C31" t="s">
        <v>49</v>
      </c>
    </row>
    <row r="32" spans="1:3" x14ac:dyDescent="0.3">
      <c r="A32" t="s">
        <v>50</v>
      </c>
      <c r="C32" t="s">
        <v>50</v>
      </c>
    </row>
    <row r="33" spans="1:3" x14ac:dyDescent="0.3">
      <c r="A33" t="s">
        <v>52</v>
      </c>
      <c r="C33" t="s">
        <v>52</v>
      </c>
    </row>
    <row r="34" spans="1:3" x14ac:dyDescent="0.3">
      <c r="A34" t="s">
        <v>51</v>
      </c>
      <c r="C34" t="s">
        <v>51</v>
      </c>
    </row>
    <row r="35" spans="1:3" x14ac:dyDescent="0.3">
      <c r="A35" t="s">
        <v>107</v>
      </c>
      <c r="C35" t="s">
        <v>107</v>
      </c>
    </row>
    <row r="36" spans="1:3" x14ac:dyDescent="0.3">
      <c r="A36" t="s">
        <v>11</v>
      </c>
      <c r="C36" t="s">
        <v>11</v>
      </c>
    </row>
    <row r="37" spans="1:3" x14ac:dyDescent="0.3">
      <c r="A37" t="s">
        <v>12</v>
      </c>
      <c r="C37" t="s">
        <v>12</v>
      </c>
    </row>
    <row r="38" spans="1:3" x14ac:dyDescent="0.3">
      <c r="A38" t="s">
        <v>13</v>
      </c>
      <c r="C38" t="s">
        <v>13</v>
      </c>
    </row>
    <row r="39" spans="1:3" x14ac:dyDescent="0.3">
      <c r="A39" t="s">
        <v>105</v>
      </c>
      <c r="C39" t="s">
        <v>105</v>
      </c>
    </row>
    <row r="40" spans="1:3" x14ac:dyDescent="0.3">
      <c r="A40" t="s">
        <v>14</v>
      </c>
      <c r="C40" t="s">
        <v>14</v>
      </c>
    </row>
    <row r="41" spans="1:3" x14ac:dyDescent="0.3">
      <c r="A41" t="s">
        <v>106</v>
      </c>
      <c r="C41" t="s">
        <v>106</v>
      </c>
    </row>
    <row r="42" spans="1:3" x14ac:dyDescent="0.3">
      <c r="A42" t="s">
        <v>93</v>
      </c>
      <c r="C42" t="s">
        <v>93</v>
      </c>
    </row>
    <row r="43" spans="1:3" x14ac:dyDescent="0.3">
      <c r="A43" t="s">
        <v>94</v>
      </c>
      <c r="C43" t="s">
        <v>94</v>
      </c>
    </row>
    <row r="44" spans="1:3" x14ac:dyDescent="0.3">
      <c r="A44" t="s">
        <v>95</v>
      </c>
      <c r="C44" t="s">
        <v>95</v>
      </c>
    </row>
    <row r="45" spans="1:3" x14ac:dyDescent="0.3">
      <c r="A45" t="s">
        <v>96</v>
      </c>
      <c r="C45" t="s">
        <v>96</v>
      </c>
    </row>
    <row r="46" spans="1:3" x14ac:dyDescent="0.3">
      <c r="A46" t="s">
        <v>97</v>
      </c>
      <c r="C46" t="s">
        <v>97</v>
      </c>
    </row>
    <row r="47" spans="1:3" x14ac:dyDescent="0.3">
      <c r="A47" t="s">
        <v>98</v>
      </c>
      <c r="C47" t="s">
        <v>98</v>
      </c>
    </row>
    <row r="48" spans="1:3" x14ac:dyDescent="0.3">
      <c r="A48" t="s">
        <v>99</v>
      </c>
      <c r="C48" t="s">
        <v>99</v>
      </c>
    </row>
    <row r="49" spans="1:3" x14ac:dyDescent="0.3">
      <c r="A49" t="s">
        <v>100</v>
      </c>
      <c r="C49" t="s">
        <v>100</v>
      </c>
    </row>
    <row r="50" spans="1:3" x14ac:dyDescent="0.3">
      <c r="A50" t="s">
        <v>43</v>
      </c>
      <c r="C50" t="s">
        <v>43</v>
      </c>
    </row>
    <row r="51" spans="1:3" x14ac:dyDescent="0.3">
      <c r="A51" t="s">
        <v>64</v>
      </c>
      <c r="C51" t="s">
        <v>64</v>
      </c>
    </row>
    <row r="52" spans="1:3" x14ac:dyDescent="0.3">
      <c r="A52" t="s">
        <v>44</v>
      </c>
      <c r="C52" t="s">
        <v>44</v>
      </c>
    </row>
    <row r="53" spans="1:3" x14ac:dyDescent="0.3">
      <c r="A53" t="s">
        <v>37</v>
      </c>
      <c r="C53" t="s">
        <v>37</v>
      </c>
    </row>
    <row r="54" spans="1:3" x14ac:dyDescent="0.3">
      <c r="A54" t="s">
        <v>41</v>
      </c>
      <c r="C54" t="s">
        <v>41</v>
      </c>
    </row>
    <row r="55" spans="1:3" x14ac:dyDescent="0.3">
      <c r="A55" t="s">
        <v>42</v>
      </c>
      <c r="C55" t="s">
        <v>42</v>
      </c>
    </row>
    <row r="56" spans="1:3" x14ac:dyDescent="0.3">
      <c r="A56" t="s">
        <v>65</v>
      </c>
      <c r="C56" t="s">
        <v>65</v>
      </c>
    </row>
    <row r="57" spans="1:3" x14ac:dyDescent="0.3">
      <c r="A57" t="s">
        <v>39</v>
      </c>
      <c r="C57" t="s">
        <v>39</v>
      </c>
    </row>
    <row r="58" spans="1:3" x14ac:dyDescent="0.3">
      <c r="A58" t="s">
        <v>38</v>
      </c>
      <c r="C58" t="s">
        <v>38</v>
      </c>
    </row>
    <row r="59" spans="1:3" x14ac:dyDescent="0.3">
      <c r="A59" t="s">
        <v>40</v>
      </c>
      <c r="C59" t="s">
        <v>40</v>
      </c>
    </row>
    <row r="60" spans="1:3" x14ac:dyDescent="0.3">
      <c r="A60" t="s">
        <v>101</v>
      </c>
      <c r="C60" t="s">
        <v>101</v>
      </c>
    </row>
    <row r="61" spans="1:3" x14ac:dyDescent="0.3">
      <c r="A61" t="s">
        <v>102</v>
      </c>
      <c r="C61" t="s">
        <v>102</v>
      </c>
    </row>
    <row r="62" spans="1:3" x14ac:dyDescent="0.3">
      <c r="A62" t="s">
        <v>103</v>
      </c>
      <c r="C62" t="s">
        <v>103</v>
      </c>
    </row>
    <row r="63" spans="1:3" x14ac:dyDescent="0.3">
      <c r="A63" t="s">
        <v>104</v>
      </c>
      <c r="C63" t="s">
        <v>104</v>
      </c>
    </row>
    <row r="64" spans="1:3" x14ac:dyDescent="0.3">
      <c r="A64" t="s">
        <v>66</v>
      </c>
      <c r="C64" t="s">
        <v>66</v>
      </c>
    </row>
    <row r="65" spans="1:3" x14ac:dyDescent="0.3">
      <c r="A65" t="s">
        <v>56</v>
      </c>
      <c r="C65" t="s">
        <v>56</v>
      </c>
    </row>
    <row r="66" spans="1:3" x14ac:dyDescent="0.3">
      <c r="A66" t="s">
        <v>58</v>
      </c>
      <c r="C66" t="s">
        <v>58</v>
      </c>
    </row>
    <row r="67" spans="1:3" x14ac:dyDescent="0.3">
      <c r="A67" t="s">
        <v>67</v>
      </c>
      <c r="C67" t="s">
        <v>67</v>
      </c>
    </row>
    <row r="68" spans="1:3" x14ac:dyDescent="0.3">
      <c r="A68" t="s">
        <v>68</v>
      </c>
      <c r="C68" t="s">
        <v>68</v>
      </c>
    </row>
    <row r="69" spans="1:3" x14ac:dyDescent="0.3">
      <c r="A69" t="s">
        <v>57</v>
      </c>
      <c r="C69" t="s">
        <v>57</v>
      </c>
    </row>
    <row r="70" spans="1:3" x14ac:dyDescent="0.3">
      <c r="A70" t="s">
        <v>69</v>
      </c>
      <c r="C70" t="s">
        <v>69</v>
      </c>
    </row>
    <row r="71" spans="1:3" x14ac:dyDescent="0.3">
      <c r="A71" t="s">
        <v>70</v>
      </c>
      <c r="C71" t="s">
        <v>70</v>
      </c>
    </row>
    <row r="72" spans="1:3" x14ac:dyDescent="0.3">
      <c r="A72" t="s">
        <v>71</v>
      </c>
      <c r="C72" t="s">
        <v>71</v>
      </c>
    </row>
    <row r="73" spans="1:3" x14ac:dyDescent="0.3">
      <c r="A73" t="s">
        <v>72</v>
      </c>
      <c r="C73" t="s">
        <v>72</v>
      </c>
    </row>
    <row r="74" spans="1:3" x14ac:dyDescent="0.3">
      <c r="A74" t="s">
        <v>55</v>
      </c>
      <c r="C74" t="s">
        <v>55</v>
      </c>
    </row>
    <row r="75" spans="1:3" x14ac:dyDescent="0.3">
      <c r="A75" t="s">
        <v>73</v>
      </c>
      <c r="C75" t="s">
        <v>73</v>
      </c>
    </row>
    <row r="76" spans="1:3" x14ac:dyDescent="0.3">
      <c r="A76" t="s">
        <v>54</v>
      </c>
      <c r="C76" t="s">
        <v>54</v>
      </c>
    </row>
    <row r="77" spans="1:3" x14ac:dyDescent="0.3">
      <c r="A77" t="s">
        <v>74</v>
      </c>
      <c r="C77" t="s">
        <v>74</v>
      </c>
    </row>
    <row r="78" spans="1:3" x14ac:dyDescent="0.3">
      <c r="A78" t="s">
        <v>53</v>
      </c>
      <c r="C78" t="s">
        <v>53</v>
      </c>
    </row>
    <row r="79" spans="1:3" x14ac:dyDescent="0.3">
      <c r="A79" t="s">
        <v>134</v>
      </c>
      <c r="C79" t="s">
        <v>134</v>
      </c>
    </row>
    <row r="80" spans="1:3" x14ac:dyDescent="0.3">
      <c r="A80" t="s">
        <v>135</v>
      </c>
      <c r="C80" t="s">
        <v>135</v>
      </c>
    </row>
    <row r="81" spans="1:3" x14ac:dyDescent="0.3">
      <c r="A81" t="s">
        <v>136</v>
      </c>
      <c r="C81" t="s">
        <v>136</v>
      </c>
    </row>
    <row r="82" spans="1:3" x14ac:dyDescent="0.3">
      <c r="A82" t="s">
        <v>137</v>
      </c>
      <c r="C82" t="s">
        <v>137</v>
      </c>
    </row>
    <row r="83" spans="1:3" x14ac:dyDescent="0.3">
      <c r="A83" t="s">
        <v>138</v>
      </c>
      <c r="C83" t="s">
        <v>138</v>
      </c>
    </row>
    <row r="84" spans="1:3" x14ac:dyDescent="0.3">
      <c r="A84" t="s">
        <v>139</v>
      </c>
      <c r="C84" t="s">
        <v>139</v>
      </c>
    </row>
    <row r="85" spans="1:3" x14ac:dyDescent="0.3">
      <c r="A85" t="s">
        <v>140</v>
      </c>
      <c r="C85" t="s">
        <v>140</v>
      </c>
    </row>
    <row r="86" spans="1:3" x14ac:dyDescent="0.3">
      <c r="A86" t="s">
        <v>141</v>
      </c>
      <c r="C86" t="s">
        <v>141</v>
      </c>
    </row>
    <row r="87" spans="1:3" x14ac:dyDescent="0.3">
      <c r="A87" t="s">
        <v>142</v>
      </c>
      <c r="C87" t="s">
        <v>142</v>
      </c>
    </row>
    <row r="88" spans="1:3" x14ac:dyDescent="0.3">
      <c r="A88" t="s">
        <v>143</v>
      </c>
      <c r="C88" t="s">
        <v>143</v>
      </c>
    </row>
    <row r="89" spans="1:3" x14ac:dyDescent="0.3">
      <c r="A89" t="s">
        <v>144</v>
      </c>
      <c r="C89" t="s">
        <v>144</v>
      </c>
    </row>
    <row r="90" spans="1:3" x14ac:dyDescent="0.3">
      <c r="A90" t="s">
        <v>145</v>
      </c>
      <c r="C90" t="s">
        <v>145</v>
      </c>
    </row>
    <row r="91" spans="1:3" x14ac:dyDescent="0.3">
      <c r="A91" t="s">
        <v>146</v>
      </c>
      <c r="C91" t="s">
        <v>146</v>
      </c>
    </row>
    <row r="92" spans="1:3" x14ac:dyDescent="0.3">
      <c r="A92" t="s">
        <v>147</v>
      </c>
      <c r="C92" t="s">
        <v>147</v>
      </c>
    </row>
    <row r="93" spans="1:3" x14ac:dyDescent="0.3">
      <c r="A93" t="s">
        <v>148</v>
      </c>
      <c r="C93" t="s">
        <v>148</v>
      </c>
    </row>
    <row r="94" spans="1:3" x14ac:dyDescent="0.3">
      <c r="A94" t="s">
        <v>149</v>
      </c>
      <c r="C94" t="s">
        <v>149</v>
      </c>
    </row>
    <row r="95" spans="1:3" x14ac:dyDescent="0.3">
      <c r="A95" t="s">
        <v>150</v>
      </c>
      <c r="C95" t="s">
        <v>150</v>
      </c>
    </row>
    <row r="96" spans="1:3" x14ac:dyDescent="0.3">
      <c r="A96" t="s">
        <v>151</v>
      </c>
      <c r="C96" t="s">
        <v>151</v>
      </c>
    </row>
    <row r="97" spans="1:3" x14ac:dyDescent="0.3">
      <c r="A97" t="s">
        <v>152</v>
      </c>
      <c r="C97" t="s">
        <v>152</v>
      </c>
    </row>
    <row r="98" spans="1:3" x14ac:dyDescent="0.3">
      <c r="A98" t="s">
        <v>153</v>
      </c>
      <c r="C98" t="s">
        <v>153</v>
      </c>
    </row>
    <row r="99" spans="1:3" x14ac:dyDescent="0.3">
      <c r="A99" t="s">
        <v>154</v>
      </c>
      <c r="C99" t="s">
        <v>154</v>
      </c>
    </row>
    <row r="100" spans="1:3" x14ac:dyDescent="0.3">
      <c r="A100" t="s">
        <v>155</v>
      </c>
      <c r="C100" t="s">
        <v>155</v>
      </c>
    </row>
    <row r="101" spans="1:3" x14ac:dyDescent="0.3">
      <c r="A101" t="s">
        <v>156</v>
      </c>
      <c r="C101" t="s">
        <v>156</v>
      </c>
    </row>
    <row r="102" spans="1:3" x14ac:dyDescent="0.3">
      <c r="A102" t="s">
        <v>159</v>
      </c>
      <c r="C102" t="s">
        <v>159</v>
      </c>
    </row>
    <row r="103" spans="1:3" x14ac:dyDescent="0.3">
      <c r="A103" t="s">
        <v>160</v>
      </c>
      <c r="C103" t="s">
        <v>160</v>
      </c>
    </row>
    <row r="104" spans="1:3" x14ac:dyDescent="0.3">
      <c r="A104" t="s">
        <v>161</v>
      </c>
      <c r="C104" t="s">
        <v>161</v>
      </c>
    </row>
    <row r="105" spans="1:3" x14ac:dyDescent="0.3">
      <c r="A105" t="s">
        <v>162</v>
      </c>
      <c r="C105" t="s">
        <v>162</v>
      </c>
    </row>
    <row r="106" spans="1:3" x14ac:dyDescent="0.3">
      <c r="A106" t="s">
        <v>163</v>
      </c>
      <c r="C106" t="s">
        <v>163</v>
      </c>
    </row>
    <row r="107" spans="1:3" x14ac:dyDescent="0.3">
      <c r="A107" t="s">
        <v>164</v>
      </c>
      <c r="C107" t="s">
        <v>164</v>
      </c>
    </row>
    <row r="108" spans="1:3" x14ac:dyDescent="0.3">
      <c r="A108" t="s">
        <v>165</v>
      </c>
      <c r="C108" t="s">
        <v>165</v>
      </c>
    </row>
    <row r="109" spans="1:3" x14ac:dyDescent="0.3">
      <c r="A109" t="s">
        <v>166</v>
      </c>
      <c r="C109" t="s">
        <v>166</v>
      </c>
    </row>
    <row r="110" spans="1:3" x14ac:dyDescent="0.3">
      <c r="A110" t="s">
        <v>167</v>
      </c>
      <c r="C110" t="s">
        <v>167</v>
      </c>
    </row>
    <row r="111" spans="1:3" x14ac:dyDescent="0.3">
      <c r="A111" t="s">
        <v>168</v>
      </c>
      <c r="C111" t="s">
        <v>168</v>
      </c>
    </row>
    <row r="112" spans="1:3" x14ac:dyDescent="0.3">
      <c r="A112" t="s">
        <v>169</v>
      </c>
      <c r="C112" t="s">
        <v>169</v>
      </c>
    </row>
    <row r="113" spans="1:3" x14ac:dyDescent="0.3">
      <c r="A113" t="s">
        <v>158</v>
      </c>
      <c r="C113" t="s">
        <v>158</v>
      </c>
    </row>
    <row r="114" spans="1:3" x14ac:dyDescent="0.3">
      <c r="A114" t="s">
        <v>172</v>
      </c>
      <c r="C114" t="s">
        <v>172</v>
      </c>
    </row>
    <row r="115" spans="1:3" x14ac:dyDescent="0.3">
      <c r="A115" t="s">
        <v>173</v>
      </c>
      <c r="C115" t="s">
        <v>173</v>
      </c>
    </row>
    <row r="116" spans="1:3" x14ac:dyDescent="0.3">
      <c r="A116" t="s">
        <v>174</v>
      </c>
      <c r="C116" t="s">
        <v>174</v>
      </c>
    </row>
    <row r="117" spans="1:3" x14ac:dyDescent="0.3">
      <c r="A117" t="s">
        <v>175</v>
      </c>
      <c r="C117" t="s">
        <v>175</v>
      </c>
    </row>
    <row r="118" spans="1:3" x14ac:dyDescent="0.3">
      <c r="A118" t="s">
        <v>176</v>
      </c>
      <c r="C118" t="s">
        <v>176</v>
      </c>
    </row>
    <row r="119" spans="1:3" x14ac:dyDescent="0.3">
      <c r="A119" t="s">
        <v>177</v>
      </c>
      <c r="C119" t="s">
        <v>177</v>
      </c>
    </row>
    <row r="120" spans="1:3" x14ac:dyDescent="0.3">
      <c r="A120" t="s">
        <v>178</v>
      </c>
      <c r="C120" t="s">
        <v>178</v>
      </c>
    </row>
    <row r="121" spans="1:3" x14ac:dyDescent="0.3">
      <c r="A121" t="s">
        <v>179</v>
      </c>
      <c r="C121" t="s">
        <v>179</v>
      </c>
    </row>
    <row r="122" spans="1:3" x14ac:dyDescent="0.3">
      <c r="A122" t="s">
        <v>180</v>
      </c>
      <c r="C122" t="s">
        <v>180</v>
      </c>
    </row>
    <row r="123" spans="1:3" x14ac:dyDescent="0.3">
      <c r="A123" t="s">
        <v>181</v>
      </c>
      <c r="C123" t="s">
        <v>181</v>
      </c>
    </row>
    <row r="124" spans="1:3" x14ac:dyDescent="0.3">
      <c r="A124" t="s">
        <v>182</v>
      </c>
      <c r="C124" t="s">
        <v>182</v>
      </c>
    </row>
    <row r="125" spans="1:3" x14ac:dyDescent="0.3">
      <c r="A125" t="s">
        <v>183</v>
      </c>
      <c r="C125" t="s">
        <v>183</v>
      </c>
    </row>
    <row r="126" spans="1:3" x14ac:dyDescent="0.3">
      <c r="A126" t="s">
        <v>184</v>
      </c>
      <c r="C126" t="s">
        <v>184</v>
      </c>
    </row>
    <row r="127" spans="1:3" x14ac:dyDescent="0.3">
      <c r="A127" t="s">
        <v>185</v>
      </c>
      <c r="C127" t="s">
        <v>185</v>
      </c>
    </row>
    <row r="128" spans="1:3" x14ac:dyDescent="0.3">
      <c r="A128" t="s">
        <v>186</v>
      </c>
      <c r="C128" t="s">
        <v>186</v>
      </c>
    </row>
    <row r="129" spans="1:3" x14ac:dyDescent="0.3">
      <c r="A129" t="s">
        <v>187</v>
      </c>
      <c r="C129" t="s">
        <v>187</v>
      </c>
    </row>
    <row r="130" spans="1:3" x14ac:dyDescent="0.3">
      <c r="A130" t="s">
        <v>188</v>
      </c>
      <c r="C130" t="s">
        <v>188</v>
      </c>
    </row>
    <row r="131" spans="1:3" x14ac:dyDescent="0.3">
      <c r="A131" t="s">
        <v>189</v>
      </c>
      <c r="C131" t="s">
        <v>189</v>
      </c>
    </row>
    <row r="132" spans="1:3" x14ac:dyDescent="0.3">
      <c r="A132" t="s">
        <v>190</v>
      </c>
      <c r="C132" t="s">
        <v>190</v>
      </c>
    </row>
    <row r="133" spans="1:3" x14ac:dyDescent="0.3">
      <c r="A133" t="s">
        <v>191</v>
      </c>
      <c r="C133" t="s">
        <v>191</v>
      </c>
    </row>
    <row r="134" spans="1:3" x14ac:dyDescent="0.3">
      <c r="A134" t="s">
        <v>192</v>
      </c>
      <c r="C134" t="s">
        <v>192</v>
      </c>
    </row>
    <row r="135" spans="1:3" x14ac:dyDescent="0.3">
      <c r="A135" t="s">
        <v>193</v>
      </c>
      <c r="C135" t="s">
        <v>193</v>
      </c>
    </row>
    <row r="136" spans="1:3" x14ac:dyDescent="0.3">
      <c r="A136" t="s">
        <v>194</v>
      </c>
      <c r="C136" t="s">
        <v>194</v>
      </c>
    </row>
    <row r="137" spans="1:3" x14ac:dyDescent="0.3">
      <c r="A137" t="s">
        <v>195</v>
      </c>
      <c r="C137" t="s">
        <v>195</v>
      </c>
    </row>
    <row r="138" spans="1:3" x14ac:dyDescent="0.3">
      <c r="A138" t="s">
        <v>196</v>
      </c>
      <c r="C138" t="s">
        <v>196</v>
      </c>
    </row>
    <row r="139" spans="1:3" x14ac:dyDescent="0.3">
      <c r="A139" t="s">
        <v>197</v>
      </c>
      <c r="C139" t="s">
        <v>197</v>
      </c>
    </row>
    <row r="140" spans="1:3" x14ac:dyDescent="0.3">
      <c r="A140" t="s">
        <v>198</v>
      </c>
      <c r="C140" t="s">
        <v>198</v>
      </c>
    </row>
    <row r="141" spans="1:3" x14ac:dyDescent="0.3">
      <c r="A141" t="s">
        <v>199</v>
      </c>
      <c r="C141" t="s">
        <v>199</v>
      </c>
    </row>
    <row r="142" spans="1:3" x14ac:dyDescent="0.3">
      <c r="A142" t="s">
        <v>26</v>
      </c>
    </row>
    <row r="143" spans="1:3" x14ac:dyDescent="0.3">
      <c r="A143" t="s">
        <v>109</v>
      </c>
    </row>
    <row r="144" spans="1:3" x14ac:dyDescent="0.3">
      <c r="A144" t="s">
        <v>110</v>
      </c>
    </row>
    <row r="145" spans="1:1" x14ac:dyDescent="0.3">
      <c r="A145" t="s">
        <v>111</v>
      </c>
    </row>
    <row r="146" spans="1:1" x14ac:dyDescent="0.3">
      <c r="A146" t="s">
        <v>112</v>
      </c>
    </row>
    <row r="147" spans="1:1" x14ac:dyDescent="0.3">
      <c r="A147" t="s">
        <v>113</v>
      </c>
    </row>
    <row r="148" spans="1:1" x14ac:dyDescent="0.3">
      <c r="A148" t="s">
        <v>114</v>
      </c>
    </row>
    <row r="149" spans="1:1" x14ac:dyDescent="0.3">
      <c r="A149" t="s">
        <v>115</v>
      </c>
    </row>
    <row r="150" spans="1:1" x14ac:dyDescent="0.3">
      <c r="A150" t="s">
        <v>116</v>
      </c>
    </row>
    <row r="151" spans="1:1" x14ac:dyDescent="0.3">
      <c r="A151" t="s">
        <v>117</v>
      </c>
    </row>
    <row r="152" spans="1:1" x14ac:dyDescent="0.3">
      <c r="A152" t="s">
        <v>118</v>
      </c>
    </row>
    <row r="153" spans="1:1" x14ac:dyDescent="0.3">
      <c r="A153" t="s">
        <v>119</v>
      </c>
    </row>
    <row r="154" spans="1:1" x14ac:dyDescent="0.3">
      <c r="A154" t="s">
        <v>120</v>
      </c>
    </row>
    <row r="155" spans="1:1" x14ac:dyDescent="0.3">
      <c r="A155" t="s">
        <v>121</v>
      </c>
    </row>
    <row r="156" spans="1:1" x14ac:dyDescent="0.3">
      <c r="A156" t="s">
        <v>122</v>
      </c>
    </row>
    <row r="157" spans="1:1" x14ac:dyDescent="0.3">
      <c r="A157" t="s">
        <v>123</v>
      </c>
    </row>
    <row r="158" spans="1:1" x14ac:dyDescent="0.3">
      <c r="A158" t="s">
        <v>124</v>
      </c>
    </row>
    <row r="159" spans="1:1" x14ac:dyDescent="0.3">
      <c r="A159" t="s">
        <v>125</v>
      </c>
    </row>
    <row r="160" spans="1:1" x14ac:dyDescent="0.3">
      <c r="A160" t="s">
        <v>126</v>
      </c>
    </row>
    <row r="161" spans="1:3" x14ac:dyDescent="0.3">
      <c r="A161" t="s">
        <v>15</v>
      </c>
      <c r="C161" t="s">
        <v>15</v>
      </c>
    </row>
    <row r="162" spans="1:3" x14ac:dyDescent="0.3">
      <c r="A162" t="s">
        <v>16</v>
      </c>
      <c r="C162" t="s">
        <v>16</v>
      </c>
    </row>
    <row r="163" spans="1:3" x14ac:dyDescent="0.3">
      <c r="A163" t="s">
        <v>17</v>
      </c>
      <c r="C163" t="s">
        <v>17</v>
      </c>
    </row>
    <row r="164" spans="1:3" x14ac:dyDescent="0.3">
      <c r="A164" t="s">
        <v>18</v>
      </c>
      <c r="C164" t="s">
        <v>18</v>
      </c>
    </row>
    <row r="165" spans="1:3" x14ac:dyDescent="0.3">
      <c r="A165" t="s">
        <v>19</v>
      </c>
      <c r="C165" t="s">
        <v>19</v>
      </c>
    </row>
    <row r="166" spans="1:3" x14ac:dyDescent="0.3">
      <c r="A166" t="s">
        <v>20</v>
      </c>
      <c r="C166" t="s">
        <v>20</v>
      </c>
    </row>
    <row r="167" spans="1:3" x14ac:dyDescent="0.3">
      <c r="A167" t="s">
        <v>21</v>
      </c>
      <c r="C167" t="s">
        <v>21</v>
      </c>
    </row>
    <row r="168" spans="1:3" x14ac:dyDescent="0.3">
      <c r="A168" t="s">
        <v>22</v>
      </c>
      <c r="C168" t="s">
        <v>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DM327"/>
  <sheetViews>
    <sheetView tabSelected="1" zoomScale="70" zoomScaleNormal="70" workbookViewId="0">
      <selection activeCell="L190" sqref="L190"/>
    </sheetView>
  </sheetViews>
  <sheetFormatPr baseColWidth="10" defaultColWidth="11.44140625" defaultRowHeight="11.4" x14ac:dyDescent="0.2"/>
  <cols>
    <col min="1" max="1" width="37.6640625" style="3" customWidth="1"/>
    <col min="2" max="2" width="10.44140625" style="37" customWidth="1"/>
    <col min="3" max="8" width="14.109375" style="3" customWidth="1"/>
    <col min="9" max="9" width="2.109375" style="1" customWidth="1"/>
    <col min="10" max="10" width="13.77734375" style="3" customWidth="1"/>
    <col min="11" max="11" width="17" style="3" customWidth="1"/>
    <col min="12" max="12" width="16" style="3" customWidth="1"/>
    <col min="13" max="13" width="15.109375" style="3" customWidth="1"/>
    <col min="14" max="18" width="11.44140625" style="151" customWidth="1"/>
    <col min="19" max="19" width="15.33203125" style="3" customWidth="1"/>
    <col min="20" max="28" width="11.44140625" style="3" customWidth="1"/>
    <col min="29" max="29" width="11.44140625" style="123" customWidth="1"/>
    <col min="30" max="117" width="11.44140625" style="123"/>
    <col min="118" max="16384" width="11.44140625" style="3"/>
  </cols>
  <sheetData>
    <row r="1" spans="1:117" s="151" customFormat="1" ht="12" thickBot="1" x14ac:dyDescent="0.25">
      <c r="A1" s="1"/>
      <c r="B1" s="36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  <c r="BB1" s="123"/>
      <c r="BC1" s="123"/>
      <c r="BD1" s="123"/>
      <c r="BE1" s="123"/>
      <c r="BF1" s="123"/>
      <c r="BG1" s="123"/>
      <c r="BH1" s="123"/>
      <c r="BI1" s="123"/>
      <c r="BJ1" s="123"/>
      <c r="BK1" s="123"/>
      <c r="BL1" s="123"/>
      <c r="BM1" s="123"/>
      <c r="BN1" s="123"/>
      <c r="BO1" s="123"/>
      <c r="BP1" s="123"/>
      <c r="BQ1" s="123"/>
      <c r="BR1" s="123"/>
      <c r="BS1" s="123"/>
      <c r="BT1" s="123"/>
      <c r="BU1" s="123"/>
      <c r="BV1" s="123"/>
      <c r="BW1" s="123"/>
      <c r="BX1" s="123"/>
      <c r="BY1" s="123"/>
      <c r="BZ1" s="123"/>
      <c r="CA1" s="123"/>
      <c r="CB1" s="123"/>
      <c r="CC1" s="123"/>
      <c r="CD1" s="123"/>
      <c r="CE1" s="123"/>
      <c r="CF1" s="123"/>
      <c r="CG1" s="123"/>
      <c r="CH1" s="123"/>
      <c r="CI1" s="123"/>
      <c r="CJ1" s="123"/>
      <c r="CK1" s="123"/>
      <c r="CL1" s="123"/>
      <c r="CM1" s="123"/>
      <c r="CN1" s="123"/>
      <c r="CO1" s="123"/>
      <c r="CP1" s="123"/>
      <c r="CQ1" s="123"/>
      <c r="CR1" s="123"/>
      <c r="CS1" s="123"/>
      <c r="CT1" s="123"/>
      <c r="CU1" s="123"/>
      <c r="CV1" s="123"/>
      <c r="CW1" s="123"/>
      <c r="CX1" s="123"/>
      <c r="CY1" s="123"/>
      <c r="CZ1" s="123"/>
      <c r="DA1" s="123"/>
      <c r="DB1" s="123"/>
      <c r="DC1" s="123"/>
      <c r="DD1" s="123"/>
      <c r="DE1" s="123"/>
      <c r="DF1" s="123"/>
      <c r="DG1" s="123"/>
      <c r="DH1" s="123"/>
      <c r="DI1" s="123"/>
      <c r="DJ1" s="123"/>
      <c r="DK1" s="123"/>
      <c r="DL1" s="123"/>
      <c r="DM1" s="123"/>
    </row>
    <row r="2" spans="1:117" ht="30" customHeight="1" thickBot="1" x14ac:dyDescent="0.25">
      <c r="A2" s="215" t="s">
        <v>23</v>
      </c>
      <c r="B2" s="216"/>
      <c r="C2" s="65"/>
      <c r="D2" s="65"/>
      <c r="E2" s="65"/>
      <c r="F2" s="65"/>
      <c r="G2" s="65"/>
      <c r="H2" s="65"/>
      <c r="J2" s="221" t="s">
        <v>897</v>
      </c>
      <c r="K2" s="199" t="s">
        <v>327</v>
      </c>
      <c r="L2" s="199" t="s">
        <v>328</v>
      </c>
      <c r="M2" s="1"/>
      <c r="N2" s="189"/>
      <c r="O2" s="190"/>
      <c r="P2" s="191"/>
      <c r="S2" s="182" t="s">
        <v>202</v>
      </c>
      <c r="T2" s="183" t="s">
        <v>82</v>
      </c>
      <c r="U2" s="183" t="s">
        <v>75</v>
      </c>
      <c r="V2" s="183" t="s">
        <v>76</v>
      </c>
      <c r="W2" s="183" t="s">
        <v>77</v>
      </c>
      <c r="X2" s="183" t="s">
        <v>78</v>
      </c>
      <c r="Y2" s="183" t="s">
        <v>79</v>
      </c>
      <c r="Z2" s="183" t="s">
        <v>80</v>
      </c>
      <c r="AA2" s="183" t="s">
        <v>81</v>
      </c>
      <c r="AB2" s="184" t="s">
        <v>83</v>
      </c>
    </row>
    <row r="3" spans="1:117" ht="30" customHeight="1" x14ac:dyDescent="0.2">
      <c r="A3" s="217" t="s">
        <v>326</v>
      </c>
      <c r="B3" s="218"/>
      <c r="C3" s="65"/>
      <c r="D3" s="65"/>
      <c r="E3" s="65"/>
      <c r="F3" s="65"/>
      <c r="G3" s="65"/>
      <c r="H3" s="65"/>
      <c r="J3" s="222"/>
      <c r="K3" s="201"/>
      <c r="L3" s="201"/>
      <c r="M3" s="1"/>
      <c r="N3" s="192"/>
      <c r="O3" s="74"/>
      <c r="P3" s="193"/>
      <c r="S3" s="172"/>
      <c r="T3" s="164"/>
      <c r="U3" s="165"/>
      <c r="V3" s="165"/>
      <c r="W3" s="164"/>
      <c r="X3" s="164"/>
      <c r="Y3" s="164"/>
      <c r="Z3" s="164"/>
      <c r="AA3" s="164"/>
      <c r="AB3" s="173"/>
    </row>
    <row r="4" spans="1:117" ht="30" customHeight="1" thickBot="1" x14ac:dyDescent="0.25">
      <c r="A4" s="219" t="s">
        <v>0</v>
      </c>
      <c r="B4" s="220"/>
      <c r="C4" s="66"/>
      <c r="D4" s="66"/>
      <c r="E4" s="66"/>
      <c r="F4" s="66"/>
      <c r="G4" s="66"/>
      <c r="H4" s="66"/>
      <c r="J4" s="223"/>
      <c r="K4" s="203"/>
      <c r="L4" s="203"/>
      <c r="M4" s="1"/>
      <c r="N4" s="194"/>
      <c r="O4" s="195"/>
      <c r="P4" s="196"/>
      <c r="S4" s="172"/>
      <c r="T4" s="164"/>
      <c r="U4" s="165"/>
      <c r="V4" s="165"/>
      <c r="W4" s="164"/>
      <c r="X4" s="164"/>
      <c r="Y4" s="164"/>
      <c r="Z4" s="164"/>
      <c r="AA4" s="164"/>
      <c r="AB4" s="173"/>
    </row>
    <row r="5" spans="1:117" ht="6" customHeight="1" x14ac:dyDescent="0.2">
      <c r="A5" s="2"/>
      <c r="B5" s="5"/>
      <c r="C5" s="21"/>
      <c r="D5" s="21"/>
      <c r="E5" s="21"/>
      <c r="F5" s="21"/>
      <c r="G5" s="21"/>
      <c r="H5" s="21"/>
      <c r="J5" s="38"/>
      <c r="K5" s="38"/>
      <c r="L5" s="38"/>
      <c r="M5" s="1"/>
      <c r="S5" s="172"/>
      <c r="T5" s="164"/>
      <c r="U5" s="165"/>
      <c r="V5" s="165"/>
      <c r="W5" s="164"/>
      <c r="X5" s="164"/>
      <c r="Y5" s="164"/>
      <c r="Z5" s="164"/>
      <c r="AA5" s="164"/>
      <c r="AB5" s="173"/>
    </row>
    <row r="6" spans="1:117" ht="12" x14ac:dyDescent="0.2">
      <c r="A6" s="87" t="s">
        <v>36</v>
      </c>
      <c r="B6" s="58"/>
      <c r="C6" s="64"/>
      <c r="D6" s="64"/>
      <c r="E6" s="64"/>
      <c r="F6" s="64"/>
      <c r="G6" s="64"/>
      <c r="H6" s="64"/>
      <c r="J6" s="58"/>
      <c r="K6" s="58"/>
      <c r="L6" s="58"/>
      <c r="M6" s="1"/>
      <c r="S6" s="174"/>
      <c r="T6" s="168"/>
      <c r="U6" s="169"/>
      <c r="V6" s="169"/>
      <c r="W6" s="168"/>
      <c r="X6" s="168"/>
      <c r="Y6" s="168"/>
      <c r="Z6" s="168"/>
      <c r="AA6" s="168"/>
      <c r="AB6" s="175"/>
    </row>
    <row r="7" spans="1:117" ht="12" x14ac:dyDescent="0.25">
      <c r="A7" s="137" t="s">
        <v>15</v>
      </c>
      <c r="B7" s="213"/>
      <c r="C7" s="41"/>
      <c r="D7" s="41"/>
      <c r="E7" s="41"/>
      <c r="F7" s="41"/>
      <c r="G7" s="41"/>
      <c r="H7" s="41"/>
      <c r="J7" s="42" t="s">
        <v>1</v>
      </c>
      <c r="K7" s="85" t="s">
        <v>28</v>
      </c>
      <c r="L7" s="42" t="s">
        <v>1</v>
      </c>
      <c r="M7" s="1"/>
      <c r="S7" s="185">
        <f>COUNTIF($C$7:H7,"&gt;284")</f>
        <v>0</v>
      </c>
      <c r="T7" s="158">
        <f>COUNT(C7:H7)</f>
        <v>0</v>
      </c>
      <c r="U7" s="159">
        <f t="shared" ref="U7" si="0">MIN(D7:H7)</f>
        <v>0</v>
      </c>
      <c r="V7" s="159">
        <f t="shared" ref="V7" si="1">MAX(D7:H7)</f>
        <v>0</v>
      </c>
      <c r="W7" s="158" t="e">
        <f t="shared" ref="W7" si="2">AVERAGE(D7:H7)</f>
        <v>#DIV/0!</v>
      </c>
      <c r="X7" s="158" t="e">
        <f t="shared" ref="X7" si="3">MEDIAN(D7:H7)</f>
        <v>#NUM!</v>
      </c>
      <c r="Y7" s="158" t="e">
        <f t="shared" ref="Y7" si="4">_xlfn.PERCENTILE.INC(D7:H7,0.8)</f>
        <v>#NUM!</v>
      </c>
      <c r="Z7" s="158" t="e">
        <f t="shared" ref="Z7" si="5">_xlfn.PERCENTILE.INC(D7:H7,0.85)</f>
        <v>#NUM!</v>
      </c>
      <c r="AA7" s="158" t="e">
        <f t="shared" ref="AA7" si="6">_xlfn.PERCENTILE.INC(D7:H7,0.9)</f>
        <v>#NUM!</v>
      </c>
      <c r="AB7" s="177" t="e">
        <f t="shared" ref="AB7" si="7">_xlfn.PERCENTILE.INC(D7:H7,0.95)</f>
        <v>#NUM!</v>
      </c>
    </row>
    <row r="8" spans="1:117" ht="12" x14ac:dyDescent="0.25">
      <c r="A8" s="137" t="s">
        <v>16</v>
      </c>
      <c r="B8" s="213"/>
      <c r="C8" s="41"/>
      <c r="D8" s="41"/>
      <c r="E8" s="41"/>
      <c r="F8" s="41"/>
      <c r="G8" s="41"/>
      <c r="H8" s="41"/>
      <c r="J8" s="42" t="s">
        <v>1</v>
      </c>
      <c r="K8" s="85" t="s">
        <v>29</v>
      </c>
      <c r="L8" s="42" t="s">
        <v>1</v>
      </c>
      <c r="M8" s="1"/>
      <c r="S8" s="185">
        <f>COUNTIF($C$7:H8,"&gt;284")</f>
        <v>0</v>
      </c>
      <c r="T8" s="158">
        <f t="shared" ref="T8:T14" si="8">COUNT(C8:H8)</f>
        <v>0</v>
      </c>
      <c r="U8" s="159">
        <f t="shared" ref="U8:U14" si="9">MIN(D8:H8)</f>
        <v>0</v>
      </c>
      <c r="V8" s="159">
        <f t="shared" ref="V8:V14" si="10">MAX(D8:H8)</f>
        <v>0</v>
      </c>
      <c r="W8" s="158" t="e">
        <f t="shared" ref="W8:W14" si="11">AVERAGE(D8:H8)</f>
        <v>#DIV/0!</v>
      </c>
      <c r="X8" s="158" t="e">
        <f t="shared" ref="X8:X14" si="12">MEDIAN(D8:H8)</f>
        <v>#NUM!</v>
      </c>
      <c r="Y8" s="158" t="e">
        <f t="shared" ref="Y8:Y14" si="13">_xlfn.PERCENTILE.INC(D8:H8,0.8)</f>
        <v>#NUM!</v>
      </c>
      <c r="Z8" s="158" t="e">
        <f t="shared" ref="Z8:Z14" si="14">_xlfn.PERCENTILE.INC(D8:H8,0.85)</f>
        <v>#NUM!</v>
      </c>
      <c r="AA8" s="158" t="e">
        <f t="shared" ref="AA8:AA14" si="15">_xlfn.PERCENTILE.INC(D8:H8,0.9)</f>
        <v>#NUM!</v>
      </c>
      <c r="AB8" s="177" t="e">
        <f t="shared" ref="AB8:AB14" si="16">_xlfn.PERCENTILE.INC(D8:H8,0.95)</f>
        <v>#NUM!</v>
      </c>
    </row>
    <row r="9" spans="1:117" ht="12" x14ac:dyDescent="0.25">
      <c r="A9" s="137" t="s">
        <v>17</v>
      </c>
      <c r="B9" s="213"/>
      <c r="C9" s="41"/>
      <c r="D9" s="41"/>
      <c r="E9" s="41"/>
      <c r="F9" s="41"/>
      <c r="G9" s="41"/>
      <c r="H9" s="41"/>
      <c r="J9" s="42" t="s">
        <v>1</v>
      </c>
      <c r="K9" s="85" t="s">
        <v>30</v>
      </c>
      <c r="L9" s="42" t="s">
        <v>1</v>
      </c>
      <c r="M9" s="1"/>
      <c r="S9" s="185">
        <f>COUNTIF($C$7:H9,"&gt;284")</f>
        <v>0</v>
      </c>
      <c r="T9" s="158">
        <f t="shared" si="8"/>
        <v>0</v>
      </c>
      <c r="U9" s="159">
        <f t="shared" si="9"/>
        <v>0</v>
      </c>
      <c r="V9" s="159">
        <f t="shared" si="10"/>
        <v>0</v>
      </c>
      <c r="W9" s="158" t="e">
        <f t="shared" si="11"/>
        <v>#DIV/0!</v>
      </c>
      <c r="X9" s="158" t="e">
        <f t="shared" si="12"/>
        <v>#NUM!</v>
      </c>
      <c r="Y9" s="158" t="e">
        <f t="shared" si="13"/>
        <v>#NUM!</v>
      </c>
      <c r="Z9" s="158" t="e">
        <f t="shared" si="14"/>
        <v>#NUM!</v>
      </c>
      <c r="AA9" s="158" t="e">
        <f t="shared" si="15"/>
        <v>#NUM!</v>
      </c>
      <c r="AB9" s="177" t="e">
        <f t="shared" si="16"/>
        <v>#NUM!</v>
      </c>
    </row>
    <row r="10" spans="1:117" ht="12" x14ac:dyDescent="0.25">
      <c r="A10" s="137" t="s">
        <v>18</v>
      </c>
      <c r="B10" s="213"/>
      <c r="C10" s="41"/>
      <c r="D10" s="41"/>
      <c r="E10" s="41"/>
      <c r="F10" s="41"/>
      <c r="G10" s="41"/>
      <c r="H10" s="41"/>
      <c r="J10" s="42" t="s">
        <v>1</v>
      </c>
      <c r="K10" s="85" t="s">
        <v>31</v>
      </c>
      <c r="L10" s="42" t="s">
        <v>1</v>
      </c>
      <c r="M10" s="1"/>
      <c r="S10" s="185">
        <f>COUNTIF($C$7:H10,"&gt;284")</f>
        <v>0</v>
      </c>
      <c r="T10" s="158">
        <f t="shared" si="8"/>
        <v>0</v>
      </c>
      <c r="U10" s="159">
        <f t="shared" si="9"/>
        <v>0</v>
      </c>
      <c r="V10" s="159">
        <f t="shared" si="10"/>
        <v>0</v>
      </c>
      <c r="W10" s="158" t="e">
        <f t="shared" si="11"/>
        <v>#DIV/0!</v>
      </c>
      <c r="X10" s="158" t="e">
        <f t="shared" si="12"/>
        <v>#NUM!</v>
      </c>
      <c r="Y10" s="158" t="e">
        <f t="shared" si="13"/>
        <v>#NUM!</v>
      </c>
      <c r="Z10" s="158" t="e">
        <f t="shared" si="14"/>
        <v>#NUM!</v>
      </c>
      <c r="AA10" s="158" t="e">
        <f t="shared" si="15"/>
        <v>#NUM!</v>
      </c>
      <c r="AB10" s="177" t="e">
        <f t="shared" si="16"/>
        <v>#NUM!</v>
      </c>
    </row>
    <row r="11" spans="1:117" ht="12" x14ac:dyDescent="0.25">
      <c r="A11" s="137" t="s">
        <v>19</v>
      </c>
      <c r="B11" s="213"/>
      <c r="C11" s="41"/>
      <c r="D11" s="41"/>
      <c r="E11" s="41"/>
      <c r="F11" s="41"/>
      <c r="G11" s="41"/>
      <c r="H11" s="41"/>
      <c r="J11" s="42" t="s">
        <v>1</v>
      </c>
      <c r="K11" s="85" t="s">
        <v>329</v>
      </c>
      <c r="L11" s="42" t="s">
        <v>1</v>
      </c>
      <c r="M11" s="1"/>
      <c r="S11" s="185">
        <f>COUNTIF($C$7:H11,"&gt;284")</f>
        <v>0</v>
      </c>
      <c r="T11" s="158">
        <f t="shared" si="8"/>
        <v>0</v>
      </c>
      <c r="U11" s="159">
        <f t="shared" si="9"/>
        <v>0</v>
      </c>
      <c r="V11" s="159">
        <f t="shared" si="10"/>
        <v>0</v>
      </c>
      <c r="W11" s="158" t="e">
        <f t="shared" si="11"/>
        <v>#DIV/0!</v>
      </c>
      <c r="X11" s="158" t="e">
        <f t="shared" si="12"/>
        <v>#NUM!</v>
      </c>
      <c r="Y11" s="158" t="e">
        <f t="shared" si="13"/>
        <v>#NUM!</v>
      </c>
      <c r="Z11" s="158" t="e">
        <f t="shared" si="14"/>
        <v>#NUM!</v>
      </c>
      <c r="AA11" s="158" t="e">
        <f t="shared" si="15"/>
        <v>#NUM!</v>
      </c>
      <c r="AB11" s="177" t="e">
        <f t="shared" si="16"/>
        <v>#NUM!</v>
      </c>
    </row>
    <row r="12" spans="1:117" ht="12" x14ac:dyDescent="0.25">
      <c r="A12" s="137" t="s">
        <v>20</v>
      </c>
      <c r="B12" s="213"/>
      <c r="C12" s="41"/>
      <c r="D12" s="41"/>
      <c r="E12" s="41"/>
      <c r="F12" s="41"/>
      <c r="G12" s="41"/>
      <c r="H12" s="41"/>
      <c r="J12" s="42" t="s">
        <v>1</v>
      </c>
      <c r="K12" s="85" t="s">
        <v>32</v>
      </c>
      <c r="L12" s="42" t="s">
        <v>1</v>
      </c>
      <c r="M12" s="1"/>
      <c r="S12" s="185">
        <f>COUNTIF($C$7:H12,"&gt;284")</f>
        <v>0</v>
      </c>
      <c r="T12" s="158">
        <f t="shared" si="8"/>
        <v>0</v>
      </c>
      <c r="U12" s="159">
        <f t="shared" si="9"/>
        <v>0</v>
      </c>
      <c r="V12" s="159">
        <f t="shared" si="10"/>
        <v>0</v>
      </c>
      <c r="W12" s="158" t="e">
        <f t="shared" si="11"/>
        <v>#DIV/0!</v>
      </c>
      <c r="X12" s="158" t="e">
        <f t="shared" si="12"/>
        <v>#NUM!</v>
      </c>
      <c r="Y12" s="158" t="e">
        <f t="shared" si="13"/>
        <v>#NUM!</v>
      </c>
      <c r="Z12" s="158" t="e">
        <f t="shared" si="14"/>
        <v>#NUM!</v>
      </c>
      <c r="AA12" s="158" t="e">
        <f t="shared" si="15"/>
        <v>#NUM!</v>
      </c>
      <c r="AB12" s="177" t="e">
        <f t="shared" si="16"/>
        <v>#NUM!</v>
      </c>
    </row>
    <row r="13" spans="1:117" ht="12" x14ac:dyDescent="0.25">
      <c r="A13" s="137" t="s">
        <v>21</v>
      </c>
      <c r="B13" s="213"/>
      <c r="C13" s="41"/>
      <c r="D13" s="41"/>
      <c r="E13" s="41"/>
      <c r="F13" s="41"/>
      <c r="G13" s="41"/>
      <c r="H13" s="41"/>
      <c r="J13" s="42" t="s">
        <v>1</v>
      </c>
      <c r="K13" s="85" t="s">
        <v>33</v>
      </c>
      <c r="L13" s="42" t="s">
        <v>1</v>
      </c>
      <c r="M13" s="1"/>
      <c r="S13" s="185">
        <f>COUNTIF($C$7:H13,"&gt;284")</f>
        <v>0</v>
      </c>
      <c r="T13" s="158">
        <f t="shared" si="8"/>
        <v>0</v>
      </c>
      <c r="U13" s="159">
        <f t="shared" si="9"/>
        <v>0</v>
      </c>
      <c r="V13" s="159">
        <f t="shared" si="10"/>
        <v>0</v>
      </c>
      <c r="W13" s="158" t="e">
        <f t="shared" si="11"/>
        <v>#DIV/0!</v>
      </c>
      <c r="X13" s="158" t="e">
        <f t="shared" si="12"/>
        <v>#NUM!</v>
      </c>
      <c r="Y13" s="158" t="e">
        <f t="shared" si="13"/>
        <v>#NUM!</v>
      </c>
      <c r="Z13" s="158" t="e">
        <f t="shared" si="14"/>
        <v>#NUM!</v>
      </c>
      <c r="AA13" s="158" t="e">
        <f t="shared" si="15"/>
        <v>#NUM!</v>
      </c>
      <c r="AB13" s="177" t="e">
        <f t="shared" si="16"/>
        <v>#NUM!</v>
      </c>
    </row>
    <row r="14" spans="1:117" ht="12" x14ac:dyDescent="0.25">
      <c r="A14" s="138" t="s">
        <v>22</v>
      </c>
      <c r="B14" s="214"/>
      <c r="C14" s="29"/>
      <c r="D14" s="29"/>
      <c r="E14" s="29"/>
      <c r="F14" s="29"/>
      <c r="G14" s="29"/>
      <c r="H14" s="29"/>
      <c r="J14" s="51" t="s">
        <v>1</v>
      </c>
      <c r="K14" s="86" t="s">
        <v>34</v>
      </c>
      <c r="L14" s="51" t="s">
        <v>1</v>
      </c>
      <c r="M14" s="1"/>
      <c r="S14" s="185">
        <f>COUNTIF($C$7:H14,"&gt;284")</f>
        <v>0</v>
      </c>
      <c r="T14" s="158">
        <f t="shared" si="8"/>
        <v>0</v>
      </c>
      <c r="U14" s="159">
        <f t="shared" si="9"/>
        <v>0</v>
      </c>
      <c r="V14" s="159">
        <f t="shared" si="10"/>
        <v>0</v>
      </c>
      <c r="W14" s="158" t="e">
        <f t="shared" si="11"/>
        <v>#DIV/0!</v>
      </c>
      <c r="X14" s="158" t="e">
        <f t="shared" si="12"/>
        <v>#NUM!</v>
      </c>
      <c r="Y14" s="158" t="e">
        <f t="shared" si="13"/>
        <v>#NUM!</v>
      </c>
      <c r="Z14" s="158" t="e">
        <f t="shared" si="14"/>
        <v>#NUM!</v>
      </c>
      <c r="AA14" s="158" t="e">
        <f t="shared" si="15"/>
        <v>#NUM!</v>
      </c>
      <c r="AB14" s="177" t="e">
        <f t="shared" si="16"/>
        <v>#NUM!</v>
      </c>
    </row>
    <row r="15" spans="1:117" ht="6" customHeight="1" x14ac:dyDescent="0.2">
      <c r="A15" s="6"/>
      <c r="B15" s="8"/>
      <c r="C15" s="22"/>
      <c r="D15" s="22"/>
      <c r="E15" s="22"/>
      <c r="F15" s="22"/>
      <c r="G15" s="22"/>
      <c r="H15" s="28"/>
      <c r="J15" s="8"/>
      <c r="K15" s="8"/>
      <c r="L15" s="8"/>
      <c r="M15" s="1"/>
      <c r="S15" s="170"/>
      <c r="T15" s="166"/>
      <c r="U15" s="167"/>
      <c r="V15" s="167"/>
      <c r="W15" s="166"/>
      <c r="X15" s="166"/>
      <c r="Y15" s="166"/>
      <c r="Z15" s="166"/>
      <c r="AA15" s="166"/>
      <c r="AB15" s="171"/>
    </row>
    <row r="16" spans="1:117" ht="12" x14ac:dyDescent="0.25">
      <c r="A16" s="53" t="s">
        <v>315</v>
      </c>
      <c r="B16" s="54"/>
      <c r="C16" s="55"/>
      <c r="D16" s="55"/>
      <c r="E16" s="55"/>
      <c r="F16" s="55"/>
      <c r="G16" s="55"/>
      <c r="H16" s="55"/>
      <c r="J16" s="56"/>
      <c r="K16" s="56"/>
      <c r="L16" s="56"/>
      <c r="M16" s="1"/>
      <c r="S16" s="174"/>
      <c r="T16" s="168"/>
      <c r="U16" s="169"/>
      <c r="V16" s="169"/>
      <c r="W16" s="168"/>
      <c r="X16" s="168"/>
      <c r="Y16" s="168"/>
      <c r="Z16" s="168"/>
      <c r="AA16" s="168"/>
      <c r="AB16" s="175"/>
    </row>
    <row r="17" spans="1:28" ht="15" customHeight="1" x14ac:dyDescent="0.2">
      <c r="A17" s="145" t="s">
        <v>127</v>
      </c>
      <c r="B17" s="204" t="s">
        <v>27</v>
      </c>
      <c r="C17" s="41"/>
      <c r="D17" s="41"/>
      <c r="E17" s="41"/>
      <c r="F17" s="41"/>
      <c r="G17" s="41"/>
      <c r="H17" s="41"/>
      <c r="J17" s="42" t="s">
        <v>1</v>
      </c>
      <c r="K17" s="42" t="s">
        <v>1</v>
      </c>
      <c r="L17" s="42" t="s">
        <v>1</v>
      </c>
      <c r="M17" s="1"/>
      <c r="S17" s="185">
        <f>COUNTIF($D$17:H17,"&gt;0")</f>
        <v>0</v>
      </c>
      <c r="T17" s="158">
        <f t="shared" ref="T17:T25" si="17">COUNT(D17:H17)</f>
        <v>0</v>
      </c>
      <c r="U17" s="159">
        <f t="shared" ref="U17:U25" si="18">MIN(D17:H17)</f>
        <v>0</v>
      </c>
      <c r="V17" s="159">
        <f t="shared" ref="V17:V25" si="19">MAX(D17:H17)</f>
        <v>0</v>
      </c>
      <c r="W17" s="158" t="e">
        <f t="shared" ref="W17:W25" si="20">AVERAGE(D17:H17)</f>
        <v>#DIV/0!</v>
      </c>
      <c r="X17" s="158" t="e">
        <f t="shared" ref="X17:X25" si="21">MEDIAN(D17:H17)</f>
        <v>#NUM!</v>
      </c>
      <c r="Y17" s="158" t="e">
        <f t="shared" ref="Y17:Y25" si="22">_xlfn.PERCENTILE.INC(D17:H17,0.8)</f>
        <v>#NUM!</v>
      </c>
      <c r="Z17" s="158" t="e">
        <f t="shared" ref="Z17:Z25" si="23">_xlfn.PERCENTILE.INC(D17:H17,0.85)</f>
        <v>#NUM!</v>
      </c>
      <c r="AA17" s="158" t="e">
        <f t="shared" ref="AA17:AA25" si="24">_xlfn.PERCENTILE.INC(D17:H17,0.9)</f>
        <v>#NUM!</v>
      </c>
      <c r="AB17" s="177" t="e">
        <f t="shared" ref="AB17:AB25" si="25">_xlfn.PERCENTILE.INC(D17:H17,0.95)</f>
        <v>#NUM!</v>
      </c>
    </row>
    <row r="18" spans="1:28" ht="15" customHeight="1" x14ac:dyDescent="0.2">
      <c r="A18" s="145" t="s">
        <v>128</v>
      </c>
      <c r="B18" s="204"/>
      <c r="C18" s="41"/>
      <c r="D18" s="41"/>
      <c r="E18" s="41"/>
      <c r="F18" s="41"/>
      <c r="G18" s="41"/>
      <c r="H18" s="41"/>
      <c r="J18" s="42" t="s">
        <v>1</v>
      </c>
      <c r="K18" s="42" t="s">
        <v>1</v>
      </c>
      <c r="L18" s="42" t="s">
        <v>1</v>
      </c>
      <c r="M18" s="1"/>
      <c r="S18" s="185">
        <f>COUNTIF($D$18:H18,"&gt;0")</f>
        <v>0</v>
      </c>
      <c r="T18" s="158">
        <f t="shared" si="17"/>
        <v>0</v>
      </c>
      <c r="U18" s="159">
        <f t="shared" si="18"/>
        <v>0</v>
      </c>
      <c r="V18" s="159">
        <f t="shared" si="19"/>
        <v>0</v>
      </c>
      <c r="W18" s="158" t="e">
        <f t="shared" si="20"/>
        <v>#DIV/0!</v>
      </c>
      <c r="X18" s="158" t="e">
        <f t="shared" si="21"/>
        <v>#NUM!</v>
      </c>
      <c r="Y18" s="158" t="e">
        <f t="shared" si="22"/>
        <v>#NUM!</v>
      </c>
      <c r="Z18" s="158" t="e">
        <f t="shared" si="23"/>
        <v>#NUM!</v>
      </c>
      <c r="AA18" s="158" t="e">
        <f t="shared" si="24"/>
        <v>#NUM!</v>
      </c>
      <c r="AB18" s="177" t="e">
        <f t="shared" si="25"/>
        <v>#NUM!</v>
      </c>
    </row>
    <row r="19" spans="1:28" ht="15" customHeight="1" x14ac:dyDescent="0.2">
      <c r="A19" s="145" t="s">
        <v>129</v>
      </c>
      <c r="B19" s="204"/>
      <c r="C19" s="41"/>
      <c r="D19" s="41"/>
      <c r="E19" s="41"/>
      <c r="F19" s="41"/>
      <c r="G19" s="41"/>
      <c r="H19" s="41"/>
      <c r="J19" s="42" t="s">
        <v>1</v>
      </c>
      <c r="K19" s="42" t="s">
        <v>1</v>
      </c>
      <c r="L19" s="42" t="s">
        <v>1</v>
      </c>
      <c r="M19" s="1"/>
      <c r="S19" s="185">
        <f>COUNTIF($D$19:H19,"&gt;0")</f>
        <v>0</v>
      </c>
      <c r="T19" s="158">
        <f t="shared" si="17"/>
        <v>0</v>
      </c>
      <c r="U19" s="159">
        <f t="shared" si="18"/>
        <v>0</v>
      </c>
      <c r="V19" s="159">
        <f t="shared" si="19"/>
        <v>0</v>
      </c>
      <c r="W19" s="158" t="e">
        <f t="shared" si="20"/>
        <v>#DIV/0!</v>
      </c>
      <c r="X19" s="158" t="e">
        <f t="shared" si="21"/>
        <v>#NUM!</v>
      </c>
      <c r="Y19" s="158" t="e">
        <f t="shared" si="22"/>
        <v>#NUM!</v>
      </c>
      <c r="Z19" s="158" t="e">
        <f t="shared" si="23"/>
        <v>#NUM!</v>
      </c>
      <c r="AA19" s="158" t="e">
        <f t="shared" si="24"/>
        <v>#NUM!</v>
      </c>
      <c r="AB19" s="177" t="e">
        <f t="shared" si="25"/>
        <v>#NUM!</v>
      </c>
    </row>
    <row r="20" spans="1:28" ht="15" customHeight="1" x14ac:dyDescent="0.2">
      <c r="A20" s="145" t="s">
        <v>130</v>
      </c>
      <c r="B20" s="204"/>
      <c r="C20" s="41"/>
      <c r="D20" s="41"/>
      <c r="E20" s="41"/>
      <c r="F20" s="41"/>
      <c r="G20" s="41"/>
      <c r="H20" s="41"/>
      <c r="J20" s="42" t="s">
        <v>1</v>
      </c>
      <c r="K20" s="42" t="s">
        <v>1</v>
      </c>
      <c r="L20" s="42" t="s">
        <v>1</v>
      </c>
      <c r="M20" s="1"/>
      <c r="S20" s="185">
        <f>COUNTIF($D$20:H20,"&gt;0")</f>
        <v>0</v>
      </c>
      <c r="T20" s="158">
        <f t="shared" si="17"/>
        <v>0</v>
      </c>
      <c r="U20" s="159">
        <f t="shared" si="18"/>
        <v>0</v>
      </c>
      <c r="V20" s="159">
        <f t="shared" si="19"/>
        <v>0</v>
      </c>
      <c r="W20" s="158" t="e">
        <f t="shared" si="20"/>
        <v>#DIV/0!</v>
      </c>
      <c r="X20" s="158" t="e">
        <f t="shared" si="21"/>
        <v>#NUM!</v>
      </c>
      <c r="Y20" s="158" t="e">
        <f t="shared" si="22"/>
        <v>#NUM!</v>
      </c>
      <c r="Z20" s="158" t="e">
        <f t="shared" si="23"/>
        <v>#NUM!</v>
      </c>
      <c r="AA20" s="158" t="e">
        <f t="shared" si="24"/>
        <v>#NUM!</v>
      </c>
      <c r="AB20" s="177" t="e">
        <f t="shared" si="25"/>
        <v>#NUM!</v>
      </c>
    </row>
    <row r="21" spans="1:28" ht="15" customHeight="1" x14ac:dyDescent="0.2">
      <c r="A21" s="145" t="s">
        <v>131</v>
      </c>
      <c r="B21" s="204"/>
      <c r="C21" s="41"/>
      <c r="D21" s="41"/>
      <c r="E21" s="41"/>
      <c r="F21" s="41"/>
      <c r="G21" s="41"/>
      <c r="H21" s="41"/>
      <c r="J21" s="42" t="s">
        <v>1</v>
      </c>
      <c r="K21" s="42" t="s">
        <v>1</v>
      </c>
      <c r="L21" s="42" t="s">
        <v>1</v>
      </c>
      <c r="M21" s="1"/>
      <c r="S21" s="185">
        <f>COUNTIF($D$21:H21,"&gt;0")</f>
        <v>0</v>
      </c>
      <c r="T21" s="158">
        <f t="shared" si="17"/>
        <v>0</v>
      </c>
      <c r="U21" s="159">
        <f t="shared" si="18"/>
        <v>0</v>
      </c>
      <c r="V21" s="159">
        <f t="shared" si="19"/>
        <v>0</v>
      </c>
      <c r="W21" s="158" t="e">
        <f t="shared" si="20"/>
        <v>#DIV/0!</v>
      </c>
      <c r="X21" s="158" t="e">
        <f t="shared" si="21"/>
        <v>#NUM!</v>
      </c>
      <c r="Y21" s="158" t="e">
        <f t="shared" si="22"/>
        <v>#NUM!</v>
      </c>
      <c r="Z21" s="158" t="e">
        <f t="shared" si="23"/>
        <v>#NUM!</v>
      </c>
      <c r="AA21" s="158" t="e">
        <f t="shared" si="24"/>
        <v>#NUM!</v>
      </c>
      <c r="AB21" s="177" t="e">
        <f t="shared" si="25"/>
        <v>#NUM!</v>
      </c>
    </row>
    <row r="22" spans="1:28" ht="15" customHeight="1" x14ac:dyDescent="0.2">
      <c r="A22" s="145" t="s">
        <v>200</v>
      </c>
      <c r="B22" s="204"/>
      <c r="C22" s="41"/>
      <c r="D22" s="41"/>
      <c r="E22" s="41"/>
      <c r="F22" s="41"/>
      <c r="G22" s="41"/>
      <c r="H22" s="41"/>
      <c r="J22" s="42" t="s">
        <v>1</v>
      </c>
      <c r="K22" s="42" t="s">
        <v>1</v>
      </c>
      <c r="L22" s="42" t="s">
        <v>1</v>
      </c>
      <c r="M22" s="1"/>
      <c r="S22" s="185">
        <f>COUNTIF($D$22:H22,"&gt;0")</f>
        <v>0</v>
      </c>
      <c r="T22" s="158">
        <f t="shared" si="17"/>
        <v>0</v>
      </c>
      <c r="U22" s="159">
        <f t="shared" si="18"/>
        <v>0</v>
      </c>
      <c r="V22" s="159">
        <f t="shared" si="19"/>
        <v>0</v>
      </c>
      <c r="W22" s="158" t="e">
        <f t="shared" si="20"/>
        <v>#DIV/0!</v>
      </c>
      <c r="X22" s="158" t="e">
        <f t="shared" si="21"/>
        <v>#NUM!</v>
      </c>
      <c r="Y22" s="158" t="e">
        <f t="shared" si="22"/>
        <v>#NUM!</v>
      </c>
      <c r="Z22" s="158" t="e">
        <f t="shared" si="23"/>
        <v>#NUM!</v>
      </c>
      <c r="AA22" s="158" t="e">
        <f t="shared" si="24"/>
        <v>#NUM!</v>
      </c>
      <c r="AB22" s="177" t="e">
        <f t="shared" si="25"/>
        <v>#NUM!</v>
      </c>
    </row>
    <row r="23" spans="1:28" ht="15" customHeight="1" x14ac:dyDescent="0.2">
      <c r="A23" s="145" t="s">
        <v>203</v>
      </c>
      <c r="B23" s="204"/>
      <c r="C23" s="41"/>
      <c r="D23" s="41"/>
      <c r="E23" s="41"/>
      <c r="F23" s="41"/>
      <c r="G23" s="41"/>
      <c r="H23" s="41"/>
      <c r="J23" s="42" t="s">
        <v>1</v>
      </c>
      <c r="K23" s="42" t="s">
        <v>1</v>
      </c>
      <c r="L23" s="42" t="s">
        <v>1</v>
      </c>
      <c r="M23" s="1"/>
      <c r="S23" s="185">
        <f>COUNTIF($D$23:H23,"&gt;0")</f>
        <v>0</v>
      </c>
      <c r="T23" s="158">
        <f t="shared" si="17"/>
        <v>0</v>
      </c>
      <c r="U23" s="159">
        <f t="shared" si="18"/>
        <v>0</v>
      </c>
      <c r="V23" s="159">
        <f t="shared" si="19"/>
        <v>0</v>
      </c>
      <c r="W23" s="158" t="e">
        <f t="shared" si="20"/>
        <v>#DIV/0!</v>
      </c>
      <c r="X23" s="158" t="e">
        <f t="shared" si="21"/>
        <v>#NUM!</v>
      </c>
      <c r="Y23" s="158" t="e">
        <f t="shared" si="22"/>
        <v>#NUM!</v>
      </c>
      <c r="Z23" s="158" t="e">
        <f t="shared" si="23"/>
        <v>#NUM!</v>
      </c>
      <c r="AA23" s="158" t="e">
        <f t="shared" si="24"/>
        <v>#NUM!</v>
      </c>
      <c r="AB23" s="177" t="e">
        <f t="shared" si="25"/>
        <v>#NUM!</v>
      </c>
    </row>
    <row r="24" spans="1:28" ht="15" customHeight="1" x14ac:dyDescent="0.2">
      <c r="A24" s="68" t="s">
        <v>132</v>
      </c>
      <c r="B24" s="205"/>
      <c r="C24" s="50"/>
      <c r="D24" s="50"/>
      <c r="E24" s="50"/>
      <c r="F24" s="50"/>
      <c r="G24" s="50"/>
      <c r="H24" s="50"/>
      <c r="J24" s="51" t="s">
        <v>1</v>
      </c>
      <c r="K24" s="51" t="s">
        <v>1</v>
      </c>
      <c r="L24" s="51" t="s">
        <v>1</v>
      </c>
      <c r="M24" s="1"/>
      <c r="S24" s="185">
        <f>COUNTIF($D$24:H24,"&gt;0")</f>
        <v>0</v>
      </c>
      <c r="T24" s="158">
        <f t="shared" si="17"/>
        <v>0</v>
      </c>
      <c r="U24" s="159">
        <f t="shared" si="18"/>
        <v>0</v>
      </c>
      <c r="V24" s="159">
        <f t="shared" si="19"/>
        <v>0</v>
      </c>
      <c r="W24" s="158" t="e">
        <f t="shared" si="20"/>
        <v>#DIV/0!</v>
      </c>
      <c r="X24" s="158" t="e">
        <f t="shared" si="21"/>
        <v>#NUM!</v>
      </c>
      <c r="Y24" s="158" t="e">
        <f t="shared" si="22"/>
        <v>#NUM!</v>
      </c>
      <c r="Z24" s="158" t="e">
        <f t="shared" si="23"/>
        <v>#NUM!</v>
      </c>
      <c r="AA24" s="158" t="e">
        <f t="shared" si="24"/>
        <v>#NUM!</v>
      </c>
      <c r="AB24" s="177" t="e">
        <f t="shared" si="25"/>
        <v>#NUM!</v>
      </c>
    </row>
    <row r="25" spans="1:28" ht="15" customHeight="1" x14ac:dyDescent="0.2">
      <c r="A25" s="145" t="s">
        <v>84</v>
      </c>
      <c r="B25" s="204" t="s">
        <v>27</v>
      </c>
      <c r="C25" s="67"/>
      <c r="D25" s="67"/>
      <c r="E25" s="67"/>
      <c r="F25" s="67"/>
      <c r="G25" s="67"/>
      <c r="H25" s="67"/>
      <c r="J25" s="42" t="s">
        <v>1</v>
      </c>
      <c r="K25" s="42" t="s">
        <v>1</v>
      </c>
      <c r="L25" s="42" t="s">
        <v>1</v>
      </c>
      <c r="M25" s="1"/>
      <c r="S25" s="185">
        <f>COUNTIF($D$25:H25,"&gt;0")</f>
        <v>0</v>
      </c>
      <c r="T25" s="158">
        <f t="shared" si="17"/>
        <v>0</v>
      </c>
      <c r="U25" s="159">
        <f t="shared" si="18"/>
        <v>0</v>
      </c>
      <c r="V25" s="159">
        <f t="shared" si="19"/>
        <v>0</v>
      </c>
      <c r="W25" s="158" t="e">
        <f t="shared" si="20"/>
        <v>#DIV/0!</v>
      </c>
      <c r="X25" s="158" t="e">
        <f t="shared" si="21"/>
        <v>#NUM!</v>
      </c>
      <c r="Y25" s="158" t="e">
        <f t="shared" si="22"/>
        <v>#NUM!</v>
      </c>
      <c r="Z25" s="158" t="e">
        <f t="shared" si="23"/>
        <v>#NUM!</v>
      </c>
      <c r="AA25" s="158" t="e">
        <f t="shared" si="24"/>
        <v>#NUM!</v>
      </c>
      <c r="AB25" s="177" t="e">
        <f t="shared" si="25"/>
        <v>#NUM!</v>
      </c>
    </row>
    <row r="26" spans="1:28" ht="15" customHeight="1" x14ac:dyDescent="0.2">
      <c r="A26" s="145" t="s">
        <v>85</v>
      </c>
      <c r="B26" s="204"/>
      <c r="C26" s="41"/>
      <c r="D26" s="41"/>
      <c r="E26" s="41"/>
      <c r="F26" s="41"/>
      <c r="G26" s="41"/>
      <c r="H26" s="41"/>
      <c r="J26" s="42" t="s">
        <v>1</v>
      </c>
      <c r="K26" s="42" t="s">
        <v>1</v>
      </c>
      <c r="L26" s="42" t="s">
        <v>1</v>
      </c>
      <c r="M26" s="1"/>
      <c r="S26" s="185">
        <f>COUNTIF($D$26:H26,"&gt;0")</f>
        <v>0</v>
      </c>
      <c r="T26" s="158">
        <f t="shared" ref="T26:T33" si="26">COUNT(D26:H26)</f>
        <v>0</v>
      </c>
      <c r="U26" s="159">
        <f t="shared" ref="U26:U33" si="27">MIN(D26:H26)</f>
        <v>0</v>
      </c>
      <c r="V26" s="159">
        <f t="shared" ref="V26:V33" si="28">MAX(D26:H26)</f>
        <v>0</v>
      </c>
      <c r="W26" s="158" t="e">
        <f t="shared" ref="W26:W33" si="29">AVERAGE(D26:H26)</f>
        <v>#DIV/0!</v>
      </c>
      <c r="X26" s="158" t="e">
        <f t="shared" ref="X26:X33" si="30">MEDIAN(D26:H26)</f>
        <v>#NUM!</v>
      </c>
      <c r="Y26" s="158" t="e">
        <f t="shared" ref="Y26:Y33" si="31">_xlfn.PERCENTILE.INC(D26:H26,0.8)</f>
        <v>#NUM!</v>
      </c>
      <c r="Z26" s="158" t="e">
        <f t="shared" ref="Z26:Z33" si="32">_xlfn.PERCENTILE.INC(D26:H26,0.85)</f>
        <v>#NUM!</v>
      </c>
      <c r="AA26" s="158" t="e">
        <f t="shared" ref="AA26:AA33" si="33">_xlfn.PERCENTILE.INC(D26:H26,0.9)</f>
        <v>#NUM!</v>
      </c>
      <c r="AB26" s="177" t="e">
        <f t="shared" ref="AB26:AB33" si="34">_xlfn.PERCENTILE.INC(D26:H26,0.95)</f>
        <v>#NUM!</v>
      </c>
    </row>
    <row r="27" spans="1:28" ht="15" customHeight="1" x14ac:dyDescent="0.2">
      <c r="A27" s="145" t="s">
        <v>86</v>
      </c>
      <c r="B27" s="204"/>
      <c r="C27" s="41"/>
      <c r="D27" s="41"/>
      <c r="E27" s="41"/>
      <c r="F27" s="41"/>
      <c r="G27" s="41"/>
      <c r="H27" s="41"/>
      <c r="J27" s="42" t="s">
        <v>1</v>
      </c>
      <c r="K27" s="42" t="s">
        <v>1</v>
      </c>
      <c r="L27" s="42" t="s">
        <v>1</v>
      </c>
      <c r="M27" s="1"/>
      <c r="S27" s="185">
        <f>COUNTIF($D$27:H27,"&gt;0")</f>
        <v>0</v>
      </c>
      <c r="T27" s="158">
        <f t="shared" ref="T27:T32" si="35">COUNT(D27:H27)</f>
        <v>0</v>
      </c>
      <c r="U27" s="159">
        <f t="shared" ref="U27:U32" si="36">MIN(D27:H27)</f>
        <v>0</v>
      </c>
      <c r="V27" s="159">
        <f t="shared" ref="V27:V32" si="37">MAX(D27:H27)</f>
        <v>0</v>
      </c>
      <c r="W27" s="158" t="e">
        <f t="shared" ref="W27:W32" si="38">AVERAGE(D27:H27)</f>
        <v>#DIV/0!</v>
      </c>
      <c r="X27" s="158" t="e">
        <f t="shared" ref="X27:X32" si="39">MEDIAN(D27:H27)</f>
        <v>#NUM!</v>
      </c>
      <c r="Y27" s="158" t="e">
        <f t="shared" ref="Y27:Y32" si="40">_xlfn.PERCENTILE.INC(D27:H27,0.8)</f>
        <v>#NUM!</v>
      </c>
      <c r="Z27" s="158" t="e">
        <f t="shared" ref="Z27:Z32" si="41">_xlfn.PERCENTILE.INC(D27:H27,0.85)</f>
        <v>#NUM!</v>
      </c>
      <c r="AA27" s="158" t="e">
        <f t="shared" ref="AA27:AA32" si="42">_xlfn.PERCENTILE.INC(D27:H27,0.9)</f>
        <v>#NUM!</v>
      </c>
      <c r="AB27" s="177" t="e">
        <f t="shared" ref="AB27:AB32" si="43">_xlfn.PERCENTILE.INC(D27:H27,0.95)</f>
        <v>#NUM!</v>
      </c>
    </row>
    <row r="28" spans="1:28" ht="15" customHeight="1" x14ac:dyDescent="0.2">
      <c r="A28" s="145" t="s">
        <v>87</v>
      </c>
      <c r="B28" s="204"/>
      <c r="C28" s="41"/>
      <c r="D28" s="41"/>
      <c r="E28" s="41"/>
      <c r="F28" s="41"/>
      <c r="G28" s="41"/>
      <c r="H28" s="41"/>
      <c r="J28" s="42" t="s">
        <v>1</v>
      </c>
      <c r="K28" s="42" t="s">
        <v>1</v>
      </c>
      <c r="L28" s="42" t="s">
        <v>1</v>
      </c>
      <c r="M28" s="1"/>
      <c r="S28" s="185">
        <f>COUNTIF($D$28:H28,"&gt;0")</f>
        <v>0</v>
      </c>
      <c r="T28" s="158">
        <f t="shared" si="35"/>
        <v>0</v>
      </c>
      <c r="U28" s="159">
        <f t="shared" si="36"/>
        <v>0</v>
      </c>
      <c r="V28" s="159">
        <f t="shared" si="37"/>
        <v>0</v>
      </c>
      <c r="W28" s="158" t="e">
        <f t="shared" si="38"/>
        <v>#DIV/0!</v>
      </c>
      <c r="X28" s="158" t="e">
        <f t="shared" si="39"/>
        <v>#NUM!</v>
      </c>
      <c r="Y28" s="158" t="e">
        <f t="shared" si="40"/>
        <v>#NUM!</v>
      </c>
      <c r="Z28" s="158" t="e">
        <f t="shared" si="41"/>
        <v>#NUM!</v>
      </c>
      <c r="AA28" s="158" t="e">
        <f t="shared" si="42"/>
        <v>#NUM!</v>
      </c>
      <c r="AB28" s="177" t="e">
        <f t="shared" si="43"/>
        <v>#NUM!</v>
      </c>
    </row>
    <row r="29" spans="1:28" ht="15" customHeight="1" x14ac:dyDescent="0.2">
      <c r="A29" s="145" t="s">
        <v>88</v>
      </c>
      <c r="B29" s="204"/>
      <c r="C29" s="41"/>
      <c r="D29" s="41"/>
      <c r="E29" s="41"/>
      <c r="F29" s="41"/>
      <c r="G29" s="41"/>
      <c r="H29" s="41"/>
      <c r="J29" s="42" t="s">
        <v>1</v>
      </c>
      <c r="K29" s="42" t="s">
        <v>1</v>
      </c>
      <c r="L29" s="42" t="s">
        <v>1</v>
      </c>
      <c r="M29" s="1"/>
      <c r="S29" s="185">
        <f>COUNTIF($D$29:H29,"&gt;0")</f>
        <v>0</v>
      </c>
      <c r="T29" s="158">
        <f t="shared" si="35"/>
        <v>0</v>
      </c>
      <c r="U29" s="159">
        <f t="shared" si="36"/>
        <v>0</v>
      </c>
      <c r="V29" s="159">
        <f t="shared" si="37"/>
        <v>0</v>
      </c>
      <c r="W29" s="158" t="e">
        <f t="shared" si="38"/>
        <v>#DIV/0!</v>
      </c>
      <c r="X29" s="158" t="e">
        <f t="shared" si="39"/>
        <v>#NUM!</v>
      </c>
      <c r="Y29" s="158" t="e">
        <f t="shared" si="40"/>
        <v>#NUM!</v>
      </c>
      <c r="Z29" s="158" t="e">
        <f t="shared" si="41"/>
        <v>#NUM!</v>
      </c>
      <c r="AA29" s="158" t="e">
        <f t="shared" si="42"/>
        <v>#NUM!</v>
      </c>
      <c r="AB29" s="177" t="e">
        <f t="shared" si="43"/>
        <v>#NUM!</v>
      </c>
    </row>
    <row r="30" spans="1:28" ht="15" customHeight="1" x14ac:dyDescent="0.2">
      <c r="A30" s="145" t="s">
        <v>89</v>
      </c>
      <c r="B30" s="204"/>
      <c r="C30" s="41"/>
      <c r="D30" s="41"/>
      <c r="E30" s="41"/>
      <c r="F30" s="41"/>
      <c r="G30" s="41"/>
      <c r="H30" s="41"/>
      <c r="J30" s="42" t="s">
        <v>1</v>
      </c>
      <c r="K30" s="42" t="s">
        <v>1</v>
      </c>
      <c r="L30" s="42" t="s">
        <v>1</v>
      </c>
      <c r="M30" s="1"/>
      <c r="S30" s="185">
        <f>COUNTIF($D$30:H30,"&gt;0")</f>
        <v>0</v>
      </c>
      <c r="T30" s="158">
        <f t="shared" si="35"/>
        <v>0</v>
      </c>
      <c r="U30" s="159">
        <f t="shared" si="36"/>
        <v>0</v>
      </c>
      <c r="V30" s="159">
        <f t="shared" si="37"/>
        <v>0</v>
      </c>
      <c r="W30" s="158" t="e">
        <f t="shared" si="38"/>
        <v>#DIV/0!</v>
      </c>
      <c r="X30" s="158" t="e">
        <f t="shared" si="39"/>
        <v>#NUM!</v>
      </c>
      <c r="Y30" s="158" t="e">
        <f t="shared" si="40"/>
        <v>#NUM!</v>
      </c>
      <c r="Z30" s="158" t="e">
        <f t="shared" si="41"/>
        <v>#NUM!</v>
      </c>
      <c r="AA30" s="158" t="e">
        <f t="shared" si="42"/>
        <v>#NUM!</v>
      </c>
      <c r="AB30" s="177" t="e">
        <f t="shared" si="43"/>
        <v>#NUM!</v>
      </c>
    </row>
    <row r="31" spans="1:28" ht="15" customHeight="1" x14ac:dyDescent="0.2">
      <c r="A31" s="145" t="s">
        <v>90</v>
      </c>
      <c r="B31" s="204"/>
      <c r="C31" s="41"/>
      <c r="D31" s="41"/>
      <c r="E31" s="41"/>
      <c r="F31" s="41"/>
      <c r="G31" s="41"/>
      <c r="H31" s="41"/>
      <c r="J31" s="42" t="s">
        <v>1</v>
      </c>
      <c r="K31" s="42" t="s">
        <v>1</v>
      </c>
      <c r="L31" s="42" t="s">
        <v>1</v>
      </c>
      <c r="M31" s="1"/>
      <c r="S31" s="185">
        <f>COUNTIF($D$31:H31,"&gt;0")</f>
        <v>0</v>
      </c>
      <c r="T31" s="158">
        <f t="shared" si="35"/>
        <v>0</v>
      </c>
      <c r="U31" s="159">
        <f t="shared" si="36"/>
        <v>0</v>
      </c>
      <c r="V31" s="159">
        <f t="shared" si="37"/>
        <v>0</v>
      </c>
      <c r="W31" s="158" t="e">
        <f t="shared" si="38"/>
        <v>#DIV/0!</v>
      </c>
      <c r="X31" s="158" t="e">
        <f t="shared" si="39"/>
        <v>#NUM!</v>
      </c>
      <c r="Y31" s="158" t="e">
        <f t="shared" si="40"/>
        <v>#NUM!</v>
      </c>
      <c r="Z31" s="158" t="e">
        <f t="shared" si="41"/>
        <v>#NUM!</v>
      </c>
      <c r="AA31" s="158" t="e">
        <f t="shared" si="42"/>
        <v>#NUM!</v>
      </c>
      <c r="AB31" s="177" t="e">
        <f t="shared" si="43"/>
        <v>#NUM!</v>
      </c>
    </row>
    <row r="32" spans="1:28" ht="15" customHeight="1" x14ac:dyDescent="0.2">
      <c r="A32" s="145" t="s">
        <v>91</v>
      </c>
      <c r="B32" s="204"/>
      <c r="C32" s="41"/>
      <c r="D32" s="41"/>
      <c r="E32" s="41"/>
      <c r="F32" s="41"/>
      <c r="G32" s="41"/>
      <c r="H32" s="41"/>
      <c r="J32" s="42" t="s">
        <v>1</v>
      </c>
      <c r="K32" s="42" t="s">
        <v>1</v>
      </c>
      <c r="L32" s="42" t="s">
        <v>1</v>
      </c>
      <c r="M32" s="1"/>
      <c r="S32" s="185">
        <f>COUNTIF($D$32:H32,"&gt;0")</f>
        <v>0</v>
      </c>
      <c r="T32" s="158">
        <f t="shared" si="35"/>
        <v>0</v>
      </c>
      <c r="U32" s="159">
        <f t="shared" si="36"/>
        <v>0</v>
      </c>
      <c r="V32" s="159">
        <f t="shared" si="37"/>
        <v>0</v>
      </c>
      <c r="W32" s="158" t="e">
        <f t="shared" si="38"/>
        <v>#DIV/0!</v>
      </c>
      <c r="X32" s="158" t="e">
        <f t="shared" si="39"/>
        <v>#NUM!</v>
      </c>
      <c r="Y32" s="158" t="e">
        <f t="shared" si="40"/>
        <v>#NUM!</v>
      </c>
      <c r="Z32" s="158" t="e">
        <f t="shared" si="41"/>
        <v>#NUM!</v>
      </c>
      <c r="AA32" s="158" t="e">
        <f t="shared" si="42"/>
        <v>#NUM!</v>
      </c>
      <c r="AB32" s="177" t="e">
        <f t="shared" si="43"/>
        <v>#NUM!</v>
      </c>
    </row>
    <row r="33" spans="1:28" ht="15" customHeight="1" x14ac:dyDescent="0.25">
      <c r="A33" s="69" t="s">
        <v>92</v>
      </c>
      <c r="B33" s="205"/>
      <c r="C33" s="29"/>
      <c r="D33" s="29"/>
      <c r="E33" s="29"/>
      <c r="F33" s="29"/>
      <c r="G33" s="29"/>
      <c r="H33" s="29"/>
      <c r="J33" s="43">
        <v>500</v>
      </c>
      <c r="K33" s="51" t="s">
        <v>1</v>
      </c>
      <c r="L33" s="51" t="s">
        <v>1</v>
      </c>
      <c r="M33" s="1"/>
      <c r="S33" s="185">
        <f>COUNTIF($D$33:H33,"&gt;500")</f>
        <v>0</v>
      </c>
      <c r="T33" s="158">
        <f t="shared" si="26"/>
        <v>0</v>
      </c>
      <c r="U33" s="159">
        <f t="shared" si="27"/>
        <v>0</v>
      </c>
      <c r="V33" s="159">
        <f t="shared" si="28"/>
        <v>0</v>
      </c>
      <c r="W33" s="158" t="e">
        <f t="shared" si="29"/>
        <v>#DIV/0!</v>
      </c>
      <c r="X33" s="158" t="e">
        <f t="shared" si="30"/>
        <v>#NUM!</v>
      </c>
      <c r="Y33" s="158" t="e">
        <f t="shared" si="31"/>
        <v>#NUM!</v>
      </c>
      <c r="Z33" s="158" t="e">
        <f t="shared" si="32"/>
        <v>#NUM!</v>
      </c>
      <c r="AA33" s="158" t="e">
        <f t="shared" si="33"/>
        <v>#NUM!</v>
      </c>
      <c r="AB33" s="177" t="e">
        <f t="shared" si="34"/>
        <v>#NUM!</v>
      </c>
    </row>
    <row r="34" spans="1:28" ht="6" customHeight="1" x14ac:dyDescent="0.2">
      <c r="A34" s="2"/>
      <c r="B34" s="5"/>
      <c r="C34" s="23"/>
      <c r="D34" s="23"/>
      <c r="E34" s="23"/>
      <c r="F34" s="23"/>
      <c r="G34" s="23"/>
      <c r="H34" s="23"/>
      <c r="J34" s="5"/>
      <c r="K34" s="5"/>
      <c r="L34" s="5"/>
      <c r="M34" s="1"/>
      <c r="S34" s="170"/>
      <c r="T34" s="166"/>
      <c r="U34" s="167"/>
      <c r="V34" s="167"/>
      <c r="W34" s="166"/>
      <c r="X34" s="166"/>
      <c r="Y34" s="166"/>
      <c r="Z34" s="166"/>
      <c r="AA34" s="166"/>
      <c r="AB34" s="171"/>
    </row>
    <row r="35" spans="1:28" ht="24" x14ac:dyDescent="0.25">
      <c r="A35" s="57" t="s">
        <v>316</v>
      </c>
      <c r="B35" s="58"/>
      <c r="C35" s="59"/>
      <c r="D35" s="59"/>
      <c r="E35" s="59"/>
      <c r="F35" s="59"/>
      <c r="G35" s="59"/>
      <c r="H35" s="59"/>
      <c r="J35" s="58"/>
      <c r="K35" s="58"/>
      <c r="L35" s="58"/>
      <c r="M35" s="1"/>
      <c r="S35" s="174"/>
      <c r="T35" s="168"/>
      <c r="U35" s="169"/>
      <c r="V35" s="169"/>
      <c r="W35" s="168"/>
      <c r="X35" s="168"/>
      <c r="Y35" s="168"/>
      <c r="Z35" s="168"/>
      <c r="AA35" s="168"/>
      <c r="AB35" s="175"/>
    </row>
    <row r="36" spans="1:28" ht="15" customHeight="1" x14ac:dyDescent="0.2">
      <c r="A36" s="145" t="s">
        <v>8</v>
      </c>
      <c r="B36" s="204" t="s">
        <v>27</v>
      </c>
      <c r="C36" s="44"/>
      <c r="D36" s="44"/>
      <c r="E36" s="44"/>
      <c r="F36" s="44"/>
      <c r="G36" s="44"/>
      <c r="H36" s="44"/>
      <c r="J36" s="42" t="s">
        <v>1</v>
      </c>
      <c r="K36" s="42" t="s">
        <v>1</v>
      </c>
      <c r="L36" s="42" t="s">
        <v>1</v>
      </c>
      <c r="M36" s="1"/>
      <c r="S36" s="185">
        <f>COUNTIF($D$36:H36,"&gt;0")</f>
        <v>0</v>
      </c>
      <c r="T36" s="158">
        <f t="shared" ref="T36:T52" si="44">COUNT(D36:H36)</f>
        <v>0</v>
      </c>
      <c r="U36" s="159">
        <f t="shared" ref="U36:U52" si="45">MIN(D36:H36)</f>
        <v>0</v>
      </c>
      <c r="V36" s="159">
        <f t="shared" ref="V36:V52" si="46">MAX(D36:H36)</f>
        <v>0</v>
      </c>
      <c r="W36" s="158" t="e">
        <f t="shared" ref="W36:W52" si="47">AVERAGE(D36:H36)</f>
        <v>#DIV/0!</v>
      </c>
      <c r="X36" s="158" t="e">
        <f t="shared" ref="X36:X52" si="48">MEDIAN(D36:H36)</f>
        <v>#NUM!</v>
      </c>
      <c r="Y36" s="158" t="e">
        <f t="shared" ref="Y36:Y52" si="49">_xlfn.PERCENTILE.INC(D36:H36,0.8)</f>
        <v>#NUM!</v>
      </c>
      <c r="Z36" s="158" t="e">
        <f t="shared" ref="Z36:Z52" si="50">_xlfn.PERCENTILE.INC(D36:H36,0.85)</f>
        <v>#NUM!</v>
      </c>
      <c r="AA36" s="158" t="e">
        <f t="shared" ref="AA36:AA52" si="51">_xlfn.PERCENTILE.INC(D36:H36,0.9)</f>
        <v>#NUM!</v>
      </c>
      <c r="AB36" s="177" t="e">
        <f t="shared" ref="AB36:AB52" si="52">_xlfn.PERCENTILE.INC(D36:H36,0.95)</f>
        <v>#NUM!</v>
      </c>
    </row>
    <row r="37" spans="1:28" ht="15" customHeight="1" x14ac:dyDescent="0.2">
      <c r="A37" s="145" t="s">
        <v>3</v>
      </c>
      <c r="B37" s="204"/>
      <c r="C37" s="44"/>
      <c r="D37" s="44"/>
      <c r="E37" s="44"/>
      <c r="F37" s="44"/>
      <c r="G37" s="44"/>
      <c r="H37" s="44"/>
      <c r="J37" s="42" t="s">
        <v>1</v>
      </c>
      <c r="K37" s="42" t="s">
        <v>1</v>
      </c>
      <c r="L37" s="42" t="s">
        <v>1</v>
      </c>
      <c r="M37" s="1"/>
      <c r="S37" s="185">
        <f>COUNTIF($D$37:H37,"&gt;0")</f>
        <v>0</v>
      </c>
      <c r="T37" s="158">
        <f t="shared" ref="T37:T51" si="53">COUNT(D37:H37)</f>
        <v>0</v>
      </c>
      <c r="U37" s="159">
        <f t="shared" ref="U37:U51" si="54">MIN(D37:H37)</f>
        <v>0</v>
      </c>
      <c r="V37" s="159">
        <f t="shared" ref="V37:V51" si="55">MAX(D37:H37)</f>
        <v>0</v>
      </c>
      <c r="W37" s="158" t="e">
        <f t="shared" ref="W37:W51" si="56">AVERAGE(D37:H37)</f>
        <v>#DIV/0!</v>
      </c>
      <c r="X37" s="158" t="e">
        <f t="shared" ref="X37:X51" si="57">MEDIAN(D37:H37)</f>
        <v>#NUM!</v>
      </c>
      <c r="Y37" s="158" t="e">
        <f t="shared" ref="Y37:Y51" si="58">_xlfn.PERCENTILE.INC(D37:H37,0.8)</f>
        <v>#NUM!</v>
      </c>
      <c r="Z37" s="158" t="e">
        <f t="shared" ref="Z37:Z51" si="59">_xlfn.PERCENTILE.INC(D37:H37,0.85)</f>
        <v>#NUM!</v>
      </c>
      <c r="AA37" s="158" t="e">
        <f t="shared" ref="AA37:AA51" si="60">_xlfn.PERCENTILE.INC(D37:H37,0.9)</f>
        <v>#NUM!</v>
      </c>
      <c r="AB37" s="177" t="e">
        <f t="shared" ref="AB37:AB51" si="61">_xlfn.PERCENTILE.INC(D37:H37,0.95)</f>
        <v>#NUM!</v>
      </c>
    </row>
    <row r="38" spans="1:28" ht="15" customHeight="1" x14ac:dyDescent="0.2">
      <c r="A38" s="145" t="s">
        <v>2</v>
      </c>
      <c r="B38" s="204"/>
      <c r="C38" s="44"/>
      <c r="D38" s="44"/>
      <c r="E38" s="44"/>
      <c r="F38" s="44"/>
      <c r="G38" s="44"/>
      <c r="H38" s="44"/>
      <c r="J38" s="42" t="s">
        <v>1</v>
      </c>
      <c r="K38" s="42" t="s">
        <v>1</v>
      </c>
      <c r="L38" s="42" t="s">
        <v>1</v>
      </c>
      <c r="M38" s="1"/>
      <c r="S38" s="185">
        <f>COUNTIF($D$38:H38,"&gt;0")</f>
        <v>0</v>
      </c>
      <c r="T38" s="158">
        <f t="shared" si="53"/>
        <v>0</v>
      </c>
      <c r="U38" s="159">
        <f t="shared" si="54"/>
        <v>0</v>
      </c>
      <c r="V38" s="159">
        <f t="shared" si="55"/>
        <v>0</v>
      </c>
      <c r="W38" s="158" t="e">
        <f t="shared" si="56"/>
        <v>#DIV/0!</v>
      </c>
      <c r="X38" s="158" t="e">
        <f t="shared" si="57"/>
        <v>#NUM!</v>
      </c>
      <c r="Y38" s="158" t="e">
        <f t="shared" si="58"/>
        <v>#NUM!</v>
      </c>
      <c r="Z38" s="158" t="e">
        <f t="shared" si="59"/>
        <v>#NUM!</v>
      </c>
      <c r="AA38" s="158" t="e">
        <f t="shared" si="60"/>
        <v>#NUM!</v>
      </c>
      <c r="AB38" s="177" t="e">
        <f t="shared" si="61"/>
        <v>#NUM!</v>
      </c>
    </row>
    <row r="39" spans="1:28" ht="15" customHeight="1" x14ac:dyDescent="0.2">
      <c r="A39" s="145" t="s">
        <v>7</v>
      </c>
      <c r="B39" s="204"/>
      <c r="C39" s="44"/>
      <c r="D39" s="44"/>
      <c r="E39" s="44"/>
      <c r="F39" s="44"/>
      <c r="G39" s="44"/>
      <c r="H39" s="44"/>
      <c r="J39" s="42" t="s">
        <v>1</v>
      </c>
      <c r="K39" s="42" t="s">
        <v>1</v>
      </c>
      <c r="L39" s="42" t="s">
        <v>1</v>
      </c>
      <c r="M39" s="1"/>
      <c r="S39" s="185">
        <f>COUNTIF($D$39:H39,"&gt;0")</f>
        <v>0</v>
      </c>
      <c r="T39" s="158">
        <f t="shared" si="53"/>
        <v>0</v>
      </c>
      <c r="U39" s="159">
        <f t="shared" si="54"/>
        <v>0</v>
      </c>
      <c r="V39" s="159">
        <f t="shared" si="55"/>
        <v>0</v>
      </c>
      <c r="W39" s="158" t="e">
        <f t="shared" si="56"/>
        <v>#DIV/0!</v>
      </c>
      <c r="X39" s="158" t="e">
        <f t="shared" si="57"/>
        <v>#NUM!</v>
      </c>
      <c r="Y39" s="158" t="e">
        <f t="shared" si="58"/>
        <v>#NUM!</v>
      </c>
      <c r="Z39" s="158" t="e">
        <f t="shared" si="59"/>
        <v>#NUM!</v>
      </c>
      <c r="AA39" s="158" t="e">
        <f t="shared" si="60"/>
        <v>#NUM!</v>
      </c>
      <c r="AB39" s="177" t="e">
        <f t="shared" si="61"/>
        <v>#NUM!</v>
      </c>
    </row>
    <row r="40" spans="1:28" ht="15" customHeight="1" x14ac:dyDescent="0.2">
      <c r="A40" s="145" t="s">
        <v>9</v>
      </c>
      <c r="B40" s="204"/>
      <c r="C40" s="41"/>
      <c r="D40" s="41"/>
      <c r="E40" s="41"/>
      <c r="F40" s="41"/>
      <c r="G40" s="41"/>
      <c r="H40" s="41"/>
      <c r="J40" s="42" t="s">
        <v>1</v>
      </c>
      <c r="K40" s="42" t="s">
        <v>1</v>
      </c>
      <c r="L40" s="42" t="s">
        <v>1</v>
      </c>
      <c r="M40" s="1"/>
      <c r="S40" s="185">
        <f>COUNTIF($D$40:H40,"&gt;0")</f>
        <v>0</v>
      </c>
      <c r="T40" s="158">
        <f t="shared" si="53"/>
        <v>0</v>
      </c>
      <c r="U40" s="159">
        <f t="shared" si="54"/>
        <v>0</v>
      </c>
      <c r="V40" s="159">
        <f t="shared" si="55"/>
        <v>0</v>
      </c>
      <c r="W40" s="158" t="e">
        <f t="shared" si="56"/>
        <v>#DIV/0!</v>
      </c>
      <c r="X40" s="158" t="e">
        <f t="shared" si="57"/>
        <v>#NUM!</v>
      </c>
      <c r="Y40" s="158" t="e">
        <f t="shared" si="58"/>
        <v>#NUM!</v>
      </c>
      <c r="Z40" s="158" t="e">
        <f t="shared" si="59"/>
        <v>#NUM!</v>
      </c>
      <c r="AA40" s="158" t="e">
        <f t="shared" si="60"/>
        <v>#NUM!</v>
      </c>
      <c r="AB40" s="177" t="e">
        <f t="shared" si="61"/>
        <v>#NUM!</v>
      </c>
    </row>
    <row r="41" spans="1:28" ht="15" customHeight="1" x14ac:dyDescent="0.2">
      <c r="A41" s="145" t="s">
        <v>4</v>
      </c>
      <c r="B41" s="204"/>
      <c r="C41" s="41"/>
      <c r="D41" s="41"/>
      <c r="E41" s="41"/>
      <c r="F41" s="41"/>
      <c r="G41" s="41"/>
      <c r="H41" s="41"/>
      <c r="J41" s="42" t="s">
        <v>1</v>
      </c>
      <c r="K41" s="42" t="s">
        <v>1</v>
      </c>
      <c r="L41" s="42" t="s">
        <v>1</v>
      </c>
      <c r="M41" s="1"/>
      <c r="S41" s="185">
        <f>COUNTIF($D$41:H41,"&gt;0")</f>
        <v>0</v>
      </c>
      <c r="T41" s="158">
        <f t="shared" si="53"/>
        <v>0</v>
      </c>
      <c r="U41" s="159">
        <f t="shared" si="54"/>
        <v>0</v>
      </c>
      <c r="V41" s="159">
        <f t="shared" si="55"/>
        <v>0</v>
      </c>
      <c r="W41" s="158" t="e">
        <f t="shared" si="56"/>
        <v>#DIV/0!</v>
      </c>
      <c r="X41" s="158" t="e">
        <f t="shared" si="57"/>
        <v>#NUM!</v>
      </c>
      <c r="Y41" s="158" t="e">
        <f t="shared" si="58"/>
        <v>#NUM!</v>
      </c>
      <c r="Z41" s="158" t="e">
        <f t="shared" si="59"/>
        <v>#NUM!</v>
      </c>
      <c r="AA41" s="158" t="e">
        <f t="shared" si="60"/>
        <v>#NUM!</v>
      </c>
      <c r="AB41" s="177" t="e">
        <f t="shared" si="61"/>
        <v>#NUM!</v>
      </c>
    </row>
    <row r="42" spans="1:28" ht="15" customHeight="1" x14ac:dyDescent="0.2">
      <c r="A42" s="145" t="s">
        <v>46</v>
      </c>
      <c r="B42" s="204"/>
      <c r="C42" s="41"/>
      <c r="D42" s="41"/>
      <c r="E42" s="41"/>
      <c r="F42" s="41"/>
      <c r="G42" s="41"/>
      <c r="H42" s="41"/>
      <c r="J42" s="42" t="s">
        <v>1</v>
      </c>
      <c r="K42" s="42" t="s">
        <v>1</v>
      </c>
      <c r="L42" s="42" t="s">
        <v>1</v>
      </c>
      <c r="M42" s="1"/>
      <c r="S42" s="185">
        <f>COUNTIF($D$42:H42,"&gt;0")</f>
        <v>0</v>
      </c>
      <c r="T42" s="158">
        <f t="shared" si="53"/>
        <v>0</v>
      </c>
      <c r="U42" s="159">
        <f t="shared" si="54"/>
        <v>0</v>
      </c>
      <c r="V42" s="159">
        <f t="shared" si="55"/>
        <v>0</v>
      </c>
      <c r="W42" s="158" t="e">
        <f t="shared" si="56"/>
        <v>#DIV/0!</v>
      </c>
      <c r="X42" s="158" t="e">
        <f t="shared" si="57"/>
        <v>#NUM!</v>
      </c>
      <c r="Y42" s="158" t="e">
        <f t="shared" si="58"/>
        <v>#NUM!</v>
      </c>
      <c r="Z42" s="158" t="e">
        <f t="shared" si="59"/>
        <v>#NUM!</v>
      </c>
      <c r="AA42" s="158" t="e">
        <f t="shared" si="60"/>
        <v>#NUM!</v>
      </c>
      <c r="AB42" s="177" t="e">
        <f t="shared" si="61"/>
        <v>#NUM!</v>
      </c>
    </row>
    <row r="43" spans="1:28" ht="15" customHeight="1" x14ac:dyDescent="0.2">
      <c r="A43" s="145" t="s">
        <v>10</v>
      </c>
      <c r="B43" s="204"/>
      <c r="C43" s="41"/>
      <c r="D43" s="41"/>
      <c r="E43" s="41"/>
      <c r="F43" s="41"/>
      <c r="G43" s="41"/>
      <c r="H43" s="41"/>
      <c r="J43" s="42" t="s">
        <v>1</v>
      </c>
      <c r="K43" s="42" t="s">
        <v>1</v>
      </c>
      <c r="L43" s="42" t="s">
        <v>1</v>
      </c>
      <c r="M43" s="1"/>
      <c r="S43" s="185">
        <f>COUNTIF($D$43:H43,"&gt;0")</f>
        <v>0</v>
      </c>
      <c r="T43" s="158">
        <f t="shared" si="53"/>
        <v>0</v>
      </c>
      <c r="U43" s="159">
        <f t="shared" si="54"/>
        <v>0</v>
      </c>
      <c r="V43" s="159">
        <f t="shared" si="55"/>
        <v>0</v>
      </c>
      <c r="W43" s="158" t="e">
        <f t="shared" si="56"/>
        <v>#DIV/0!</v>
      </c>
      <c r="X43" s="158" t="e">
        <f t="shared" si="57"/>
        <v>#NUM!</v>
      </c>
      <c r="Y43" s="158" t="e">
        <f t="shared" si="58"/>
        <v>#NUM!</v>
      </c>
      <c r="Z43" s="158" t="e">
        <f t="shared" si="59"/>
        <v>#NUM!</v>
      </c>
      <c r="AA43" s="158" t="e">
        <f t="shared" si="60"/>
        <v>#NUM!</v>
      </c>
      <c r="AB43" s="177" t="e">
        <f t="shared" si="61"/>
        <v>#NUM!</v>
      </c>
    </row>
    <row r="44" spans="1:28" ht="15" customHeight="1" x14ac:dyDescent="0.2">
      <c r="A44" s="145" t="s">
        <v>5</v>
      </c>
      <c r="B44" s="204"/>
      <c r="C44" s="41"/>
      <c r="D44" s="41"/>
      <c r="E44" s="41"/>
      <c r="F44" s="41"/>
      <c r="G44" s="41"/>
      <c r="H44" s="41"/>
      <c r="J44" s="42" t="s">
        <v>1</v>
      </c>
      <c r="K44" s="42" t="s">
        <v>1</v>
      </c>
      <c r="L44" s="42" t="s">
        <v>1</v>
      </c>
      <c r="M44" s="1"/>
      <c r="S44" s="185">
        <f>COUNTIF($D$44:H44,"&gt;0")</f>
        <v>0</v>
      </c>
      <c r="T44" s="158">
        <f t="shared" si="53"/>
        <v>0</v>
      </c>
      <c r="U44" s="159">
        <f t="shared" si="54"/>
        <v>0</v>
      </c>
      <c r="V44" s="159">
        <f t="shared" si="55"/>
        <v>0</v>
      </c>
      <c r="W44" s="158" t="e">
        <f t="shared" si="56"/>
        <v>#DIV/0!</v>
      </c>
      <c r="X44" s="158" t="e">
        <f t="shared" si="57"/>
        <v>#NUM!</v>
      </c>
      <c r="Y44" s="158" t="e">
        <f t="shared" si="58"/>
        <v>#NUM!</v>
      </c>
      <c r="Z44" s="158" t="e">
        <f t="shared" si="59"/>
        <v>#NUM!</v>
      </c>
      <c r="AA44" s="158" t="e">
        <f t="shared" si="60"/>
        <v>#NUM!</v>
      </c>
      <c r="AB44" s="177" t="e">
        <f t="shared" si="61"/>
        <v>#NUM!</v>
      </c>
    </row>
    <row r="45" spans="1:28" ht="15" customHeight="1" x14ac:dyDescent="0.2">
      <c r="A45" s="145" t="s">
        <v>6</v>
      </c>
      <c r="B45" s="204"/>
      <c r="C45" s="41"/>
      <c r="D45" s="41"/>
      <c r="E45" s="41"/>
      <c r="F45" s="41"/>
      <c r="G45" s="41"/>
      <c r="H45" s="41"/>
      <c r="J45" s="42" t="s">
        <v>1</v>
      </c>
      <c r="K45" s="42" t="s">
        <v>1</v>
      </c>
      <c r="L45" s="42" t="s">
        <v>1</v>
      </c>
      <c r="M45" s="1"/>
      <c r="S45" s="185">
        <f>COUNTIF($D$45:H45,"&gt;0")</f>
        <v>0</v>
      </c>
      <c r="T45" s="158">
        <f t="shared" si="53"/>
        <v>0</v>
      </c>
      <c r="U45" s="159">
        <f t="shared" si="54"/>
        <v>0</v>
      </c>
      <c r="V45" s="159">
        <f t="shared" si="55"/>
        <v>0</v>
      </c>
      <c r="W45" s="158" t="e">
        <f t="shared" si="56"/>
        <v>#DIV/0!</v>
      </c>
      <c r="X45" s="158" t="e">
        <f t="shared" si="57"/>
        <v>#NUM!</v>
      </c>
      <c r="Y45" s="158" t="e">
        <f t="shared" si="58"/>
        <v>#NUM!</v>
      </c>
      <c r="Z45" s="158" t="e">
        <f t="shared" si="59"/>
        <v>#NUM!</v>
      </c>
      <c r="AA45" s="158" t="e">
        <f t="shared" si="60"/>
        <v>#NUM!</v>
      </c>
      <c r="AB45" s="177" t="e">
        <f t="shared" si="61"/>
        <v>#NUM!</v>
      </c>
    </row>
    <row r="46" spans="1:28" ht="15" customHeight="1" x14ac:dyDescent="0.2">
      <c r="A46" s="145" t="s">
        <v>47</v>
      </c>
      <c r="B46" s="204"/>
      <c r="C46" s="41"/>
      <c r="D46" s="41"/>
      <c r="E46" s="41"/>
      <c r="F46" s="41"/>
      <c r="G46" s="41"/>
      <c r="H46" s="41"/>
      <c r="J46" s="42" t="s">
        <v>1</v>
      </c>
      <c r="K46" s="42" t="s">
        <v>1</v>
      </c>
      <c r="L46" s="42" t="s">
        <v>1</v>
      </c>
      <c r="M46" s="1"/>
      <c r="S46" s="185">
        <f>COUNTIF($D$46:H46,"&gt;0")</f>
        <v>0</v>
      </c>
      <c r="T46" s="158">
        <f t="shared" si="53"/>
        <v>0</v>
      </c>
      <c r="U46" s="159">
        <f t="shared" si="54"/>
        <v>0</v>
      </c>
      <c r="V46" s="159">
        <f t="shared" si="55"/>
        <v>0</v>
      </c>
      <c r="W46" s="158" t="e">
        <f t="shared" si="56"/>
        <v>#DIV/0!</v>
      </c>
      <c r="X46" s="158" t="e">
        <f t="shared" si="57"/>
        <v>#NUM!</v>
      </c>
      <c r="Y46" s="158" t="e">
        <f t="shared" si="58"/>
        <v>#NUM!</v>
      </c>
      <c r="Z46" s="158" t="e">
        <f t="shared" si="59"/>
        <v>#NUM!</v>
      </c>
      <c r="AA46" s="158" t="e">
        <f t="shared" si="60"/>
        <v>#NUM!</v>
      </c>
      <c r="AB46" s="177" t="e">
        <f t="shared" si="61"/>
        <v>#NUM!</v>
      </c>
    </row>
    <row r="47" spans="1:28" ht="15" customHeight="1" x14ac:dyDescent="0.2">
      <c r="A47" s="145" t="s">
        <v>48</v>
      </c>
      <c r="B47" s="204"/>
      <c r="C47" s="41"/>
      <c r="D47" s="41"/>
      <c r="E47" s="41"/>
      <c r="F47" s="41"/>
      <c r="G47" s="41"/>
      <c r="H47" s="41"/>
      <c r="J47" s="42" t="s">
        <v>1</v>
      </c>
      <c r="K47" s="42" t="s">
        <v>1</v>
      </c>
      <c r="L47" s="42" t="s">
        <v>1</v>
      </c>
      <c r="M47" s="1"/>
      <c r="S47" s="185">
        <f>COUNTIF($D$47:H47,"&gt;0")</f>
        <v>0</v>
      </c>
      <c r="T47" s="158">
        <f t="shared" si="53"/>
        <v>0</v>
      </c>
      <c r="U47" s="159">
        <f t="shared" si="54"/>
        <v>0</v>
      </c>
      <c r="V47" s="159">
        <f t="shared" si="55"/>
        <v>0</v>
      </c>
      <c r="W47" s="158" t="e">
        <f t="shared" si="56"/>
        <v>#DIV/0!</v>
      </c>
      <c r="X47" s="158" t="e">
        <f t="shared" si="57"/>
        <v>#NUM!</v>
      </c>
      <c r="Y47" s="158" t="e">
        <f t="shared" si="58"/>
        <v>#NUM!</v>
      </c>
      <c r="Z47" s="158" t="e">
        <f t="shared" si="59"/>
        <v>#NUM!</v>
      </c>
      <c r="AA47" s="158" t="e">
        <f t="shared" si="60"/>
        <v>#NUM!</v>
      </c>
      <c r="AB47" s="177" t="e">
        <f t="shared" si="61"/>
        <v>#NUM!</v>
      </c>
    </row>
    <row r="48" spans="1:28" ht="15" customHeight="1" x14ac:dyDescent="0.2">
      <c r="A48" s="145" t="s">
        <v>49</v>
      </c>
      <c r="B48" s="204"/>
      <c r="C48" s="41"/>
      <c r="D48" s="41"/>
      <c r="E48" s="41"/>
      <c r="F48" s="41"/>
      <c r="G48" s="41"/>
      <c r="H48" s="41"/>
      <c r="J48" s="42" t="s">
        <v>1</v>
      </c>
      <c r="K48" s="42" t="s">
        <v>1</v>
      </c>
      <c r="L48" s="42" t="s">
        <v>1</v>
      </c>
      <c r="M48" s="1"/>
      <c r="S48" s="185">
        <f>COUNTIF($D$48:H48,"&gt;0")</f>
        <v>0</v>
      </c>
      <c r="T48" s="158">
        <f t="shared" si="53"/>
        <v>0</v>
      </c>
      <c r="U48" s="159">
        <f t="shared" si="54"/>
        <v>0</v>
      </c>
      <c r="V48" s="159">
        <f t="shared" si="55"/>
        <v>0</v>
      </c>
      <c r="W48" s="158" t="e">
        <f t="shared" si="56"/>
        <v>#DIV/0!</v>
      </c>
      <c r="X48" s="158" t="e">
        <f t="shared" si="57"/>
        <v>#NUM!</v>
      </c>
      <c r="Y48" s="158" t="e">
        <f t="shared" si="58"/>
        <v>#NUM!</v>
      </c>
      <c r="Z48" s="158" t="e">
        <f t="shared" si="59"/>
        <v>#NUM!</v>
      </c>
      <c r="AA48" s="158" t="e">
        <f t="shared" si="60"/>
        <v>#NUM!</v>
      </c>
      <c r="AB48" s="177" t="e">
        <f t="shared" si="61"/>
        <v>#NUM!</v>
      </c>
    </row>
    <row r="49" spans="1:28" ht="15" customHeight="1" x14ac:dyDescent="0.2">
      <c r="A49" s="145" t="s">
        <v>50</v>
      </c>
      <c r="B49" s="204"/>
      <c r="C49" s="41"/>
      <c r="D49" s="41"/>
      <c r="E49" s="41"/>
      <c r="F49" s="41"/>
      <c r="G49" s="41"/>
      <c r="H49" s="41"/>
      <c r="J49" s="42" t="s">
        <v>1</v>
      </c>
      <c r="K49" s="42" t="s">
        <v>1</v>
      </c>
      <c r="L49" s="42" t="s">
        <v>1</v>
      </c>
      <c r="M49" s="1"/>
      <c r="S49" s="185">
        <f>COUNTIF($D$49:H49,"&gt;0")</f>
        <v>0</v>
      </c>
      <c r="T49" s="158">
        <f t="shared" si="53"/>
        <v>0</v>
      </c>
      <c r="U49" s="159">
        <f t="shared" si="54"/>
        <v>0</v>
      </c>
      <c r="V49" s="159">
        <f t="shared" si="55"/>
        <v>0</v>
      </c>
      <c r="W49" s="158" t="e">
        <f t="shared" si="56"/>
        <v>#DIV/0!</v>
      </c>
      <c r="X49" s="158" t="e">
        <f t="shared" si="57"/>
        <v>#NUM!</v>
      </c>
      <c r="Y49" s="158" t="e">
        <f t="shared" si="58"/>
        <v>#NUM!</v>
      </c>
      <c r="Z49" s="158" t="e">
        <f t="shared" si="59"/>
        <v>#NUM!</v>
      </c>
      <c r="AA49" s="158" t="e">
        <f t="shared" si="60"/>
        <v>#NUM!</v>
      </c>
      <c r="AB49" s="177" t="e">
        <f t="shared" si="61"/>
        <v>#NUM!</v>
      </c>
    </row>
    <row r="50" spans="1:28" ht="15" customHeight="1" x14ac:dyDescent="0.2">
      <c r="A50" s="145" t="s">
        <v>52</v>
      </c>
      <c r="B50" s="204"/>
      <c r="C50" s="41"/>
      <c r="D50" s="41"/>
      <c r="E50" s="41"/>
      <c r="F50" s="41"/>
      <c r="G50" s="41"/>
      <c r="H50" s="41"/>
      <c r="J50" s="42" t="s">
        <v>1</v>
      </c>
      <c r="K50" s="42" t="s">
        <v>1</v>
      </c>
      <c r="L50" s="42" t="s">
        <v>1</v>
      </c>
      <c r="M50" s="1"/>
      <c r="S50" s="185">
        <f>COUNTIF($D$50:H50,"&gt;0")</f>
        <v>0</v>
      </c>
      <c r="T50" s="158">
        <f t="shared" si="53"/>
        <v>0</v>
      </c>
      <c r="U50" s="159">
        <f t="shared" si="54"/>
        <v>0</v>
      </c>
      <c r="V50" s="159">
        <f t="shared" si="55"/>
        <v>0</v>
      </c>
      <c r="W50" s="158" t="e">
        <f t="shared" si="56"/>
        <v>#DIV/0!</v>
      </c>
      <c r="X50" s="158" t="e">
        <f t="shared" si="57"/>
        <v>#NUM!</v>
      </c>
      <c r="Y50" s="158" t="e">
        <f t="shared" si="58"/>
        <v>#NUM!</v>
      </c>
      <c r="Z50" s="158" t="e">
        <f t="shared" si="59"/>
        <v>#NUM!</v>
      </c>
      <c r="AA50" s="158" t="e">
        <f t="shared" si="60"/>
        <v>#NUM!</v>
      </c>
      <c r="AB50" s="177" t="e">
        <f t="shared" si="61"/>
        <v>#NUM!</v>
      </c>
    </row>
    <row r="51" spans="1:28" ht="15" customHeight="1" x14ac:dyDescent="0.2">
      <c r="A51" s="145" t="s">
        <v>51</v>
      </c>
      <c r="B51" s="204"/>
      <c r="C51" s="41"/>
      <c r="D51" s="41"/>
      <c r="E51" s="41"/>
      <c r="F51" s="41"/>
      <c r="G51" s="41"/>
      <c r="H51" s="41"/>
      <c r="J51" s="42" t="s">
        <v>1</v>
      </c>
      <c r="K51" s="42" t="s">
        <v>1</v>
      </c>
      <c r="L51" s="42" t="s">
        <v>1</v>
      </c>
      <c r="M51" s="1"/>
      <c r="S51" s="185">
        <f>COUNTIF($D$51:H51,"&gt;0")</f>
        <v>0</v>
      </c>
      <c r="T51" s="158">
        <f t="shared" si="53"/>
        <v>0</v>
      </c>
      <c r="U51" s="159">
        <f t="shared" si="54"/>
        <v>0</v>
      </c>
      <c r="V51" s="159">
        <f t="shared" si="55"/>
        <v>0</v>
      </c>
      <c r="W51" s="158" t="e">
        <f t="shared" si="56"/>
        <v>#DIV/0!</v>
      </c>
      <c r="X51" s="158" t="e">
        <f t="shared" si="57"/>
        <v>#NUM!</v>
      </c>
      <c r="Y51" s="158" t="e">
        <f t="shared" si="58"/>
        <v>#NUM!</v>
      </c>
      <c r="Z51" s="158" t="e">
        <f t="shared" si="59"/>
        <v>#NUM!</v>
      </c>
      <c r="AA51" s="158" t="e">
        <f t="shared" si="60"/>
        <v>#NUM!</v>
      </c>
      <c r="AB51" s="177" t="e">
        <f t="shared" si="61"/>
        <v>#NUM!</v>
      </c>
    </row>
    <row r="52" spans="1:28" ht="15" customHeight="1" x14ac:dyDescent="0.25">
      <c r="A52" s="70" t="s">
        <v>107</v>
      </c>
      <c r="B52" s="205"/>
      <c r="C52" s="29"/>
      <c r="D52" s="29"/>
      <c r="E52" s="29"/>
      <c r="F52" s="29"/>
      <c r="G52" s="29"/>
      <c r="H52" s="29"/>
      <c r="J52" s="45">
        <v>50</v>
      </c>
      <c r="K52" s="51" t="s">
        <v>1</v>
      </c>
      <c r="L52" s="51" t="s">
        <v>1</v>
      </c>
      <c r="M52" s="1"/>
      <c r="S52" s="185">
        <f>COUNTIF($D$52:H52,"&gt;50")</f>
        <v>0</v>
      </c>
      <c r="T52" s="158">
        <f t="shared" si="44"/>
        <v>0</v>
      </c>
      <c r="U52" s="159">
        <f t="shared" si="45"/>
        <v>0</v>
      </c>
      <c r="V52" s="159">
        <f t="shared" si="46"/>
        <v>0</v>
      </c>
      <c r="W52" s="158" t="e">
        <f t="shared" si="47"/>
        <v>#DIV/0!</v>
      </c>
      <c r="X52" s="158" t="e">
        <f t="shared" si="48"/>
        <v>#NUM!</v>
      </c>
      <c r="Y52" s="158" t="e">
        <f t="shared" si="49"/>
        <v>#NUM!</v>
      </c>
      <c r="Z52" s="158" t="e">
        <f t="shared" si="50"/>
        <v>#NUM!</v>
      </c>
      <c r="AA52" s="158" t="e">
        <f t="shared" si="51"/>
        <v>#NUM!</v>
      </c>
      <c r="AB52" s="177" t="e">
        <f t="shared" si="52"/>
        <v>#NUM!</v>
      </c>
    </row>
    <row r="53" spans="1:28" ht="6" customHeight="1" x14ac:dyDescent="0.2">
      <c r="A53" s="46"/>
      <c r="B53" s="38"/>
      <c r="C53" s="23"/>
      <c r="D53" s="23"/>
      <c r="E53" s="23"/>
      <c r="F53" s="23"/>
      <c r="G53" s="23"/>
      <c r="H53" s="23"/>
      <c r="J53" s="38"/>
      <c r="K53" s="38"/>
      <c r="L53" s="38"/>
      <c r="M53" s="1"/>
      <c r="S53" s="170"/>
      <c r="T53" s="166"/>
      <c r="U53" s="167"/>
      <c r="V53" s="167"/>
      <c r="W53" s="166"/>
      <c r="X53" s="166"/>
      <c r="Y53" s="166"/>
      <c r="Z53" s="166"/>
      <c r="AA53" s="166"/>
      <c r="AB53" s="171"/>
    </row>
    <row r="54" spans="1:28" ht="24" x14ac:dyDescent="0.25">
      <c r="A54" s="57" t="s">
        <v>317</v>
      </c>
      <c r="B54" s="58"/>
      <c r="C54" s="59"/>
      <c r="D54" s="59"/>
      <c r="E54" s="59"/>
      <c r="F54" s="59"/>
      <c r="G54" s="59"/>
      <c r="H54" s="59"/>
      <c r="J54" s="58"/>
      <c r="K54" s="58"/>
      <c r="L54" s="58"/>
      <c r="M54" s="1"/>
      <c r="S54" s="174"/>
      <c r="T54" s="168"/>
      <c r="U54" s="169"/>
      <c r="V54" s="169"/>
      <c r="W54" s="168"/>
      <c r="X54" s="168"/>
      <c r="Y54" s="168"/>
      <c r="Z54" s="168"/>
      <c r="AA54" s="168"/>
      <c r="AB54" s="175"/>
    </row>
    <row r="55" spans="1:28" ht="15" customHeight="1" x14ac:dyDescent="0.2">
      <c r="A55" s="145" t="s">
        <v>11</v>
      </c>
      <c r="B55" s="204" t="s">
        <v>27</v>
      </c>
      <c r="C55" s="41"/>
      <c r="D55" s="41"/>
      <c r="E55" s="41"/>
      <c r="F55" s="41"/>
      <c r="G55" s="41"/>
      <c r="H55" s="41"/>
      <c r="J55" s="42" t="s">
        <v>1</v>
      </c>
      <c r="K55" s="42" t="s">
        <v>1</v>
      </c>
      <c r="L55" s="42" t="s">
        <v>1</v>
      </c>
      <c r="M55" s="1"/>
      <c r="S55" s="185">
        <f>COUNTIF(D55:H55,"&gt;0")</f>
        <v>0</v>
      </c>
      <c r="T55" s="158">
        <f t="shared" ref="T55:T60" si="62">COUNT(D55:H55)</f>
        <v>0</v>
      </c>
      <c r="U55" s="159">
        <f t="shared" ref="U55:U60" si="63">MIN(D55:H55)</f>
        <v>0</v>
      </c>
      <c r="V55" s="159">
        <f t="shared" ref="V55:V60" si="64">MAX(D55:H55)</f>
        <v>0</v>
      </c>
      <c r="W55" s="158" t="e">
        <f t="shared" ref="W55:W60" si="65">AVERAGE(D55:H55)</f>
        <v>#DIV/0!</v>
      </c>
      <c r="X55" s="158" t="e">
        <f t="shared" ref="X55:X60" si="66">MEDIAN(D55:H55)</f>
        <v>#NUM!</v>
      </c>
      <c r="Y55" s="158" t="e">
        <f t="shared" ref="Y55:Y60" si="67">_xlfn.PERCENTILE.INC(D55:H55,0.8)</f>
        <v>#NUM!</v>
      </c>
      <c r="Z55" s="158" t="e">
        <f t="shared" ref="Z55:Z60" si="68">_xlfn.PERCENTILE.INC(D55:H55,0.85)</f>
        <v>#NUM!</v>
      </c>
      <c r="AA55" s="158" t="e">
        <f t="shared" ref="AA55:AA60" si="69">_xlfn.PERCENTILE.INC(D55:H55,0.9)</f>
        <v>#NUM!</v>
      </c>
      <c r="AB55" s="177" t="e">
        <f t="shared" ref="AB55:AB60" si="70">_xlfn.PERCENTILE.INC(D55:H55,0.95)</f>
        <v>#NUM!</v>
      </c>
    </row>
    <row r="56" spans="1:28" ht="15" customHeight="1" x14ac:dyDescent="0.2">
      <c r="A56" s="145" t="s">
        <v>12</v>
      </c>
      <c r="B56" s="204"/>
      <c r="C56" s="41"/>
      <c r="D56" s="41"/>
      <c r="E56" s="41"/>
      <c r="F56" s="41"/>
      <c r="G56" s="41"/>
      <c r="H56" s="41"/>
      <c r="J56" s="42" t="s">
        <v>1</v>
      </c>
      <c r="K56" s="42" t="s">
        <v>1</v>
      </c>
      <c r="L56" s="42" t="s">
        <v>1</v>
      </c>
      <c r="M56" s="1"/>
      <c r="S56" s="185">
        <f t="shared" ref="S56:S59" si="71">COUNTIF(D56:H56,"&gt;0")</f>
        <v>0</v>
      </c>
      <c r="T56" s="158">
        <f t="shared" ref="T56:T59" si="72">COUNT(D56:H56)</f>
        <v>0</v>
      </c>
      <c r="U56" s="159">
        <f t="shared" ref="U56:U59" si="73">MIN(D56:H56)</f>
        <v>0</v>
      </c>
      <c r="V56" s="159">
        <f t="shared" ref="V56:V59" si="74">MAX(D56:H56)</f>
        <v>0</v>
      </c>
      <c r="W56" s="158" t="e">
        <f t="shared" ref="W56:W59" si="75">AVERAGE(D56:H56)</f>
        <v>#DIV/0!</v>
      </c>
      <c r="X56" s="158" t="e">
        <f t="shared" ref="X56:X59" si="76">MEDIAN(D56:H56)</f>
        <v>#NUM!</v>
      </c>
      <c r="Y56" s="158" t="e">
        <f t="shared" ref="Y56:Y59" si="77">_xlfn.PERCENTILE.INC(D56:H56,0.8)</f>
        <v>#NUM!</v>
      </c>
      <c r="Z56" s="158" t="e">
        <f t="shared" ref="Z56:Z59" si="78">_xlfn.PERCENTILE.INC(D56:H56,0.85)</f>
        <v>#NUM!</v>
      </c>
      <c r="AA56" s="158" t="e">
        <f t="shared" ref="AA56:AA59" si="79">_xlfn.PERCENTILE.INC(D56:H56,0.9)</f>
        <v>#NUM!</v>
      </c>
      <c r="AB56" s="177" t="e">
        <f t="shared" ref="AB56:AB59" si="80">_xlfn.PERCENTILE.INC(D56:H56,0.95)</f>
        <v>#NUM!</v>
      </c>
    </row>
    <row r="57" spans="1:28" ht="15" customHeight="1" x14ac:dyDescent="0.2">
      <c r="A57" s="145" t="s">
        <v>13</v>
      </c>
      <c r="B57" s="204"/>
      <c r="C57" s="41"/>
      <c r="D57" s="41"/>
      <c r="E57" s="41"/>
      <c r="F57" s="41"/>
      <c r="G57" s="41"/>
      <c r="H57" s="41"/>
      <c r="J57" s="42" t="s">
        <v>1</v>
      </c>
      <c r="K57" s="42" t="s">
        <v>1</v>
      </c>
      <c r="L57" s="42" t="s">
        <v>1</v>
      </c>
      <c r="M57" s="1"/>
      <c r="S57" s="185">
        <f t="shared" si="71"/>
        <v>0</v>
      </c>
      <c r="T57" s="158">
        <f t="shared" si="72"/>
        <v>0</v>
      </c>
      <c r="U57" s="159">
        <f t="shared" si="73"/>
        <v>0</v>
      </c>
      <c r="V57" s="159">
        <f t="shared" si="74"/>
        <v>0</v>
      </c>
      <c r="W57" s="158" t="e">
        <f t="shared" si="75"/>
        <v>#DIV/0!</v>
      </c>
      <c r="X57" s="158" t="e">
        <f t="shared" si="76"/>
        <v>#NUM!</v>
      </c>
      <c r="Y57" s="158" t="e">
        <f t="shared" si="77"/>
        <v>#NUM!</v>
      </c>
      <c r="Z57" s="158" t="e">
        <f t="shared" si="78"/>
        <v>#NUM!</v>
      </c>
      <c r="AA57" s="158" t="e">
        <f t="shared" si="79"/>
        <v>#NUM!</v>
      </c>
      <c r="AB57" s="177" t="e">
        <f t="shared" si="80"/>
        <v>#NUM!</v>
      </c>
    </row>
    <row r="58" spans="1:28" ht="15" customHeight="1" x14ac:dyDescent="0.2">
      <c r="A58" s="145" t="s">
        <v>105</v>
      </c>
      <c r="B58" s="204"/>
      <c r="C58" s="41"/>
      <c r="D58" s="41"/>
      <c r="E58" s="41"/>
      <c r="F58" s="41"/>
      <c r="G58" s="41"/>
      <c r="H58" s="41"/>
      <c r="J58" s="42" t="s">
        <v>1</v>
      </c>
      <c r="K58" s="42" t="s">
        <v>1</v>
      </c>
      <c r="L58" s="42" t="s">
        <v>1</v>
      </c>
      <c r="M58" s="1"/>
      <c r="S58" s="185">
        <f t="shared" si="71"/>
        <v>0</v>
      </c>
      <c r="T58" s="158">
        <f t="shared" si="72"/>
        <v>0</v>
      </c>
      <c r="U58" s="159">
        <f t="shared" si="73"/>
        <v>0</v>
      </c>
      <c r="V58" s="159">
        <f t="shared" si="74"/>
        <v>0</v>
      </c>
      <c r="W58" s="158" t="e">
        <f t="shared" si="75"/>
        <v>#DIV/0!</v>
      </c>
      <c r="X58" s="158" t="e">
        <f t="shared" si="76"/>
        <v>#NUM!</v>
      </c>
      <c r="Y58" s="158" t="e">
        <f t="shared" si="77"/>
        <v>#NUM!</v>
      </c>
      <c r="Z58" s="158" t="e">
        <f t="shared" si="78"/>
        <v>#NUM!</v>
      </c>
      <c r="AA58" s="158" t="e">
        <f t="shared" si="79"/>
        <v>#NUM!</v>
      </c>
      <c r="AB58" s="177" t="e">
        <f t="shared" si="80"/>
        <v>#NUM!</v>
      </c>
    </row>
    <row r="59" spans="1:28" ht="15" customHeight="1" x14ac:dyDescent="0.2">
      <c r="A59" s="145" t="s">
        <v>14</v>
      </c>
      <c r="B59" s="204"/>
      <c r="C59" s="41"/>
      <c r="D59" s="41"/>
      <c r="E59" s="41"/>
      <c r="F59" s="41"/>
      <c r="G59" s="41"/>
      <c r="H59" s="41"/>
      <c r="J59" s="42" t="s">
        <v>1</v>
      </c>
      <c r="K59" s="42" t="s">
        <v>1</v>
      </c>
      <c r="L59" s="42" t="s">
        <v>1</v>
      </c>
      <c r="M59" s="1"/>
      <c r="S59" s="185">
        <f t="shared" si="71"/>
        <v>0</v>
      </c>
      <c r="T59" s="158">
        <f t="shared" si="72"/>
        <v>0</v>
      </c>
      <c r="U59" s="159">
        <f t="shared" si="73"/>
        <v>0</v>
      </c>
      <c r="V59" s="159">
        <f t="shared" si="74"/>
        <v>0</v>
      </c>
      <c r="W59" s="158" t="e">
        <f t="shared" si="75"/>
        <v>#DIV/0!</v>
      </c>
      <c r="X59" s="158" t="e">
        <f t="shared" si="76"/>
        <v>#NUM!</v>
      </c>
      <c r="Y59" s="158" t="e">
        <f t="shared" si="77"/>
        <v>#NUM!</v>
      </c>
      <c r="Z59" s="158" t="e">
        <f t="shared" si="78"/>
        <v>#NUM!</v>
      </c>
      <c r="AA59" s="158" t="e">
        <f t="shared" si="79"/>
        <v>#NUM!</v>
      </c>
      <c r="AB59" s="177" t="e">
        <f t="shared" si="80"/>
        <v>#NUM!</v>
      </c>
    </row>
    <row r="60" spans="1:28" ht="15" customHeight="1" x14ac:dyDescent="0.25">
      <c r="A60" s="71" t="s">
        <v>106</v>
      </c>
      <c r="B60" s="205"/>
      <c r="C60" s="33"/>
      <c r="D60" s="33"/>
      <c r="E60" s="33"/>
      <c r="F60" s="33"/>
      <c r="G60" s="33"/>
      <c r="H60" s="33"/>
      <c r="J60" s="45">
        <v>6</v>
      </c>
      <c r="K60" s="51" t="s">
        <v>1</v>
      </c>
      <c r="L60" s="51" t="s">
        <v>1</v>
      </c>
      <c r="M60" s="1"/>
      <c r="S60" s="185">
        <f>COUNTIF(D60:H60,"&gt;6")</f>
        <v>0</v>
      </c>
      <c r="T60" s="158">
        <f t="shared" si="62"/>
        <v>0</v>
      </c>
      <c r="U60" s="159">
        <f t="shared" si="63"/>
        <v>0</v>
      </c>
      <c r="V60" s="159">
        <f t="shared" si="64"/>
        <v>0</v>
      </c>
      <c r="W60" s="158" t="e">
        <f t="shared" si="65"/>
        <v>#DIV/0!</v>
      </c>
      <c r="X60" s="158" t="e">
        <f t="shared" si="66"/>
        <v>#NUM!</v>
      </c>
      <c r="Y60" s="158" t="e">
        <f t="shared" si="67"/>
        <v>#NUM!</v>
      </c>
      <c r="Z60" s="158" t="e">
        <f t="shared" si="68"/>
        <v>#NUM!</v>
      </c>
      <c r="AA60" s="158" t="e">
        <f t="shared" si="69"/>
        <v>#NUM!</v>
      </c>
      <c r="AB60" s="177" t="e">
        <f t="shared" si="70"/>
        <v>#NUM!</v>
      </c>
    </row>
    <row r="61" spans="1:28" ht="6" customHeight="1" x14ac:dyDescent="0.2">
      <c r="A61" s="1"/>
      <c r="B61" s="36"/>
      <c r="C61" s="24"/>
      <c r="D61" s="24"/>
      <c r="E61" s="24"/>
      <c r="F61" s="24"/>
      <c r="G61" s="24"/>
      <c r="H61" s="24"/>
      <c r="J61" s="1"/>
      <c r="K61" s="1"/>
      <c r="L61" s="1"/>
      <c r="M61" s="1"/>
      <c r="S61" s="170"/>
      <c r="T61" s="166"/>
      <c r="U61" s="167"/>
      <c r="V61" s="167"/>
      <c r="W61" s="166"/>
      <c r="X61" s="166"/>
      <c r="Y61" s="166"/>
      <c r="Z61" s="166"/>
      <c r="AA61" s="166"/>
      <c r="AB61" s="171"/>
    </row>
    <row r="62" spans="1:28" ht="12" x14ac:dyDescent="0.25">
      <c r="A62" s="53" t="s">
        <v>318</v>
      </c>
      <c r="B62" s="58"/>
      <c r="C62" s="59"/>
      <c r="D62" s="59"/>
      <c r="E62" s="59"/>
      <c r="F62" s="59"/>
      <c r="G62" s="59"/>
      <c r="H62" s="59"/>
      <c r="J62" s="54"/>
      <c r="K62" s="54"/>
      <c r="L62" s="54"/>
      <c r="M62" s="1"/>
      <c r="S62" s="174"/>
      <c r="T62" s="168"/>
      <c r="U62" s="169"/>
      <c r="V62" s="169"/>
      <c r="W62" s="168"/>
      <c r="X62" s="168"/>
      <c r="Y62" s="168"/>
      <c r="Z62" s="168"/>
      <c r="AA62" s="168"/>
      <c r="AB62" s="175"/>
    </row>
    <row r="63" spans="1:28" ht="15" customHeight="1" x14ac:dyDescent="0.2">
      <c r="A63" s="145" t="s">
        <v>93</v>
      </c>
      <c r="B63" s="204" t="s">
        <v>27</v>
      </c>
      <c r="C63" s="41"/>
      <c r="D63" s="41"/>
      <c r="E63" s="41"/>
      <c r="F63" s="41"/>
      <c r="G63" s="41"/>
      <c r="H63" s="41"/>
      <c r="J63" s="42" t="s">
        <v>1</v>
      </c>
      <c r="K63" s="42" t="s">
        <v>1</v>
      </c>
      <c r="L63" s="42" t="s">
        <v>1</v>
      </c>
      <c r="M63" s="1"/>
      <c r="S63" s="185">
        <f>COUNTIF(D63:H63,"&gt;0")</f>
        <v>0</v>
      </c>
      <c r="T63" s="158">
        <f t="shared" ref="T63" si="81">COUNT(D63:H63)</f>
        <v>0</v>
      </c>
      <c r="U63" s="159">
        <f t="shared" ref="U63" si="82">MIN(D63:H63)</f>
        <v>0</v>
      </c>
      <c r="V63" s="159">
        <f t="shared" ref="V63" si="83">MAX(D63:H63)</f>
        <v>0</v>
      </c>
      <c r="W63" s="158" t="e">
        <f t="shared" ref="W63" si="84">AVERAGE(D63:H63)</f>
        <v>#DIV/0!</v>
      </c>
      <c r="X63" s="158" t="e">
        <f t="shared" ref="X63" si="85">MEDIAN(D63:H63)</f>
        <v>#NUM!</v>
      </c>
      <c r="Y63" s="158" t="e">
        <f t="shared" ref="Y63" si="86">_xlfn.PERCENTILE.INC(D63:H63,0.8)</f>
        <v>#NUM!</v>
      </c>
      <c r="Z63" s="158" t="e">
        <f t="shared" ref="Z63" si="87">_xlfn.PERCENTILE.INC(D63:H63,0.85)</f>
        <v>#NUM!</v>
      </c>
      <c r="AA63" s="158" t="e">
        <f t="shared" ref="AA63" si="88">_xlfn.PERCENTILE.INC(D63:H63,0.9)</f>
        <v>#NUM!</v>
      </c>
      <c r="AB63" s="177" t="e">
        <f t="shared" ref="AB63" si="89">_xlfn.PERCENTILE.INC(D63:H63,0.95)</f>
        <v>#NUM!</v>
      </c>
    </row>
    <row r="64" spans="1:28" ht="15" customHeight="1" x14ac:dyDescent="0.2">
      <c r="A64" s="145" t="s">
        <v>94</v>
      </c>
      <c r="B64" s="204"/>
      <c r="C64" s="41"/>
      <c r="D64" s="41"/>
      <c r="E64" s="41"/>
      <c r="F64" s="41"/>
      <c r="G64" s="41"/>
      <c r="H64" s="41"/>
      <c r="J64" s="42" t="s">
        <v>1</v>
      </c>
      <c r="K64" s="42" t="s">
        <v>1</v>
      </c>
      <c r="L64" s="42" t="s">
        <v>1</v>
      </c>
      <c r="M64" s="1"/>
      <c r="S64" s="185">
        <f t="shared" ref="S64:S69" si="90">COUNTIF(D64:H64,"&gt;0")</f>
        <v>0</v>
      </c>
      <c r="T64" s="158">
        <f t="shared" ref="T64:T69" si="91">COUNT(D64:H64)</f>
        <v>0</v>
      </c>
      <c r="U64" s="159">
        <f t="shared" ref="U64:U69" si="92">MIN(D64:H64)</f>
        <v>0</v>
      </c>
      <c r="V64" s="159">
        <f t="shared" ref="V64:V69" si="93">MAX(D64:H64)</f>
        <v>0</v>
      </c>
      <c r="W64" s="158" t="e">
        <f t="shared" ref="W64:W69" si="94">AVERAGE(D64:H64)</f>
        <v>#DIV/0!</v>
      </c>
      <c r="X64" s="158" t="e">
        <f t="shared" ref="X64:X69" si="95">MEDIAN(D64:H64)</f>
        <v>#NUM!</v>
      </c>
      <c r="Y64" s="158" t="e">
        <f t="shared" ref="Y64:Y69" si="96">_xlfn.PERCENTILE.INC(D64:H64,0.8)</f>
        <v>#NUM!</v>
      </c>
      <c r="Z64" s="158" t="e">
        <f t="shared" ref="Z64:Z69" si="97">_xlfn.PERCENTILE.INC(D64:H64,0.85)</f>
        <v>#NUM!</v>
      </c>
      <c r="AA64" s="158" t="e">
        <f t="shared" ref="AA64:AA69" si="98">_xlfn.PERCENTILE.INC(D64:H64,0.9)</f>
        <v>#NUM!</v>
      </c>
      <c r="AB64" s="177" t="e">
        <f t="shared" ref="AB64:AB69" si="99">_xlfn.PERCENTILE.INC(D64:H64,0.95)</f>
        <v>#NUM!</v>
      </c>
    </row>
    <row r="65" spans="1:28" ht="15" customHeight="1" x14ac:dyDescent="0.2">
      <c r="A65" s="145" t="s">
        <v>95</v>
      </c>
      <c r="B65" s="204"/>
      <c r="C65" s="41"/>
      <c r="D65" s="41"/>
      <c r="E65" s="41"/>
      <c r="F65" s="41"/>
      <c r="G65" s="41"/>
      <c r="H65" s="41"/>
      <c r="J65" s="42" t="s">
        <v>1</v>
      </c>
      <c r="K65" s="42" t="s">
        <v>1</v>
      </c>
      <c r="L65" s="42" t="s">
        <v>1</v>
      </c>
      <c r="M65" s="1"/>
      <c r="S65" s="185">
        <f t="shared" si="90"/>
        <v>0</v>
      </c>
      <c r="T65" s="158">
        <f t="shared" si="91"/>
        <v>0</v>
      </c>
      <c r="U65" s="159">
        <f t="shared" si="92"/>
        <v>0</v>
      </c>
      <c r="V65" s="159">
        <f t="shared" si="93"/>
        <v>0</v>
      </c>
      <c r="W65" s="158" t="e">
        <f t="shared" si="94"/>
        <v>#DIV/0!</v>
      </c>
      <c r="X65" s="158" t="e">
        <f t="shared" si="95"/>
        <v>#NUM!</v>
      </c>
      <c r="Y65" s="158" t="e">
        <f t="shared" si="96"/>
        <v>#NUM!</v>
      </c>
      <c r="Z65" s="158" t="e">
        <f t="shared" si="97"/>
        <v>#NUM!</v>
      </c>
      <c r="AA65" s="158" t="e">
        <f t="shared" si="98"/>
        <v>#NUM!</v>
      </c>
      <c r="AB65" s="177" t="e">
        <f t="shared" si="99"/>
        <v>#NUM!</v>
      </c>
    </row>
    <row r="66" spans="1:28" ht="15" customHeight="1" x14ac:dyDescent="0.2">
      <c r="A66" s="145" t="s">
        <v>96</v>
      </c>
      <c r="B66" s="204"/>
      <c r="C66" s="41"/>
      <c r="D66" s="41"/>
      <c r="E66" s="41"/>
      <c r="F66" s="41"/>
      <c r="G66" s="41"/>
      <c r="H66" s="41"/>
      <c r="J66" s="42" t="s">
        <v>1</v>
      </c>
      <c r="K66" s="42" t="s">
        <v>1</v>
      </c>
      <c r="L66" s="42" t="s">
        <v>1</v>
      </c>
      <c r="M66" s="1"/>
      <c r="S66" s="185">
        <f t="shared" si="90"/>
        <v>0</v>
      </c>
      <c r="T66" s="158">
        <f t="shared" si="91"/>
        <v>0</v>
      </c>
      <c r="U66" s="159">
        <f t="shared" si="92"/>
        <v>0</v>
      </c>
      <c r="V66" s="159">
        <f t="shared" si="93"/>
        <v>0</v>
      </c>
      <c r="W66" s="158" t="e">
        <f t="shared" si="94"/>
        <v>#DIV/0!</v>
      </c>
      <c r="X66" s="158" t="e">
        <f t="shared" si="95"/>
        <v>#NUM!</v>
      </c>
      <c r="Y66" s="158" t="e">
        <f t="shared" si="96"/>
        <v>#NUM!</v>
      </c>
      <c r="Z66" s="158" t="e">
        <f t="shared" si="97"/>
        <v>#NUM!</v>
      </c>
      <c r="AA66" s="158" t="e">
        <f t="shared" si="98"/>
        <v>#NUM!</v>
      </c>
      <c r="AB66" s="177" t="e">
        <f t="shared" si="99"/>
        <v>#NUM!</v>
      </c>
    </row>
    <row r="67" spans="1:28" ht="15" customHeight="1" x14ac:dyDescent="0.2">
      <c r="A67" s="145" t="s">
        <v>97</v>
      </c>
      <c r="B67" s="204"/>
      <c r="C67" s="41"/>
      <c r="D67" s="41"/>
      <c r="E67" s="41"/>
      <c r="F67" s="41"/>
      <c r="G67" s="41"/>
      <c r="H67" s="41"/>
      <c r="J67" s="42" t="s">
        <v>1</v>
      </c>
      <c r="K67" s="42" t="s">
        <v>1</v>
      </c>
      <c r="L67" s="42" t="s">
        <v>1</v>
      </c>
      <c r="M67" s="1"/>
      <c r="S67" s="185">
        <f t="shared" si="90"/>
        <v>0</v>
      </c>
      <c r="T67" s="158">
        <f t="shared" si="91"/>
        <v>0</v>
      </c>
      <c r="U67" s="159">
        <f t="shared" si="92"/>
        <v>0</v>
      </c>
      <c r="V67" s="159">
        <f t="shared" si="93"/>
        <v>0</v>
      </c>
      <c r="W67" s="158" t="e">
        <f t="shared" si="94"/>
        <v>#DIV/0!</v>
      </c>
      <c r="X67" s="158" t="e">
        <f t="shared" si="95"/>
        <v>#NUM!</v>
      </c>
      <c r="Y67" s="158" t="e">
        <f t="shared" si="96"/>
        <v>#NUM!</v>
      </c>
      <c r="Z67" s="158" t="e">
        <f t="shared" si="97"/>
        <v>#NUM!</v>
      </c>
      <c r="AA67" s="158" t="e">
        <f t="shared" si="98"/>
        <v>#NUM!</v>
      </c>
      <c r="AB67" s="177" t="e">
        <f t="shared" si="99"/>
        <v>#NUM!</v>
      </c>
    </row>
    <row r="68" spans="1:28" ht="15" customHeight="1" x14ac:dyDescent="0.2">
      <c r="A68" s="145" t="s">
        <v>98</v>
      </c>
      <c r="B68" s="204"/>
      <c r="C68" s="41"/>
      <c r="D68" s="41"/>
      <c r="E68" s="41"/>
      <c r="F68" s="41"/>
      <c r="G68" s="41"/>
      <c r="H68" s="41"/>
      <c r="J68" s="42" t="s">
        <v>1</v>
      </c>
      <c r="K68" s="42" t="s">
        <v>1</v>
      </c>
      <c r="L68" s="42" t="s">
        <v>1</v>
      </c>
      <c r="M68" s="1"/>
      <c r="S68" s="185">
        <f t="shared" si="90"/>
        <v>0</v>
      </c>
      <c r="T68" s="158">
        <f t="shared" si="91"/>
        <v>0</v>
      </c>
      <c r="U68" s="159">
        <f t="shared" si="92"/>
        <v>0</v>
      </c>
      <c r="V68" s="159">
        <f t="shared" si="93"/>
        <v>0</v>
      </c>
      <c r="W68" s="158" t="e">
        <f t="shared" si="94"/>
        <v>#DIV/0!</v>
      </c>
      <c r="X68" s="158" t="e">
        <f t="shared" si="95"/>
        <v>#NUM!</v>
      </c>
      <c r="Y68" s="158" t="e">
        <f t="shared" si="96"/>
        <v>#NUM!</v>
      </c>
      <c r="Z68" s="158" t="e">
        <f t="shared" si="97"/>
        <v>#NUM!</v>
      </c>
      <c r="AA68" s="158" t="e">
        <f t="shared" si="98"/>
        <v>#NUM!</v>
      </c>
      <c r="AB68" s="177" t="e">
        <f t="shared" si="99"/>
        <v>#NUM!</v>
      </c>
    </row>
    <row r="69" spans="1:28" ht="15" customHeight="1" x14ac:dyDescent="0.2">
      <c r="A69" s="145" t="s">
        <v>99</v>
      </c>
      <c r="B69" s="204"/>
      <c r="C69" s="41"/>
      <c r="D69" s="41"/>
      <c r="E69" s="41"/>
      <c r="F69" s="41"/>
      <c r="G69" s="41"/>
      <c r="H69" s="41"/>
      <c r="J69" s="42" t="s">
        <v>1</v>
      </c>
      <c r="K69" s="42" t="s">
        <v>1</v>
      </c>
      <c r="L69" s="42" t="s">
        <v>1</v>
      </c>
      <c r="M69" s="1"/>
      <c r="S69" s="185">
        <f t="shared" si="90"/>
        <v>0</v>
      </c>
      <c r="T69" s="158">
        <f t="shared" si="91"/>
        <v>0</v>
      </c>
      <c r="U69" s="159">
        <f t="shared" si="92"/>
        <v>0</v>
      </c>
      <c r="V69" s="159">
        <f t="shared" si="93"/>
        <v>0</v>
      </c>
      <c r="W69" s="158" t="e">
        <f t="shared" si="94"/>
        <v>#DIV/0!</v>
      </c>
      <c r="X69" s="158" t="e">
        <f t="shared" si="95"/>
        <v>#NUM!</v>
      </c>
      <c r="Y69" s="158" t="e">
        <f t="shared" si="96"/>
        <v>#NUM!</v>
      </c>
      <c r="Z69" s="158" t="e">
        <f t="shared" si="97"/>
        <v>#NUM!</v>
      </c>
      <c r="AA69" s="158" t="e">
        <f t="shared" si="98"/>
        <v>#NUM!</v>
      </c>
      <c r="AB69" s="177" t="e">
        <f t="shared" si="99"/>
        <v>#NUM!</v>
      </c>
    </row>
    <row r="70" spans="1:28" ht="15" customHeight="1" x14ac:dyDescent="0.25">
      <c r="A70" s="71" t="s">
        <v>100</v>
      </c>
      <c r="B70" s="205"/>
      <c r="C70" s="30"/>
      <c r="D70" s="30"/>
      <c r="E70" s="30"/>
      <c r="F70" s="30"/>
      <c r="G70" s="30"/>
      <c r="H70" s="30"/>
      <c r="J70" s="43">
        <v>1</v>
      </c>
      <c r="K70" s="51" t="s">
        <v>1</v>
      </c>
      <c r="L70" s="51" t="s">
        <v>1</v>
      </c>
      <c r="M70" s="1"/>
      <c r="S70" s="185">
        <f>COUNTIF(D70:H70,"&gt;1")</f>
        <v>0</v>
      </c>
      <c r="T70" s="158">
        <f t="shared" ref="T70" si="100">COUNT(D70:H70)</f>
        <v>0</v>
      </c>
      <c r="U70" s="159">
        <f t="shared" ref="U70" si="101">MIN(D70:H70)</f>
        <v>0</v>
      </c>
      <c r="V70" s="159">
        <f t="shared" ref="V70" si="102">MAX(D70:H70)</f>
        <v>0</v>
      </c>
      <c r="W70" s="158" t="e">
        <f t="shared" ref="W70" si="103">AVERAGE(D70:H70)</f>
        <v>#DIV/0!</v>
      </c>
      <c r="X70" s="158" t="e">
        <f t="shared" ref="X70" si="104">MEDIAN(D70:H70)</f>
        <v>#NUM!</v>
      </c>
      <c r="Y70" s="158" t="e">
        <f t="shared" ref="Y70" si="105">_xlfn.PERCENTILE.INC(D70:H70,0.8)</f>
        <v>#NUM!</v>
      </c>
      <c r="Z70" s="158" t="e">
        <f t="shared" ref="Z70" si="106">_xlfn.PERCENTILE.INC(D70:H70,0.85)</f>
        <v>#NUM!</v>
      </c>
      <c r="AA70" s="158" t="e">
        <f t="shared" ref="AA70" si="107">_xlfn.PERCENTILE.INC(D70:H70,0.9)</f>
        <v>#NUM!</v>
      </c>
      <c r="AB70" s="177" t="e">
        <f t="shared" ref="AB70" si="108">_xlfn.PERCENTILE.INC(D70:H70,0.95)</f>
        <v>#NUM!</v>
      </c>
    </row>
    <row r="71" spans="1:28" ht="6" customHeight="1" x14ac:dyDescent="0.25">
      <c r="A71" s="47"/>
      <c r="B71" s="48"/>
      <c r="C71" s="26"/>
      <c r="D71" s="26"/>
      <c r="E71" s="26"/>
      <c r="F71" s="26"/>
      <c r="G71" s="26"/>
      <c r="H71" s="26"/>
      <c r="J71" s="49"/>
      <c r="K71" s="49"/>
      <c r="L71" s="49"/>
      <c r="M71" s="1"/>
      <c r="S71" s="170"/>
      <c r="T71" s="166"/>
      <c r="U71" s="167"/>
      <c r="V71" s="167"/>
      <c r="W71" s="166"/>
      <c r="X71" s="166"/>
      <c r="Y71" s="166"/>
      <c r="Z71" s="166"/>
      <c r="AA71" s="166"/>
      <c r="AB71" s="171"/>
    </row>
    <row r="72" spans="1:28" ht="24" x14ac:dyDescent="0.25">
      <c r="A72" s="73" t="s">
        <v>319</v>
      </c>
      <c r="B72" s="61"/>
      <c r="C72" s="59"/>
      <c r="D72" s="59"/>
      <c r="E72" s="59"/>
      <c r="F72" s="59"/>
      <c r="G72" s="59"/>
      <c r="H72" s="59"/>
      <c r="J72" s="62"/>
      <c r="K72" s="62"/>
      <c r="L72" s="62"/>
      <c r="M72" s="1"/>
      <c r="S72" s="174"/>
      <c r="T72" s="168"/>
      <c r="U72" s="169"/>
      <c r="V72" s="169"/>
      <c r="W72" s="168"/>
      <c r="X72" s="168"/>
      <c r="Y72" s="168"/>
      <c r="Z72" s="168"/>
      <c r="AA72" s="168"/>
      <c r="AB72" s="175"/>
    </row>
    <row r="73" spans="1:28" ht="15" customHeight="1" x14ac:dyDescent="0.2">
      <c r="A73" s="144" t="s">
        <v>43</v>
      </c>
      <c r="B73" s="206" t="s">
        <v>27</v>
      </c>
      <c r="C73" s="41"/>
      <c r="D73" s="41"/>
      <c r="E73" s="41"/>
      <c r="F73" s="41"/>
      <c r="G73" s="41"/>
      <c r="H73" s="41"/>
      <c r="J73" s="42" t="s">
        <v>1</v>
      </c>
      <c r="K73" s="42" t="s">
        <v>1</v>
      </c>
      <c r="L73" s="42" t="s">
        <v>1</v>
      </c>
      <c r="M73" s="1"/>
      <c r="S73" s="185">
        <f t="shared" ref="S73:S86" si="109">COUNTIF(D73:H73,"&gt;0")</f>
        <v>0</v>
      </c>
      <c r="T73" s="158">
        <f t="shared" ref="T73:T86" si="110">COUNT(D73:H73)</f>
        <v>0</v>
      </c>
      <c r="U73" s="159">
        <f t="shared" ref="U73:U86" si="111">MIN(D73:H73)</f>
        <v>0</v>
      </c>
      <c r="V73" s="159">
        <f t="shared" ref="V73:V86" si="112">MAX(D73:H73)</f>
        <v>0</v>
      </c>
      <c r="W73" s="158" t="e">
        <f t="shared" ref="W73:W86" si="113">AVERAGE(D73:H73)</f>
        <v>#DIV/0!</v>
      </c>
      <c r="X73" s="158" t="e">
        <f t="shared" ref="X73:X86" si="114">MEDIAN(D73:H73)</f>
        <v>#NUM!</v>
      </c>
      <c r="Y73" s="158" t="e">
        <f t="shared" ref="Y73:Y86" si="115">_xlfn.PERCENTILE.INC(D73:H73,0.8)</f>
        <v>#NUM!</v>
      </c>
      <c r="Z73" s="158" t="e">
        <f t="shared" ref="Z73:Z86" si="116">_xlfn.PERCENTILE.INC(D73:H73,0.85)</f>
        <v>#NUM!</v>
      </c>
      <c r="AA73" s="158" t="e">
        <f t="shared" ref="AA73:AA86" si="117">_xlfn.PERCENTILE.INC(D73:H73,0.9)</f>
        <v>#NUM!</v>
      </c>
      <c r="AB73" s="177" t="e">
        <f t="shared" ref="AB73:AB86" si="118">_xlfn.PERCENTILE.INC(D73:H73,0.95)</f>
        <v>#NUM!</v>
      </c>
    </row>
    <row r="74" spans="1:28" ht="15" customHeight="1" x14ac:dyDescent="0.2">
      <c r="A74" s="144" t="s">
        <v>64</v>
      </c>
      <c r="B74" s="206"/>
      <c r="C74" s="41"/>
      <c r="D74" s="41"/>
      <c r="E74" s="41"/>
      <c r="F74" s="41"/>
      <c r="G74" s="41"/>
      <c r="H74" s="41"/>
      <c r="J74" s="42" t="s">
        <v>1</v>
      </c>
      <c r="K74" s="42" t="s">
        <v>1</v>
      </c>
      <c r="L74" s="42" t="s">
        <v>1</v>
      </c>
      <c r="M74" s="1"/>
      <c r="S74" s="185">
        <f t="shared" si="109"/>
        <v>0</v>
      </c>
      <c r="T74" s="158">
        <f t="shared" si="110"/>
        <v>0</v>
      </c>
      <c r="U74" s="159">
        <f t="shared" si="111"/>
        <v>0</v>
      </c>
      <c r="V74" s="159">
        <f t="shared" si="112"/>
        <v>0</v>
      </c>
      <c r="W74" s="158" t="e">
        <f t="shared" si="113"/>
        <v>#DIV/0!</v>
      </c>
      <c r="X74" s="158" t="e">
        <f t="shared" si="114"/>
        <v>#NUM!</v>
      </c>
      <c r="Y74" s="158" t="e">
        <f t="shared" si="115"/>
        <v>#NUM!</v>
      </c>
      <c r="Z74" s="158" t="e">
        <f t="shared" si="116"/>
        <v>#NUM!</v>
      </c>
      <c r="AA74" s="158" t="e">
        <f t="shared" si="117"/>
        <v>#NUM!</v>
      </c>
      <c r="AB74" s="177" t="e">
        <f t="shared" si="118"/>
        <v>#NUM!</v>
      </c>
    </row>
    <row r="75" spans="1:28" ht="15" customHeight="1" x14ac:dyDescent="0.2">
      <c r="A75" s="144" t="s">
        <v>44</v>
      </c>
      <c r="B75" s="206"/>
      <c r="C75" s="41"/>
      <c r="D75" s="41"/>
      <c r="E75" s="41"/>
      <c r="F75" s="41"/>
      <c r="G75" s="41"/>
      <c r="H75" s="41"/>
      <c r="J75" s="42" t="s">
        <v>1</v>
      </c>
      <c r="K75" s="42" t="s">
        <v>1</v>
      </c>
      <c r="L75" s="42" t="s">
        <v>1</v>
      </c>
      <c r="M75" s="1"/>
      <c r="S75" s="185">
        <f t="shared" si="109"/>
        <v>0</v>
      </c>
      <c r="T75" s="158">
        <f t="shared" si="110"/>
        <v>0</v>
      </c>
      <c r="U75" s="159">
        <f t="shared" si="111"/>
        <v>0</v>
      </c>
      <c r="V75" s="159">
        <f t="shared" si="112"/>
        <v>0</v>
      </c>
      <c r="W75" s="158" t="e">
        <f t="shared" si="113"/>
        <v>#DIV/0!</v>
      </c>
      <c r="X75" s="158" t="e">
        <f t="shared" si="114"/>
        <v>#NUM!</v>
      </c>
      <c r="Y75" s="158" t="e">
        <f t="shared" si="115"/>
        <v>#NUM!</v>
      </c>
      <c r="Z75" s="158" t="e">
        <f t="shared" si="116"/>
        <v>#NUM!</v>
      </c>
      <c r="AA75" s="158" t="e">
        <f t="shared" si="117"/>
        <v>#NUM!</v>
      </c>
      <c r="AB75" s="177" t="e">
        <f t="shared" si="118"/>
        <v>#NUM!</v>
      </c>
    </row>
    <row r="76" spans="1:28" ht="15" customHeight="1" x14ac:dyDescent="0.2">
      <c r="A76" s="144" t="s">
        <v>37</v>
      </c>
      <c r="B76" s="206"/>
      <c r="C76" s="41"/>
      <c r="D76" s="41"/>
      <c r="E76" s="41"/>
      <c r="F76" s="41"/>
      <c r="G76" s="41"/>
      <c r="H76" s="41"/>
      <c r="J76" s="42" t="s">
        <v>1</v>
      </c>
      <c r="K76" s="42" t="s">
        <v>1</v>
      </c>
      <c r="L76" s="42" t="s">
        <v>1</v>
      </c>
      <c r="M76" s="1"/>
      <c r="S76" s="185">
        <f t="shared" si="109"/>
        <v>0</v>
      </c>
      <c r="T76" s="158">
        <f t="shared" si="110"/>
        <v>0</v>
      </c>
      <c r="U76" s="159">
        <f t="shared" si="111"/>
        <v>0</v>
      </c>
      <c r="V76" s="159">
        <f t="shared" si="112"/>
        <v>0</v>
      </c>
      <c r="W76" s="158" t="e">
        <f t="shared" si="113"/>
        <v>#DIV/0!</v>
      </c>
      <c r="X76" s="158" t="e">
        <f t="shared" si="114"/>
        <v>#NUM!</v>
      </c>
      <c r="Y76" s="158" t="e">
        <f t="shared" si="115"/>
        <v>#NUM!</v>
      </c>
      <c r="Z76" s="158" t="e">
        <f t="shared" si="116"/>
        <v>#NUM!</v>
      </c>
      <c r="AA76" s="158" t="e">
        <f t="shared" si="117"/>
        <v>#NUM!</v>
      </c>
      <c r="AB76" s="177" t="e">
        <f t="shared" si="118"/>
        <v>#NUM!</v>
      </c>
    </row>
    <row r="77" spans="1:28" ht="15" customHeight="1" x14ac:dyDescent="0.2">
      <c r="A77" s="144" t="s">
        <v>41</v>
      </c>
      <c r="B77" s="206"/>
      <c r="C77" s="41"/>
      <c r="D77" s="41"/>
      <c r="E77" s="41"/>
      <c r="F77" s="41"/>
      <c r="G77" s="41"/>
      <c r="H77" s="41"/>
      <c r="J77" s="42" t="s">
        <v>1</v>
      </c>
      <c r="K77" s="42" t="s">
        <v>1</v>
      </c>
      <c r="L77" s="42" t="s">
        <v>1</v>
      </c>
      <c r="M77" s="1"/>
      <c r="S77" s="185">
        <f t="shared" si="109"/>
        <v>0</v>
      </c>
      <c r="T77" s="158">
        <f t="shared" si="110"/>
        <v>0</v>
      </c>
      <c r="U77" s="159">
        <f t="shared" si="111"/>
        <v>0</v>
      </c>
      <c r="V77" s="159">
        <f t="shared" si="112"/>
        <v>0</v>
      </c>
      <c r="W77" s="158" t="e">
        <f t="shared" si="113"/>
        <v>#DIV/0!</v>
      </c>
      <c r="X77" s="158" t="e">
        <f t="shared" si="114"/>
        <v>#NUM!</v>
      </c>
      <c r="Y77" s="158" t="e">
        <f t="shared" si="115"/>
        <v>#NUM!</v>
      </c>
      <c r="Z77" s="158" t="e">
        <f t="shared" si="116"/>
        <v>#NUM!</v>
      </c>
      <c r="AA77" s="158" t="e">
        <f t="shared" si="117"/>
        <v>#NUM!</v>
      </c>
      <c r="AB77" s="177" t="e">
        <f t="shared" si="118"/>
        <v>#NUM!</v>
      </c>
    </row>
    <row r="78" spans="1:28" ht="15" customHeight="1" x14ac:dyDescent="0.2">
      <c r="A78" s="144" t="s">
        <v>42</v>
      </c>
      <c r="B78" s="206"/>
      <c r="C78" s="41"/>
      <c r="D78" s="41"/>
      <c r="E78" s="41"/>
      <c r="F78" s="41"/>
      <c r="G78" s="41"/>
      <c r="H78" s="41"/>
      <c r="J78" s="42" t="s">
        <v>1</v>
      </c>
      <c r="K78" s="42" t="s">
        <v>1</v>
      </c>
      <c r="L78" s="42" t="s">
        <v>1</v>
      </c>
      <c r="M78" s="1"/>
      <c r="S78" s="185">
        <f t="shared" si="109"/>
        <v>0</v>
      </c>
      <c r="T78" s="158">
        <f t="shared" si="110"/>
        <v>0</v>
      </c>
      <c r="U78" s="159">
        <f t="shared" si="111"/>
        <v>0</v>
      </c>
      <c r="V78" s="159">
        <f t="shared" si="112"/>
        <v>0</v>
      </c>
      <c r="W78" s="158" t="e">
        <f t="shared" si="113"/>
        <v>#DIV/0!</v>
      </c>
      <c r="X78" s="158" t="e">
        <f t="shared" si="114"/>
        <v>#NUM!</v>
      </c>
      <c r="Y78" s="158" t="e">
        <f t="shared" si="115"/>
        <v>#NUM!</v>
      </c>
      <c r="Z78" s="158" t="e">
        <f t="shared" si="116"/>
        <v>#NUM!</v>
      </c>
      <c r="AA78" s="158" t="e">
        <f t="shared" si="117"/>
        <v>#NUM!</v>
      </c>
      <c r="AB78" s="177" t="e">
        <f t="shared" si="118"/>
        <v>#NUM!</v>
      </c>
    </row>
    <row r="79" spans="1:28" ht="15" customHeight="1" x14ac:dyDescent="0.2">
      <c r="A79" s="144" t="s">
        <v>65</v>
      </c>
      <c r="B79" s="206"/>
      <c r="C79" s="41"/>
      <c r="D79" s="41"/>
      <c r="E79" s="41"/>
      <c r="F79" s="41"/>
      <c r="G79" s="41"/>
      <c r="H79" s="41"/>
      <c r="J79" s="42" t="s">
        <v>1</v>
      </c>
      <c r="K79" s="42" t="s">
        <v>1</v>
      </c>
      <c r="L79" s="42" t="s">
        <v>1</v>
      </c>
      <c r="M79" s="1"/>
      <c r="S79" s="185">
        <f t="shared" si="109"/>
        <v>0</v>
      </c>
      <c r="T79" s="158">
        <f t="shared" si="110"/>
        <v>0</v>
      </c>
      <c r="U79" s="159">
        <f t="shared" si="111"/>
        <v>0</v>
      </c>
      <c r="V79" s="159">
        <f t="shared" si="112"/>
        <v>0</v>
      </c>
      <c r="W79" s="158" t="e">
        <f t="shared" si="113"/>
        <v>#DIV/0!</v>
      </c>
      <c r="X79" s="158" t="e">
        <f t="shared" si="114"/>
        <v>#NUM!</v>
      </c>
      <c r="Y79" s="158" t="e">
        <f t="shared" si="115"/>
        <v>#NUM!</v>
      </c>
      <c r="Z79" s="158" t="e">
        <f t="shared" si="116"/>
        <v>#NUM!</v>
      </c>
      <c r="AA79" s="158" t="e">
        <f t="shared" si="117"/>
        <v>#NUM!</v>
      </c>
      <c r="AB79" s="177" t="e">
        <f t="shared" si="118"/>
        <v>#NUM!</v>
      </c>
    </row>
    <row r="80" spans="1:28" ht="15" customHeight="1" x14ac:dyDescent="0.2">
      <c r="A80" s="144" t="s">
        <v>39</v>
      </c>
      <c r="B80" s="206"/>
      <c r="C80" s="41"/>
      <c r="D80" s="41"/>
      <c r="E80" s="41"/>
      <c r="F80" s="41"/>
      <c r="G80" s="41"/>
      <c r="H80" s="41"/>
      <c r="J80" s="42" t="s">
        <v>1</v>
      </c>
      <c r="K80" s="42" t="s">
        <v>1</v>
      </c>
      <c r="L80" s="42" t="s">
        <v>1</v>
      </c>
      <c r="M80" s="1"/>
      <c r="S80" s="185">
        <f t="shared" si="109"/>
        <v>0</v>
      </c>
      <c r="T80" s="158">
        <f t="shared" si="110"/>
        <v>0</v>
      </c>
      <c r="U80" s="159">
        <f t="shared" si="111"/>
        <v>0</v>
      </c>
      <c r="V80" s="159">
        <f t="shared" si="112"/>
        <v>0</v>
      </c>
      <c r="W80" s="158" t="e">
        <f t="shared" si="113"/>
        <v>#DIV/0!</v>
      </c>
      <c r="X80" s="158" t="e">
        <f t="shared" si="114"/>
        <v>#NUM!</v>
      </c>
      <c r="Y80" s="158" t="e">
        <f t="shared" si="115"/>
        <v>#NUM!</v>
      </c>
      <c r="Z80" s="158" t="e">
        <f t="shared" si="116"/>
        <v>#NUM!</v>
      </c>
      <c r="AA80" s="158" t="e">
        <f t="shared" si="117"/>
        <v>#NUM!</v>
      </c>
      <c r="AB80" s="177" t="e">
        <f t="shared" si="118"/>
        <v>#NUM!</v>
      </c>
    </row>
    <row r="81" spans="1:28" ht="15" customHeight="1" x14ac:dyDescent="0.2">
      <c r="A81" s="144" t="s">
        <v>38</v>
      </c>
      <c r="B81" s="206"/>
      <c r="C81" s="41"/>
      <c r="D81" s="41"/>
      <c r="E81" s="41"/>
      <c r="F81" s="41"/>
      <c r="G81" s="41"/>
      <c r="H81" s="41"/>
      <c r="J81" s="42" t="s">
        <v>1</v>
      </c>
      <c r="K81" s="42" t="s">
        <v>1</v>
      </c>
      <c r="L81" s="42" t="s">
        <v>1</v>
      </c>
      <c r="M81" s="1"/>
      <c r="S81" s="185">
        <f t="shared" si="109"/>
        <v>0</v>
      </c>
      <c r="T81" s="158">
        <f t="shared" si="110"/>
        <v>0</v>
      </c>
      <c r="U81" s="159">
        <f t="shared" si="111"/>
        <v>0</v>
      </c>
      <c r="V81" s="159">
        <f t="shared" si="112"/>
        <v>0</v>
      </c>
      <c r="W81" s="158" t="e">
        <f t="shared" si="113"/>
        <v>#DIV/0!</v>
      </c>
      <c r="X81" s="158" t="e">
        <f t="shared" si="114"/>
        <v>#NUM!</v>
      </c>
      <c r="Y81" s="158" t="e">
        <f t="shared" si="115"/>
        <v>#NUM!</v>
      </c>
      <c r="Z81" s="158" t="e">
        <f t="shared" si="116"/>
        <v>#NUM!</v>
      </c>
      <c r="AA81" s="158" t="e">
        <f t="shared" si="117"/>
        <v>#NUM!</v>
      </c>
      <c r="AB81" s="177" t="e">
        <f t="shared" si="118"/>
        <v>#NUM!</v>
      </c>
    </row>
    <row r="82" spans="1:28" ht="15" customHeight="1" x14ac:dyDescent="0.2">
      <c r="A82" s="144" t="s">
        <v>40</v>
      </c>
      <c r="B82" s="206"/>
      <c r="C82" s="41"/>
      <c r="D82" s="41"/>
      <c r="E82" s="41"/>
      <c r="F82" s="41"/>
      <c r="G82" s="41"/>
      <c r="H82" s="41"/>
      <c r="J82" s="42" t="s">
        <v>1</v>
      </c>
      <c r="K82" s="42" t="s">
        <v>1</v>
      </c>
      <c r="L82" s="42" t="s">
        <v>1</v>
      </c>
      <c r="M82" s="1"/>
      <c r="S82" s="185">
        <f t="shared" si="109"/>
        <v>0</v>
      </c>
      <c r="T82" s="158">
        <f t="shared" si="110"/>
        <v>0</v>
      </c>
      <c r="U82" s="159">
        <f t="shared" si="111"/>
        <v>0</v>
      </c>
      <c r="V82" s="159">
        <f t="shared" si="112"/>
        <v>0</v>
      </c>
      <c r="W82" s="158" t="e">
        <f t="shared" si="113"/>
        <v>#DIV/0!</v>
      </c>
      <c r="X82" s="158" t="e">
        <f t="shared" si="114"/>
        <v>#NUM!</v>
      </c>
      <c r="Y82" s="158" t="e">
        <f t="shared" si="115"/>
        <v>#NUM!</v>
      </c>
      <c r="Z82" s="158" t="e">
        <f t="shared" si="116"/>
        <v>#NUM!</v>
      </c>
      <c r="AA82" s="158" t="e">
        <f t="shared" si="117"/>
        <v>#NUM!</v>
      </c>
      <c r="AB82" s="177" t="e">
        <f t="shared" si="118"/>
        <v>#NUM!</v>
      </c>
    </row>
    <row r="83" spans="1:28" ht="15" customHeight="1" x14ac:dyDescent="0.2">
      <c r="A83" s="144" t="s">
        <v>101</v>
      </c>
      <c r="B83" s="206"/>
      <c r="C83" s="41"/>
      <c r="D83" s="41"/>
      <c r="E83" s="41"/>
      <c r="F83" s="41"/>
      <c r="G83" s="41"/>
      <c r="H83" s="41"/>
      <c r="J83" s="42" t="s">
        <v>1</v>
      </c>
      <c r="K83" s="42" t="s">
        <v>1</v>
      </c>
      <c r="L83" s="42" t="s">
        <v>1</v>
      </c>
      <c r="M83" s="1"/>
      <c r="S83" s="185">
        <f t="shared" si="109"/>
        <v>0</v>
      </c>
      <c r="T83" s="158">
        <f t="shared" si="110"/>
        <v>0</v>
      </c>
      <c r="U83" s="159">
        <f t="shared" si="111"/>
        <v>0</v>
      </c>
      <c r="V83" s="159">
        <f t="shared" si="112"/>
        <v>0</v>
      </c>
      <c r="W83" s="158" t="e">
        <f t="shared" si="113"/>
        <v>#DIV/0!</v>
      </c>
      <c r="X83" s="158" t="e">
        <f t="shared" si="114"/>
        <v>#NUM!</v>
      </c>
      <c r="Y83" s="158" t="e">
        <f t="shared" si="115"/>
        <v>#NUM!</v>
      </c>
      <c r="Z83" s="158" t="e">
        <f t="shared" si="116"/>
        <v>#NUM!</v>
      </c>
      <c r="AA83" s="158" t="e">
        <f t="shared" si="117"/>
        <v>#NUM!</v>
      </c>
      <c r="AB83" s="177" t="e">
        <f t="shared" si="118"/>
        <v>#NUM!</v>
      </c>
    </row>
    <row r="84" spans="1:28" ht="15" customHeight="1" x14ac:dyDescent="0.2">
      <c r="A84" s="144" t="s">
        <v>102</v>
      </c>
      <c r="B84" s="206"/>
      <c r="C84" s="41"/>
      <c r="D84" s="41"/>
      <c r="E84" s="41"/>
      <c r="F84" s="41"/>
      <c r="G84" s="41"/>
      <c r="H84" s="41"/>
      <c r="J84" s="42" t="s">
        <v>1</v>
      </c>
      <c r="K84" s="42" t="s">
        <v>1</v>
      </c>
      <c r="L84" s="42" t="s">
        <v>1</v>
      </c>
      <c r="M84" s="1"/>
      <c r="S84" s="185">
        <f t="shared" si="109"/>
        <v>0</v>
      </c>
      <c r="T84" s="158">
        <f t="shared" si="110"/>
        <v>0</v>
      </c>
      <c r="U84" s="159">
        <f t="shared" si="111"/>
        <v>0</v>
      </c>
      <c r="V84" s="159">
        <f t="shared" si="112"/>
        <v>0</v>
      </c>
      <c r="W84" s="158" t="e">
        <f t="shared" si="113"/>
        <v>#DIV/0!</v>
      </c>
      <c r="X84" s="158" t="e">
        <f t="shared" si="114"/>
        <v>#NUM!</v>
      </c>
      <c r="Y84" s="158" t="e">
        <f t="shared" si="115"/>
        <v>#NUM!</v>
      </c>
      <c r="Z84" s="158" t="e">
        <f t="shared" si="116"/>
        <v>#NUM!</v>
      </c>
      <c r="AA84" s="158" t="e">
        <f t="shared" si="117"/>
        <v>#NUM!</v>
      </c>
      <c r="AB84" s="177" t="e">
        <f t="shared" si="118"/>
        <v>#NUM!</v>
      </c>
    </row>
    <row r="85" spans="1:28" ht="15" customHeight="1" x14ac:dyDescent="0.2">
      <c r="A85" s="144" t="s">
        <v>103</v>
      </c>
      <c r="B85" s="206"/>
      <c r="C85" s="41"/>
      <c r="D85" s="41"/>
      <c r="E85" s="41"/>
      <c r="F85" s="41"/>
      <c r="G85" s="41"/>
      <c r="H85" s="41"/>
      <c r="J85" s="42" t="s">
        <v>1</v>
      </c>
      <c r="K85" s="42" t="s">
        <v>1</v>
      </c>
      <c r="L85" s="42" t="s">
        <v>1</v>
      </c>
      <c r="M85" s="1"/>
      <c r="S85" s="185">
        <f t="shared" si="109"/>
        <v>0</v>
      </c>
      <c r="T85" s="158">
        <f t="shared" si="110"/>
        <v>0</v>
      </c>
      <c r="U85" s="159">
        <f t="shared" si="111"/>
        <v>0</v>
      </c>
      <c r="V85" s="159">
        <f t="shared" si="112"/>
        <v>0</v>
      </c>
      <c r="W85" s="158" t="e">
        <f t="shared" si="113"/>
        <v>#DIV/0!</v>
      </c>
      <c r="X85" s="158" t="e">
        <f t="shared" si="114"/>
        <v>#NUM!</v>
      </c>
      <c r="Y85" s="158" t="e">
        <f t="shared" si="115"/>
        <v>#NUM!</v>
      </c>
      <c r="Z85" s="158" t="e">
        <f t="shared" si="116"/>
        <v>#NUM!</v>
      </c>
      <c r="AA85" s="158" t="e">
        <f t="shared" si="117"/>
        <v>#NUM!</v>
      </c>
      <c r="AB85" s="177" t="e">
        <f t="shared" si="118"/>
        <v>#NUM!</v>
      </c>
    </row>
    <row r="86" spans="1:28" ht="15" customHeight="1" x14ac:dyDescent="0.2">
      <c r="A86" s="72" t="s">
        <v>104</v>
      </c>
      <c r="B86" s="207"/>
      <c r="C86" s="50"/>
      <c r="D86" s="50"/>
      <c r="E86" s="50"/>
      <c r="F86" s="50"/>
      <c r="G86" s="50"/>
      <c r="H86" s="50"/>
      <c r="J86" s="51" t="s">
        <v>1</v>
      </c>
      <c r="K86" s="51" t="s">
        <v>1</v>
      </c>
      <c r="L86" s="51" t="s">
        <v>1</v>
      </c>
      <c r="M86" s="1"/>
      <c r="S86" s="185">
        <f t="shared" si="109"/>
        <v>0</v>
      </c>
      <c r="T86" s="158">
        <f t="shared" si="110"/>
        <v>0</v>
      </c>
      <c r="U86" s="159">
        <f t="shared" si="111"/>
        <v>0</v>
      </c>
      <c r="V86" s="159">
        <f t="shared" si="112"/>
        <v>0</v>
      </c>
      <c r="W86" s="158" t="e">
        <f t="shared" si="113"/>
        <v>#DIV/0!</v>
      </c>
      <c r="X86" s="158" t="e">
        <f t="shared" si="114"/>
        <v>#NUM!</v>
      </c>
      <c r="Y86" s="158" t="e">
        <f t="shared" si="115"/>
        <v>#NUM!</v>
      </c>
      <c r="Z86" s="158" t="e">
        <f t="shared" si="116"/>
        <v>#NUM!</v>
      </c>
      <c r="AA86" s="158" t="e">
        <f t="shared" si="117"/>
        <v>#NUM!</v>
      </c>
      <c r="AB86" s="177" t="e">
        <f t="shared" si="118"/>
        <v>#NUM!</v>
      </c>
    </row>
    <row r="87" spans="1:28" ht="6" customHeight="1" x14ac:dyDescent="0.2">
      <c r="A87" s="1"/>
      <c r="B87" s="36"/>
      <c r="C87" s="24"/>
      <c r="D87" s="24"/>
      <c r="E87" s="24"/>
      <c r="F87" s="24"/>
      <c r="G87" s="24"/>
      <c r="H87" s="24"/>
      <c r="J87" s="52"/>
      <c r="K87" s="52"/>
      <c r="L87" s="52"/>
      <c r="M87" s="1"/>
      <c r="S87" s="170"/>
      <c r="T87" s="166"/>
      <c r="U87" s="167"/>
      <c r="V87" s="167"/>
      <c r="W87" s="166"/>
      <c r="X87" s="166"/>
      <c r="Y87" s="166"/>
      <c r="Z87" s="166"/>
      <c r="AA87" s="166"/>
      <c r="AB87" s="171"/>
    </row>
    <row r="88" spans="1:28" ht="12" customHeight="1" x14ac:dyDescent="0.25">
      <c r="A88" s="60" t="s">
        <v>60</v>
      </c>
      <c r="B88" s="61"/>
      <c r="C88" s="63"/>
      <c r="D88" s="63"/>
      <c r="E88" s="63"/>
      <c r="F88" s="63"/>
      <c r="G88" s="63"/>
      <c r="H88" s="63"/>
      <c r="J88" s="62"/>
      <c r="K88" s="62"/>
      <c r="L88" s="62"/>
      <c r="M88" s="1"/>
      <c r="S88" s="174"/>
      <c r="T88" s="168"/>
      <c r="U88" s="169"/>
      <c r="V88" s="169"/>
      <c r="W88" s="168"/>
      <c r="X88" s="168"/>
      <c r="Y88" s="168"/>
      <c r="Z88" s="168"/>
      <c r="AA88" s="168"/>
      <c r="AB88" s="175"/>
    </row>
    <row r="89" spans="1:28" ht="13.5" customHeight="1" x14ac:dyDescent="0.2">
      <c r="A89" s="144" t="s">
        <v>66</v>
      </c>
      <c r="B89" s="206" t="s">
        <v>27</v>
      </c>
      <c r="C89" s="41"/>
      <c r="D89" s="41"/>
      <c r="E89" s="41"/>
      <c r="F89" s="41"/>
      <c r="G89" s="41"/>
      <c r="H89" s="41"/>
      <c r="J89" s="42" t="s">
        <v>1</v>
      </c>
      <c r="K89" s="42" t="s">
        <v>1</v>
      </c>
      <c r="L89" s="42" t="s">
        <v>1</v>
      </c>
      <c r="M89" s="1"/>
      <c r="S89" s="185">
        <f t="shared" ref="S89:S103" si="119">COUNTIF(D89:H89,"&gt;0")</f>
        <v>0</v>
      </c>
      <c r="T89" s="158">
        <f t="shared" ref="T89:T103" si="120">COUNT(D89:H89)</f>
        <v>0</v>
      </c>
      <c r="U89" s="159">
        <f t="shared" ref="U89:U103" si="121">MIN(D89:H89)</f>
        <v>0</v>
      </c>
      <c r="V89" s="159">
        <f t="shared" ref="V89:V103" si="122">MAX(D89:H89)</f>
        <v>0</v>
      </c>
      <c r="W89" s="158" t="e">
        <f t="shared" ref="W89:W103" si="123">AVERAGE(D89:H89)</f>
        <v>#DIV/0!</v>
      </c>
      <c r="X89" s="158" t="e">
        <f t="shared" ref="X89:X103" si="124">MEDIAN(D89:H89)</f>
        <v>#NUM!</v>
      </c>
      <c r="Y89" s="158" t="e">
        <f t="shared" ref="Y89:Y103" si="125">_xlfn.PERCENTILE.INC(D89:H89,0.8)</f>
        <v>#NUM!</v>
      </c>
      <c r="Z89" s="158" t="e">
        <f t="shared" ref="Z89:Z103" si="126">_xlfn.PERCENTILE.INC(D89:H89,0.85)</f>
        <v>#NUM!</v>
      </c>
      <c r="AA89" s="158" t="e">
        <f t="shared" ref="AA89:AA103" si="127">_xlfn.PERCENTILE.INC(D89:H89,0.9)</f>
        <v>#NUM!</v>
      </c>
      <c r="AB89" s="177" t="e">
        <f t="shared" ref="AB89:AB103" si="128">_xlfn.PERCENTILE.INC(D89:H89,0.95)</f>
        <v>#NUM!</v>
      </c>
    </row>
    <row r="90" spans="1:28" ht="13.5" customHeight="1" x14ac:dyDescent="0.2">
      <c r="A90" s="144" t="s">
        <v>56</v>
      </c>
      <c r="B90" s="206"/>
      <c r="C90" s="41"/>
      <c r="D90" s="41"/>
      <c r="E90" s="41"/>
      <c r="F90" s="41"/>
      <c r="G90" s="41"/>
      <c r="H90" s="41"/>
      <c r="J90" s="42" t="s">
        <v>1</v>
      </c>
      <c r="K90" s="42" t="s">
        <v>1</v>
      </c>
      <c r="L90" s="42" t="s">
        <v>1</v>
      </c>
      <c r="M90" s="1"/>
      <c r="S90" s="185">
        <f t="shared" si="119"/>
        <v>0</v>
      </c>
      <c r="T90" s="158">
        <f t="shared" si="120"/>
        <v>0</v>
      </c>
      <c r="U90" s="159">
        <f t="shared" si="121"/>
        <v>0</v>
      </c>
      <c r="V90" s="159">
        <f t="shared" si="122"/>
        <v>0</v>
      </c>
      <c r="W90" s="158" t="e">
        <f t="shared" si="123"/>
        <v>#DIV/0!</v>
      </c>
      <c r="X90" s="158" t="e">
        <f t="shared" si="124"/>
        <v>#NUM!</v>
      </c>
      <c r="Y90" s="158" t="e">
        <f t="shared" si="125"/>
        <v>#NUM!</v>
      </c>
      <c r="Z90" s="158" t="e">
        <f t="shared" si="126"/>
        <v>#NUM!</v>
      </c>
      <c r="AA90" s="158" t="e">
        <f t="shared" si="127"/>
        <v>#NUM!</v>
      </c>
      <c r="AB90" s="177" t="e">
        <f t="shared" si="128"/>
        <v>#NUM!</v>
      </c>
    </row>
    <row r="91" spans="1:28" ht="13.5" customHeight="1" x14ac:dyDescent="0.2">
      <c r="A91" s="144" t="s">
        <v>58</v>
      </c>
      <c r="B91" s="206"/>
      <c r="C91" s="41"/>
      <c r="D91" s="41"/>
      <c r="E91" s="41"/>
      <c r="F91" s="41"/>
      <c r="G91" s="41"/>
      <c r="H91" s="41"/>
      <c r="J91" s="42" t="s">
        <v>1</v>
      </c>
      <c r="K91" s="42" t="s">
        <v>1</v>
      </c>
      <c r="L91" s="42" t="s">
        <v>1</v>
      </c>
      <c r="M91" s="1"/>
      <c r="S91" s="185">
        <f t="shared" si="119"/>
        <v>0</v>
      </c>
      <c r="T91" s="158">
        <f t="shared" si="120"/>
        <v>0</v>
      </c>
      <c r="U91" s="159">
        <f t="shared" si="121"/>
        <v>0</v>
      </c>
      <c r="V91" s="159">
        <f t="shared" si="122"/>
        <v>0</v>
      </c>
      <c r="W91" s="158" t="e">
        <f t="shared" si="123"/>
        <v>#DIV/0!</v>
      </c>
      <c r="X91" s="158" t="e">
        <f t="shared" si="124"/>
        <v>#NUM!</v>
      </c>
      <c r="Y91" s="158" t="e">
        <f t="shared" si="125"/>
        <v>#NUM!</v>
      </c>
      <c r="Z91" s="158" t="e">
        <f t="shared" si="126"/>
        <v>#NUM!</v>
      </c>
      <c r="AA91" s="158" t="e">
        <f t="shared" si="127"/>
        <v>#NUM!</v>
      </c>
      <c r="AB91" s="177" t="e">
        <f t="shared" si="128"/>
        <v>#NUM!</v>
      </c>
    </row>
    <row r="92" spans="1:28" ht="13.5" customHeight="1" x14ac:dyDescent="0.2">
      <c r="A92" s="144" t="s">
        <v>67</v>
      </c>
      <c r="B92" s="206"/>
      <c r="C92" s="41"/>
      <c r="D92" s="41"/>
      <c r="E92" s="41"/>
      <c r="F92" s="41"/>
      <c r="G92" s="41"/>
      <c r="H92" s="41"/>
      <c r="J92" s="42" t="s">
        <v>1</v>
      </c>
      <c r="K92" s="42" t="s">
        <v>1</v>
      </c>
      <c r="L92" s="42" t="s">
        <v>1</v>
      </c>
      <c r="M92" s="1"/>
      <c r="S92" s="185">
        <f t="shared" si="119"/>
        <v>0</v>
      </c>
      <c r="T92" s="158">
        <f t="shared" si="120"/>
        <v>0</v>
      </c>
      <c r="U92" s="159">
        <f t="shared" si="121"/>
        <v>0</v>
      </c>
      <c r="V92" s="159">
        <f t="shared" si="122"/>
        <v>0</v>
      </c>
      <c r="W92" s="158" t="e">
        <f t="shared" si="123"/>
        <v>#DIV/0!</v>
      </c>
      <c r="X92" s="158" t="e">
        <f t="shared" si="124"/>
        <v>#NUM!</v>
      </c>
      <c r="Y92" s="158" t="e">
        <f t="shared" si="125"/>
        <v>#NUM!</v>
      </c>
      <c r="Z92" s="158" t="e">
        <f t="shared" si="126"/>
        <v>#NUM!</v>
      </c>
      <c r="AA92" s="158" t="e">
        <f t="shared" si="127"/>
        <v>#NUM!</v>
      </c>
      <c r="AB92" s="177" t="e">
        <f t="shared" si="128"/>
        <v>#NUM!</v>
      </c>
    </row>
    <row r="93" spans="1:28" ht="13.5" customHeight="1" x14ac:dyDescent="0.2">
      <c r="A93" s="144" t="s">
        <v>68</v>
      </c>
      <c r="B93" s="206"/>
      <c r="C93" s="41"/>
      <c r="D93" s="41"/>
      <c r="E93" s="41"/>
      <c r="F93" s="41"/>
      <c r="G93" s="41"/>
      <c r="H93" s="41"/>
      <c r="J93" s="42" t="s">
        <v>1</v>
      </c>
      <c r="K93" s="42" t="s">
        <v>1</v>
      </c>
      <c r="L93" s="42" t="s">
        <v>1</v>
      </c>
      <c r="M93" s="1"/>
      <c r="S93" s="185">
        <f t="shared" si="119"/>
        <v>0</v>
      </c>
      <c r="T93" s="158">
        <f t="shared" si="120"/>
        <v>0</v>
      </c>
      <c r="U93" s="159">
        <f t="shared" si="121"/>
        <v>0</v>
      </c>
      <c r="V93" s="159">
        <f t="shared" si="122"/>
        <v>0</v>
      </c>
      <c r="W93" s="158" t="e">
        <f t="shared" si="123"/>
        <v>#DIV/0!</v>
      </c>
      <c r="X93" s="158" t="e">
        <f t="shared" si="124"/>
        <v>#NUM!</v>
      </c>
      <c r="Y93" s="158" t="e">
        <f t="shared" si="125"/>
        <v>#NUM!</v>
      </c>
      <c r="Z93" s="158" t="e">
        <f t="shared" si="126"/>
        <v>#NUM!</v>
      </c>
      <c r="AA93" s="158" t="e">
        <f t="shared" si="127"/>
        <v>#NUM!</v>
      </c>
      <c r="AB93" s="177" t="e">
        <f t="shared" si="128"/>
        <v>#NUM!</v>
      </c>
    </row>
    <row r="94" spans="1:28" ht="13.5" customHeight="1" x14ac:dyDescent="0.2">
      <c r="A94" s="144" t="s">
        <v>57</v>
      </c>
      <c r="B94" s="206"/>
      <c r="C94" s="41"/>
      <c r="D94" s="41"/>
      <c r="E94" s="41"/>
      <c r="F94" s="41"/>
      <c r="G94" s="41"/>
      <c r="H94" s="41"/>
      <c r="J94" s="42" t="s">
        <v>1</v>
      </c>
      <c r="K94" s="42" t="s">
        <v>1</v>
      </c>
      <c r="L94" s="42" t="s">
        <v>1</v>
      </c>
      <c r="M94" s="1"/>
      <c r="S94" s="185">
        <f t="shared" si="119"/>
        <v>0</v>
      </c>
      <c r="T94" s="158">
        <f t="shared" si="120"/>
        <v>0</v>
      </c>
      <c r="U94" s="159">
        <f t="shared" si="121"/>
        <v>0</v>
      </c>
      <c r="V94" s="159">
        <f t="shared" si="122"/>
        <v>0</v>
      </c>
      <c r="W94" s="158" t="e">
        <f t="shared" si="123"/>
        <v>#DIV/0!</v>
      </c>
      <c r="X94" s="158" t="e">
        <f t="shared" si="124"/>
        <v>#NUM!</v>
      </c>
      <c r="Y94" s="158" t="e">
        <f t="shared" si="125"/>
        <v>#NUM!</v>
      </c>
      <c r="Z94" s="158" t="e">
        <f t="shared" si="126"/>
        <v>#NUM!</v>
      </c>
      <c r="AA94" s="158" t="e">
        <f t="shared" si="127"/>
        <v>#NUM!</v>
      </c>
      <c r="AB94" s="177" t="e">
        <f t="shared" si="128"/>
        <v>#NUM!</v>
      </c>
    </row>
    <row r="95" spans="1:28" ht="13.5" customHeight="1" x14ac:dyDescent="0.2">
      <c r="A95" s="144" t="s">
        <v>69</v>
      </c>
      <c r="B95" s="206"/>
      <c r="C95" s="41"/>
      <c r="D95" s="41"/>
      <c r="E95" s="41"/>
      <c r="F95" s="41"/>
      <c r="G95" s="41"/>
      <c r="H95" s="41"/>
      <c r="J95" s="42" t="s">
        <v>1</v>
      </c>
      <c r="K95" s="42" t="s">
        <v>1</v>
      </c>
      <c r="L95" s="42" t="s">
        <v>1</v>
      </c>
      <c r="M95" s="1"/>
      <c r="S95" s="185">
        <f t="shared" si="119"/>
        <v>0</v>
      </c>
      <c r="T95" s="158">
        <f t="shared" si="120"/>
        <v>0</v>
      </c>
      <c r="U95" s="159">
        <f t="shared" si="121"/>
        <v>0</v>
      </c>
      <c r="V95" s="159">
        <f t="shared" si="122"/>
        <v>0</v>
      </c>
      <c r="W95" s="158" t="e">
        <f t="shared" si="123"/>
        <v>#DIV/0!</v>
      </c>
      <c r="X95" s="158" t="e">
        <f t="shared" si="124"/>
        <v>#NUM!</v>
      </c>
      <c r="Y95" s="158" t="e">
        <f t="shared" si="125"/>
        <v>#NUM!</v>
      </c>
      <c r="Z95" s="158" t="e">
        <f t="shared" si="126"/>
        <v>#NUM!</v>
      </c>
      <c r="AA95" s="158" t="e">
        <f t="shared" si="127"/>
        <v>#NUM!</v>
      </c>
      <c r="AB95" s="177" t="e">
        <f t="shared" si="128"/>
        <v>#NUM!</v>
      </c>
    </row>
    <row r="96" spans="1:28" ht="13.5" customHeight="1" x14ac:dyDescent="0.2">
      <c r="A96" s="144" t="s">
        <v>70</v>
      </c>
      <c r="B96" s="206"/>
      <c r="C96" s="41"/>
      <c r="D96" s="41"/>
      <c r="E96" s="41"/>
      <c r="F96" s="41"/>
      <c r="G96" s="41"/>
      <c r="H96" s="41"/>
      <c r="J96" s="42" t="s">
        <v>1</v>
      </c>
      <c r="K96" s="42" t="s">
        <v>1</v>
      </c>
      <c r="L96" s="42" t="s">
        <v>1</v>
      </c>
      <c r="M96" s="1"/>
      <c r="S96" s="185">
        <f t="shared" si="119"/>
        <v>0</v>
      </c>
      <c r="T96" s="158">
        <f t="shared" si="120"/>
        <v>0</v>
      </c>
      <c r="U96" s="159">
        <f t="shared" si="121"/>
        <v>0</v>
      </c>
      <c r="V96" s="159">
        <f t="shared" si="122"/>
        <v>0</v>
      </c>
      <c r="W96" s="158" t="e">
        <f t="shared" si="123"/>
        <v>#DIV/0!</v>
      </c>
      <c r="X96" s="158" t="e">
        <f t="shared" si="124"/>
        <v>#NUM!</v>
      </c>
      <c r="Y96" s="158" t="e">
        <f t="shared" si="125"/>
        <v>#NUM!</v>
      </c>
      <c r="Z96" s="158" t="e">
        <f t="shared" si="126"/>
        <v>#NUM!</v>
      </c>
      <c r="AA96" s="158" t="e">
        <f t="shared" si="127"/>
        <v>#NUM!</v>
      </c>
      <c r="AB96" s="177" t="e">
        <f t="shared" si="128"/>
        <v>#NUM!</v>
      </c>
    </row>
    <row r="97" spans="1:28" ht="13.5" customHeight="1" x14ac:dyDescent="0.2">
      <c r="A97" s="144" t="s">
        <v>71</v>
      </c>
      <c r="B97" s="206"/>
      <c r="C97" s="41"/>
      <c r="D97" s="41"/>
      <c r="E97" s="41"/>
      <c r="F97" s="41"/>
      <c r="G97" s="41"/>
      <c r="H97" s="41"/>
      <c r="J97" s="42" t="s">
        <v>1</v>
      </c>
      <c r="K97" s="42" t="s">
        <v>1</v>
      </c>
      <c r="L97" s="42" t="s">
        <v>1</v>
      </c>
      <c r="M97" s="1"/>
      <c r="S97" s="185">
        <f t="shared" si="119"/>
        <v>0</v>
      </c>
      <c r="T97" s="158">
        <f t="shared" si="120"/>
        <v>0</v>
      </c>
      <c r="U97" s="159">
        <f t="shared" si="121"/>
        <v>0</v>
      </c>
      <c r="V97" s="159">
        <f t="shared" si="122"/>
        <v>0</v>
      </c>
      <c r="W97" s="158" t="e">
        <f t="shared" si="123"/>
        <v>#DIV/0!</v>
      </c>
      <c r="X97" s="158" t="e">
        <f t="shared" si="124"/>
        <v>#NUM!</v>
      </c>
      <c r="Y97" s="158" t="e">
        <f t="shared" si="125"/>
        <v>#NUM!</v>
      </c>
      <c r="Z97" s="158" t="e">
        <f t="shared" si="126"/>
        <v>#NUM!</v>
      </c>
      <c r="AA97" s="158" t="e">
        <f t="shared" si="127"/>
        <v>#NUM!</v>
      </c>
      <c r="AB97" s="177" t="e">
        <f t="shared" si="128"/>
        <v>#NUM!</v>
      </c>
    </row>
    <row r="98" spans="1:28" ht="13.5" customHeight="1" x14ac:dyDescent="0.2">
      <c r="A98" s="144" t="s">
        <v>72</v>
      </c>
      <c r="B98" s="206"/>
      <c r="C98" s="41"/>
      <c r="D98" s="41"/>
      <c r="E98" s="41"/>
      <c r="F98" s="41"/>
      <c r="G98" s="41"/>
      <c r="H98" s="41"/>
      <c r="J98" s="42" t="s">
        <v>1</v>
      </c>
      <c r="K98" s="42" t="s">
        <v>1</v>
      </c>
      <c r="L98" s="42" t="s">
        <v>1</v>
      </c>
      <c r="M98" s="1"/>
      <c r="S98" s="185">
        <f t="shared" si="119"/>
        <v>0</v>
      </c>
      <c r="T98" s="158">
        <f t="shared" si="120"/>
        <v>0</v>
      </c>
      <c r="U98" s="159">
        <f t="shared" si="121"/>
        <v>0</v>
      </c>
      <c r="V98" s="159">
        <f t="shared" si="122"/>
        <v>0</v>
      </c>
      <c r="W98" s="158" t="e">
        <f t="shared" si="123"/>
        <v>#DIV/0!</v>
      </c>
      <c r="X98" s="158" t="e">
        <f t="shared" si="124"/>
        <v>#NUM!</v>
      </c>
      <c r="Y98" s="158" t="e">
        <f t="shared" si="125"/>
        <v>#NUM!</v>
      </c>
      <c r="Z98" s="158" t="e">
        <f t="shared" si="126"/>
        <v>#NUM!</v>
      </c>
      <c r="AA98" s="158" t="e">
        <f t="shared" si="127"/>
        <v>#NUM!</v>
      </c>
      <c r="AB98" s="177" t="e">
        <f t="shared" si="128"/>
        <v>#NUM!</v>
      </c>
    </row>
    <row r="99" spans="1:28" ht="13.5" customHeight="1" x14ac:dyDescent="0.2">
      <c r="A99" s="144" t="s">
        <v>55</v>
      </c>
      <c r="B99" s="206"/>
      <c r="C99" s="41"/>
      <c r="D99" s="41"/>
      <c r="E99" s="41"/>
      <c r="F99" s="41"/>
      <c r="G99" s="41"/>
      <c r="H99" s="41"/>
      <c r="J99" s="42" t="s">
        <v>1</v>
      </c>
      <c r="K99" s="42" t="s">
        <v>1</v>
      </c>
      <c r="L99" s="42" t="s">
        <v>1</v>
      </c>
      <c r="M99" s="1"/>
      <c r="S99" s="185">
        <f t="shared" si="119"/>
        <v>0</v>
      </c>
      <c r="T99" s="158">
        <f t="shared" si="120"/>
        <v>0</v>
      </c>
      <c r="U99" s="159">
        <f t="shared" si="121"/>
        <v>0</v>
      </c>
      <c r="V99" s="159">
        <f t="shared" si="122"/>
        <v>0</v>
      </c>
      <c r="W99" s="158" t="e">
        <f t="shared" si="123"/>
        <v>#DIV/0!</v>
      </c>
      <c r="X99" s="158" t="e">
        <f t="shared" si="124"/>
        <v>#NUM!</v>
      </c>
      <c r="Y99" s="158" t="e">
        <f t="shared" si="125"/>
        <v>#NUM!</v>
      </c>
      <c r="Z99" s="158" t="e">
        <f t="shared" si="126"/>
        <v>#NUM!</v>
      </c>
      <c r="AA99" s="158" t="e">
        <f t="shared" si="127"/>
        <v>#NUM!</v>
      </c>
      <c r="AB99" s="177" t="e">
        <f t="shared" si="128"/>
        <v>#NUM!</v>
      </c>
    </row>
    <row r="100" spans="1:28" ht="13.5" customHeight="1" x14ac:dyDescent="0.2">
      <c r="A100" s="144" t="s">
        <v>73</v>
      </c>
      <c r="B100" s="206"/>
      <c r="C100" s="41"/>
      <c r="D100" s="41"/>
      <c r="E100" s="41"/>
      <c r="F100" s="41"/>
      <c r="G100" s="41"/>
      <c r="H100" s="41"/>
      <c r="J100" s="42" t="s">
        <v>1</v>
      </c>
      <c r="K100" s="42" t="s">
        <v>1</v>
      </c>
      <c r="L100" s="42" t="s">
        <v>1</v>
      </c>
      <c r="M100" s="1"/>
      <c r="S100" s="185">
        <f t="shared" si="119"/>
        <v>0</v>
      </c>
      <c r="T100" s="158">
        <f t="shared" si="120"/>
        <v>0</v>
      </c>
      <c r="U100" s="159">
        <f t="shared" si="121"/>
        <v>0</v>
      </c>
      <c r="V100" s="159">
        <f t="shared" si="122"/>
        <v>0</v>
      </c>
      <c r="W100" s="158" t="e">
        <f t="shared" si="123"/>
        <v>#DIV/0!</v>
      </c>
      <c r="X100" s="158" t="e">
        <f t="shared" si="124"/>
        <v>#NUM!</v>
      </c>
      <c r="Y100" s="158" t="e">
        <f t="shared" si="125"/>
        <v>#NUM!</v>
      </c>
      <c r="Z100" s="158" t="e">
        <f t="shared" si="126"/>
        <v>#NUM!</v>
      </c>
      <c r="AA100" s="158" t="e">
        <f t="shared" si="127"/>
        <v>#NUM!</v>
      </c>
      <c r="AB100" s="177" t="e">
        <f t="shared" si="128"/>
        <v>#NUM!</v>
      </c>
    </row>
    <row r="101" spans="1:28" ht="13.5" customHeight="1" x14ac:dyDescent="0.2">
      <c r="A101" s="144" t="s">
        <v>54</v>
      </c>
      <c r="B101" s="206"/>
      <c r="C101" s="41"/>
      <c r="D101" s="41"/>
      <c r="E101" s="41"/>
      <c r="F101" s="41"/>
      <c r="G101" s="41"/>
      <c r="H101" s="41"/>
      <c r="J101" s="42" t="s">
        <v>1</v>
      </c>
      <c r="K101" s="42" t="s">
        <v>1</v>
      </c>
      <c r="L101" s="42" t="s">
        <v>1</v>
      </c>
      <c r="M101" s="1"/>
      <c r="S101" s="185">
        <f t="shared" si="119"/>
        <v>0</v>
      </c>
      <c r="T101" s="158">
        <f t="shared" si="120"/>
        <v>0</v>
      </c>
      <c r="U101" s="159">
        <f t="shared" si="121"/>
        <v>0</v>
      </c>
      <c r="V101" s="159">
        <f t="shared" si="122"/>
        <v>0</v>
      </c>
      <c r="W101" s="158" t="e">
        <f t="shared" si="123"/>
        <v>#DIV/0!</v>
      </c>
      <c r="X101" s="158" t="e">
        <f t="shared" si="124"/>
        <v>#NUM!</v>
      </c>
      <c r="Y101" s="158" t="e">
        <f t="shared" si="125"/>
        <v>#NUM!</v>
      </c>
      <c r="Z101" s="158" t="e">
        <f t="shared" si="126"/>
        <v>#NUM!</v>
      </c>
      <c r="AA101" s="158" t="e">
        <f t="shared" si="127"/>
        <v>#NUM!</v>
      </c>
      <c r="AB101" s="177" t="e">
        <f t="shared" si="128"/>
        <v>#NUM!</v>
      </c>
    </row>
    <row r="102" spans="1:28" ht="13.5" customHeight="1" x14ac:dyDescent="0.2">
      <c r="A102" s="144" t="s">
        <v>74</v>
      </c>
      <c r="B102" s="206"/>
      <c r="C102" s="41"/>
      <c r="D102" s="41"/>
      <c r="E102" s="41"/>
      <c r="F102" s="41"/>
      <c r="G102" s="41"/>
      <c r="H102" s="41"/>
      <c r="J102" s="42" t="s">
        <v>1</v>
      </c>
      <c r="K102" s="42" t="s">
        <v>1</v>
      </c>
      <c r="L102" s="42" t="s">
        <v>1</v>
      </c>
      <c r="M102" s="1"/>
      <c r="S102" s="185">
        <f t="shared" si="119"/>
        <v>0</v>
      </c>
      <c r="T102" s="158">
        <f t="shared" si="120"/>
        <v>0</v>
      </c>
      <c r="U102" s="159">
        <f t="shared" si="121"/>
        <v>0</v>
      </c>
      <c r="V102" s="159">
        <f t="shared" si="122"/>
        <v>0</v>
      </c>
      <c r="W102" s="158" t="e">
        <f t="shared" si="123"/>
        <v>#DIV/0!</v>
      </c>
      <c r="X102" s="158" t="e">
        <f t="shared" si="124"/>
        <v>#NUM!</v>
      </c>
      <c r="Y102" s="158" t="e">
        <f t="shared" si="125"/>
        <v>#NUM!</v>
      </c>
      <c r="Z102" s="158" t="e">
        <f t="shared" si="126"/>
        <v>#NUM!</v>
      </c>
      <c r="AA102" s="158" t="e">
        <f t="shared" si="127"/>
        <v>#NUM!</v>
      </c>
      <c r="AB102" s="177" t="e">
        <f t="shared" si="128"/>
        <v>#NUM!</v>
      </c>
    </row>
    <row r="103" spans="1:28" ht="13.5" customHeight="1" x14ac:dyDescent="0.2">
      <c r="A103" s="142" t="s">
        <v>53</v>
      </c>
      <c r="B103" s="207"/>
      <c r="C103" s="50"/>
      <c r="D103" s="50"/>
      <c r="E103" s="50"/>
      <c r="F103" s="50"/>
      <c r="G103" s="50"/>
      <c r="H103" s="50"/>
      <c r="J103" s="51" t="s">
        <v>1</v>
      </c>
      <c r="K103" s="51" t="s">
        <v>1</v>
      </c>
      <c r="L103" s="51" t="s">
        <v>1</v>
      </c>
      <c r="M103" s="1"/>
      <c r="S103" s="185">
        <f t="shared" si="119"/>
        <v>0</v>
      </c>
      <c r="T103" s="158">
        <f t="shared" si="120"/>
        <v>0</v>
      </c>
      <c r="U103" s="159">
        <f t="shared" si="121"/>
        <v>0</v>
      </c>
      <c r="V103" s="159">
        <f t="shared" si="122"/>
        <v>0</v>
      </c>
      <c r="W103" s="158" t="e">
        <f t="shared" si="123"/>
        <v>#DIV/0!</v>
      </c>
      <c r="X103" s="158" t="e">
        <f t="shared" si="124"/>
        <v>#NUM!</v>
      </c>
      <c r="Y103" s="158" t="e">
        <f t="shared" si="125"/>
        <v>#NUM!</v>
      </c>
      <c r="Z103" s="158" t="e">
        <f t="shared" si="126"/>
        <v>#NUM!</v>
      </c>
      <c r="AA103" s="158" t="e">
        <f t="shared" si="127"/>
        <v>#NUM!</v>
      </c>
      <c r="AB103" s="177" t="e">
        <f t="shared" si="128"/>
        <v>#NUM!</v>
      </c>
    </row>
    <row r="104" spans="1:28" ht="6" customHeight="1" x14ac:dyDescent="0.2">
      <c r="A104" s="1"/>
      <c r="B104" s="36"/>
      <c r="C104" s="24"/>
      <c r="D104" s="24"/>
      <c r="E104" s="24"/>
      <c r="F104" s="24"/>
      <c r="G104" s="24"/>
      <c r="H104" s="24"/>
      <c r="J104" s="52"/>
      <c r="K104" s="52"/>
      <c r="L104" s="52"/>
      <c r="M104" s="1"/>
      <c r="S104" s="170"/>
      <c r="T104" s="166"/>
      <c r="U104" s="167"/>
      <c r="V104" s="167"/>
      <c r="W104" s="166"/>
      <c r="X104" s="166"/>
      <c r="Y104" s="166"/>
      <c r="Z104" s="166"/>
      <c r="AA104" s="166"/>
      <c r="AB104" s="171"/>
    </row>
    <row r="105" spans="1:28" ht="12" customHeight="1" x14ac:dyDescent="0.25">
      <c r="A105" s="60" t="s">
        <v>133</v>
      </c>
      <c r="B105" s="61"/>
      <c r="C105" s="63"/>
      <c r="D105" s="63"/>
      <c r="E105" s="63"/>
      <c r="F105" s="63"/>
      <c r="G105" s="63"/>
      <c r="H105" s="63"/>
      <c r="J105" s="62"/>
      <c r="K105" s="62"/>
      <c r="L105" s="62"/>
      <c r="M105" s="1"/>
      <c r="S105" s="174"/>
      <c r="T105" s="168"/>
      <c r="U105" s="169"/>
      <c r="V105" s="169"/>
      <c r="W105" s="168"/>
      <c r="X105" s="168"/>
      <c r="Y105" s="168"/>
      <c r="Z105" s="168"/>
      <c r="AA105" s="168"/>
      <c r="AB105" s="175"/>
    </row>
    <row r="106" spans="1:28" ht="13.5" customHeight="1" x14ac:dyDescent="0.2">
      <c r="A106" s="144" t="s">
        <v>134</v>
      </c>
      <c r="B106" s="206" t="s">
        <v>27</v>
      </c>
      <c r="C106" s="41"/>
      <c r="D106" s="41"/>
      <c r="E106" s="41"/>
      <c r="F106" s="41"/>
      <c r="G106" s="41"/>
      <c r="H106" s="41"/>
      <c r="J106" s="42" t="s">
        <v>1</v>
      </c>
      <c r="K106" s="42" t="s">
        <v>1</v>
      </c>
      <c r="L106" s="42" t="s">
        <v>1</v>
      </c>
      <c r="M106" s="1"/>
      <c r="S106" s="185">
        <f t="shared" ref="S106:S128" si="129">COUNTIF(D106:H106,"&gt;0")</f>
        <v>0</v>
      </c>
      <c r="T106" s="158">
        <f t="shared" ref="T106:T128" si="130">COUNT(D106:H106)</f>
        <v>0</v>
      </c>
      <c r="U106" s="159">
        <f t="shared" ref="U106:U128" si="131">MIN(D106:H106)</f>
        <v>0</v>
      </c>
      <c r="V106" s="159">
        <f t="shared" ref="V106:V128" si="132">MAX(D106:H106)</f>
        <v>0</v>
      </c>
      <c r="W106" s="158" t="e">
        <f t="shared" ref="W106:W128" si="133">AVERAGE(D106:H106)</f>
        <v>#DIV/0!</v>
      </c>
      <c r="X106" s="158" t="e">
        <f t="shared" ref="X106:X128" si="134">MEDIAN(D106:H106)</f>
        <v>#NUM!</v>
      </c>
      <c r="Y106" s="158" t="e">
        <f t="shared" ref="Y106:Y128" si="135">_xlfn.PERCENTILE.INC(D106:H106,0.8)</f>
        <v>#NUM!</v>
      </c>
      <c r="Z106" s="158" t="e">
        <f t="shared" ref="Z106:Z128" si="136">_xlfn.PERCENTILE.INC(D106:H106,0.85)</f>
        <v>#NUM!</v>
      </c>
      <c r="AA106" s="158" t="e">
        <f t="shared" ref="AA106:AA128" si="137">_xlfn.PERCENTILE.INC(D106:H106,0.9)</f>
        <v>#NUM!</v>
      </c>
      <c r="AB106" s="177" t="e">
        <f t="shared" ref="AB106:AB128" si="138">_xlfn.PERCENTILE.INC(D106:H106,0.95)</f>
        <v>#NUM!</v>
      </c>
    </row>
    <row r="107" spans="1:28" ht="13.5" customHeight="1" x14ac:dyDescent="0.2">
      <c r="A107" s="144" t="s">
        <v>135</v>
      </c>
      <c r="B107" s="206"/>
      <c r="C107" s="41"/>
      <c r="D107" s="41"/>
      <c r="E107" s="41"/>
      <c r="F107" s="41"/>
      <c r="G107" s="41"/>
      <c r="H107" s="41"/>
      <c r="J107" s="42" t="s">
        <v>1</v>
      </c>
      <c r="K107" s="42" t="s">
        <v>1</v>
      </c>
      <c r="L107" s="42" t="s">
        <v>1</v>
      </c>
      <c r="M107" s="1"/>
      <c r="S107" s="185">
        <f t="shared" si="129"/>
        <v>0</v>
      </c>
      <c r="T107" s="158">
        <f t="shared" si="130"/>
        <v>0</v>
      </c>
      <c r="U107" s="159">
        <f t="shared" si="131"/>
        <v>0</v>
      </c>
      <c r="V107" s="159">
        <f t="shared" si="132"/>
        <v>0</v>
      </c>
      <c r="W107" s="158" t="e">
        <f t="shared" si="133"/>
        <v>#DIV/0!</v>
      </c>
      <c r="X107" s="158" t="e">
        <f t="shared" si="134"/>
        <v>#NUM!</v>
      </c>
      <c r="Y107" s="158" t="e">
        <f t="shared" si="135"/>
        <v>#NUM!</v>
      </c>
      <c r="Z107" s="158" t="e">
        <f t="shared" si="136"/>
        <v>#NUM!</v>
      </c>
      <c r="AA107" s="158" t="e">
        <f t="shared" si="137"/>
        <v>#NUM!</v>
      </c>
      <c r="AB107" s="177" t="e">
        <f t="shared" si="138"/>
        <v>#NUM!</v>
      </c>
    </row>
    <row r="108" spans="1:28" ht="13.5" customHeight="1" x14ac:dyDescent="0.2">
      <c r="A108" s="144" t="s">
        <v>136</v>
      </c>
      <c r="B108" s="206"/>
      <c r="C108" s="41"/>
      <c r="D108" s="41"/>
      <c r="E108" s="41"/>
      <c r="F108" s="41"/>
      <c r="G108" s="41"/>
      <c r="H108" s="41"/>
      <c r="J108" s="42" t="s">
        <v>1</v>
      </c>
      <c r="K108" s="42" t="s">
        <v>1</v>
      </c>
      <c r="L108" s="42" t="s">
        <v>1</v>
      </c>
      <c r="M108" s="1"/>
      <c r="S108" s="185">
        <f t="shared" si="129"/>
        <v>0</v>
      </c>
      <c r="T108" s="158">
        <f t="shared" si="130"/>
        <v>0</v>
      </c>
      <c r="U108" s="159">
        <f t="shared" si="131"/>
        <v>0</v>
      </c>
      <c r="V108" s="159">
        <f t="shared" si="132"/>
        <v>0</v>
      </c>
      <c r="W108" s="158" t="e">
        <f t="shared" si="133"/>
        <v>#DIV/0!</v>
      </c>
      <c r="X108" s="158" t="e">
        <f t="shared" si="134"/>
        <v>#NUM!</v>
      </c>
      <c r="Y108" s="158" t="e">
        <f t="shared" si="135"/>
        <v>#NUM!</v>
      </c>
      <c r="Z108" s="158" t="e">
        <f t="shared" si="136"/>
        <v>#NUM!</v>
      </c>
      <c r="AA108" s="158" t="e">
        <f t="shared" si="137"/>
        <v>#NUM!</v>
      </c>
      <c r="AB108" s="177" t="e">
        <f t="shared" si="138"/>
        <v>#NUM!</v>
      </c>
    </row>
    <row r="109" spans="1:28" ht="13.5" customHeight="1" x14ac:dyDescent="0.2">
      <c r="A109" s="144" t="s">
        <v>137</v>
      </c>
      <c r="B109" s="206"/>
      <c r="C109" s="41"/>
      <c r="D109" s="41"/>
      <c r="E109" s="41"/>
      <c r="F109" s="41"/>
      <c r="G109" s="41"/>
      <c r="H109" s="41"/>
      <c r="J109" s="42" t="s">
        <v>1</v>
      </c>
      <c r="K109" s="42" t="s">
        <v>1</v>
      </c>
      <c r="L109" s="42" t="s">
        <v>1</v>
      </c>
      <c r="M109" s="1"/>
      <c r="S109" s="185">
        <f t="shared" si="129"/>
        <v>0</v>
      </c>
      <c r="T109" s="158">
        <f t="shared" si="130"/>
        <v>0</v>
      </c>
      <c r="U109" s="159">
        <f t="shared" si="131"/>
        <v>0</v>
      </c>
      <c r="V109" s="159">
        <f t="shared" si="132"/>
        <v>0</v>
      </c>
      <c r="W109" s="158" t="e">
        <f t="shared" si="133"/>
        <v>#DIV/0!</v>
      </c>
      <c r="X109" s="158" t="e">
        <f t="shared" si="134"/>
        <v>#NUM!</v>
      </c>
      <c r="Y109" s="158" t="e">
        <f t="shared" si="135"/>
        <v>#NUM!</v>
      </c>
      <c r="Z109" s="158" t="e">
        <f t="shared" si="136"/>
        <v>#NUM!</v>
      </c>
      <c r="AA109" s="158" t="e">
        <f t="shared" si="137"/>
        <v>#NUM!</v>
      </c>
      <c r="AB109" s="177" t="e">
        <f t="shared" si="138"/>
        <v>#NUM!</v>
      </c>
    </row>
    <row r="110" spans="1:28" ht="13.5" customHeight="1" x14ac:dyDescent="0.2">
      <c r="A110" s="144" t="s">
        <v>138</v>
      </c>
      <c r="B110" s="206"/>
      <c r="C110" s="41"/>
      <c r="D110" s="41"/>
      <c r="E110" s="41"/>
      <c r="F110" s="41"/>
      <c r="G110" s="41"/>
      <c r="H110" s="41"/>
      <c r="J110" s="42" t="s">
        <v>1</v>
      </c>
      <c r="K110" s="42" t="s">
        <v>1</v>
      </c>
      <c r="L110" s="42" t="s">
        <v>1</v>
      </c>
      <c r="M110" s="1"/>
      <c r="S110" s="185">
        <f t="shared" si="129"/>
        <v>0</v>
      </c>
      <c r="T110" s="158">
        <f t="shared" si="130"/>
        <v>0</v>
      </c>
      <c r="U110" s="159">
        <f t="shared" si="131"/>
        <v>0</v>
      </c>
      <c r="V110" s="159">
        <f t="shared" si="132"/>
        <v>0</v>
      </c>
      <c r="W110" s="158" t="e">
        <f t="shared" si="133"/>
        <v>#DIV/0!</v>
      </c>
      <c r="X110" s="158" t="e">
        <f t="shared" si="134"/>
        <v>#NUM!</v>
      </c>
      <c r="Y110" s="158" t="e">
        <f t="shared" si="135"/>
        <v>#NUM!</v>
      </c>
      <c r="Z110" s="158" t="e">
        <f t="shared" si="136"/>
        <v>#NUM!</v>
      </c>
      <c r="AA110" s="158" t="e">
        <f t="shared" si="137"/>
        <v>#NUM!</v>
      </c>
      <c r="AB110" s="177" t="e">
        <f t="shared" si="138"/>
        <v>#NUM!</v>
      </c>
    </row>
    <row r="111" spans="1:28" ht="13.5" customHeight="1" x14ac:dyDescent="0.2">
      <c r="A111" s="144" t="s">
        <v>139</v>
      </c>
      <c r="B111" s="206"/>
      <c r="C111" s="41"/>
      <c r="D111" s="41"/>
      <c r="E111" s="41"/>
      <c r="F111" s="41"/>
      <c r="G111" s="41"/>
      <c r="H111" s="41"/>
      <c r="J111" s="42" t="s">
        <v>1</v>
      </c>
      <c r="K111" s="42" t="s">
        <v>1</v>
      </c>
      <c r="L111" s="42" t="s">
        <v>1</v>
      </c>
      <c r="M111" s="1"/>
      <c r="S111" s="185">
        <f t="shared" si="129"/>
        <v>0</v>
      </c>
      <c r="T111" s="158">
        <f t="shared" si="130"/>
        <v>0</v>
      </c>
      <c r="U111" s="159">
        <f t="shared" si="131"/>
        <v>0</v>
      </c>
      <c r="V111" s="159">
        <f t="shared" si="132"/>
        <v>0</v>
      </c>
      <c r="W111" s="158" t="e">
        <f t="shared" si="133"/>
        <v>#DIV/0!</v>
      </c>
      <c r="X111" s="158" t="e">
        <f t="shared" si="134"/>
        <v>#NUM!</v>
      </c>
      <c r="Y111" s="158" t="e">
        <f t="shared" si="135"/>
        <v>#NUM!</v>
      </c>
      <c r="Z111" s="158" t="e">
        <f t="shared" si="136"/>
        <v>#NUM!</v>
      </c>
      <c r="AA111" s="158" t="e">
        <f t="shared" si="137"/>
        <v>#NUM!</v>
      </c>
      <c r="AB111" s="177" t="e">
        <f t="shared" si="138"/>
        <v>#NUM!</v>
      </c>
    </row>
    <row r="112" spans="1:28" ht="13.5" customHeight="1" x14ac:dyDescent="0.2">
      <c r="A112" s="144" t="s">
        <v>140</v>
      </c>
      <c r="B112" s="206"/>
      <c r="C112" s="41"/>
      <c r="D112" s="41"/>
      <c r="E112" s="41"/>
      <c r="F112" s="41"/>
      <c r="G112" s="41"/>
      <c r="H112" s="41"/>
      <c r="J112" s="42" t="s">
        <v>1</v>
      </c>
      <c r="K112" s="42" t="s">
        <v>1</v>
      </c>
      <c r="L112" s="42" t="s">
        <v>1</v>
      </c>
      <c r="M112" s="1"/>
      <c r="S112" s="185">
        <f t="shared" si="129"/>
        <v>0</v>
      </c>
      <c r="T112" s="158">
        <f t="shared" si="130"/>
        <v>0</v>
      </c>
      <c r="U112" s="159">
        <f t="shared" si="131"/>
        <v>0</v>
      </c>
      <c r="V112" s="159">
        <f t="shared" si="132"/>
        <v>0</v>
      </c>
      <c r="W112" s="158" t="e">
        <f t="shared" si="133"/>
        <v>#DIV/0!</v>
      </c>
      <c r="X112" s="158" t="e">
        <f t="shared" si="134"/>
        <v>#NUM!</v>
      </c>
      <c r="Y112" s="158" t="e">
        <f t="shared" si="135"/>
        <v>#NUM!</v>
      </c>
      <c r="Z112" s="158" t="e">
        <f t="shared" si="136"/>
        <v>#NUM!</v>
      </c>
      <c r="AA112" s="158" t="e">
        <f t="shared" si="137"/>
        <v>#NUM!</v>
      </c>
      <c r="AB112" s="177" t="e">
        <f t="shared" si="138"/>
        <v>#NUM!</v>
      </c>
    </row>
    <row r="113" spans="1:28" ht="13.5" customHeight="1" x14ac:dyDescent="0.2">
      <c r="A113" s="144" t="s">
        <v>141</v>
      </c>
      <c r="B113" s="206"/>
      <c r="C113" s="41"/>
      <c r="D113" s="41"/>
      <c r="E113" s="41"/>
      <c r="F113" s="41"/>
      <c r="G113" s="41"/>
      <c r="H113" s="41"/>
      <c r="J113" s="42" t="s">
        <v>1</v>
      </c>
      <c r="K113" s="42" t="s">
        <v>1</v>
      </c>
      <c r="L113" s="42" t="s">
        <v>1</v>
      </c>
      <c r="M113" s="1"/>
      <c r="S113" s="185">
        <f t="shared" si="129"/>
        <v>0</v>
      </c>
      <c r="T113" s="158">
        <f t="shared" si="130"/>
        <v>0</v>
      </c>
      <c r="U113" s="159">
        <f t="shared" si="131"/>
        <v>0</v>
      </c>
      <c r="V113" s="159">
        <f t="shared" si="132"/>
        <v>0</v>
      </c>
      <c r="W113" s="158" t="e">
        <f t="shared" si="133"/>
        <v>#DIV/0!</v>
      </c>
      <c r="X113" s="158" t="e">
        <f t="shared" si="134"/>
        <v>#NUM!</v>
      </c>
      <c r="Y113" s="158" t="e">
        <f t="shared" si="135"/>
        <v>#NUM!</v>
      </c>
      <c r="Z113" s="158" t="e">
        <f t="shared" si="136"/>
        <v>#NUM!</v>
      </c>
      <c r="AA113" s="158" t="e">
        <f t="shared" si="137"/>
        <v>#NUM!</v>
      </c>
      <c r="AB113" s="177" t="e">
        <f t="shared" si="138"/>
        <v>#NUM!</v>
      </c>
    </row>
    <row r="114" spans="1:28" ht="13.5" customHeight="1" x14ac:dyDescent="0.2">
      <c r="A114" s="144" t="s">
        <v>142</v>
      </c>
      <c r="B114" s="206"/>
      <c r="C114" s="41"/>
      <c r="D114" s="41"/>
      <c r="E114" s="41"/>
      <c r="F114" s="41"/>
      <c r="G114" s="41"/>
      <c r="H114" s="41"/>
      <c r="J114" s="42" t="s">
        <v>1</v>
      </c>
      <c r="K114" s="42" t="s">
        <v>1</v>
      </c>
      <c r="L114" s="42" t="s">
        <v>1</v>
      </c>
      <c r="M114" s="1"/>
      <c r="S114" s="185">
        <f t="shared" si="129"/>
        <v>0</v>
      </c>
      <c r="T114" s="158">
        <f t="shared" si="130"/>
        <v>0</v>
      </c>
      <c r="U114" s="159">
        <f t="shared" si="131"/>
        <v>0</v>
      </c>
      <c r="V114" s="159">
        <f t="shared" si="132"/>
        <v>0</v>
      </c>
      <c r="W114" s="158" t="e">
        <f t="shared" si="133"/>
        <v>#DIV/0!</v>
      </c>
      <c r="X114" s="158" t="e">
        <f t="shared" si="134"/>
        <v>#NUM!</v>
      </c>
      <c r="Y114" s="158" t="e">
        <f t="shared" si="135"/>
        <v>#NUM!</v>
      </c>
      <c r="Z114" s="158" t="e">
        <f t="shared" si="136"/>
        <v>#NUM!</v>
      </c>
      <c r="AA114" s="158" t="e">
        <f t="shared" si="137"/>
        <v>#NUM!</v>
      </c>
      <c r="AB114" s="177" t="e">
        <f t="shared" si="138"/>
        <v>#NUM!</v>
      </c>
    </row>
    <row r="115" spans="1:28" ht="13.5" customHeight="1" x14ac:dyDescent="0.2">
      <c r="A115" s="144" t="s">
        <v>143</v>
      </c>
      <c r="B115" s="206"/>
      <c r="C115" s="41"/>
      <c r="D115" s="41"/>
      <c r="E115" s="41"/>
      <c r="F115" s="41"/>
      <c r="G115" s="41"/>
      <c r="H115" s="41"/>
      <c r="J115" s="42" t="s">
        <v>1</v>
      </c>
      <c r="K115" s="42" t="s">
        <v>1</v>
      </c>
      <c r="L115" s="42" t="s">
        <v>1</v>
      </c>
      <c r="M115" s="1"/>
      <c r="S115" s="185">
        <f t="shared" si="129"/>
        <v>0</v>
      </c>
      <c r="T115" s="158">
        <f t="shared" si="130"/>
        <v>0</v>
      </c>
      <c r="U115" s="159">
        <f t="shared" si="131"/>
        <v>0</v>
      </c>
      <c r="V115" s="159">
        <f t="shared" si="132"/>
        <v>0</v>
      </c>
      <c r="W115" s="158" t="e">
        <f t="shared" si="133"/>
        <v>#DIV/0!</v>
      </c>
      <c r="X115" s="158" t="e">
        <f t="shared" si="134"/>
        <v>#NUM!</v>
      </c>
      <c r="Y115" s="158" t="e">
        <f t="shared" si="135"/>
        <v>#NUM!</v>
      </c>
      <c r="Z115" s="158" t="e">
        <f t="shared" si="136"/>
        <v>#NUM!</v>
      </c>
      <c r="AA115" s="158" t="e">
        <f t="shared" si="137"/>
        <v>#NUM!</v>
      </c>
      <c r="AB115" s="177" t="e">
        <f t="shared" si="138"/>
        <v>#NUM!</v>
      </c>
    </row>
    <row r="116" spans="1:28" ht="13.5" customHeight="1" x14ac:dyDescent="0.2">
      <c r="A116" s="144" t="s">
        <v>144</v>
      </c>
      <c r="B116" s="206"/>
      <c r="C116" s="41"/>
      <c r="D116" s="41"/>
      <c r="E116" s="41"/>
      <c r="F116" s="41"/>
      <c r="G116" s="41"/>
      <c r="H116" s="41"/>
      <c r="J116" s="42" t="s">
        <v>1</v>
      </c>
      <c r="K116" s="42" t="s">
        <v>1</v>
      </c>
      <c r="L116" s="42" t="s">
        <v>1</v>
      </c>
      <c r="M116" s="1"/>
      <c r="S116" s="185">
        <f t="shared" si="129"/>
        <v>0</v>
      </c>
      <c r="T116" s="158">
        <f t="shared" si="130"/>
        <v>0</v>
      </c>
      <c r="U116" s="159">
        <f t="shared" si="131"/>
        <v>0</v>
      </c>
      <c r="V116" s="159">
        <f t="shared" si="132"/>
        <v>0</v>
      </c>
      <c r="W116" s="158" t="e">
        <f t="shared" si="133"/>
        <v>#DIV/0!</v>
      </c>
      <c r="X116" s="158" t="e">
        <f t="shared" si="134"/>
        <v>#NUM!</v>
      </c>
      <c r="Y116" s="158" t="e">
        <f t="shared" si="135"/>
        <v>#NUM!</v>
      </c>
      <c r="Z116" s="158" t="e">
        <f t="shared" si="136"/>
        <v>#NUM!</v>
      </c>
      <c r="AA116" s="158" t="e">
        <f t="shared" si="137"/>
        <v>#NUM!</v>
      </c>
      <c r="AB116" s="177" t="e">
        <f t="shared" si="138"/>
        <v>#NUM!</v>
      </c>
    </row>
    <row r="117" spans="1:28" ht="13.5" customHeight="1" x14ac:dyDescent="0.2">
      <c r="A117" s="144" t="s">
        <v>145</v>
      </c>
      <c r="B117" s="206"/>
      <c r="C117" s="41"/>
      <c r="D117" s="41"/>
      <c r="E117" s="41"/>
      <c r="F117" s="41"/>
      <c r="G117" s="41"/>
      <c r="H117" s="41"/>
      <c r="J117" s="42" t="s">
        <v>1</v>
      </c>
      <c r="K117" s="42" t="s">
        <v>1</v>
      </c>
      <c r="L117" s="42" t="s">
        <v>1</v>
      </c>
      <c r="M117" s="1"/>
      <c r="S117" s="185">
        <f t="shared" si="129"/>
        <v>0</v>
      </c>
      <c r="T117" s="158">
        <f t="shared" si="130"/>
        <v>0</v>
      </c>
      <c r="U117" s="159">
        <f t="shared" si="131"/>
        <v>0</v>
      </c>
      <c r="V117" s="159">
        <f t="shared" si="132"/>
        <v>0</v>
      </c>
      <c r="W117" s="158" t="e">
        <f t="shared" si="133"/>
        <v>#DIV/0!</v>
      </c>
      <c r="X117" s="158" t="e">
        <f t="shared" si="134"/>
        <v>#NUM!</v>
      </c>
      <c r="Y117" s="158" t="e">
        <f t="shared" si="135"/>
        <v>#NUM!</v>
      </c>
      <c r="Z117" s="158" t="e">
        <f t="shared" si="136"/>
        <v>#NUM!</v>
      </c>
      <c r="AA117" s="158" t="e">
        <f t="shared" si="137"/>
        <v>#NUM!</v>
      </c>
      <c r="AB117" s="177" t="e">
        <f t="shared" si="138"/>
        <v>#NUM!</v>
      </c>
    </row>
    <row r="118" spans="1:28" ht="13.5" customHeight="1" x14ac:dyDescent="0.2">
      <c r="A118" s="144" t="s">
        <v>146</v>
      </c>
      <c r="B118" s="206"/>
      <c r="C118" s="41"/>
      <c r="D118" s="41"/>
      <c r="E118" s="41"/>
      <c r="F118" s="41"/>
      <c r="G118" s="41"/>
      <c r="H118" s="41"/>
      <c r="J118" s="42" t="s">
        <v>1</v>
      </c>
      <c r="K118" s="42" t="s">
        <v>1</v>
      </c>
      <c r="L118" s="42" t="s">
        <v>1</v>
      </c>
      <c r="M118" s="1"/>
      <c r="S118" s="185">
        <f t="shared" si="129"/>
        <v>0</v>
      </c>
      <c r="T118" s="158">
        <f t="shared" si="130"/>
        <v>0</v>
      </c>
      <c r="U118" s="159">
        <f t="shared" si="131"/>
        <v>0</v>
      </c>
      <c r="V118" s="159">
        <f t="shared" si="132"/>
        <v>0</v>
      </c>
      <c r="W118" s="158" t="e">
        <f t="shared" si="133"/>
        <v>#DIV/0!</v>
      </c>
      <c r="X118" s="158" t="e">
        <f t="shared" si="134"/>
        <v>#NUM!</v>
      </c>
      <c r="Y118" s="158" t="e">
        <f t="shared" si="135"/>
        <v>#NUM!</v>
      </c>
      <c r="Z118" s="158" t="e">
        <f t="shared" si="136"/>
        <v>#NUM!</v>
      </c>
      <c r="AA118" s="158" t="e">
        <f t="shared" si="137"/>
        <v>#NUM!</v>
      </c>
      <c r="AB118" s="177" t="e">
        <f t="shared" si="138"/>
        <v>#NUM!</v>
      </c>
    </row>
    <row r="119" spans="1:28" ht="13.5" customHeight="1" x14ac:dyDescent="0.2">
      <c r="A119" s="144" t="s">
        <v>147</v>
      </c>
      <c r="B119" s="206"/>
      <c r="C119" s="41"/>
      <c r="D119" s="41"/>
      <c r="E119" s="41"/>
      <c r="F119" s="41"/>
      <c r="G119" s="41"/>
      <c r="H119" s="41"/>
      <c r="J119" s="42" t="s">
        <v>1</v>
      </c>
      <c r="K119" s="42" t="s">
        <v>1</v>
      </c>
      <c r="L119" s="42" t="s">
        <v>1</v>
      </c>
      <c r="M119" s="1"/>
      <c r="S119" s="185">
        <f t="shared" si="129"/>
        <v>0</v>
      </c>
      <c r="T119" s="158">
        <f t="shared" si="130"/>
        <v>0</v>
      </c>
      <c r="U119" s="159">
        <f t="shared" si="131"/>
        <v>0</v>
      </c>
      <c r="V119" s="159">
        <f t="shared" si="132"/>
        <v>0</v>
      </c>
      <c r="W119" s="158" t="e">
        <f t="shared" si="133"/>
        <v>#DIV/0!</v>
      </c>
      <c r="X119" s="158" t="e">
        <f t="shared" si="134"/>
        <v>#NUM!</v>
      </c>
      <c r="Y119" s="158" t="e">
        <f t="shared" si="135"/>
        <v>#NUM!</v>
      </c>
      <c r="Z119" s="158" t="e">
        <f t="shared" si="136"/>
        <v>#NUM!</v>
      </c>
      <c r="AA119" s="158" t="e">
        <f t="shared" si="137"/>
        <v>#NUM!</v>
      </c>
      <c r="AB119" s="177" t="e">
        <f t="shared" si="138"/>
        <v>#NUM!</v>
      </c>
    </row>
    <row r="120" spans="1:28" ht="13.5" customHeight="1" x14ac:dyDescent="0.2">
      <c r="A120" s="144" t="s">
        <v>148</v>
      </c>
      <c r="B120" s="206"/>
      <c r="C120" s="41"/>
      <c r="D120" s="41"/>
      <c r="E120" s="41"/>
      <c r="F120" s="41"/>
      <c r="G120" s="41"/>
      <c r="H120" s="41"/>
      <c r="J120" s="42" t="s">
        <v>1</v>
      </c>
      <c r="K120" s="42" t="s">
        <v>1</v>
      </c>
      <c r="L120" s="42" t="s">
        <v>1</v>
      </c>
      <c r="M120" s="1"/>
      <c r="S120" s="185">
        <f t="shared" si="129"/>
        <v>0</v>
      </c>
      <c r="T120" s="158">
        <f t="shared" si="130"/>
        <v>0</v>
      </c>
      <c r="U120" s="159">
        <f t="shared" si="131"/>
        <v>0</v>
      </c>
      <c r="V120" s="159">
        <f t="shared" si="132"/>
        <v>0</v>
      </c>
      <c r="W120" s="158" t="e">
        <f t="shared" si="133"/>
        <v>#DIV/0!</v>
      </c>
      <c r="X120" s="158" t="e">
        <f t="shared" si="134"/>
        <v>#NUM!</v>
      </c>
      <c r="Y120" s="158" t="e">
        <f t="shared" si="135"/>
        <v>#NUM!</v>
      </c>
      <c r="Z120" s="158" t="e">
        <f t="shared" si="136"/>
        <v>#NUM!</v>
      </c>
      <c r="AA120" s="158" t="e">
        <f t="shared" si="137"/>
        <v>#NUM!</v>
      </c>
      <c r="AB120" s="177" t="e">
        <f t="shared" si="138"/>
        <v>#NUM!</v>
      </c>
    </row>
    <row r="121" spans="1:28" ht="13.5" customHeight="1" x14ac:dyDescent="0.2">
      <c r="A121" s="144" t="s">
        <v>149</v>
      </c>
      <c r="B121" s="206"/>
      <c r="C121" s="41"/>
      <c r="D121" s="41"/>
      <c r="E121" s="41"/>
      <c r="F121" s="41"/>
      <c r="G121" s="41"/>
      <c r="H121" s="41"/>
      <c r="J121" s="42" t="s">
        <v>1</v>
      </c>
      <c r="K121" s="42" t="s">
        <v>1</v>
      </c>
      <c r="L121" s="42" t="s">
        <v>1</v>
      </c>
      <c r="M121" s="1"/>
      <c r="S121" s="185">
        <f t="shared" si="129"/>
        <v>0</v>
      </c>
      <c r="T121" s="158">
        <f t="shared" si="130"/>
        <v>0</v>
      </c>
      <c r="U121" s="159">
        <f t="shared" si="131"/>
        <v>0</v>
      </c>
      <c r="V121" s="159">
        <f t="shared" si="132"/>
        <v>0</v>
      </c>
      <c r="W121" s="158" t="e">
        <f t="shared" si="133"/>
        <v>#DIV/0!</v>
      </c>
      <c r="X121" s="158" t="e">
        <f t="shared" si="134"/>
        <v>#NUM!</v>
      </c>
      <c r="Y121" s="158" t="e">
        <f t="shared" si="135"/>
        <v>#NUM!</v>
      </c>
      <c r="Z121" s="158" t="e">
        <f t="shared" si="136"/>
        <v>#NUM!</v>
      </c>
      <c r="AA121" s="158" t="e">
        <f t="shared" si="137"/>
        <v>#NUM!</v>
      </c>
      <c r="AB121" s="177" t="e">
        <f t="shared" si="138"/>
        <v>#NUM!</v>
      </c>
    </row>
    <row r="122" spans="1:28" ht="13.5" customHeight="1" x14ac:dyDescent="0.2">
      <c r="A122" s="144" t="s">
        <v>150</v>
      </c>
      <c r="B122" s="206"/>
      <c r="C122" s="41"/>
      <c r="D122" s="41"/>
      <c r="E122" s="41"/>
      <c r="F122" s="41"/>
      <c r="G122" s="41"/>
      <c r="H122" s="41"/>
      <c r="J122" s="42" t="s">
        <v>1</v>
      </c>
      <c r="K122" s="42" t="s">
        <v>1</v>
      </c>
      <c r="L122" s="42" t="s">
        <v>1</v>
      </c>
      <c r="M122" s="1"/>
      <c r="S122" s="185">
        <f t="shared" si="129"/>
        <v>0</v>
      </c>
      <c r="T122" s="158">
        <f t="shared" si="130"/>
        <v>0</v>
      </c>
      <c r="U122" s="159">
        <f t="shared" si="131"/>
        <v>0</v>
      </c>
      <c r="V122" s="159">
        <f t="shared" si="132"/>
        <v>0</v>
      </c>
      <c r="W122" s="158" t="e">
        <f t="shared" si="133"/>
        <v>#DIV/0!</v>
      </c>
      <c r="X122" s="158" t="e">
        <f t="shared" si="134"/>
        <v>#NUM!</v>
      </c>
      <c r="Y122" s="158" t="e">
        <f t="shared" si="135"/>
        <v>#NUM!</v>
      </c>
      <c r="Z122" s="158" t="e">
        <f t="shared" si="136"/>
        <v>#NUM!</v>
      </c>
      <c r="AA122" s="158" t="e">
        <f t="shared" si="137"/>
        <v>#NUM!</v>
      </c>
      <c r="AB122" s="177" t="e">
        <f t="shared" si="138"/>
        <v>#NUM!</v>
      </c>
    </row>
    <row r="123" spans="1:28" ht="13.5" customHeight="1" x14ac:dyDescent="0.2">
      <c r="A123" s="144" t="s">
        <v>151</v>
      </c>
      <c r="B123" s="206"/>
      <c r="C123" s="41"/>
      <c r="D123" s="41"/>
      <c r="E123" s="41"/>
      <c r="F123" s="41"/>
      <c r="G123" s="41"/>
      <c r="H123" s="41"/>
      <c r="J123" s="42" t="s">
        <v>1</v>
      </c>
      <c r="K123" s="42" t="s">
        <v>1</v>
      </c>
      <c r="L123" s="42" t="s">
        <v>1</v>
      </c>
      <c r="M123" s="1"/>
      <c r="S123" s="185">
        <f t="shared" si="129"/>
        <v>0</v>
      </c>
      <c r="T123" s="158">
        <f t="shared" si="130"/>
        <v>0</v>
      </c>
      <c r="U123" s="159">
        <f t="shared" si="131"/>
        <v>0</v>
      </c>
      <c r="V123" s="159">
        <f t="shared" si="132"/>
        <v>0</v>
      </c>
      <c r="W123" s="158" t="e">
        <f t="shared" si="133"/>
        <v>#DIV/0!</v>
      </c>
      <c r="X123" s="158" t="e">
        <f t="shared" si="134"/>
        <v>#NUM!</v>
      </c>
      <c r="Y123" s="158" t="e">
        <f t="shared" si="135"/>
        <v>#NUM!</v>
      </c>
      <c r="Z123" s="158" t="e">
        <f t="shared" si="136"/>
        <v>#NUM!</v>
      </c>
      <c r="AA123" s="158" t="e">
        <f t="shared" si="137"/>
        <v>#NUM!</v>
      </c>
      <c r="AB123" s="177" t="e">
        <f t="shared" si="138"/>
        <v>#NUM!</v>
      </c>
    </row>
    <row r="124" spans="1:28" ht="13.5" customHeight="1" x14ac:dyDescent="0.2">
      <c r="A124" s="144" t="s">
        <v>152</v>
      </c>
      <c r="B124" s="206"/>
      <c r="C124" s="41"/>
      <c r="D124" s="41"/>
      <c r="E124" s="41"/>
      <c r="F124" s="41"/>
      <c r="G124" s="41"/>
      <c r="H124" s="41"/>
      <c r="J124" s="42" t="s">
        <v>1</v>
      </c>
      <c r="K124" s="42" t="s">
        <v>1</v>
      </c>
      <c r="L124" s="42" t="s">
        <v>1</v>
      </c>
      <c r="M124" s="1"/>
      <c r="S124" s="185">
        <f t="shared" si="129"/>
        <v>0</v>
      </c>
      <c r="T124" s="158">
        <f t="shared" si="130"/>
        <v>0</v>
      </c>
      <c r="U124" s="159">
        <f t="shared" si="131"/>
        <v>0</v>
      </c>
      <c r="V124" s="159">
        <f t="shared" si="132"/>
        <v>0</v>
      </c>
      <c r="W124" s="158" t="e">
        <f t="shared" si="133"/>
        <v>#DIV/0!</v>
      </c>
      <c r="X124" s="158" t="e">
        <f t="shared" si="134"/>
        <v>#NUM!</v>
      </c>
      <c r="Y124" s="158" t="e">
        <f t="shared" si="135"/>
        <v>#NUM!</v>
      </c>
      <c r="Z124" s="158" t="e">
        <f t="shared" si="136"/>
        <v>#NUM!</v>
      </c>
      <c r="AA124" s="158" t="e">
        <f t="shared" si="137"/>
        <v>#NUM!</v>
      </c>
      <c r="AB124" s="177" t="e">
        <f t="shared" si="138"/>
        <v>#NUM!</v>
      </c>
    </row>
    <row r="125" spans="1:28" ht="13.5" customHeight="1" x14ac:dyDescent="0.2">
      <c r="A125" s="144" t="s">
        <v>153</v>
      </c>
      <c r="B125" s="206"/>
      <c r="C125" s="41"/>
      <c r="D125" s="41"/>
      <c r="E125" s="41"/>
      <c r="F125" s="41"/>
      <c r="G125" s="41"/>
      <c r="H125" s="41"/>
      <c r="J125" s="42" t="s">
        <v>1</v>
      </c>
      <c r="K125" s="42" t="s">
        <v>1</v>
      </c>
      <c r="L125" s="42" t="s">
        <v>1</v>
      </c>
      <c r="M125" s="1"/>
      <c r="S125" s="185">
        <f t="shared" si="129"/>
        <v>0</v>
      </c>
      <c r="T125" s="158">
        <f t="shared" si="130"/>
        <v>0</v>
      </c>
      <c r="U125" s="159">
        <f t="shared" si="131"/>
        <v>0</v>
      </c>
      <c r="V125" s="159">
        <f t="shared" si="132"/>
        <v>0</v>
      </c>
      <c r="W125" s="158" t="e">
        <f t="shared" si="133"/>
        <v>#DIV/0!</v>
      </c>
      <c r="X125" s="158" t="e">
        <f t="shared" si="134"/>
        <v>#NUM!</v>
      </c>
      <c r="Y125" s="158" t="e">
        <f t="shared" si="135"/>
        <v>#NUM!</v>
      </c>
      <c r="Z125" s="158" t="e">
        <f t="shared" si="136"/>
        <v>#NUM!</v>
      </c>
      <c r="AA125" s="158" t="e">
        <f t="shared" si="137"/>
        <v>#NUM!</v>
      </c>
      <c r="AB125" s="177" t="e">
        <f t="shared" si="138"/>
        <v>#NUM!</v>
      </c>
    </row>
    <row r="126" spans="1:28" ht="13.5" customHeight="1" x14ac:dyDescent="0.2">
      <c r="A126" s="144" t="s">
        <v>154</v>
      </c>
      <c r="B126" s="206"/>
      <c r="C126" s="41"/>
      <c r="D126" s="41"/>
      <c r="E126" s="41"/>
      <c r="F126" s="41"/>
      <c r="G126" s="41"/>
      <c r="H126" s="41"/>
      <c r="J126" s="42" t="s">
        <v>1</v>
      </c>
      <c r="K126" s="42" t="s">
        <v>1</v>
      </c>
      <c r="L126" s="42" t="s">
        <v>1</v>
      </c>
      <c r="M126" s="1"/>
      <c r="S126" s="185">
        <f t="shared" si="129"/>
        <v>0</v>
      </c>
      <c r="T126" s="158">
        <f t="shared" si="130"/>
        <v>0</v>
      </c>
      <c r="U126" s="159">
        <f t="shared" si="131"/>
        <v>0</v>
      </c>
      <c r="V126" s="159">
        <f t="shared" si="132"/>
        <v>0</v>
      </c>
      <c r="W126" s="158" t="e">
        <f t="shared" si="133"/>
        <v>#DIV/0!</v>
      </c>
      <c r="X126" s="158" t="e">
        <f t="shared" si="134"/>
        <v>#NUM!</v>
      </c>
      <c r="Y126" s="158" t="e">
        <f t="shared" si="135"/>
        <v>#NUM!</v>
      </c>
      <c r="Z126" s="158" t="e">
        <f t="shared" si="136"/>
        <v>#NUM!</v>
      </c>
      <c r="AA126" s="158" t="e">
        <f t="shared" si="137"/>
        <v>#NUM!</v>
      </c>
      <c r="AB126" s="177" t="e">
        <f t="shared" si="138"/>
        <v>#NUM!</v>
      </c>
    </row>
    <row r="127" spans="1:28" ht="13.5" customHeight="1" x14ac:dyDescent="0.2">
      <c r="A127" s="144" t="s">
        <v>155</v>
      </c>
      <c r="B127" s="206"/>
      <c r="C127" s="41"/>
      <c r="D127" s="41"/>
      <c r="E127" s="41"/>
      <c r="F127" s="41"/>
      <c r="G127" s="41"/>
      <c r="H127" s="41"/>
      <c r="J127" s="42" t="s">
        <v>1</v>
      </c>
      <c r="K127" s="42" t="s">
        <v>1</v>
      </c>
      <c r="L127" s="42" t="s">
        <v>1</v>
      </c>
      <c r="M127" s="1"/>
      <c r="S127" s="185">
        <f t="shared" si="129"/>
        <v>0</v>
      </c>
      <c r="T127" s="158">
        <f t="shared" si="130"/>
        <v>0</v>
      </c>
      <c r="U127" s="159">
        <f t="shared" si="131"/>
        <v>0</v>
      </c>
      <c r="V127" s="159">
        <f t="shared" si="132"/>
        <v>0</v>
      </c>
      <c r="W127" s="158" t="e">
        <f t="shared" si="133"/>
        <v>#DIV/0!</v>
      </c>
      <c r="X127" s="158" t="e">
        <f t="shared" si="134"/>
        <v>#NUM!</v>
      </c>
      <c r="Y127" s="158" t="e">
        <f t="shared" si="135"/>
        <v>#NUM!</v>
      </c>
      <c r="Z127" s="158" t="e">
        <f t="shared" si="136"/>
        <v>#NUM!</v>
      </c>
      <c r="AA127" s="158" t="e">
        <f t="shared" si="137"/>
        <v>#NUM!</v>
      </c>
      <c r="AB127" s="177" t="e">
        <f t="shared" si="138"/>
        <v>#NUM!</v>
      </c>
    </row>
    <row r="128" spans="1:28" ht="13.5" customHeight="1" x14ac:dyDescent="0.2">
      <c r="A128" s="142" t="s">
        <v>156</v>
      </c>
      <c r="B128" s="207"/>
      <c r="C128" s="50"/>
      <c r="D128" s="50"/>
      <c r="E128" s="50"/>
      <c r="F128" s="50"/>
      <c r="G128" s="50"/>
      <c r="H128" s="50"/>
      <c r="J128" s="51" t="s">
        <v>1</v>
      </c>
      <c r="K128" s="51" t="s">
        <v>1</v>
      </c>
      <c r="L128" s="51" t="s">
        <v>1</v>
      </c>
      <c r="M128" s="1"/>
      <c r="S128" s="185">
        <f t="shared" si="129"/>
        <v>0</v>
      </c>
      <c r="T128" s="158">
        <f t="shared" si="130"/>
        <v>0</v>
      </c>
      <c r="U128" s="159">
        <f t="shared" si="131"/>
        <v>0</v>
      </c>
      <c r="V128" s="159">
        <f t="shared" si="132"/>
        <v>0</v>
      </c>
      <c r="W128" s="158" t="e">
        <f t="shared" si="133"/>
        <v>#DIV/0!</v>
      </c>
      <c r="X128" s="158" t="e">
        <f t="shared" si="134"/>
        <v>#NUM!</v>
      </c>
      <c r="Y128" s="158" t="e">
        <f t="shared" si="135"/>
        <v>#NUM!</v>
      </c>
      <c r="Z128" s="158" t="e">
        <f t="shared" si="136"/>
        <v>#NUM!</v>
      </c>
      <c r="AA128" s="158" t="e">
        <f t="shared" si="137"/>
        <v>#NUM!</v>
      </c>
      <c r="AB128" s="177" t="e">
        <f t="shared" si="138"/>
        <v>#NUM!</v>
      </c>
    </row>
    <row r="129" spans="1:28" ht="6" customHeight="1" x14ac:dyDescent="0.2">
      <c r="A129" s="1"/>
      <c r="B129" s="36"/>
      <c r="C129" s="24"/>
      <c r="D129" s="24"/>
      <c r="E129" s="24"/>
      <c r="F129" s="24"/>
      <c r="G129" s="24"/>
      <c r="H129" s="24"/>
      <c r="J129" s="52"/>
      <c r="K129" s="52"/>
      <c r="L129" s="52"/>
      <c r="M129" s="1"/>
      <c r="S129" s="170"/>
      <c r="T129" s="166"/>
      <c r="U129" s="167"/>
      <c r="V129" s="167"/>
      <c r="W129" s="166"/>
      <c r="X129" s="166"/>
      <c r="Y129" s="166"/>
      <c r="Z129" s="166"/>
      <c r="AA129" s="166"/>
      <c r="AB129" s="171"/>
    </row>
    <row r="130" spans="1:28" ht="12" customHeight="1" x14ac:dyDescent="0.25">
      <c r="A130" s="60" t="s">
        <v>157</v>
      </c>
      <c r="B130" s="61"/>
      <c r="C130" s="63"/>
      <c r="D130" s="63"/>
      <c r="E130" s="63"/>
      <c r="F130" s="63"/>
      <c r="G130" s="63"/>
      <c r="H130" s="63"/>
      <c r="J130" s="62"/>
      <c r="K130" s="62"/>
      <c r="L130" s="62"/>
      <c r="M130" s="1"/>
      <c r="S130" s="174"/>
      <c r="T130" s="168"/>
      <c r="U130" s="169"/>
      <c r="V130" s="169"/>
      <c r="W130" s="168"/>
      <c r="X130" s="168"/>
      <c r="Y130" s="168"/>
      <c r="Z130" s="168"/>
      <c r="AA130" s="168"/>
      <c r="AB130" s="175"/>
    </row>
    <row r="131" spans="1:28" ht="13.5" customHeight="1" x14ac:dyDescent="0.2">
      <c r="A131" s="144" t="s">
        <v>159</v>
      </c>
      <c r="B131" s="206" t="s">
        <v>27</v>
      </c>
      <c r="C131" s="41"/>
      <c r="D131" s="41"/>
      <c r="E131" s="41"/>
      <c r="F131" s="41"/>
      <c r="G131" s="41"/>
      <c r="H131" s="41"/>
      <c r="J131" s="42" t="s">
        <v>1</v>
      </c>
      <c r="K131" s="42" t="s">
        <v>1</v>
      </c>
      <c r="L131" s="42" t="s">
        <v>1</v>
      </c>
      <c r="M131" s="1"/>
      <c r="S131" s="185">
        <f t="shared" ref="S131:S142" si="139">COUNTIF(D131:H131,"&gt;0")</f>
        <v>0</v>
      </c>
      <c r="T131" s="158">
        <f t="shared" ref="T131:T142" si="140">COUNT(D131:H131)</f>
        <v>0</v>
      </c>
      <c r="U131" s="159">
        <f t="shared" ref="U131:U142" si="141">MIN(D131:H131)</f>
        <v>0</v>
      </c>
      <c r="V131" s="159">
        <f t="shared" ref="V131:V142" si="142">MAX(D131:H131)</f>
        <v>0</v>
      </c>
      <c r="W131" s="158" t="e">
        <f t="shared" ref="W131:W142" si="143">AVERAGE(D131:H131)</f>
        <v>#DIV/0!</v>
      </c>
      <c r="X131" s="158" t="e">
        <f t="shared" ref="X131:X142" si="144">MEDIAN(D131:H131)</f>
        <v>#NUM!</v>
      </c>
      <c r="Y131" s="158" t="e">
        <f t="shared" ref="Y131:Y142" si="145">_xlfn.PERCENTILE.INC(D131:H131,0.8)</f>
        <v>#NUM!</v>
      </c>
      <c r="Z131" s="158" t="e">
        <f t="shared" ref="Z131:Z142" si="146">_xlfn.PERCENTILE.INC(D131:H131,0.85)</f>
        <v>#NUM!</v>
      </c>
      <c r="AA131" s="158" t="e">
        <f t="shared" ref="AA131:AA142" si="147">_xlfn.PERCENTILE.INC(D131:H131,0.9)</f>
        <v>#NUM!</v>
      </c>
      <c r="AB131" s="177" t="e">
        <f t="shared" ref="AB131:AB142" si="148">_xlfn.PERCENTILE.INC(D131:H131,0.95)</f>
        <v>#NUM!</v>
      </c>
    </row>
    <row r="132" spans="1:28" ht="13.5" customHeight="1" x14ac:dyDescent="0.2">
      <c r="A132" s="144" t="s">
        <v>160</v>
      </c>
      <c r="B132" s="206"/>
      <c r="C132" s="41"/>
      <c r="D132" s="41"/>
      <c r="E132" s="41"/>
      <c r="F132" s="41"/>
      <c r="G132" s="41"/>
      <c r="H132" s="41"/>
      <c r="J132" s="42" t="s">
        <v>1</v>
      </c>
      <c r="K132" s="42" t="s">
        <v>1</v>
      </c>
      <c r="L132" s="42" t="s">
        <v>1</v>
      </c>
      <c r="M132" s="1"/>
      <c r="S132" s="185">
        <f t="shared" si="139"/>
        <v>0</v>
      </c>
      <c r="T132" s="158">
        <f t="shared" si="140"/>
        <v>0</v>
      </c>
      <c r="U132" s="159">
        <f t="shared" si="141"/>
        <v>0</v>
      </c>
      <c r="V132" s="159">
        <f t="shared" si="142"/>
        <v>0</v>
      </c>
      <c r="W132" s="158" t="e">
        <f t="shared" si="143"/>
        <v>#DIV/0!</v>
      </c>
      <c r="X132" s="158" t="e">
        <f t="shared" si="144"/>
        <v>#NUM!</v>
      </c>
      <c r="Y132" s="158" t="e">
        <f t="shared" si="145"/>
        <v>#NUM!</v>
      </c>
      <c r="Z132" s="158" t="e">
        <f t="shared" si="146"/>
        <v>#NUM!</v>
      </c>
      <c r="AA132" s="158" t="e">
        <f t="shared" si="147"/>
        <v>#NUM!</v>
      </c>
      <c r="AB132" s="177" t="e">
        <f t="shared" si="148"/>
        <v>#NUM!</v>
      </c>
    </row>
    <row r="133" spans="1:28" ht="13.5" customHeight="1" x14ac:dyDescent="0.2">
      <c r="A133" s="144" t="s">
        <v>161</v>
      </c>
      <c r="B133" s="206"/>
      <c r="C133" s="41"/>
      <c r="D133" s="41"/>
      <c r="E133" s="41"/>
      <c r="F133" s="41"/>
      <c r="G133" s="41"/>
      <c r="H133" s="41"/>
      <c r="J133" s="42" t="s">
        <v>1</v>
      </c>
      <c r="K133" s="42" t="s">
        <v>1</v>
      </c>
      <c r="L133" s="42" t="s">
        <v>1</v>
      </c>
      <c r="M133" s="1"/>
      <c r="S133" s="185">
        <f t="shared" si="139"/>
        <v>0</v>
      </c>
      <c r="T133" s="158">
        <f t="shared" si="140"/>
        <v>0</v>
      </c>
      <c r="U133" s="159">
        <f t="shared" si="141"/>
        <v>0</v>
      </c>
      <c r="V133" s="159">
        <f t="shared" si="142"/>
        <v>0</v>
      </c>
      <c r="W133" s="158" t="e">
        <f t="shared" si="143"/>
        <v>#DIV/0!</v>
      </c>
      <c r="X133" s="158" t="e">
        <f t="shared" si="144"/>
        <v>#NUM!</v>
      </c>
      <c r="Y133" s="158" t="e">
        <f t="shared" si="145"/>
        <v>#NUM!</v>
      </c>
      <c r="Z133" s="158" t="e">
        <f t="shared" si="146"/>
        <v>#NUM!</v>
      </c>
      <c r="AA133" s="158" t="e">
        <f t="shared" si="147"/>
        <v>#NUM!</v>
      </c>
      <c r="AB133" s="177" t="e">
        <f t="shared" si="148"/>
        <v>#NUM!</v>
      </c>
    </row>
    <row r="134" spans="1:28" ht="13.5" customHeight="1" x14ac:dyDescent="0.2">
      <c r="A134" s="144" t="s">
        <v>162</v>
      </c>
      <c r="B134" s="206"/>
      <c r="C134" s="41"/>
      <c r="D134" s="41"/>
      <c r="E134" s="41"/>
      <c r="F134" s="41"/>
      <c r="G134" s="41"/>
      <c r="H134" s="41"/>
      <c r="J134" s="42" t="s">
        <v>1</v>
      </c>
      <c r="K134" s="42" t="s">
        <v>1</v>
      </c>
      <c r="L134" s="42" t="s">
        <v>1</v>
      </c>
      <c r="M134" s="1"/>
      <c r="S134" s="185">
        <f t="shared" si="139"/>
        <v>0</v>
      </c>
      <c r="T134" s="158">
        <f t="shared" si="140"/>
        <v>0</v>
      </c>
      <c r="U134" s="159">
        <f t="shared" si="141"/>
        <v>0</v>
      </c>
      <c r="V134" s="159">
        <f t="shared" si="142"/>
        <v>0</v>
      </c>
      <c r="W134" s="158" t="e">
        <f t="shared" si="143"/>
        <v>#DIV/0!</v>
      </c>
      <c r="X134" s="158" t="e">
        <f t="shared" si="144"/>
        <v>#NUM!</v>
      </c>
      <c r="Y134" s="158" t="e">
        <f t="shared" si="145"/>
        <v>#NUM!</v>
      </c>
      <c r="Z134" s="158" t="e">
        <f t="shared" si="146"/>
        <v>#NUM!</v>
      </c>
      <c r="AA134" s="158" t="e">
        <f t="shared" si="147"/>
        <v>#NUM!</v>
      </c>
      <c r="AB134" s="177" t="e">
        <f t="shared" si="148"/>
        <v>#NUM!</v>
      </c>
    </row>
    <row r="135" spans="1:28" ht="13.5" customHeight="1" x14ac:dyDescent="0.2">
      <c r="A135" s="144" t="s">
        <v>163</v>
      </c>
      <c r="B135" s="206"/>
      <c r="C135" s="41"/>
      <c r="D135" s="41"/>
      <c r="E135" s="41"/>
      <c r="F135" s="41"/>
      <c r="G135" s="41"/>
      <c r="H135" s="41"/>
      <c r="J135" s="42" t="s">
        <v>1</v>
      </c>
      <c r="K135" s="42" t="s">
        <v>1</v>
      </c>
      <c r="L135" s="42" t="s">
        <v>1</v>
      </c>
      <c r="M135" s="1"/>
      <c r="S135" s="185">
        <f t="shared" si="139"/>
        <v>0</v>
      </c>
      <c r="T135" s="158">
        <f t="shared" si="140"/>
        <v>0</v>
      </c>
      <c r="U135" s="159">
        <f t="shared" si="141"/>
        <v>0</v>
      </c>
      <c r="V135" s="159">
        <f t="shared" si="142"/>
        <v>0</v>
      </c>
      <c r="W135" s="158" t="e">
        <f t="shared" si="143"/>
        <v>#DIV/0!</v>
      </c>
      <c r="X135" s="158" t="e">
        <f t="shared" si="144"/>
        <v>#NUM!</v>
      </c>
      <c r="Y135" s="158" t="e">
        <f t="shared" si="145"/>
        <v>#NUM!</v>
      </c>
      <c r="Z135" s="158" t="e">
        <f t="shared" si="146"/>
        <v>#NUM!</v>
      </c>
      <c r="AA135" s="158" t="e">
        <f t="shared" si="147"/>
        <v>#NUM!</v>
      </c>
      <c r="AB135" s="177" t="e">
        <f t="shared" si="148"/>
        <v>#NUM!</v>
      </c>
    </row>
    <row r="136" spans="1:28" ht="13.5" customHeight="1" x14ac:dyDescent="0.2">
      <c r="A136" s="144" t="s">
        <v>164</v>
      </c>
      <c r="B136" s="206"/>
      <c r="C136" s="41"/>
      <c r="D136" s="41"/>
      <c r="E136" s="41"/>
      <c r="F136" s="41"/>
      <c r="G136" s="41"/>
      <c r="H136" s="41"/>
      <c r="J136" s="42" t="s">
        <v>1</v>
      </c>
      <c r="K136" s="42" t="s">
        <v>1</v>
      </c>
      <c r="L136" s="42" t="s">
        <v>1</v>
      </c>
      <c r="M136" s="1"/>
      <c r="S136" s="185">
        <f t="shared" si="139"/>
        <v>0</v>
      </c>
      <c r="T136" s="158">
        <f t="shared" si="140"/>
        <v>0</v>
      </c>
      <c r="U136" s="159">
        <f t="shared" si="141"/>
        <v>0</v>
      </c>
      <c r="V136" s="159">
        <f t="shared" si="142"/>
        <v>0</v>
      </c>
      <c r="W136" s="158" t="e">
        <f t="shared" si="143"/>
        <v>#DIV/0!</v>
      </c>
      <c r="X136" s="158" t="e">
        <f t="shared" si="144"/>
        <v>#NUM!</v>
      </c>
      <c r="Y136" s="158" t="e">
        <f t="shared" si="145"/>
        <v>#NUM!</v>
      </c>
      <c r="Z136" s="158" t="e">
        <f t="shared" si="146"/>
        <v>#NUM!</v>
      </c>
      <c r="AA136" s="158" t="e">
        <f t="shared" si="147"/>
        <v>#NUM!</v>
      </c>
      <c r="AB136" s="177" t="e">
        <f t="shared" si="148"/>
        <v>#NUM!</v>
      </c>
    </row>
    <row r="137" spans="1:28" ht="13.5" customHeight="1" x14ac:dyDescent="0.2">
      <c r="A137" s="144" t="s">
        <v>165</v>
      </c>
      <c r="B137" s="206"/>
      <c r="C137" s="41"/>
      <c r="D137" s="41"/>
      <c r="E137" s="41"/>
      <c r="F137" s="41"/>
      <c r="G137" s="41"/>
      <c r="H137" s="41"/>
      <c r="J137" s="42" t="s">
        <v>1</v>
      </c>
      <c r="K137" s="42" t="s">
        <v>1</v>
      </c>
      <c r="L137" s="42" t="s">
        <v>1</v>
      </c>
      <c r="M137" s="1"/>
      <c r="S137" s="185">
        <f t="shared" si="139"/>
        <v>0</v>
      </c>
      <c r="T137" s="158">
        <f t="shared" si="140"/>
        <v>0</v>
      </c>
      <c r="U137" s="159">
        <f t="shared" si="141"/>
        <v>0</v>
      </c>
      <c r="V137" s="159">
        <f t="shared" si="142"/>
        <v>0</v>
      </c>
      <c r="W137" s="158" t="e">
        <f t="shared" si="143"/>
        <v>#DIV/0!</v>
      </c>
      <c r="X137" s="158" t="e">
        <f t="shared" si="144"/>
        <v>#NUM!</v>
      </c>
      <c r="Y137" s="158" t="e">
        <f t="shared" si="145"/>
        <v>#NUM!</v>
      </c>
      <c r="Z137" s="158" t="e">
        <f t="shared" si="146"/>
        <v>#NUM!</v>
      </c>
      <c r="AA137" s="158" t="e">
        <f t="shared" si="147"/>
        <v>#NUM!</v>
      </c>
      <c r="AB137" s="177" t="e">
        <f t="shared" si="148"/>
        <v>#NUM!</v>
      </c>
    </row>
    <row r="138" spans="1:28" ht="13.5" customHeight="1" x14ac:dyDescent="0.2">
      <c r="A138" s="144" t="s">
        <v>166</v>
      </c>
      <c r="B138" s="206"/>
      <c r="C138" s="41"/>
      <c r="D138" s="41"/>
      <c r="E138" s="41"/>
      <c r="F138" s="41"/>
      <c r="G138" s="41"/>
      <c r="H138" s="41"/>
      <c r="J138" s="42" t="s">
        <v>1</v>
      </c>
      <c r="K138" s="42" t="s">
        <v>1</v>
      </c>
      <c r="L138" s="42" t="s">
        <v>1</v>
      </c>
      <c r="M138" s="1"/>
      <c r="S138" s="185">
        <f t="shared" si="139"/>
        <v>0</v>
      </c>
      <c r="T138" s="158">
        <f t="shared" si="140"/>
        <v>0</v>
      </c>
      <c r="U138" s="159">
        <f t="shared" si="141"/>
        <v>0</v>
      </c>
      <c r="V138" s="159">
        <f t="shared" si="142"/>
        <v>0</v>
      </c>
      <c r="W138" s="158" t="e">
        <f t="shared" si="143"/>
        <v>#DIV/0!</v>
      </c>
      <c r="X138" s="158" t="e">
        <f t="shared" si="144"/>
        <v>#NUM!</v>
      </c>
      <c r="Y138" s="158" t="e">
        <f t="shared" si="145"/>
        <v>#NUM!</v>
      </c>
      <c r="Z138" s="158" t="e">
        <f t="shared" si="146"/>
        <v>#NUM!</v>
      </c>
      <c r="AA138" s="158" t="e">
        <f t="shared" si="147"/>
        <v>#NUM!</v>
      </c>
      <c r="AB138" s="177" t="e">
        <f t="shared" si="148"/>
        <v>#NUM!</v>
      </c>
    </row>
    <row r="139" spans="1:28" ht="13.5" customHeight="1" x14ac:dyDescent="0.2">
      <c r="A139" s="144" t="s">
        <v>167</v>
      </c>
      <c r="B139" s="206"/>
      <c r="C139" s="41"/>
      <c r="D139" s="41"/>
      <c r="E139" s="41"/>
      <c r="F139" s="41"/>
      <c r="G139" s="41"/>
      <c r="H139" s="41"/>
      <c r="J139" s="42" t="s">
        <v>1</v>
      </c>
      <c r="K139" s="42" t="s">
        <v>1</v>
      </c>
      <c r="L139" s="42" t="s">
        <v>1</v>
      </c>
      <c r="M139" s="1"/>
      <c r="S139" s="185">
        <f t="shared" si="139"/>
        <v>0</v>
      </c>
      <c r="T139" s="158">
        <f t="shared" si="140"/>
        <v>0</v>
      </c>
      <c r="U139" s="159">
        <f t="shared" si="141"/>
        <v>0</v>
      </c>
      <c r="V139" s="159">
        <f t="shared" si="142"/>
        <v>0</v>
      </c>
      <c r="W139" s="158" t="e">
        <f t="shared" si="143"/>
        <v>#DIV/0!</v>
      </c>
      <c r="X139" s="158" t="e">
        <f t="shared" si="144"/>
        <v>#NUM!</v>
      </c>
      <c r="Y139" s="158" t="e">
        <f t="shared" si="145"/>
        <v>#NUM!</v>
      </c>
      <c r="Z139" s="158" t="e">
        <f t="shared" si="146"/>
        <v>#NUM!</v>
      </c>
      <c r="AA139" s="158" t="e">
        <f t="shared" si="147"/>
        <v>#NUM!</v>
      </c>
      <c r="AB139" s="177" t="e">
        <f t="shared" si="148"/>
        <v>#NUM!</v>
      </c>
    </row>
    <row r="140" spans="1:28" ht="13.5" customHeight="1" x14ac:dyDescent="0.2">
      <c r="A140" s="144" t="s">
        <v>168</v>
      </c>
      <c r="B140" s="206"/>
      <c r="C140" s="41"/>
      <c r="D140" s="41"/>
      <c r="E140" s="41"/>
      <c r="F140" s="41"/>
      <c r="G140" s="41"/>
      <c r="H140" s="41"/>
      <c r="J140" s="42" t="s">
        <v>1</v>
      </c>
      <c r="K140" s="42" t="s">
        <v>1</v>
      </c>
      <c r="L140" s="42" t="s">
        <v>1</v>
      </c>
      <c r="M140" s="1"/>
      <c r="S140" s="185">
        <f t="shared" si="139"/>
        <v>0</v>
      </c>
      <c r="T140" s="158">
        <f t="shared" si="140"/>
        <v>0</v>
      </c>
      <c r="U140" s="159">
        <f t="shared" si="141"/>
        <v>0</v>
      </c>
      <c r="V140" s="159">
        <f t="shared" si="142"/>
        <v>0</v>
      </c>
      <c r="W140" s="158" t="e">
        <f t="shared" si="143"/>
        <v>#DIV/0!</v>
      </c>
      <c r="X140" s="158" t="e">
        <f t="shared" si="144"/>
        <v>#NUM!</v>
      </c>
      <c r="Y140" s="158" t="e">
        <f t="shared" si="145"/>
        <v>#NUM!</v>
      </c>
      <c r="Z140" s="158" t="e">
        <f t="shared" si="146"/>
        <v>#NUM!</v>
      </c>
      <c r="AA140" s="158" t="e">
        <f t="shared" si="147"/>
        <v>#NUM!</v>
      </c>
      <c r="AB140" s="177" t="e">
        <f t="shared" si="148"/>
        <v>#NUM!</v>
      </c>
    </row>
    <row r="141" spans="1:28" ht="13.5" customHeight="1" x14ac:dyDescent="0.2">
      <c r="A141" s="144" t="s">
        <v>169</v>
      </c>
      <c r="B141" s="206"/>
      <c r="C141" s="41"/>
      <c r="D141" s="41"/>
      <c r="E141" s="41"/>
      <c r="F141" s="41"/>
      <c r="G141" s="41"/>
      <c r="H141" s="41"/>
      <c r="J141" s="42" t="s">
        <v>1</v>
      </c>
      <c r="K141" s="42" t="s">
        <v>1</v>
      </c>
      <c r="L141" s="42" t="s">
        <v>1</v>
      </c>
      <c r="M141" s="1"/>
      <c r="S141" s="185">
        <f t="shared" si="139"/>
        <v>0</v>
      </c>
      <c r="T141" s="158">
        <f t="shared" si="140"/>
        <v>0</v>
      </c>
      <c r="U141" s="159">
        <f t="shared" si="141"/>
        <v>0</v>
      </c>
      <c r="V141" s="159">
        <f t="shared" si="142"/>
        <v>0</v>
      </c>
      <c r="W141" s="158" t="e">
        <f t="shared" si="143"/>
        <v>#DIV/0!</v>
      </c>
      <c r="X141" s="158" t="e">
        <f t="shared" si="144"/>
        <v>#NUM!</v>
      </c>
      <c r="Y141" s="158" t="e">
        <f t="shared" si="145"/>
        <v>#NUM!</v>
      </c>
      <c r="Z141" s="158" t="e">
        <f t="shared" si="146"/>
        <v>#NUM!</v>
      </c>
      <c r="AA141" s="158" t="e">
        <f t="shared" si="147"/>
        <v>#NUM!</v>
      </c>
      <c r="AB141" s="177" t="e">
        <f t="shared" si="148"/>
        <v>#NUM!</v>
      </c>
    </row>
    <row r="142" spans="1:28" ht="13.5" customHeight="1" x14ac:dyDescent="0.2">
      <c r="A142" s="142" t="s">
        <v>158</v>
      </c>
      <c r="B142" s="207"/>
      <c r="C142" s="50"/>
      <c r="D142" s="50"/>
      <c r="E142" s="50"/>
      <c r="F142" s="50"/>
      <c r="G142" s="50"/>
      <c r="H142" s="50"/>
      <c r="J142" s="51" t="s">
        <v>1</v>
      </c>
      <c r="K142" s="51" t="s">
        <v>1</v>
      </c>
      <c r="L142" s="51" t="s">
        <v>1</v>
      </c>
      <c r="M142" s="1"/>
      <c r="S142" s="185">
        <f t="shared" si="139"/>
        <v>0</v>
      </c>
      <c r="T142" s="158">
        <f t="shared" si="140"/>
        <v>0</v>
      </c>
      <c r="U142" s="159">
        <f t="shared" si="141"/>
        <v>0</v>
      </c>
      <c r="V142" s="159">
        <f t="shared" si="142"/>
        <v>0</v>
      </c>
      <c r="W142" s="158" t="e">
        <f t="shared" si="143"/>
        <v>#DIV/0!</v>
      </c>
      <c r="X142" s="158" t="e">
        <f t="shared" si="144"/>
        <v>#NUM!</v>
      </c>
      <c r="Y142" s="158" t="e">
        <f t="shared" si="145"/>
        <v>#NUM!</v>
      </c>
      <c r="Z142" s="158" t="e">
        <f t="shared" si="146"/>
        <v>#NUM!</v>
      </c>
      <c r="AA142" s="158" t="e">
        <f t="shared" si="147"/>
        <v>#NUM!</v>
      </c>
      <c r="AB142" s="177" t="e">
        <f t="shared" si="148"/>
        <v>#NUM!</v>
      </c>
    </row>
    <row r="143" spans="1:28" ht="6" customHeight="1" x14ac:dyDescent="0.2">
      <c r="A143" s="1"/>
      <c r="B143" s="36"/>
      <c r="C143" s="24"/>
      <c r="D143" s="24"/>
      <c r="E143" s="24"/>
      <c r="F143" s="24"/>
      <c r="G143" s="24"/>
      <c r="H143" s="24"/>
      <c r="J143" s="52"/>
      <c r="K143" s="52"/>
      <c r="L143" s="52"/>
      <c r="M143" s="1"/>
      <c r="S143" s="170"/>
      <c r="T143" s="166"/>
      <c r="U143" s="167"/>
      <c r="V143" s="167"/>
      <c r="W143" s="166"/>
      <c r="X143" s="166"/>
      <c r="Y143" s="166"/>
      <c r="Z143" s="166"/>
      <c r="AA143" s="166"/>
      <c r="AB143" s="171"/>
    </row>
    <row r="144" spans="1:28" ht="12" customHeight="1" x14ac:dyDescent="0.25">
      <c r="A144" s="60" t="s">
        <v>170</v>
      </c>
      <c r="B144" s="61"/>
      <c r="C144" s="63"/>
      <c r="D144" s="63"/>
      <c r="E144" s="63"/>
      <c r="F144" s="63"/>
      <c r="G144" s="63"/>
      <c r="H144" s="63"/>
      <c r="J144" s="62"/>
      <c r="K144" s="62"/>
      <c r="L144" s="62"/>
      <c r="M144" s="1"/>
      <c r="S144" s="174"/>
      <c r="T144" s="168"/>
      <c r="U144" s="169"/>
      <c r="V144" s="169"/>
      <c r="W144" s="168"/>
      <c r="X144" s="168"/>
      <c r="Y144" s="168"/>
      <c r="Z144" s="168"/>
      <c r="AA144" s="168"/>
      <c r="AB144" s="175"/>
    </row>
    <row r="145" spans="1:28" ht="13.5" customHeight="1" x14ac:dyDescent="0.2">
      <c r="A145" s="144" t="s">
        <v>172</v>
      </c>
      <c r="B145" s="206" t="s">
        <v>27</v>
      </c>
      <c r="C145" s="41"/>
      <c r="D145" s="41"/>
      <c r="E145" s="41"/>
      <c r="F145" s="41"/>
      <c r="G145" s="41"/>
      <c r="H145" s="41"/>
      <c r="J145" s="42" t="s">
        <v>1</v>
      </c>
      <c r="K145" s="42" t="s">
        <v>1</v>
      </c>
      <c r="L145" s="42" t="s">
        <v>1</v>
      </c>
      <c r="M145" s="1"/>
      <c r="S145" s="185">
        <f t="shared" ref="S145:S152" si="149">COUNTIF(D145:H145,"&gt;0")</f>
        <v>0</v>
      </c>
      <c r="T145" s="158">
        <f t="shared" ref="T145:T152" si="150">COUNT(D145:H145)</f>
        <v>0</v>
      </c>
      <c r="U145" s="159">
        <f t="shared" ref="U145:U152" si="151">MIN(D145:H145)</f>
        <v>0</v>
      </c>
      <c r="V145" s="159">
        <f t="shared" ref="V145:V152" si="152">MAX(D145:H145)</f>
        <v>0</v>
      </c>
      <c r="W145" s="158" t="e">
        <f t="shared" ref="W145:W152" si="153">AVERAGE(D145:H145)</f>
        <v>#DIV/0!</v>
      </c>
      <c r="X145" s="158" t="e">
        <f t="shared" ref="X145:X152" si="154">MEDIAN(D145:H145)</f>
        <v>#NUM!</v>
      </c>
      <c r="Y145" s="158" t="e">
        <f t="shared" ref="Y145:Y152" si="155">_xlfn.PERCENTILE.INC(D145:H145,0.8)</f>
        <v>#NUM!</v>
      </c>
      <c r="Z145" s="158" t="e">
        <f t="shared" ref="Z145:Z152" si="156">_xlfn.PERCENTILE.INC(D145:H145,0.85)</f>
        <v>#NUM!</v>
      </c>
      <c r="AA145" s="158" t="e">
        <f t="shared" ref="AA145:AA152" si="157">_xlfn.PERCENTILE.INC(D145:H145,0.9)</f>
        <v>#NUM!</v>
      </c>
      <c r="AB145" s="177" t="e">
        <f t="shared" ref="AB145:AB152" si="158">_xlfn.PERCENTILE.INC(D145:H145,0.95)</f>
        <v>#NUM!</v>
      </c>
    </row>
    <row r="146" spans="1:28" ht="13.5" customHeight="1" x14ac:dyDescent="0.2">
      <c r="A146" s="144" t="s">
        <v>173</v>
      </c>
      <c r="B146" s="206"/>
      <c r="C146" s="41"/>
      <c r="D146" s="41"/>
      <c r="E146" s="41"/>
      <c r="F146" s="41"/>
      <c r="G146" s="41"/>
      <c r="H146" s="41"/>
      <c r="J146" s="42" t="s">
        <v>1</v>
      </c>
      <c r="K146" s="42" t="s">
        <v>1</v>
      </c>
      <c r="L146" s="42" t="s">
        <v>1</v>
      </c>
      <c r="M146" s="1"/>
      <c r="S146" s="185">
        <f t="shared" si="149"/>
        <v>0</v>
      </c>
      <c r="T146" s="158">
        <f t="shared" si="150"/>
        <v>0</v>
      </c>
      <c r="U146" s="159">
        <f t="shared" si="151"/>
        <v>0</v>
      </c>
      <c r="V146" s="159">
        <f t="shared" si="152"/>
        <v>0</v>
      </c>
      <c r="W146" s="158" t="e">
        <f t="shared" si="153"/>
        <v>#DIV/0!</v>
      </c>
      <c r="X146" s="158" t="e">
        <f t="shared" si="154"/>
        <v>#NUM!</v>
      </c>
      <c r="Y146" s="158" t="e">
        <f t="shared" si="155"/>
        <v>#NUM!</v>
      </c>
      <c r="Z146" s="158" t="e">
        <f t="shared" si="156"/>
        <v>#NUM!</v>
      </c>
      <c r="AA146" s="158" t="e">
        <f t="shared" si="157"/>
        <v>#NUM!</v>
      </c>
      <c r="AB146" s="177" t="e">
        <f t="shared" si="158"/>
        <v>#NUM!</v>
      </c>
    </row>
    <row r="147" spans="1:28" ht="13.5" customHeight="1" x14ac:dyDescent="0.2">
      <c r="A147" s="144" t="s">
        <v>174</v>
      </c>
      <c r="B147" s="206"/>
      <c r="C147" s="41"/>
      <c r="D147" s="41"/>
      <c r="E147" s="41"/>
      <c r="F147" s="41"/>
      <c r="G147" s="41"/>
      <c r="H147" s="41"/>
      <c r="J147" s="42" t="s">
        <v>1</v>
      </c>
      <c r="K147" s="42" t="s">
        <v>1</v>
      </c>
      <c r="L147" s="42" t="s">
        <v>1</v>
      </c>
      <c r="M147" s="1"/>
      <c r="S147" s="185">
        <f t="shared" si="149"/>
        <v>0</v>
      </c>
      <c r="T147" s="158">
        <f t="shared" si="150"/>
        <v>0</v>
      </c>
      <c r="U147" s="159">
        <f t="shared" si="151"/>
        <v>0</v>
      </c>
      <c r="V147" s="159">
        <f t="shared" si="152"/>
        <v>0</v>
      </c>
      <c r="W147" s="158" t="e">
        <f t="shared" si="153"/>
        <v>#DIV/0!</v>
      </c>
      <c r="X147" s="158" t="e">
        <f t="shared" si="154"/>
        <v>#NUM!</v>
      </c>
      <c r="Y147" s="158" t="e">
        <f t="shared" si="155"/>
        <v>#NUM!</v>
      </c>
      <c r="Z147" s="158" t="e">
        <f t="shared" si="156"/>
        <v>#NUM!</v>
      </c>
      <c r="AA147" s="158" t="e">
        <f t="shared" si="157"/>
        <v>#NUM!</v>
      </c>
      <c r="AB147" s="177" t="e">
        <f t="shared" si="158"/>
        <v>#NUM!</v>
      </c>
    </row>
    <row r="148" spans="1:28" ht="13.5" customHeight="1" x14ac:dyDescent="0.2">
      <c r="A148" s="144" t="s">
        <v>175</v>
      </c>
      <c r="B148" s="206"/>
      <c r="C148" s="41"/>
      <c r="D148" s="41"/>
      <c r="E148" s="41"/>
      <c r="F148" s="41"/>
      <c r="G148" s="41"/>
      <c r="H148" s="41"/>
      <c r="J148" s="42" t="s">
        <v>1</v>
      </c>
      <c r="K148" s="42" t="s">
        <v>1</v>
      </c>
      <c r="L148" s="42" t="s">
        <v>1</v>
      </c>
      <c r="M148" s="1"/>
      <c r="S148" s="185">
        <f t="shared" si="149"/>
        <v>0</v>
      </c>
      <c r="T148" s="158">
        <f t="shared" si="150"/>
        <v>0</v>
      </c>
      <c r="U148" s="159">
        <f t="shared" si="151"/>
        <v>0</v>
      </c>
      <c r="V148" s="159">
        <f t="shared" si="152"/>
        <v>0</v>
      </c>
      <c r="W148" s="158" t="e">
        <f t="shared" si="153"/>
        <v>#DIV/0!</v>
      </c>
      <c r="X148" s="158" t="e">
        <f t="shared" si="154"/>
        <v>#NUM!</v>
      </c>
      <c r="Y148" s="158" t="e">
        <f t="shared" si="155"/>
        <v>#NUM!</v>
      </c>
      <c r="Z148" s="158" t="e">
        <f t="shared" si="156"/>
        <v>#NUM!</v>
      </c>
      <c r="AA148" s="158" t="e">
        <f t="shared" si="157"/>
        <v>#NUM!</v>
      </c>
      <c r="AB148" s="177" t="e">
        <f t="shared" si="158"/>
        <v>#NUM!</v>
      </c>
    </row>
    <row r="149" spans="1:28" ht="13.5" customHeight="1" x14ac:dyDescent="0.2">
      <c r="A149" s="144" t="s">
        <v>176</v>
      </c>
      <c r="B149" s="206"/>
      <c r="C149" s="41"/>
      <c r="D149" s="41"/>
      <c r="E149" s="41"/>
      <c r="F149" s="41"/>
      <c r="G149" s="41"/>
      <c r="H149" s="41"/>
      <c r="J149" s="42" t="s">
        <v>1</v>
      </c>
      <c r="K149" s="42" t="s">
        <v>1</v>
      </c>
      <c r="L149" s="42" t="s">
        <v>1</v>
      </c>
      <c r="M149" s="1"/>
      <c r="S149" s="185">
        <f t="shared" si="149"/>
        <v>0</v>
      </c>
      <c r="T149" s="158">
        <f t="shared" si="150"/>
        <v>0</v>
      </c>
      <c r="U149" s="159">
        <f t="shared" si="151"/>
        <v>0</v>
      </c>
      <c r="V149" s="159">
        <f t="shared" si="152"/>
        <v>0</v>
      </c>
      <c r="W149" s="158" t="e">
        <f t="shared" si="153"/>
        <v>#DIV/0!</v>
      </c>
      <c r="X149" s="158" t="e">
        <f t="shared" si="154"/>
        <v>#NUM!</v>
      </c>
      <c r="Y149" s="158" t="e">
        <f t="shared" si="155"/>
        <v>#NUM!</v>
      </c>
      <c r="Z149" s="158" t="e">
        <f t="shared" si="156"/>
        <v>#NUM!</v>
      </c>
      <c r="AA149" s="158" t="e">
        <f t="shared" si="157"/>
        <v>#NUM!</v>
      </c>
      <c r="AB149" s="177" t="e">
        <f t="shared" si="158"/>
        <v>#NUM!</v>
      </c>
    </row>
    <row r="150" spans="1:28" ht="13.5" customHeight="1" x14ac:dyDescent="0.2">
      <c r="A150" s="144" t="s">
        <v>177</v>
      </c>
      <c r="B150" s="206"/>
      <c r="C150" s="41"/>
      <c r="D150" s="41"/>
      <c r="E150" s="41"/>
      <c r="F150" s="41"/>
      <c r="G150" s="41"/>
      <c r="H150" s="41"/>
      <c r="J150" s="42" t="s">
        <v>1</v>
      </c>
      <c r="K150" s="42" t="s">
        <v>1</v>
      </c>
      <c r="L150" s="42" t="s">
        <v>1</v>
      </c>
      <c r="M150" s="1"/>
      <c r="S150" s="185">
        <f t="shared" si="149"/>
        <v>0</v>
      </c>
      <c r="T150" s="158">
        <f t="shared" si="150"/>
        <v>0</v>
      </c>
      <c r="U150" s="159">
        <f t="shared" si="151"/>
        <v>0</v>
      </c>
      <c r="V150" s="159">
        <f t="shared" si="152"/>
        <v>0</v>
      </c>
      <c r="W150" s="158" t="e">
        <f t="shared" si="153"/>
        <v>#DIV/0!</v>
      </c>
      <c r="X150" s="158" t="e">
        <f t="shared" si="154"/>
        <v>#NUM!</v>
      </c>
      <c r="Y150" s="158" t="e">
        <f t="shared" si="155"/>
        <v>#NUM!</v>
      </c>
      <c r="Z150" s="158" t="e">
        <f t="shared" si="156"/>
        <v>#NUM!</v>
      </c>
      <c r="AA150" s="158" t="e">
        <f t="shared" si="157"/>
        <v>#NUM!</v>
      </c>
      <c r="AB150" s="177" t="e">
        <f t="shared" si="158"/>
        <v>#NUM!</v>
      </c>
    </row>
    <row r="151" spans="1:28" ht="13.5" customHeight="1" x14ac:dyDescent="0.2">
      <c r="A151" s="144" t="s">
        <v>178</v>
      </c>
      <c r="B151" s="206"/>
      <c r="C151" s="41"/>
      <c r="D151" s="41"/>
      <c r="E151" s="41"/>
      <c r="F151" s="41"/>
      <c r="G151" s="41"/>
      <c r="H151" s="41"/>
      <c r="J151" s="42" t="s">
        <v>1</v>
      </c>
      <c r="K151" s="42" t="s">
        <v>1</v>
      </c>
      <c r="L151" s="42" t="s">
        <v>1</v>
      </c>
      <c r="M151" s="1"/>
      <c r="S151" s="185">
        <f t="shared" si="149"/>
        <v>0</v>
      </c>
      <c r="T151" s="158">
        <f t="shared" si="150"/>
        <v>0</v>
      </c>
      <c r="U151" s="159">
        <f t="shared" si="151"/>
        <v>0</v>
      </c>
      <c r="V151" s="159">
        <f t="shared" si="152"/>
        <v>0</v>
      </c>
      <c r="W151" s="158" t="e">
        <f t="shared" si="153"/>
        <v>#DIV/0!</v>
      </c>
      <c r="X151" s="158" t="e">
        <f t="shared" si="154"/>
        <v>#NUM!</v>
      </c>
      <c r="Y151" s="158" t="e">
        <f t="shared" si="155"/>
        <v>#NUM!</v>
      </c>
      <c r="Z151" s="158" t="e">
        <f t="shared" si="156"/>
        <v>#NUM!</v>
      </c>
      <c r="AA151" s="158" t="e">
        <f t="shared" si="157"/>
        <v>#NUM!</v>
      </c>
      <c r="AB151" s="177" t="e">
        <f t="shared" si="158"/>
        <v>#NUM!</v>
      </c>
    </row>
    <row r="152" spans="1:28" ht="13.5" customHeight="1" x14ac:dyDescent="0.2">
      <c r="A152" s="142" t="s">
        <v>179</v>
      </c>
      <c r="B152" s="207"/>
      <c r="C152" s="50"/>
      <c r="D152" s="50"/>
      <c r="E152" s="50"/>
      <c r="F152" s="50"/>
      <c r="G152" s="50"/>
      <c r="H152" s="50"/>
      <c r="J152" s="51" t="s">
        <v>1</v>
      </c>
      <c r="K152" s="51" t="s">
        <v>1</v>
      </c>
      <c r="L152" s="51" t="s">
        <v>1</v>
      </c>
      <c r="M152" s="1"/>
      <c r="S152" s="185">
        <f t="shared" si="149"/>
        <v>0</v>
      </c>
      <c r="T152" s="158">
        <f t="shared" si="150"/>
        <v>0</v>
      </c>
      <c r="U152" s="159">
        <f t="shared" si="151"/>
        <v>0</v>
      </c>
      <c r="V152" s="159">
        <f t="shared" si="152"/>
        <v>0</v>
      </c>
      <c r="W152" s="158" t="e">
        <f t="shared" si="153"/>
        <v>#DIV/0!</v>
      </c>
      <c r="X152" s="158" t="e">
        <f t="shared" si="154"/>
        <v>#NUM!</v>
      </c>
      <c r="Y152" s="158" t="e">
        <f t="shared" si="155"/>
        <v>#NUM!</v>
      </c>
      <c r="Z152" s="158" t="e">
        <f t="shared" si="156"/>
        <v>#NUM!</v>
      </c>
      <c r="AA152" s="158" t="e">
        <f t="shared" si="157"/>
        <v>#NUM!</v>
      </c>
      <c r="AB152" s="177" t="e">
        <f t="shared" si="158"/>
        <v>#NUM!</v>
      </c>
    </row>
    <row r="153" spans="1:28" ht="6" customHeight="1" x14ac:dyDescent="0.2">
      <c r="A153" s="1"/>
      <c r="B153" s="36"/>
      <c r="C153" s="24"/>
      <c r="D153" s="24"/>
      <c r="E153" s="24"/>
      <c r="F153" s="24"/>
      <c r="G153" s="24"/>
      <c r="H153" s="24"/>
      <c r="J153" s="52"/>
      <c r="K153" s="52"/>
      <c r="L153" s="52"/>
      <c r="M153" s="1"/>
      <c r="S153" s="170"/>
      <c r="T153" s="166"/>
      <c r="U153" s="167"/>
      <c r="V153" s="167"/>
      <c r="W153" s="166"/>
      <c r="X153" s="166"/>
      <c r="Y153" s="166"/>
      <c r="Z153" s="166"/>
      <c r="AA153" s="166"/>
      <c r="AB153" s="171"/>
    </row>
    <row r="154" spans="1:28" ht="12" customHeight="1" x14ac:dyDescent="0.25">
      <c r="A154" s="60" t="s">
        <v>171</v>
      </c>
      <c r="B154" s="61"/>
      <c r="C154" s="63"/>
      <c r="D154" s="63"/>
      <c r="E154" s="63"/>
      <c r="F154" s="63"/>
      <c r="G154" s="63"/>
      <c r="H154" s="63"/>
      <c r="J154" s="62"/>
      <c r="K154" s="62"/>
      <c r="L154" s="62"/>
      <c r="M154" s="1"/>
      <c r="S154" s="174"/>
      <c r="T154" s="168"/>
      <c r="U154" s="169"/>
      <c r="V154" s="169"/>
      <c r="W154" s="168"/>
      <c r="X154" s="168"/>
      <c r="Y154" s="168"/>
      <c r="Z154" s="168"/>
      <c r="AA154" s="168"/>
      <c r="AB154" s="175"/>
    </row>
    <row r="155" spans="1:28" ht="13.5" customHeight="1" x14ac:dyDescent="0.2">
      <c r="A155" s="144" t="s">
        <v>180</v>
      </c>
      <c r="B155" s="206" t="s">
        <v>27</v>
      </c>
      <c r="C155" s="41"/>
      <c r="D155" s="41"/>
      <c r="E155" s="41"/>
      <c r="F155" s="41"/>
      <c r="G155" s="41"/>
      <c r="H155" s="41"/>
      <c r="J155" s="42" t="s">
        <v>1</v>
      </c>
      <c r="K155" s="42" t="s">
        <v>1</v>
      </c>
      <c r="L155" s="42" t="s">
        <v>1</v>
      </c>
      <c r="M155" s="1"/>
      <c r="S155" s="185">
        <f t="shared" ref="S155:S156" si="159">COUNTIF(D155:H155,"&gt;0")</f>
        <v>0</v>
      </c>
      <c r="T155" s="158">
        <f>COUNT(D155:H155)</f>
        <v>0</v>
      </c>
      <c r="U155" s="159">
        <f>MIN(D155:H155)</f>
        <v>0</v>
      </c>
      <c r="V155" s="159">
        <f>MAX(D155:H155)</f>
        <v>0</v>
      </c>
      <c r="W155" s="158" t="e">
        <f>AVERAGE(D155:H155)</f>
        <v>#DIV/0!</v>
      </c>
      <c r="X155" s="158" t="e">
        <f>MEDIAN(D155:H155)</f>
        <v>#NUM!</v>
      </c>
      <c r="Y155" s="158" t="e">
        <f>_xlfn.PERCENTILE.INC(D155:H155,0.8)</f>
        <v>#NUM!</v>
      </c>
      <c r="Z155" s="158" t="e">
        <f>_xlfn.PERCENTILE.INC(D155:H155,0.85)</f>
        <v>#NUM!</v>
      </c>
      <c r="AA155" s="158" t="e">
        <f>_xlfn.PERCENTILE.INC(D155:H155,0.9)</f>
        <v>#NUM!</v>
      </c>
      <c r="AB155" s="177" t="e">
        <f>_xlfn.PERCENTILE.INC(D155:H155,0.95)</f>
        <v>#NUM!</v>
      </c>
    </row>
    <row r="156" spans="1:28" ht="13.5" customHeight="1" x14ac:dyDescent="0.2">
      <c r="A156" s="144" t="s">
        <v>181</v>
      </c>
      <c r="B156" s="206"/>
      <c r="C156" s="41"/>
      <c r="D156" s="41"/>
      <c r="E156" s="41"/>
      <c r="F156" s="41"/>
      <c r="G156" s="41"/>
      <c r="H156" s="41"/>
      <c r="J156" s="42" t="s">
        <v>1</v>
      </c>
      <c r="K156" s="42" t="s">
        <v>1</v>
      </c>
      <c r="L156" s="42" t="s">
        <v>1</v>
      </c>
      <c r="M156" s="1"/>
      <c r="S156" s="185">
        <f t="shared" si="159"/>
        <v>0</v>
      </c>
      <c r="T156" s="158">
        <f>COUNT(D156:H156)</f>
        <v>0</v>
      </c>
      <c r="U156" s="159">
        <f>MIN(D156:H156)</f>
        <v>0</v>
      </c>
      <c r="V156" s="159">
        <f>MAX(D156:H156)</f>
        <v>0</v>
      </c>
      <c r="W156" s="158" t="e">
        <f>AVERAGE(D156:H156)</f>
        <v>#DIV/0!</v>
      </c>
      <c r="X156" s="158" t="e">
        <f>MEDIAN(D156:H156)</f>
        <v>#NUM!</v>
      </c>
      <c r="Y156" s="158" t="e">
        <f>_xlfn.PERCENTILE.INC(D156:H156,0.8)</f>
        <v>#NUM!</v>
      </c>
      <c r="Z156" s="158" t="e">
        <f>_xlfn.PERCENTILE.INC(D156:H156,0.85)</f>
        <v>#NUM!</v>
      </c>
      <c r="AA156" s="158" t="e">
        <f>_xlfn.PERCENTILE.INC(D156:H156,0.9)</f>
        <v>#NUM!</v>
      </c>
      <c r="AB156" s="177" t="e">
        <f>_xlfn.PERCENTILE.INC(D156:H156,0.95)</f>
        <v>#NUM!</v>
      </c>
    </row>
    <row r="157" spans="1:28" ht="13.5" customHeight="1" x14ac:dyDescent="0.2">
      <c r="A157" s="144" t="s">
        <v>182</v>
      </c>
      <c r="B157" s="206"/>
      <c r="C157" s="41"/>
      <c r="D157" s="41"/>
      <c r="E157" s="41"/>
      <c r="F157" s="41"/>
      <c r="G157" s="41"/>
      <c r="H157" s="41"/>
      <c r="J157" s="42" t="s">
        <v>1</v>
      </c>
      <c r="K157" s="42" t="s">
        <v>1</v>
      </c>
      <c r="L157" s="42" t="s">
        <v>1</v>
      </c>
      <c r="M157" s="1"/>
      <c r="S157" s="185">
        <f t="shared" ref="S157:S174" si="160">COUNTIF(D157:H157,"&gt;0")</f>
        <v>0</v>
      </c>
      <c r="T157" s="158">
        <f t="shared" ref="T157:T174" si="161">COUNT(D157:H157)</f>
        <v>0</v>
      </c>
      <c r="U157" s="159">
        <f t="shared" ref="U157:U174" si="162">MIN(D157:H157)</f>
        <v>0</v>
      </c>
      <c r="V157" s="159">
        <f t="shared" ref="V157:V174" si="163">MAX(D157:H157)</f>
        <v>0</v>
      </c>
      <c r="W157" s="158" t="e">
        <f t="shared" ref="W157:W174" si="164">AVERAGE(D157:H157)</f>
        <v>#DIV/0!</v>
      </c>
      <c r="X157" s="158" t="e">
        <f t="shared" ref="X157:X174" si="165">MEDIAN(D157:H157)</f>
        <v>#NUM!</v>
      </c>
      <c r="Y157" s="158" t="e">
        <f t="shared" ref="Y157:Y174" si="166">_xlfn.PERCENTILE.INC(D157:H157,0.8)</f>
        <v>#NUM!</v>
      </c>
      <c r="Z157" s="158" t="e">
        <f t="shared" ref="Z157:Z174" si="167">_xlfn.PERCENTILE.INC(D157:H157,0.85)</f>
        <v>#NUM!</v>
      </c>
      <c r="AA157" s="158" t="e">
        <f t="shared" ref="AA157:AA174" si="168">_xlfn.PERCENTILE.INC(D157:H157,0.9)</f>
        <v>#NUM!</v>
      </c>
      <c r="AB157" s="177" t="e">
        <f t="shared" ref="AB157:AB174" si="169">_xlfn.PERCENTILE.INC(D157:H157,0.95)</f>
        <v>#NUM!</v>
      </c>
    </row>
    <row r="158" spans="1:28" ht="13.5" customHeight="1" x14ac:dyDescent="0.2">
      <c r="A158" s="144" t="s">
        <v>183</v>
      </c>
      <c r="B158" s="206"/>
      <c r="C158" s="41"/>
      <c r="D158" s="41"/>
      <c r="E158" s="41"/>
      <c r="F158" s="41"/>
      <c r="G158" s="41"/>
      <c r="H158" s="41"/>
      <c r="J158" s="42" t="s">
        <v>1</v>
      </c>
      <c r="K158" s="42" t="s">
        <v>1</v>
      </c>
      <c r="L158" s="42" t="s">
        <v>1</v>
      </c>
      <c r="M158" s="1"/>
      <c r="S158" s="185">
        <f t="shared" si="160"/>
        <v>0</v>
      </c>
      <c r="T158" s="158">
        <f t="shared" si="161"/>
        <v>0</v>
      </c>
      <c r="U158" s="159">
        <f t="shared" si="162"/>
        <v>0</v>
      </c>
      <c r="V158" s="159">
        <f t="shared" si="163"/>
        <v>0</v>
      </c>
      <c r="W158" s="158" t="e">
        <f t="shared" si="164"/>
        <v>#DIV/0!</v>
      </c>
      <c r="X158" s="158" t="e">
        <f t="shared" si="165"/>
        <v>#NUM!</v>
      </c>
      <c r="Y158" s="158" t="e">
        <f t="shared" si="166"/>
        <v>#NUM!</v>
      </c>
      <c r="Z158" s="158" t="e">
        <f t="shared" si="167"/>
        <v>#NUM!</v>
      </c>
      <c r="AA158" s="158" t="e">
        <f t="shared" si="168"/>
        <v>#NUM!</v>
      </c>
      <c r="AB158" s="177" t="e">
        <f t="shared" si="169"/>
        <v>#NUM!</v>
      </c>
    </row>
    <row r="159" spans="1:28" ht="13.5" customHeight="1" x14ac:dyDescent="0.2">
      <c r="A159" s="144" t="s">
        <v>184</v>
      </c>
      <c r="B159" s="206"/>
      <c r="C159" s="41"/>
      <c r="D159" s="41"/>
      <c r="E159" s="41"/>
      <c r="F159" s="41"/>
      <c r="G159" s="41"/>
      <c r="H159" s="41"/>
      <c r="J159" s="42" t="s">
        <v>1</v>
      </c>
      <c r="K159" s="42" t="s">
        <v>1</v>
      </c>
      <c r="L159" s="42" t="s">
        <v>1</v>
      </c>
      <c r="M159" s="1"/>
      <c r="S159" s="185">
        <f t="shared" si="160"/>
        <v>0</v>
      </c>
      <c r="T159" s="158">
        <f t="shared" si="161"/>
        <v>0</v>
      </c>
      <c r="U159" s="159">
        <f t="shared" si="162"/>
        <v>0</v>
      </c>
      <c r="V159" s="159">
        <f t="shared" si="163"/>
        <v>0</v>
      </c>
      <c r="W159" s="158" t="e">
        <f t="shared" si="164"/>
        <v>#DIV/0!</v>
      </c>
      <c r="X159" s="158" t="e">
        <f t="shared" si="165"/>
        <v>#NUM!</v>
      </c>
      <c r="Y159" s="158" t="e">
        <f t="shared" si="166"/>
        <v>#NUM!</v>
      </c>
      <c r="Z159" s="158" t="e">
        <f t="shared" si="167"/>
        <v>#NUM!</v>
      </c>
      <c r="AA159" s="158" t="e">
        <f t="shared" si="168"/>
        <v>#NUM!</v>
      </c>
      <c r="AB159" s="177" t="e">
        <f t="shared" si="169"/>
        <v>#NUM!</v>
      </c>
    </row>
    <row r="160" spans="1:28" ht="13.5" customHeight="1" x14ac:dyDescent="0.2">
      <c r="A160" s="144" t="s">
        <v>185</v>
      </c>
      <c r="B160" s="206"/>
      <c r="C160" s="41"/>
      <c r="D160" s="41"/>
      <c r="E160" s="41"/>
      <c r="F160" s="41"/>
      <c r="G160" s="41"/>
      <c r="H160" s="41"/>
      <c r="J160" s="42" t="s">
        <v>1</v>
      </c>
      <c r="K160" s="42" t="s">
        <v>1</v>
      </c>
      <c r="L160" s="42" t="s">
        <v>1</v>
      </c>
      <c r="M160" s="1"/>
      <c r="S160" s="185">
        <f t="shared" si="160"/>
        <v>0</v>
      </c>
      <c r="T160" s="158">
        <f t="shared" si="161"/>
        <v>0</v>
      </c>
      <c r="U160" s="159">
        <f t="shared" si="162"/>
        <v>0</v>
      </c>
      <c r="V160" s="159">
        <f t="shared" si="163"/>
        <v>0</v>
      </c>
      <c r="W160" s="158" t="e">
        <f t="shared" si="164"/>
        <v>#DIV/0!</v>
      </c>
      <c r="X160" s="158" t="e">
        <f t="shared" si="165"/>
        <v>#NUM!</v>
      </c>
      <c r="Y160" s="158" t="e">
        <f t="shared" si="166"/>
        <v>#NUM!</v>
      </c>
      <c r="Z160" s="158" t="e">
        <f t="shared" si="167"/>
        <v>#NUM!</v>
      </c>
      <c r="AA160" s="158" t="e">
        <f t="shared" si="168"/>
        <v>#NUM!</v>
      </c>
      <c r="AB160" s="177" t="e">
        <f t="shared" si="169"/>
        <v>#NUM!</v>
      </c>
    </row>
    <row r="161" spans="1:28" ht="13.5" customHeight="1" x14ac:dyDescent="0.2">
      <c r="A161" s="144" t="s">
        <v>186</v>
      </c>
      <c r="B161" s="206"/>
      <c r="C161" s="41"/>
      <c r="D161" s="41"/>
      <c r="E161" s="41"/>
      <c r="F161" s="41"/>
      <c r="G161" s="41"/>
      <c r="H161" s="41"/>
      <c r="J161" s="42" t="s">
        <v>1</v>
      </c>
      <c r="K161" s="42" t="s">
        <v>1</v>
      </c>
      <c r="L161" s="42" t="s">
        <v>1</v>
      </c>
      <c r="M161" s="1"/>
      <c r="S161" s="185">
        <f t="shared" si="160"/>
        <v>0</v>
      </c>
      <c r="T161" s="158">
        <f t="shared" si="161"/>
        <v>0</v>
      </c>
      <c r="U161" s="159">
        <f t="shared" si="162"/>
        <v>0</v>
      </c>
      <c r="V161" s="159">
        <f t="shared" si="163"/>
        <v>0</v>
      </c>
      <c r="W161" s="158" t="e">
        <f t="shared" si="164"/>
        <v>#DIV/0!</v>
      </c>
      <c r="X161" s="158" t="e">
        <f t="shared" si="165"/>
        <v>#NUM!</v>
      </c>
      <c r="Y161" s="158" t="e">
        <f t="shared" si="166"/>
        <v>#NUM!</v>
      </c>
      <c r="Z161" s="158" t="e">
        <f t="shared" si="167"/>
        <v>#NUM!</v>
      </c>
      <c r="AA161" s="158" t="e">
        <f t="shared" si="168"/>
        <v>#NUM!</v>
      </c>
      <c r="AB161" s="177" t="e">
        <f t="shared" si="169"/>
        <v>#NUM!</v>
      </c>
    </row>
    <row r="162" spans="1:28" ht="13.5" customHeight="1" x14ac:dyDescent="0.2">
      <c r="A162" s="144" t="s">
        <v>187</v>
      </c>
      <c r="B162" s="206"/>
      <c r="C162" s="41"/>
      <c r="D162" s="41"/>
      <c r="E162" s="41"/>
      <c r="F162" s="41"/>
      <c r="G162" s="41"/>
      <c r="H162" s="41"/>
      <c r="J162" s="42" t="s">
        <v>1</v>
      </c>
      <c r="K162" s="42" t="s">
        <v>1</v>
      </c>
      <c r="L162" s="42" t="s">
        <v>1</v>
      </c>
      <c r="M162" s="1"/>
      <c r="S162" s="185">
        <f t="shared" si="160"/>
        <v>0</v>
      </c>
      <c r="T162" s="158">
        <f t="shared" si="161"/>
        <v>0</v>
      </c>
      <c r="U162" s="159">
        <f t="shared" si="162"/>
        <v>0</v>
      </c>
      <c r="V162" s="159">
        <f t="shared" si="163"/>
        <v>0</v>
      </c>
      <c r="W162" s="158" t="e">
        <f t="shared" si="164"/>
        <v>#DIV/0!</v>
      </c>
      <c r="X162" s="158" t="e">
        <f t="shared" si="165"/>
        <v>#NUM!</v>
      </c>
      <c r="Y162" s="158" t="e">
        <f t="shared" si="166"/>
        <v>#NUM!</v>
      </c>
      <c r="Z162" s="158" t="e">
        <f t="shared" si="167"/>
        <v>#NUM!</v>
      </c>
      <c r="AA162" s="158" t="e">
        <f t="shared" si="168"/>
        <v>#NUM!</v>
      </c>
      <c r="AB162" s="177" t="e">
        <f t="shared" si="169"/>
        <v>#NUM!</v>
      </c>
    </row>
    <row r="163" spans="1:28" ht="13.5" customHeight="1" x14ac:dyDescent="0.2">
      <c r="A163" s="144" t="s">
        <v>188</v>
      </c>
      <c r="B163" s="206"/>
      <c r="C163" s="41"/>
      <c r="D163" s="41"/>
      <c r="E163" s="41"/>
      <c r="F163" s="41"/>
      <c r="G163" s="41"/>
      <c r="H163" s="41"/>
      <c r="J163" s="42" t="s">
        <v>1</v>
      </c>
      <c r="K163" s="42" t="s">
        <v>1</v>
      </c>
      <c r="L163" s="42" t="s">
        <v>1</v>
      </c>
      <c r="M163" s="1"/>
      <c r="S163" s="185">
        <f t="shared" si="160"/>
        <v>0</v>
      </c>
      <c r="T163" s="158">
        <f t="shared" si="161"/>
        <v>0</v>
      </c>
      <c r="U163" s="159">
        <f t="shared" si="162"/>
        <v>0</v>
      </c>
      <c r="V163" s="159">
        <f t="shared" si="163"/>
        <v>0</v>
      </c>
      <c r="W163" s="158" t="e">
        <f t="shared" si="164"/>
        <v>#DIV/0!</v>
      </c>
      <c r="X163" s="158" t="e">
        <f t="shared" si="165"/>
        <v>#NUM!</v>
      </c>
      <c r="Y163" s="158" t="e">
        <f t="shared" si="166"/>
        <v>#NUM!</v>
      </c>
      <c r="Z163" s="158" t="e">
        <f t="shared" si="167"/>
        <v>#NUM!</v>
      </c>
      <c r="AA163" s="158" t="e">
        <f t="shared" si="168"/>
        <v>#NUM!</v>
      </c>
      <c r="AB163" s="177" t="e">
        <f t="shared" si="169"/>
        <v>#NUM!</v>
      </c>
    </row>
    <row r="164" spans="1:28" ht="13.5" customHeight="1" x14ac:dyDescent="0.2">
      <c r="A164" s="144" t="s">
        <v>189</v>
      </c>
      <c r="B164" s="206"/>
      <c r="C164" s="41"/>
      <c r="D164" s="41"/>
      <c r="E164" s="41"/>
      <c r="F164" s="41"/>
      <c r="G164" s="41"/>
      <c r="H164" s="41"/>
      <c r="J164" s="42" t="s">
        <v>1</v>
      </c>
      <c r="K164" s="42" t="s">
        <v>1</v>
      </c>
      <c r="L164" s="42" t="s">
        <v>1</v>
      </c>
      <c r="M164" s="1"/>
      <c r="S164" s="185">
        <f t="shared" si="160"/>
        <v>0</v>
      </c>
      <c r="T164" s="158">
        <f t="shared" si="161"/>
        <v>0</v>
      </c>
      <c r="U164" s="159">
        <f t="shared" si="162"/>
        <v>0</v>
      </c>
      <c r="V164" s="159">
        <f t="shared" si="163"/>
        <v>0</v>
      </c>
      <c r="W164" s="158" t="e">
        <f t="shared" si="164"/>
        <v>#DIV/0!</v>
      </c>
      <c r="X164" s="158" t="e">
        <f t="shared" si="165"/>
        <v>#NUM!</v>
      </c>
      <c r="Y164" s="158" t="e">
        <f t="shared" si="166"/>
        <v>#NUM!</v>
      </c>
      <c r="Z164" s="158" t="e">
        <f t="shared" si="167"/>
        <v>#NUM!</v>
      </c>
      <c r="AA164" s="158" t="e">
        <f t="shared" si="168"/>
        <v>#NUM!</v>
      </c>
      <c r="AB164" s="177" t="e">
        <f t="shared" si="169"/>
        <v>#NUM!</v>
      </c>
    </row>
    <row r="165" spans="1:28" ht="13.5" customHeight="1" x14ac:dyDescent="0.2">
      <c r="A165" s="144" t="s">
        <v>190</v>
      </c>
      <c r="B165" s="206"/>
      <c r="C165" s="41"/>
      <c r="D165" s="41"/>
      <c r="E165" s="41"/>
      <c r="F165" s="41"/>
      <c r="G165" s="41"/>
      <c r="H165" s="41"/>
      <c r="J165" s="42" t="s">
        <v>1</v>
      </c>
      <c r="K165" s="42" t="s">
        <v>1</v>
      </c>
      <c r="L165" s="42" t="s">
        <v>1</v>
      </c>
      <c r="M165" s="1"/>
      <c r="S165" s="185">
        <f t="shared" si="160"/>
        <v>0</v>
      </c>
      <c r="T165" s="158">
        <f t="shared" si="161"/>
        <v>0</v>
      </c>
      <c r="U165" s="159">
        <f t="shared" si="162"/>
        <v>0</v>
      </c>
      <c r="V165" s="159">
        <f t="shared" si="163"/>
        <v>0</v>
      </c>
      <c r="W165" s="158" t="e">
        <f t="shared" si="164"/>
        <v>#DIV/0!</v>
      </c>
      <c r="X165" s="158" t="e">
        <f t="shared" si="165"/>
        <v>#NUM!</v>
      </c>
      <c r="Y165" s="158" t="e">
        <f t="shared" si="166"/>
        <v>#NUM!</v>
      </c>
      <c r="Z165" s="158" t="e">
        <f t="shared" si="167"/>
        <v>#NUM!</v>
      </c>
      <c r="AA165" s="158" t="e">
        <f t="shared" si="168"/>
        <v>#NUM!</v>
      </c>
      <c r="AB165" s="177" t="e">
        <f t="shared" si="169"/>
        <v>#NUM!</v>
      </c>
    </row>
    <row r="166" spans="1:28" ht="13.5" customHeight="1" x14ac:dyDescent="0.2">
      <c r="A166" s="144" t="s">
        <v>191</v>
      </c>
      <c r="B166" s="206"/>
      <c r="C166" s="41"/>
      <c r="D166" s="41"/>
      <c r="E166" s="41"/>
      <c r="F166" s="41"/>
      <c r="G166" s="41"/>
      <c r="H166" s="41"/>
      <c r="J166" s="42" t="s">
        <v>1</v>
      </c>
      <c r="K166" s="42" t="s">
        <v>1</v>
      </c>
      <c r="L166" s="42" t="s">
        <v>1</v>
      </c>
      <c r="M166" s="1"/>
      <c r="S166" s="185">
        <f t="shared" si="160"/>
        <v>0</v>
      </c>
      <c r="T166" s="158">
        <f t="shared" si="161"/>
        <v>0</v>
      </c>
      <c r="U166" s="159">
        <f t="shared" si="162"/>
        <v>0</v>
      </c>
      <c r="V166" s="159">
        <f t="shared" si="163"/>
        <v>0</v>
      </c>
      <c r="W166" s="158" t="e">
        <f t="shared" si="164"/>
        <v>#DIV/0!</v>
      </c>
      <c r="X166" s="158" t="e">
        <f t="shared" si="165"/>
        <v>#NUM!</v>
      </c>
      <c r="Y166" s="158" t="e">
        <f t="shared" si="166"/>
        <v>#NUM!</v>
      </c>
      <c r="Z166" s="158" t="e">
        <f t="shared" si="167"/>
        <v>#NUM!</v>
      </c>
      <c r="AA166" s="158" t="e">
        <f t="shared" si="168"/>
        <v>#NUM!</v>
      </c>
      <c r="AB166" s="177" t="e">
        <f t="shared" si="169"/>
        <v>#NUM!</v>
      </c>
    </row>
    <row r="167" spans="1:28" ht="13.5" customHeight="1" x14ac:dyDescent="0.2">
      <c r="A167" s="144" t="s">
        <v>192</v>
      </c>
      <c r="B167" s="206"/>
      <c r="C167" s="41"/>
      <c r="D167" s="41"/>
      <c r="E167" s="41"/>
      <c r="F167" s="41"/>
      <c r="G167" s="41"/>
      <c r="H167" s="41"/>
      <c r="J167" s="42" t="s">
        <v>1</v>
      </c>
      <c r="K167" s="42" t="s">
        <v>1</v>
      </c>
      <c r="L167" s="42" t="s">
        <v>1</v>
      </c>
      <c r="M167" s="1"/>
      <c r="S167" s="185">
        <f t="shared" si="160"/>
        <v>0</v>
      </c>
      <c r="T167" s="158">
        <f t="shared" si="161"/>
        <v>0</v>
      </c>
      <c r="U167" s="159">
        <f t="shared" si="162"/>
        <v>0</v>
      </c>
      <c r="V167" s="159">
        <f t="shared" si="163"/>
        <v>0</v>
      </c>
      <c r="W167" s="158" t="e">
        <f t="shared" si="164"/>
        <v>#DIV/0!</v>
      </c>
      <c r="X167" s="158" t="e">
        <f t="shared" si="165"/>
        <v>#NUM!</v>
      </c>
      <c r="Y167" s="158" t="e">
        <f t="shared" si="166"/>
        <v>#NUM!</v>
      </c>
      <c r="Z167" s="158" t="e">
        <f t="shared" si="167"/>
        <v>#NUM!</v>
      </c>
      <c r="AA167" s="158" t="e">
        <f t="shared" si="168"/>
        <v>#NUM!</v>
      </c>
      <c r="AB167" s="177" t="e">
        <f t="shared" si="169"/>
        <v>#NUM!</v>
      </c>
    </row>
    <row r="168" spans="1:28" ht="13.5" customHeight="1" x14ac:dyDescent="0.2">
      <c r="A168" s="144" t="s">
        <v>193</v>
      </c>
      <c r="B168" s="206"/>
      <c r="C168" s="41"/>
      <c r="D168" s="41"/>
      <c r="E168" s="41"/>
      <c r="F168" s="41"/>
      <c r="G168" s="41"/>
      <c r="H168" s="41"/>
      <c r="J168" s="42" t="s">
        <v>1</v>
      </c>
      <c r="K168" s="42" t="s">
        <v>1</v>
      </c>
      <c r="L168" s="42" t="s">
        <v>1</v>
      </c>
      <c r="M168" s="1"/>
      <c r="S168" s="185">
        <f t="shared" si="160"/>
        <v>0</v>
      </c>
      <c r="T168" s="158">
        <f t="shared" si="161"/>
        <v>0</v>
      </c>
      <c r="U168" s="159">
        <f t="shared" si="162"/>
        <v>0</v>
      </c>
      <c r="V168" s="159">
        <f t="shared" si="163"/>
        <v>0</v>
      </c>
      <c r="W168" s="158" t="e">
        <f t="shared" si="164"/>
        <v>#DIV/0!</v>
      </c>
      <c r="X168" s="158" t="e">
        <f t="shared" si="165"/>
        <v>#NUM!</v>
      </c>
      <c r="Y168" s="158" t="e">
        <f t="shared" si="166"/>
        <v>#NUM!</v>
      </c>
      <c r="Z168" s="158" t="e">
        <f t="shared" si="167"/>
        <v>#NUM!</v>
      </c>
      <c r="AA168" s="158" t="e">
        <f t="shared" si="168"/>
        <v>#NUM!</v>
      </c>
      <c r="AB168" s="177" t="e">
        <f t="shared" si="169"/>
        <v>#NUM!</v>
      </c>
    </row>
    <row r="169" spans="1:28" ht="13.5" customHeight="1" x14ac:dyDescent="0.2">
      <c r="A169" s="144" t="s">
        <v>194</v>
      </c>
      <c r="B169" s="206"/>
      <c r="C169" s="41"/>
      <c r="D169" s="41"/>
      <c r="E169" s="41"/>
      <c r="F169" s="41"/>
      <c r="G169" s="41"/>
      <c r="H169" s="41"/>
      <c r="J169" s="42" t="s">
        <v>1</v>
      </c>
      <c r="K169" s="42" t="s">
        <v>1</v>
      </c>
      <c r="L169" s="42" t="s">
        <v>1</v>
      </c>
      <c r="M169" s="1"/>
      <c r="S169" s="185">
        <f t="shared" si="160"/>
        <v>0</v>
      </c>
      <c r="T169" s="158">
        <f t="shared" si="161"/>
        <v>0</v>
      </c>
      <c r="U169" s="159">
        <f t="shared" si="162"/>
        <v>0</v>
      </c>
      <c r="V169" s="159">
        <f t="shared" si="163"/>
        <v>0</v>
      </c>
      <c r="W169" s="158" t="e">
        <f t="shared" si="164"/>
        <v>#DIV/0!</v>
      </c>
      <c r="X169" s="158" t="e">
        <f t="shared" si="165"/>
        <v>#NUM!</v>
      </c>
      <c r="Y169" s="158" t="e">
        <f t="shared" si="166"/>
        <v>#NUM!</v>
      </c>
      <c r="Z169" s="158" t="e">
        <f t="shared" si="167"/>
        <v>#NUM!</v>
      </c>
      <c r="AA169" s="158" t="e">
        <f t="shared" si="168"/>
        <v>#NUM!</v>
      </c>
      <c r="AB169" s="177" t="e">
        <f t="shared" si="169"/>
        <v>#NUM!</v>
      </c>
    </row>
    <row r="170" spans="1:28" ht="13.5" customHeight="1" x14ac:dyDescent="0.2">
      <c r="A170" s="144" t="s">
        <v>195</v>
      </c>
      <c r="B170" s="206"/>
      <c r="C170" s="41"/>
      <c r="D170" s="41"/>
      <c r="E170" s="41"/>
      <c r="F170" s="41"/>
      <c r="G170" s="41"/>
      <c r="H170" s="41"/>
      <c r="J170" s="42" t="s">
        <v>1</v>
      </c>
      <c r="K170" s="42" t="s">
        <v>1</v>
      </c>
      <c r="L170" s="42" t="s">
        <v>1</v>
      </c>
      <c r="M170" s="1"/>
      <c r="S170" s="185">
        <f t="shared" si="160"/>
        <v>0</v>
      </c>
      <c r="T170" s="158">
        <f t="shared" si="161"/>
        <v>0</v>
      </c>
      <c r="U170" s="159">
        <f t="shared" si="162"/>
        <v>0</v>
      </c>
      <c r="V170" s="159">
        <f t="shared" si="163"/>
        <v>0</v>
      </c>
      <c r="W170" s="158" t="e">
        <f t="shared" si="164"/>
        <v>#DIV/0!</v>
      </c>
      <c r="X170" s="158" t="e">
        <f t="shared" si="165"/>
        <v>#NUM!</v>
      </c>
      <c r="Y170" s="158" t="e">
        <f t="shared" si="166"/>
        <v>#NUM!</v>
      </c>
      <c r="Z170" s="158" t="e">
        <f t="shared" si="167"/>
        <v>#NUM!</v>
      </c>
      <c r="AA170" s="158" t="e">
        <f t="shared" si="168"/>
        <v>#NUM!</v>
      </c>
      <c r="AB170" s="177" t="e">
        <f t="shared" si="169"/>
        <v>#NUM!</v>
      </c>
    </row>
    <row r="171" spans="1:28" ht="13.5" customHeight="1" x14ac:dyDescent="0.2">
      <c r="A171" s="144" t="s">
        <v>196</v>
      </c>
      <c r="B171" s="206"/>
      <c r="C171" s="41"/>
      <c r="D171" s="41"/>
      <c r="E171" s="41"/>
      <c r="F171" s="41"/>
      <c r="G171" s="41"/>
      <c r="H171" s="41"/>
      <c r="J171" s="42" t="s">
        <v>1</v>
      </c>
      <c r="K171" s="42" t="s">
        <v>1</v>
      </c>
      <c r="L171" s="42" t="s">
        <v>1</v>
      </c>
      <c r="M171" s="1"/>
      <c r="S171" s="185">
        <f t="shared" si="160"/>
        <v>0</v>
      </c>
      <c r="T171" s="158">
        <f t="shared" si="161"/>
        <v>0</v>
      </c>
      <c r="U171" s="159">
        <f t="shared" si="162"/>
        <v>0</v>
      </c>
      <c r="V171" s="159">
        <f t="shared" si="163"/>
        <v>0</v>
      </c>
      <c r="W171" s="158" t="e">
        <f t="shared" si="164"/>
        <v>#DIV/0!</v>
      </c>
      <c r="X171" s="158" t="e">
        <f t="shared" si="165"/>
        <v>#NUM!</v>
      </c>
      <c r="Y171" s="158" t="e">
        <f t="shared" si="166"/>
        <v>#NUM!</v>
      </c>
      <c r="Z171" s="158" t="e">
        <f t="shared" si="167"/>
        <v>#NUM!</v>
      </c>
      <c r="AA171" s="158" t="e">
        <f t="shared" si="168"/>
        <v>#NUM!</v>
      </c>
      <c r="AB171" s="177" t="e">
        <f t="shared" si="169"/>
        <v>#NUM!</v>
      </c>
    </row>
    <row r="172" spans="1:28" ht="13.5" customHeight="1" x14ac:dyDescent="0.2">
      <c r="A172" s="144" t="s">
        <v>197</v>
      </c>
      <c r="B172" s="206"/>
      <c r="C172" s="41"/>
      <c r="D172" s="41"/>
      <c r="E172" s="41"/>
      <c r="F172" s="41"/>
      <c r="G172" s="41"/>
      <c r="H172" s="41"/>
      <c r="J172" s="42" t="s">
        <v>1</v>
      </c>
      <c r="K172" s="42" t="s">
        <v>1</v>
      </c>
      <c r="L172" s="42" t="s">
        <v>1</v>
      </c>
      <c r="M172" s="1"/>
      <c r="S172" s="185">
        <f t="shared" si="160"/>
        <v>0</v>
      </c>
      <c r="T172" s="158">
        <f t="shared" si="161"/>
        <v>0</v>
      </c>
      <c r="U172" s="159">
        <f t="shared" si="162"/>
        <v>0</v>
      </c>
      <c r="V172" s="159">
        <f t="shared" si="163"/>
        <v>0</v>
      </c>
      <c r="W172" s="158" t="e">
        <f t="shared" si="164"/>
        <v>#DIV/0!</v>
      </c>
      <c r="X172" s="158" t="e">
        <f t="shared" si="165"/>
        <v>#NUM!</v>
      </c>
      <c r="Y172" s="158" t="e">
        <f t="shared" si="166"/>
        <v>#NUM!</v>
      </c>
      <c r="Z172" s="158" t="e">
        <f t="shared" si="167"/>
        <v>#NUM!</v>
      </c>
      <c r="AA172" s="158" t="e">
        <f t="shared" si="168"/>
        <v>#NUM!</v>
      </c>
      <c r="AB172" s="177" t="e">
        <f t="shared" si="169"/>
        <v>#NUM!</v>
      </c>
    </row>
    <row r="173" spans="1:28" ht="13.5" customHeight="1" x14ac:dyDescent="0.2">
      <c r="A173" s="144" t="s">
        <v>198</v>
      </c>
      <c r="B173" s="206"/>
      <c r="C173" s="41"/>
      <c r="D173" s="41"/>
      <c r="E173" s="41"/>
      <c r="F173" s="41"/>
      <c r="G173" s="41"/>
      <c r="H173" s="41"/>
      <c r="J173" s="42" t="s">
        <v>1</v>
      </c>
      <c r="K173" s="42" t="s">
        <v>1</v>
      </c>
      <c r="L173" s="42" t="s">
        <v>1</v>
      </c>
      <c r="M173" s="1"/>
      <c r="S173" s="185">
        <f t="shared" si="160"/>
        <v>0</v>
      </c>
      <c r="T173" s="158">
        <f t="shared" si="161"/>
        <v>0</v>
      </c>
      <c r="U173" s="159">
        <f t="shared" si="162"/>
        <v>0</v>
      </c>
      <c r="V173" s="159">
        <f t="shared" si="163"/>
        <v>0</v>
      </c>
      <c r="W173" s="158" t="e">
        <f t="shared" si="164"/>
        <v>#DIV/0!</v>
      </c>
      <c r="X173" s="158" t="e">
        <f t="shared" si="165"/>
        <v>#NUM!</v>
      </c>
      <c r="Y173" s="158" t="e">
        <f t="shared" si="166"/>
        <v>#NUM!</v>
      </c>
      <c r="Z173" s="158" t="e">
        <f t="shared" si="167"/>
        <v>#NUM!</v>
      </c>
      <c r="AA173" s="158" t="e">
        <f t="shared" si="168"/>
        <v>#NUM!</v>
      </c>
      <c r="AB173" s="177" t="e">
        <f t="shared" si="169"/>
        <v>#NUM!</v>
      </c>
    </row>
    <row r="174" spans="1:28" ht="13.5" customHeight="1" x14ac:dyDescent="0.2">
      <c r="A174" s="142" t="s">
        <v>199</v>
      </c>
      <c r="B174" s="207"/>
      <c r="C174" s="50"/>
      <c r="D174" s="50"/>
      <c r="E174" s="50"/>
      <c r="F174" s="50"/>
      <c r="G174" s="50"/>
      <c r="H174" s="50"/>
      <c r="J174" s="51" t="s">
        <v>1</v>
      </c>
      <c r="K174" s="51" t="s">
        <v>1</v>
      </c>
      <c r="L174" s="51" t="s">
        <v>1</v>
      </c>
      <c r="M174" s="1"/>
      <c r="S174" s="185">
        <f t="shared" si="160"/>
        <v>0</v>
      </c>
      <c r="T174" s="158">
        <f t="shared" si="161"/>
        <v>0</v>
      </c>
      <c r="U174" s="159">
        <f t="shared" si="162"/>
        <v>0</v>
      </c>
      <c r="V174" s="159">
        <f t="shared" si="163"/>
        <v>0</v>
      </c>
      <c r="W174" s="158" t="e">
        <f t="shared" si="164"/>
        <v>#DIV/0!</v>
      </c>
      <c r="X174" s="158" t="e">
        <f t="shared" si="165"/>
        <v>#NUM!</v>
      </c>
      <c r="Y174" s="158" t="e">
        <f t="shared" si="166"/>
        <v>#NUM!</v>
      </c>
      <c r="Z174" s="158" t="e">
        <f t="shared" si="167"/>
        <v>#NUM!</v>
      </c>
      <c r="AA174" s="158" t="e">
        <f t="shared" si="168"/>
        <v>#NUM!</v>
      </c>
      <c r="AB174" s="177" t="e">
        <f t="shared" si="169"/>
        <v>#NUM!</v>
      </c>
    </row>
    <row r="175" spans="1:28" ht="6" customHeight="1" x14ac:dyDescent="0.2">
      <c r="A175" s="1"/>
      <c r="B175" s="36"/>
      <c r="C175" s="24"/>
      <c r="D175" s="24"/>
      <c r="E175" s="24"/>
      <c r="F175" s="24"/>
      <c r="G175" s="24"/>
      <c r="H175" s="24"/>
      <c r="J175" s="52"/>
      <c r="K175" s="52"/>
      <c r="L175" s="52"/>
      <c r="M175" s="1"/>
      <c r="S175" s="170"/>
      <c r="T175" s="166"/>
      <c r="U175" s="167"/>
      <c r="V175" s="167"/>
      <c r="W175" s="166"/>
      <c r="X175" s="166"/>
      <c r="Y175" s="166"/>
      <c r="Z175" s="166"/>
      <c r="AA175" s="166"/>
      <c r="AB175" s="171"/>
    </row>
    <row r="176" spans="1:28" ht="12" customHeight="1" x14ac:dyDescent="0.25">
      <c r="A176" s="90" t="s">
        <v>330</v>
      </c>
      <c r="B176" s="61"/>
      <c r="C176" s="63"/>
      <c r="D176" s="63"/>
      <c r="E176" s="63"/>
      <c r="F176" s="63"/>
      <c r="G176" s="63"/>
      <c r="H176" s="63"/>
      <c r="J176" s="62"/>
      <c r="K176" s="62"/>
      <c r="L176" s="62"/>
      <c r="M176" s="1"/>
      <c r="S176" s="174"/>
      <c r="T176" s="168"/>
      <c r="U176" s="169"/>
      <c r="V176" s="169"/>
      <c r="W176" s="168"/>
      <c r="X176" s="168"/>
      <c r="Y176" s="168"/>
      <c r="Z176" s="168"/>
      <c r="AA176" s="168"/>
      <c r="AB176" s="175"/>
    </row>
    <row r="177" spans="1:117" ht="13.5" customHeight="1" x14ac:dyDescent="0.2">
      <c r="A177" s="142" t="s">
        <v>26</v>
      </c>
      <c r="B177" s="39" t="s">
        <v>27</v>
      </c>
      <c r="C177" s="50"/>
      <c r="D177" s="50"/>
      <c r="E177" s="50"/>
      <c r="F177" s="50"/>
      <c r="G177" s="50"/>
      <c r="H177" s="50"/>
      <c r="J177" s="51" t="s">
        <v>1</v>
      </c>
      <c r="K177" s="51" t="s">
        <v>1</v>
      </c>
      <c r="L177" s="51" t="s">
        <v>1</v>
      </c>
      <c r="M177" s="1"/>
      <c r="S177" s="185">
        <f>COUNTIF(D177:H177,"&gt;0")</f>
        <v>0</v>
      </c>
      <c r="T177" s="158">
        <f>COUNT(D177:H177)</f>
        <v>0</v>
      </c>
      <c r="U177" s="159">
        <f>MIN(D177:H177)</f>
        <v>0</v>
      </c>
      <c r="V177" s="159">
        <f>MAX(D177:H177)</f>
        <v>0</v>
      </c>
      <c r="W177" s="158" t="e">
        <f>AVERAGE(D177:H177)</f>
        <v>#DIV/0!</v>
      </c>
      <c r="X177" s="158" t="e">
        <f>MEDIAN(D177:H177)</f>
        <v>#NUM!</v>
      </c>
      <c r="Y177" s="158" t="e">
        <f>_xlfn.PERCENTILE.INC(D177:H177,0.8)</f>
        <v>#NUM!</v>
      </c>
      <c r="Z177" s="158" t="e">
        <f>_xlfn.PERCENTILE.INC(D177:H177,0.85)</f>
        <v>#NUM!</v>
      </c>
      <c r="AA177" s="158" t="e">
        <f>_xlfn.PERCENTILE.INC(D177:H177,0.9)</f>
        <v>#NUM!</v>
      </c>
      <c r="AB177" s="177" t="e">
        <f>_xlfn.PERCENTILE.INC(D177:H177,0.95)</f>
        <v>#NUM!</v>
      </c>
    </row>
    <row r="178" spans="1:117" s="25" customFormat="1" ht="13.5" customHeight="1" x14ac:dyDescent="0.2">
      <c r="A178" s="143" t="s">
        <v>108</v>
      </c>
      <c r="B178" s="39" t="s">
        <v>27</v>
      </c>
      <c r="C178" s="30"/>
      <c r="D178" s="30"/>
      <c r="E178" s="30"/>
      <c r="F178" s="30"/>
      <c r="G178" s="30"/>
      <c r="H178" s="30"/>
      <c r="I178" s="1"/>
      <c r="J178" s="40" t="s">
        <v>320</v>
      </c>
      <c r="K178" s="146" t="s">
        <v>1</v>
      </c>
      <c r="L178" s="146" t="s">
        <v>1</v>
      </c>
      <c r="N178" s="152"/>
      <c r="O178" s="152"/>
      <c r="P178" s="152"/>
      <c r="Q178" s="152"/>
      <c r="R178" s="152"/>
      <c r="S178" s="186">
        <f>COUNTIF(D178:H178,"&gt;0")</f>
        <v>0</v>
      </c>
      <c r="T178" s="160">
        <f>COUNT(D178:H178)</f>
        <v>0</v>
      </c>
      <c r="U178" s="161">
        <f>MIN(D178:H178)</f>
        <v>0</v>
      </c>
      <c r="V178" s="161">
        <f>MAX(D178:H178)</f>
        <v>0</v>
      </c>
      <c r="W178" s="160" t="e">
        <f>AVERAGE(D178:H178)</f>
        <v>#DIV/0!</v>
      </c>
      <c r="X178" s="160" t="e">
        <f>MEDIAN(D178:H178)</f>
        <v>#NUM!</v>
      </c>
      <c r="Y178" s="160" t="e">
        <f>_xlfn.PERCENTILE.INC(D178:H178,0.8)</f>
        <v>#NUM!</v>
      </c>
      <c r="Z178" s="160" t="e">
        <f>_xlfn.PERCENTILE.INC(D178:H178,0.85)</f>
        <v>#NUM!</v>
      </c>
      <c r="AA178" s="160" t="e">
        <f t="shared" ref="AA178" si="170">_xlfn.PERCENTILE.INC(D178:H178,0.9)</f>
        <v>#NUM!</v>
      </c>
      <c r="AB178" s="178" t="e">
        <f t="shared" ref="AB178" si="171">_xlfn.PERCENTILE.INC(D178:H178,0.95)</f>
        <v>#NUM!</v>
      </c>
      <c r="AC178" s="154"/>
      <c r="AD178" s="154"/>
      <c r="AE178" s="154"/>
      <c r="AF178" s="154"/>
      <c r="AG178" s="154"/>
      <c r="AH178" s="154"/>
      <c r="AI178" s="154"/>
      <c r="AJ178" s="154"/>
      <c r="AK178" s="154"/>
      <c r="AL178" s="154"/>
      <c r="AM178" s="154"/>
      <c r="AN178" s="154"/>
      <c r="AO178" s="154"/>
      <c r="AP178" s="154"/>
      <c r="AQ178" s="154"/>
      <c r="AR178" s="154"/>
      <c r="AS178" s="154"/>
      <c r="AT178" s="154"/>
      <c r="AU178" s="154"/>
      <c r="AV178" s="154"/>
      <c r="AW178" s="154"/>
      <c r="AX178" s="154"/>
      <c r="AY178" s="154"/>
      <c r="AZ178" s="154"/>
      <c r="BA178" s="154"/>
      <c r="BB178" s="154"/>
      <c r="BC178" s="154"/>
      <c r="BD178" s="154"/>
      <c r="BE178" s="154"/>
      <c r="BF178" s="154"/>
      <c r="BG178" s="154"/>
      <c r="BH178" s="154"/>
      <c r="BI178" s="154"/>
      <c r="BJ178" s="154"/>
      <c r="BK178" s="154"/>
      <c r="BL178" s="154"/>
      <c r="BM178" s="154"/>
      <c r="BN178" s="154"/>
      <c r="BO178" s="154"/>
      <c r="BP178" s="154"/>
      <c r="BQ178" s="154"/>
      <c r="BR178" s="154"/>
      <c r="BS178" s="154"/>
      <c r="BT178" s="154"/>
      <c r="BU178" s="154"/>
      <c r="BV178" s="154"/>
      <c r="BW178" s="154"/>
      <c r="BX178" s="154"/>
      <c r="BY178" s="154"/>
      <c r="BZ178" s="154"/>
      <c r="CA178" s="154"/>
      <c r="CB178" s="154"/>
      <c r="CC178" s="154"/>
      <c r="CD178" s="154"/>
      <c r="CE178" s="154"/>
      <c r="CF178" s="154"/>
      <c r="CG178" s="154"/>
      <c r="CH178" s="154"/>
      <c r="CI178" s="154"/>
      <c r="CJ178" s="154"/>
      <c r="CK178" s="154"/>
      <c r="CL178" s="154"/>
      <c r="CM178" s="154"/>
      <c r="CN178" s="154"/>
      <c r="CO178" s="154"/>
      <c r="CP178" s="154"/>
      <c r="CQ178" s="154"/>
      <c r="CR178" s="154"/>
      <c r="CS178" s="154"/>
      <c r="CT178" s="154"/>
      <c r="CU178" s="154"/>
      <c r="CV178" s="154"/>
      <c r="CW178" s="154"/>
      <c r="CX178" s="154"/>
      <c r="CY178" s="154"/>
      <c r="CZ178" s="154"/>
      <c r="DA178" s="154"/>
      <c r="DB178" s="154"/>
      <c r="DC178" s="154"/>
      <c r="DD178" s="154"/>
      <c r="DE178" s="154"/>
      <c r="DF178" s="154"/>
      <c r="DG178" s="154"/>
      <c r="DH178" s="154"/>
      <c r="DI178" s="154"/>
      <c r="DJ178" s="154"/>
      <c r="DK178" s="154"/>
      <c r="DL178" s="154"/>
      <c r="DM178" s="154"/>
    </row>
    <row r="179" spans="1:117" s="1" customFormat="1" x14ac:dyDescent="0.2">
      <c r="A179" s="76"/>
      <c r="B179" s="75"/>
      <c r="C179" s="75"/>
      <c r="D179" s="19"/>
      <c r="E179" s="74"/>
      <c r="F179" s="74"/>
      <c r="G179" s="74"/>
      <c r="H179" s="74"/>
      <c r="N179" s="151"/>
      <c r="O179" s="151"/>
      <c r="P179" s="151"/>
      <c r="Q179" s="151"/>
      <c r="R179" s="151"/>
      <c r="S179" s="170"/>
      <c r="T179" s="166"/>
      <c r="U179" s="167"/>
      <c r="V179" s="167"/>
      <c r="W179" s="166"/>
      <c r="X179" s="166"/>
      <c r="Y179" s="166"/>
      <c r="Z179" s="166"/>
      <c r="AA179" s="166"/>
      <c r="AB179" s="171"/>
      <c r="AC179" s="123"/>
      <c r="AD179" s="123"/>
      <c r="AE179" s="123"/>
      <c r="AF179" s="123"/>
      <c r="AG179" s="123"/>
      <c r="AH179" s="123"/>
      <c r="AI179" s="123"/>
      <c r="AJ179" s="123"/>
      <c r="AK179" s="123"/>
      <c r="AL179" s="123"/>
      <c r="AM179" s="123"/>
      <c r="AN179" s="123"/>
      <c r="AO179" s="123"/>
      <c r="AP179" s="123"/>
      <c r="AQ179" s="123"/>
      <c r="AR179" s="123"/>
      <c r="AS179" s="123"/>
      <c r="AT179" s="123"/>
      <c r="AU179" s="123"/>
      <c r="AV179" s="123"/>
      <c r="AW179" s="123"/>
      <c r="AX179" s="123"/>
      <c r="AY179" s="123"/>
      <c r="AZ179" s="123"/>
      <c r="BA179" s="123"/>
      <c r="BB179" s="123"/>
      <c r="BC179" s="123"/>
      <c r="BD179" s="123"/>
      <c r="BE179" s="123"/>
      <c r="BF179" s="123"/>
      <c r="BG179" s="123"/>
      <c r="BH179" s="123"/>
      <c r="BI179" s="123"/>
      <c r="BJ179" s="123"/>
      <c r="BK179" s="123"/>
      <c r="BL179" s="123"/>
      <c r="BM179" s="123"/>
      <c r="BN179" s="123"/>
      <c r="BO179" s="123"/>
      <c r="BP179" s="123"/>
      <c r="BQ179" s="123"/>
      <c r="BR179" s="123"/>
      <c r="BS179" s="123"/>
      <c r="BT179" s="123"/>
      <c r="BU179" s="123"/>
      <c r="BV179" s="123"/>
      <c r="BW179" s="123"/>
      <c r="BX179" s="123"/>
      <c r="BY179" s="123"/>
      <c r="BZ179" s="123"/>
      <c r="CA179" s="123"/>
      <c r="CB179" s="123"/>
      <c r="CC179" s="123"/>
      <c r="CD179" s="123"/>
      <c r="CE179" s="123"/>
      <c r="CF179" s="123"/>
      <c r="CG179" s="123"/>
      <c r="CH179" s="123"/>
      <c r="CI179" s="123"/>
      <c r="CJ179" s="123"/>
      <c r="CK179" s="123"/>
      <c r="CL179" s="123"/>
      <c r="CM179" s="123"/>
      <c r="CN179" s="123"/>
      <c r="CO179" s="123"/>
      <c r="CP179" s="123"/>
      <c r="CQ179" s="123"/>
      <c r="CR179" s="123"/>
      <c r="CS179" s="123"/>
      <c r="CT179" s="123"/>
      <c r="CU179" s="123"/>
      <c r="CV179" s="123"/>
      <c r="CW179" s="123"/>
      <c r="CX179" s="123"/>
      <c r="CY179" s="123"/>
      <c r="CZ179" s="123"/>
      <c r="DA179" s="123"/>
      <c r="DB179" s="123"/>
      <c r="DC179" s="123"/>
      <c r="DD179" s="123"/>
      <c r="DE179" s="123"/>
      <c r="DF179" s="123"/>
      <c r="DG179" s="123"/>
      <c r="DH179" s="123"/>
      <c r="DI179" s="123"/>
      <c r="DJ179" s="123"/>
      <c r="DK179" s="123"/>
      <c r="DL179" s="123"/>
      <c r="DM179" s="123"/>
    </row>
    <row r="180" spans="1:117" s="1" customFormat="1" x14ac:dyDescent="0.2">
      <c r="A180" s="76" t="s">
        <v>61</v>
      </c>
      <c r="B180" s="75" t="s">
        <v>325</v>
      </c>
      <c r="C180" s="75"/>
      <c r="D180" s="11"/>
      <c r="E180" s="74"/>
      <c r="F180" s="74"/>
      <c r="G180" s="74"/>
      <c r="H180" s="74"/>
      <c r="N180" s="151"/>
      <c r="O180" s="151"/>
      <c r="P180" s="151"/>
      <c r="Q180" s="151"/>
      <c r="R180" s="151"/>
      <c r="S180" s="172"/>
      <c r="T180" s="164"/>
      <c r="U180" s="165"/>
      <c r="V180" s="165"/>
      <c r="W180" s="164"/>
      <c r="X180" s="164"/>
      <c r="Y180" s="164"/>
      <c r="Z180" s="164"/>
      <c r="AA180" s="164"/>
      <c r="AB180" s="173"/>
      <c r="AC180" s="123"/>
      <c r="AD180" s="123"/>
      <c r="AE180" s="123"/>
      <c r="AF180" s="123"/>
      <c r="AG180" s="123"/>
      <c r="AH180" s="123"/>
      <c r="AI180" s="123"/>
      <c r="AJ180" s="123"/>
      <c r="AK180" s="123"/>
      <c r="AL180" s="123"/>
      <c r="AM180" s="123"/>
      <c r="AN180" s="123"/>
      <c r="AO180" s="123"/>
      <c r="AP180" s="123"/>
      <c r="AQ180" s="123"/>
      <c r="AR180" s="123"/>
      <c r="AS180" s="123"/>
      <c r="AT180" s="123"/>
      <c r="AU180" s="123"/>
      <c r="AV180" s="123"/>
      <c r="AW180" s="123"/>
      <c r="AX180" s="123"/>
      <c r="AY180" s="123"/>
      <c r="AZ180" s="123"/>
      <c r="BA180" s="123"/>
      <c r="BB180" s="123"/>
      <c r="BC180" s="123"/>
      <c r="BD180" s="123"/>
      <c r="BE180" s="123"/>
      <c r="BF180" s="123"/>
      <c r="BG180" s="123"/>
      <c r="BH180" s="123"/>
      <c r="BI180" s="123"/>
      <c r="BJ180" s="123"/>
      <c r="BK180" s="123"/>
      <c r="BL180" s="123"/>
      <c r="BM180" s="123"/>
      <c r="BN180" s="123"/>
      <c r="BO180" s="123"/>
      <c r="BP180" s="123"/>
      <c r="BQ180" s="123"/>
      <c r="BR180" s="123"/>
      <c r="BS180" s="123"/>
      <c r="BT180" s="123"/>
      <c r="BU180" s="123"/>
      <c r="BV180" s="123"/>
      <c r="BW180" s="123"/>
      <c r="BX180" s="123"/>
      <c r="BY180" s="123"/>
      <c r="BZ180" s="123"/>
      <c r="CA180" s="123"/>
      <c r="CB180" s="123"/>
      <c r="CC180" s="123"/>
      <c r="CD180" s="123"/>
      <c r="CE180" s="123"/>
      <c r="CF180" s="123"/>
      <c r="CG180" s="123"/>
      <c r="CH180" s="123"/>
      <c r="CI180" s="123"/>
      <c r="CJ180" s="123"/>
      <c r="CK180" s="123"/>
      <c r="CL180" s="123"/>
      <c r="CM180" s="123"/>
      <c r="CN180" s="123"/>
      <c r="CO180" s="123"/>
      <c r="CP180" s="123"/>
      <c r="CQ180" s="123"/>
      <c r="CR180" s="123"/>
      <c r="CS180" s="123"/>
      <c r="CT180" s="123"/>
      <c r="CU180" s="123"/>
      <c r="CV180" s="123"/>
      <c r="CW180" s="123"/>
      <c r="CX180" s="123"/>
      <c r="CY180" s="123"/>
      <c r="CZ180" s="123"/>
      <c r="DA180" s="123"/>
      <c r="DB180" s="123"/>
      <c r="DC180" s="123"/>
      <c r="DD180" s="123"/>
      <c r="DE180" s="123"/>
      <c r="DF180" s="123"/>
      <c r="DG180" s="123"/>
      <c r="DH180" s="123"/>
      <c r="DI180" s="123"/>
      <c r="DJ180" s="123"/>
      <c r="DK180" s="123"/>
      <c r="DL180" s="123"/>
      <c r="DM180" s="123"/>
    </row>
    <row r="181" spans="1:117" s="1" customFormat="1" x14ac:dyDescent="0.2">
      <c r="A181" s="76" t="s">
        <v>321</v>
      </c>
      <c r="B181" s="75" t="s">
        <v>322</v>
      </c>
      <c r="C181" s="75"/>
      <c r="D181" s="11"/>
      <c r="E181" s="74"/>
      <c r="F181" s="74"/>
      <c r="G181" s="74"/>
      <c r="H181" s="74"/>
      <c r="N181" s="151"/>
      <c r="O181" s="151"/>
      <c r="P181" s="151"/>
      <c r="Q181" s="151"/>
      <c r="R181" s="151"/>
      <c r="S181" s="172"/>
      <c r="T181" s="164"/>
      <c r="U181" s="165"/>
      <c r="V181" s="165"/>
      <c r="W181" s="164"/>
      <c r="X181" s="164"/>
      <c r="Y181" s="164"/>
      <c r="Z181" s="164"/>
      <c r="AA181" s="164"/>
      <c r="AB181" s="173"/>
      <c r="AC181" s="123"/>
      <c r="AD181" s="123"/>
      <c r="AE181" s="123"/>
      <c r="AF181" s="123"/>
      <c r="AG181" s="123"/>
      <c r="AH181" s="123"/>
      <c r="AI181" s="123"/>
      <c r="AJ181" s="123"/>
      <c r="AK181" s="123"/>
      <c r="AL181" s="123"/>
      <c r="AM181" s="123"/>
      <c r="AN181" s="123"/>
      <c r="AO181" s="123"/>
      <c r="AP181" s="123"/>
      <c r="AQ181" s="123"/>
      <c r="AR181" s="123"/>
      <c r="AS181" s="123"/>
      <c r="AT181" s="123"/>
      <c r="AU181" s="123"/>
      <c r="AV181" s="123"/>
      <c r="AW181" s="123"/>
      <c r="AX181" s="123"/>
      <c r="AY181" s="123"/>
      <c r="AZ181" s="123"/>
      <c r="BA181" s="123"/>
      <c r="BB181" s="123"/>
      <c r="BC181" s="123"/>
      <c r="BD181" s="123"/>
      <c r="BE181" s="123"/>
      <c r="BF181" s="123"/>
      <c r="BG181" s="123"/>
      <c r="BH181" s="123"/>
      <c r="BI181" s="123"/>
      <c r="BJ181" s="123"/>
      <c r="BK181" s="123"/>
      <c r="BL181" s="123"/>
      <c r="BM181" s="123"/>
      <c r="BN181" s="123"/>
      <c r="BO181" s="123"/>
      <c r="BP181" s="123"/>
      <c r="BQ181" s="123"/>
      <c r="BR181" s="123"/>
      <c r="BS181" s="123"/>
      <c r="BT181" s="123"/>
      <c r="BU181" s="123"/>
      <c r="BV181" s="123"/>
      <c r="BW181" s="123"/>
      <c r="BX181" s="123"/>
      <c r="BY181" s="123"/>
      <c r="BZ181" s="123"/>
      <c r="CA181" s="123"/>
      <c r="CB181" s="123"/>
      <c r="CC181" s="123"/>
      <c r="CD181" s="123"/>
      <c r="CE181" s="123"/>
      <c r="CF181" s="123"/>
      <c r="CG181" s="123"/>
      <c r="CH181" s="123"/>
      <c r="CI181" s="123"/>
      <c r="CJ181" s="123"/>
      <c r="CK181" s="123"/>
      <c r="CL181" s="123"/>
      <c r="CM181" s="123"/>
      <c r="CN181" s="123"/>
      <c r="CO181" s="123"/>
      <c r="CP181" s="123"/>
      <c r="CQ181" s="123"/>
      <c r="CR181" s="123"/>
      <c r="CS181" s="123"/>
      <c r="CT181" s="123"/>
      <c r="CU181" s="123"/>
      <c r="CV181" s="123"/>
      <c r="CW181" s="123"/>
      <c r="CX181" s="123"/>
      <c r="CY181" s="123"/>
      <c r="CZ181" s="123"/>
      <c r="DA181" s="123"/>
      <c r="DB181" s="123"/>
      <c r="DC181" s="123"/>
      <c r="DD181" s="123"/>
      <c r="DE181" s="123"/>
      <c r="DF181" s="123"/>
      <c r="DG181" s="123"/>
      <c r="DH181" s="123"/>
      <c r="DI181" s="123"/>
      <c r="DJ181" s="123"/>
      <c r="DK181" s="123"/>
      <c r="DL181" s="123"/>
      <c r="DM181" s="123"/>
    </row>
    <row r="182" spans="1:117" s="1" customFormat="1" ht="12" x14ac:dyDescent="0.2">
      <c r="A182" s="77" t="s">
        <v>323</v>
      </c>
      <c r="B182" s="75" t="s">
        <v>324</v>
      </c>
      <c r="C182" s="75"/>
      <c r="D182" s="11"/>
      <c r="E182" s="74"/>
      <c r="F182" s="74"/>
      <c r="G182" s="74"/>
      <c r="H182" s="74"/>
      <c r="N182" s="151"/>
      <c r="O182" s="151"/>
      <c r="P182" s="151"/>
      <c r="Q182" s="151"/>
      <c r="R182" s="151"/>
      <c r="S182" s="172"/>
      <c r="T182" s="164"/>
      <c r="U182" s="165"/>
      <c r="V182" s="165"/>
      <c r="W182" s="164"/>
      <c r="X182" s="164"/>
      <c r="Y182" s="164"/>
      <c r="Z182" s="164"/>
      <c r="AA182" s="164"/>
      <c r="AB182" s="173"/>
      <c r="AC182" s="123"/>
      <c r="AD182" s="123"/>
      <c r="AE182" s="123"/>
      <c r="AF182" s="123"/>
      <c r="AG182" s="123"/>
      <c r="AH182" s="123"/>
      <c r="AI182" s="123"/>
      <c r="AJ182" s="123"/>
      <c r="AK182" s="123"/>
      <c r="AL182" s="123"/>
      <c r="AM182" s="123"/>
      <c r="AN182" s="123"/>
      <c r="AO182" s="123"/>
      <c r="AP182" s="123"/>
      <c r="AQ182" s="123"/>
      <c r="AR182" s="123"/>
      <c r="AS182" s="123"/>
      <c r="AT182" s="123"/>
      <c r="AU182" s="123"/>
      <c r="AV182" s="123"/>
      <c r="AW182" s="123"/>
      <c r="AX182" s="123"/>
      <c r="AY182" s="123"/>
      <c r="AZ182" s="123"/>
      <c r="BA182" s="123"/>
      <c r="BB182" s="123"/>
      <c r="BC182" s="123"/>
      <c r="BD182" s="123"/>
      <c r="BE182" s="123"/>
      <c r="BF182" s="123"/>
      <c r="BG182" s="123"/>
      <c r="BH182" s="123"/>
      <c r="BI182" s="123"/>
      <c r="BJ182" s="123"/>
      <c r="BK182" s="123"/>
      <c r="BL182" s="123"/>
      <c r="BM182" s="123"/>
      <c r="BN182" s="123"/>
      <c r="BO182" s="123"/>
      <c r="BP182" s="123"/>
      <c r="BQ182" s="123"/>
      <c r="BR182" s="123"/>
      <c r="BS182" s="123"/>
      <c r="BT182" s="123"/>
      <c r="BU182" s="123"/>
      <c r="BV182" s="123"/>
      <c r="BW182" s="123"/>
      <c r="BX182" s="123"/>
      <c r="BY182" s="123"/>
      <c r="BZ182" s="123"/>
      <c r="CA182" s="123"/>
      <c r="CB182" s="123"/>
      <c r="CC182" s="123"/>
      <c r="CD182" s="123"/>
      <c r="CE182" s="123"/>
      <c r="CF182" s="123"/>
      <c r="CG182" s="123"/>
      <c r="CH182" s="123"/>
      <c r="CI182" s="123"/>
      <c r="CJ182" s="123"/>
      <c r="CK182" s="123"/>
      <c r="CL182" s="123"/>
      <c r="CM182" s="123"/>
      <c r="CN182" s="123"/>
      <c r="CO182" s="123"/>
      <c r="CP182" s="123"/>
      <c r="CQ182" s="123"/>
      <c r="CR182" s="123"/>
      <c r="CS182" s="123"/>
      <c r="CT182" s="123"/>
      <c r="CU182" s="123"/>
      <c r="CV182" s="123"/>
      <c r="CW182" s="123"/>
      <c r="CX182" s="123"/>
      <c r="CY182" s="123"/>
      <c r="CZ182" s="123"/>
      <c r="DA182" s="123"/>
      <c r="DB182" s="123"/>
      <c r="DC182" s="123"/>
      <c r="DD182" s="123"/>
      <c r="DE182" s="123"/>
      <c r="DF182" s="123"/>
      <c r="DG182" s="123"/>
      <c r="DH182" s="123"/>
      <c r="DI182" s="123"/>
      <c r="DJ182" s="123"/>
      <c r="DK182" s="123"/>
      <c r="DL182" s="123"/>
      <c r="DM182" s="123"/>
    </row>
    <row r="183" spans="1:117" s="1" customFormat="1" ht="12" x14ac:dyDescent="0.2">
      <c r="A183" s="78" t="s">
        <v>323</v>
      </c>
      <c r="B183" s="75" t="s">
        <v>898</v>
      </c>
      <c r="C183" s="79"/>
      <c r="D183" s="79"/>
      <c r="E183" s="80"/>
      <c r="F183" s="80"/>
      <c r="G183" s="80"/>
      <c r="H183" s="80"/>
      <c r="N183" s="151"/>
      <c r="O183" s="151"/>
      <c r="P183" s="151"/>
      <c r="Q183" s="151"/>
      <c r="R183" s="151"/>
      <c r="S183" s="172"/>
      <c r="T183" s="164"/>
      <c r="U183" s="165"/>
      <c r="V183" s="165"/>
      <c r="W183" s="164"/>
      <c r="X183" s="164"/>
      <c r="Y183" s="164"/>
      <c r="Z183" s="164"/>
      <c r="AA183" s="164"/>
      <c r="AB183" s="173"/>
      <c r="AC183" s="123"/>
      <c r="AD183" s="123"/>
      <c r="AE183" s="123"/>
      <c r="AF183" s="123"/>
      <c r="AG183" s="123"/>
      <c r="AH183" s="123"/>
      <c r="AI183" s="123"/>
      <c r="AJ183" s="123"/>
      <c r="AK183" s="123"/>
      <c r="AL183" s="123"/>
      <c r="AM183" s="123"/>
      <c r="AN183" s="123"/>
      <c r="AO183" s="123"/>
      <c r="AP183" s="123"/>
      <c r="AQ183" s="123"/>
      <c r="AR183" s="123"/>
      <c r="AS183" s="123"/>
      <c r="AT183" s="123"/>
      <c r="AU183" s="123"/>
      <c r="AV183" s="123"/>
      <c r="AW183" s="123"/>
      <c r="AX183" s="123"/>
      <c r="AY183" s="123"/>
      <c r="AZ183" s="123"/>
      <c r="BA183" s="123"/>
      <c r="BB183" s="123"/>
      <c r="BC183" s="123"/>
      <c r="BD183" s="123"/>
      <c r="BE183" s="123"/>
      <c r="BF183" s="123"/>
      <c r="BG183" s="123"/>
      <c r="BH183" s="123"/>
      <c r="BI183" s="123"/>
      <c r="BJ183" s="123"/>
      <c r="BK183" s="123"/>
      <c r="BL183" s="123"/>
      <c r="BM183" s="123"/>
      <c r="BN183" s="123"/>
      <c r="BO183" s="123"/>
      <c r="BP183" s="123"/>
      <c r="BQ183" s="123"/>
      <c r="BR183" s="123"/>
      <c r="BS183" s="123"/>
      <c r="BT183" s="123"/>
      <c r="BU183" s="123"/>
      <c r="BV183" s="123"/>
      <c r="BW183" s="123"/>
      <c r="BX183" s="123"/>
      <c r="BY183" s="123"/>
      <c r="BZ183" s="123"/>
      <c r="CA183" s="123"/>
      <c r="CB183" s="123"/>
      <c r="CC183" s="123"/>
      <c r="CD183" s="123"/>
      <c r="CE183" s="123"/>
      <c r="CF183" s="123"/>
      <c r="CG183" s="123"/>
      <c r="CH183" s="123"/>
      <c r="CI183" s="123"/>
      <c r="CJ183" s="123"/>
      <c r="CK183" s="123"/>
      <c r="CL183" s="123"/>
      <c r="CM183" s="123"/>
      <c r="CN183" s="123"/>
      <c r="CO183" s="123"/>
      <c r="CP183" s="123"/>
      <c r="CQ183" s="123"/>
      <c r="CR183" s="123"/>
      <c r="CS183" s="123"/>
      <c r="CT183" s="123"/>
      <c r="CU183" s="123"/>
      <c r="CV183" s="123"/>
      <c r="CW183" s="123"/>
      <c r="CX183" s="123"/>
      <c r="CY183" s="123"/>
      <c r="CZ183" s="123"/>
      <c r="DA183" s="123"/>
      <c r="DB183" s="123"/>
      <c r="DC183" s="123"/>
      <c r="DD183" s="123"/>
      <c r="DE183" s="123"/>
      <c r="DF183" s="123"/>
      <c r="DG183" s="123"/>
      <c r="DH183" s="123"/>
      <c r="DI183" s="123"/>
      <c r="DJ183" s="123"/>
      <c r="DK183" s="123"/>
      <c r="DL183" s="123"/>
      <c r="DM183" s="123"/>
    </row>
    <row r="184" spans="1:117" s="1" customFormat="1" ht="12" customHeight="1" x14ac:dyDescent="0.25">
      <c r="A184" s="10"/>
      <c r="B184" s="10"/>
      <c r="C184" s="79"/>
      <c r="D184" s="79"/>
      <c r="E184" s="80"/>
      <c r="F184" s="80"/>
      <c r="G184" s="80"/>
      <c r="H184" s="80"/>
      <c r="N184" s="151"/>
      <c r="O184" s="151"/>
      <c r="P184" s="151"/>
      <c r="Q184" s="151"/>
      <c r="R184" s="151"/>
      <c r="S184" s="172"/>
      <c r="T184" s="164"/>
      <c r="U184" s="165"/>
      <c r="V184" s="165"/>
      <c r="W184" s="164"/>
      <c r="X184" s="164"/>
      <c r="Y184" s="164"/>
      <c r="Z184" s="164"/>
      <c r="AA184" s="164"/>
      <c r="AB184" s="173"/>
      <c r="AC184" s="123"/>
      <c r="AD184" s="123"/>
      <c r="AE184" s="123"/>
      <c r="AF184" s="123"/>
      <c r="AG184" s="123"/>
      <c r="AH184" s="123"/>
      <c r="AI184" s="123"/>
      <c r="AJ184" s="123"/>
      <c r="AK184" s="123"/>
      <c r="AL184" s="123"/>
      <c r="AM184" s="123"/>
      <c r="AN184" s="123"/>
      <c r="AO184" s="123"/>
      <c r="AP184" s="123"/>
      <c r="AQ184" s="123"/>
      <c r="AR184" s="123"/>
      <c r="AS184" s="123"/>
      <c r="AT184" s="123"/>
      <c r="AU184" s="123"/>
      <c r="AV184" s="123"/>
      <c r="AW184" s="123"/>
      <c r="AX184" s="123"/>
      <c r="AY184" s="123"/>
      <c r="AZ184" s="123"/>
      <c r="BA184" s="123"/>
      <c r="BB184" s="123"/>
      <c r="BC184" s="123"/>
      <c r="BD184" s="123"/>
      <c r="BE184" s="123"/>
      <c r="BF184" s="123"/>
      <c r="BG184" s="123"/>
      <c r="BH184" s="123"/>
      <c r="BI184" s="123"/>
      <c r="BJ184" s="123"/>
      <c r="BK184" s="123"/>
      <c r="BL184" s="123"/>
      <c r="BM184" s="123"/>
      <c r="BN184" s="123"/>
      <c r="BO184" s="123"/>
      <c r="BP184" s="123"/>
      <c r="BQ184" s="123"/>
      <c r="BR184" s="123"/>
      <c r="BS184" s="123"/>
      <c r="BT184" s="123"/>
      <c r="BU184" s="123"/>
      <c r="BV184" s="123"/>
      <c r="BW184" s="123"/>
      <c r="BX184" s="123"/>
      <c r="BY184" s="123"/>
      <c r="BZ184" s="123"/>
      <c r="CA184" s="123"/>
      <c r="CB184" s="123"/>
      <c r="CC184" s="123"/>
      <c r="CD184" s="123"/>
      <c r="CE184" s="123"/>
      <c r="CF184" s="123"/>
      <c r="CG184" s="123"/>
      <c r="CH184" s="123"/>
      <c r="CI184" s="123"/>
      <c r="CJ184" s="123"/>
      <c r="CK184" s="123"/>
      <c r="CL184" s="123"/>
      <c r="CM184" s="123"/>
      <c r="CN184" s="123"/>
      <c r="CO184" s="123"/>
      <c r="CP184" s="123"/>
      <c r="CQ184" s="123"/>
      <c r="CR184" s="123"/>
      <c r="CS184" s="123"/>
      <c r="CT184" s="123"/>
      <c r="CU184" s="123"/>
      <c r="CV184" s="123"/>
      <c r="CW184" s="123"/>
      <c r="CX184" s="123"/>
      <c r="CY184" s="123"/>
      <c r="CZ184" s="123"/>
      <c r="DA184" s="123"/>
      <c r="DB184" s="123"/>
      <c r="DC184" s="123"/>
      <c r="DD184" s="123"/>
      <c r="DE184" s="123"/>
      <c r="DF184" s="123"/>
      <c r="DG184" s="123"/>
      <c r="DH184" s="123"/>
      <c r="DI184" s="123"/>
      <c r="DJ184" s="123"/>
      <c r="DK184" s="123"/>
      <c r="DL184" s="123"/>
      <c r="DM184" s="123"/>
    </row>
    <row r="185" spans="1:117" ht="12" customHeight="1" x14ac:dyDescent="0.2">
      <c r="A185" s="2"/>
      <c r="B185" s="35"/>
      <c r="C185" s="35"/>
      <c r="D185" s="35"/>
      <c r="E185" s="35"/>
      <c r="F185" s="35"/>
      <c r="G185" s="35"/>
      <c r="H185" s="35"/>
      <c r="J185" s="1"/>
      <c r="K185" s="1"/>
      <c r="L185" s="1"/>
      <c r="M185" s="1"/>
      <c r="S185" s="172"/>
      <c r="T185" s="164"/>
      <c r="U185" s="165"/>
      <c r="V185" s="165"/>
      <c r="W185" s="164"/>
      <c r="X185" s="164"/>
      <c r="Y185" s="164"/>
      <c r="Z185" s="164"/>
      <c r="AA185" s="164"/>
      <c r="AB185" s="173"/>
    </row>
    <row r="186" spans="1:117" ht="12" customHeight="1" x14ac:dyDescent="0.2">
      <c r="A186" s="2"/>
      <c r="B186" s="35"/>
      <c r="C186" s="35"/>
      <c r="D186" s="35"/>
      <c r="E186" s="35"/>
      <c r="F186" s="35"/>
      <c r="G186" s="35"/>
      <c r="H186" s="35"/>
      <c r="J186" s="1"/>
      <c r="K186" s="1"/>
      <c r="L186" s="1"/>
      <c r="M186" s="1"/>
      <c r="S186" s="172"/>
      <c r="T186" s="164"/>
      <c r="U186" s="165"/>
      <c r="V186" s="165"/>
      <c r="W186" s="164"/>
      <c r="X186" s="164"/>
      <c r="Y186" s="164"/>
      <c r="Z186" s="164"/>
      <c r="AA186" s="164"/>
      <c r="AB186" s="173"/>
    </row>
    <row r="187" spans="1:117" ht="12" customHeight="1" x14ac:dyDescent="0.2">
      <c r="A187" s="2"/>
      <c r="B187" s="35"/>
      <c r="C187" s="35"/>
      <c r="D187" s="35"/>
      <c r="E187" s="35"/>
      <c r="F187" s="35"/>
      <c r="G187" s="35"/>
      <c r="H187" s="35"/>
      <c r="J187" s="1"/>
      <c r="K187" s="1"/>
      <c r="L187" s="1"/>
      <c r="M187" s="1"/>
      <c r="S187" s="172"/>
      <c r="T187" s="164"/>
      <c r="U187" s="165"/>
      <c r="V187" s="165"/>
      <c r="W187" s="164"/>
      <c r="X187" s="164"/>
      <c r="Y187" s="164"/>
      <c r="Z187" s="164"/>
      <c r="AA187" s="164"/>
      <c r="AB187" s="173"/>
    </row>
    <row r="188" spans="1:117" ht="30" customHeight="1" x14ac:dyDescent="0.2">
      <c r="A188" s="215" t="s">
        <v>23</v>
      </c>
      <c r="B188" s="198"/>
      <c r="C188" s="65"/>
      <c r="D188" s="65"/>
      <c r="E188" s="65"/>
      <c r="F188" s="65"/>
      <c r="G188" s="65"/>
      <c r="H188" s="65"/>
      <c r="J188" s="199" t="s">
        <v>897</v>
      </c>
      <c r="K188" s="147"/>
      <c r="L188" s="147"/>
      <c r="M188" s="147"/>
      <c r="S188" s="172"/>
      <c r="T188" s="164"/>
      <c r="U188" s="165"/>
      <c r="V188" s="165"/>
      <c r="W188" s="164"/>
      <c r="X188" s="164"/>
      <c r="Y188" s="164"/>
      <c r="Z188" s="164"/>
      <c r="AA188" s="164"/>
      <c r="AB188" s="173"/>
    </row>
    <row r="189" spans="1:117" ht="30" customHeight="1" x14ac:dyDescent="0.2">
      <c r="A189" s="217" t="s">
        <v>326</v>
      </c>
      <c r="B189" s="200"/>
      <c r="C189" s="65"/>
      <c r="D189" s="65"/>
      <c r="E189" s="65"/>
      <c r="F189" s="65"/>
      <c r="G189" s="65"/>
      <c r="H189" s="65"/>
      <c r="J189" s="201"/>
      <c r="K189" s="147"/>
      <c r="L189" s="147"/>
      <c r="M189" s="147"/>
      <c r="S189" s="172"/>
      <c r="T189" s="164"/>
      <c r="U189" s="165"/>
      <c r="V189" s="165"/>
      <c r="W189" s="164"/>
      <c r="X189" s="164"/>
      <c r="Y189" s="164"/>
      <c r="Z189" s="164"/>
      <c r="AA189" s="164"/>
      <c r="AB189" s="173"/>
    </row>
    <row r="190" spans="1:117" ht="30" customHeight="1" x14ac:dyDescent="0.2">
      <c r="A190" s="219" t="s">
        <v>0</v>
      </c>
      <c r="B190" s="202"/>
      <c r="C190" s="66"/>
      <c r="D190" s="66"/>
      <c r="E190" s="66"/>
      <c r="F190" s="66"/>
      <c r="G190" s="66"/>
      <c r="H190" s="66"/>
      <c r="J190" s="203"/>
      <c r="K190" s="147"/>
      <c r="L190" s="147"/>
      <c r="M190" s="147"/>
      <c r="S190" s="172"/>
      <c r="T190" s="164"/>
      <c r="U190" s="165"/>
      <c r="V190" s="165"/>
      <c r="W190" s="164"/>
      <c r="X190" s="164"/>
      <c r="Y190" s="164"/>
      <c r="Z190" s="164"/>
      <c r="AA190" s="164"/>
      <c r="AB190" s="173"/>
    </row>
    <row r="191" spans="1:117" ht="12" hidden="1" customHeight="1" x14ac:dyDescent="0.2">
      <c r="A191" s="84"/>
      <c r="B191" s="35"/>
      <c r="C191" s="4"/>
      <c r="D191" s="4"/>
      <c r="E191" s="4"/>
      <c r="F191" s="4"/>
      <c r="G191" s="4"/>
      <c r="H191" s="4"/>
      <c r="J191" s="88"/>
      <c r="K191" s="147"/>
      <c r="L191" s="147"/>
      <c r="M191" s="147"/>
      <c r="S191" s="172"/>
      <c r="T191" s="164"/>
      <c r="U191" s="165"/>
      <c r="V191" s="165"/>
      <c r="W191" s="164"/>
      <c r="X191" s="164"/>
      <c r="Y191" s="164"/>
      <c r="Z191" s="164"/>
      <c r="AA191" s="164"/>
      <c r="AB191" s="173"/>
    </row>
    <row r="192" spans="1:117" ht="6" hidden="1" customHeight="1" x14ac:dyDescent="0.2">
      <c r="A192" s="6"/>
      <c r="B192" s="8"/>
      <c r="C192" s="8"/>
      <c r="D192" s="8"/>
      <c r="E192" s="8"/>
      <c r="F192" s="8"/>
      <c r="G192" s="8"/>
      <c r="H192" s="8"/>
      <c r="J192" s="88"/>
      <c r="K192" s="147"/>
      <c r="L192" s="147"/>
      <c r="M192" s="147"/>
      <c r="S192" s="172"/>
      <c r="T192" s="164"/>
      <c r="U192" s="165"/>
      <c r="V192" s="165"/>
      <c r="W192" s="164"/>
      <c r="X192" s="164"/>
      <c r="Y192" s="164"/>
      <c r="Z192" s="164"/>
      <c r="AA192" s="164"/>
      <c r="AB192" s="173"/>
    </row>
    <row r="193" spans="1:28" ht="11.4" hidden="1" customHeight="1" x14ac:dyDescent="0.2">
      <c r="A193" s="6"/>
      <c r="B193" s="8"/>
      <c r="C193" s="8"/>
      <c r="D193" s="8"/>
      <c r="E193" s="8"/>
      <c r="F193" s="8"/>
      <c r="G193" s="8"/>
      <c r="H193" s="8"/>
      <c r="J193" s="88"/>
      <c r="K193" s="147"/>
      <c r="L193" s="147"/>
      <c r="M193" s="147"/>
      <c r="S193" s="172"/>
      <c r="T193" s="164"/>
      <c r="U193" s="165"/>
      <c r="V193" s="165"/>
      <c r="W193" s="164"/>
      <c r="X193" s="164"/>
      <c r="Y193" s="164"/>
      <c r="Z193" s="164"/>
      <c r="AA193" s="164"/>
      <c r="AB193" s="173"/>
    </row>
    <row r="194" spans="1:28" ht="11.4" hidden="1" customHeight="1" x14ac:dyDescent="0.2">
      <c r="A194" s="6"/>
      <c r="B194" s="8"/>
      <c r="C194" s="8"/>
      <c r="D194" s="8"/>
      <c r="E194" s="8"/>
      <c r="F194" s="8"/>
      <c r="G194" s="8"/>
      <c r="H194" s="8"/>
      <c r="J194" s="88"/>
      <c r="K194" s="147"/>
      <c r="L194" s="147"/>
      <c r="M194" s="147"/>
      <c r="S194" s="172"/>
      <c r="T194" s="164"/>
      <c r="U194" s="165"/>
      <c r="V194" s="165"/>
      <c r="W194" s="164"/>
      <c r="X194" s="164"/>
      <c r="Y194" s="164"/>
      <c r="Z194" s="164"/>
      <c r="AA194" s="164"/>
      <c r="AB194" s="173"/>
    </row>
    <row r="195" spans="1:28" ht="11.4" hidden="1" customHeight="1" x14ac:dyDescent="0.2">
      <c r="A195" s="6"/>
      <c r="B195" s="8"/>
      <c r="C195" s="81"/>
      <c r="D195" s="81"/>
      <c r="E195" s="81"/>
      <c r="F195" s="81"/>
      <c r="G195" s="81"/>
      <c r="H195" s="81"/>
      <c r="J195" s="88"/>
      <c r="K195" s="147"/>
      <c r="L195" s="147"/>
      <c r="M195" s="147"/>
      <c r="S195" s="172"/>
      <c r="T195" s="164"/>
      <c r="U195" s="165"/>
      <c r="V195" s="165"/>
      <c r="W195" s="164"/>
      <c r="X195" s="164"/>
      <c r="Y195" s="164"/>
      <c r="Z195" s="164"/>
      <c r="AA195" s="164"/>
      <c r="AB195" s="173"/>
    </row>
    <row r="196" spans="1:28" ht="12" hidden="1" customHeight="1" x14ac:dyDescent="0.2">
      <c r="A196" s="75"/>
      <c r="B196" s="8"/>
      <c r="C196" s="82"/>
      <c r="D196" s="82"/>
      <c r="E196" s="82"/>
      <c r="F196" s="82"/>
      <c r="G196" s="82"/>
      <c r="H196" s="82"/>
      <c r="J196" s="88"/>
      <c r="K196" s="147"/>
      <c r="L196" s="147"/>
      <c r="M196" s="147"/>
      <c r="S196" s="172"/>
      <c r="T196" s="164"/>
      <c r="U196" s="165"/>
      <c r="V196" s="165"/>
      <c r="W196" s="164"/>
      <c r="X196" s="164"/>
      <c r="Y196" s="164"/>
      <c r="Z196" s="164"/>
      <c r="AA196" s="164"/>
      <c r="AB196" s="173"/>
    </row>
    <row r="197" spans="1:28" ht="11.4" hidden="1" customHeight="1" x14ac:dyDescent="0.2">
      <c r="A197" s="6"/>
      <c r="B197" s="8"/>
      <c r="C197" s="8"/>
      <c r="D197" s="8"/>
      <c r="E197" s="8"/>
      <c r="F197" s="8"/>
      <c r="G197" s="8"/>
      <c r="H197" s="8"/>
      <c r="J197" s="88"/>
      <c r="K197" s="147"/>
      <c r="L197" s="147"/>
      <c r="M197" s="147"/>
      <c r="S197" s="172"/>
      <c r="T197" s="164"/>
      <c r="U197" s="165"/>
      <c r="V197" s="165"/>
      <c r="W197" s="164"/>
      <c r="X197" s="164"/>
      <c r="Y197" s="164"/>
      <c r="Z197" s="164"/>
      <c r="AA197" s="164"/>
      <c r="AB197" s="173"/>
    </row>
    <row r="198" spans="1:28" ht="11.4" hidden="1" customHeight="1" x14ac:dyDescent="0.2">
      <c r="A198" s="6"/>
      <c r="B198" s="8"/>
      <c r="C198" s="83"/>
      <c r="D198" s="83"/>
      <c r="E198" s="83"/>
      <c r="F198" s="83"/>
      <c r="G198" s="83"/>
      <c r="H198" s="83"/>
      <c r="J198" s="89"/>
      <c r="K198" s="147"/>
      <c r="L198" s="147"/>
      <c r="M198" s="147"/>
      <c r="S198" s="172"/>
      <c r="T198" s="164"/>
      <c r="U198" s="165"/>
      <c r="V198" s="165"/>
      <c r="W198" s="164"/>
      <c r="X198" s="164"/>
      <c r="Y198" s="164"/>
      <c r="Z198" s="164"/>
      <c r="AA198" s="164"/>
      <c r="AB198" s="173"/>
    </row>
    <row r="199" spans="1:28" ht="6.75" customHeight="1" x14ac:dyDescent="0.2">
      <c r="A199" s="2"/>
      <c r="B199" s="5"/>
      <c r="C199" s="21"/>
      <c r="D199" s="21"/>
      <c r="E199" s="21"/>
      <c r="F199" s="21"/>
      <c r="G199" s="21"/>
      <c r="H199" s="21"/>
      <c r="J199" s="7"/>
      <c r="K199" s="8"/>
      <c r="L199" s="8"/>
      <c r="M199" s="8"/>
      <c r="S199" s="172"/>
      <c r="T199" s="164"/>
      <c r="U199" s="165"/>
      <c r="V199" s="165"/>
      <c r="W199" s="164"/>
      <c r="X199" s="164"/>
      <c r="Y199" s="164"/>
      <c r="Z199" s="164"/>
      <c r="AA199" s="164"/>
      <c r="AB199" s="173"/>
    </row>
    <row r="200" spans="1:28" ht="12" customHeight="1" x14ac:dyDescent="0.25">
      <c r="A200" s="91" t="s">
        <v>330</v>
      </c>
      <c r="B200" s="92"/>
      <c r="C200" s="93"/>
      <c r="D200" s="93"/>
      <c r="E200" s="93"/>
      <c r="F200" s="93"/>
      <c r="G200" s="94"/>
      <c r="H200" s="94"/>
      <c r="J200" s="92"/>
      <c r="K200" s="8"/>
      <c r="L200" s="8"/>
      <c r="M200" s="8"/>
      <c r="N200" s="153"/>
      <c r="O200" s="153"/>
      <c r="S200" s="174"/>
      <c r="T200" s="168"/>
      <c r="U200" s="169"/>
      <c r="V200" s="169"/>
      <c r="W200" s="168"/>
      <c r="X200" s="168"/>
      <c r="Y200" s="168"/>
      <c r="Z200" s="168"/>
      <c r="AA200" s="168"/>
      <c r="AB200" s="175"/>
    </row>
    <row r="201" spans="1:28" ht="14.4" customHeight="1" x14ac:dyDescent="0.2">
      <c r="A201" s="135" t="s">
        <v>109</v>
      </c>
      <c r="B201" s="208" t="s">
        <v>27</v>
      </c>
      <c r="C201" s="31"/>
      <c r="D201" s="31"/>
      <c r="E201" s="31"/>
      <c r="F201" s="31"/>
      <c r="G201" s="31"/>
      <c r="H201" s="31"/>
      <c r="J201" s="12">
        <v>4000</v>
      </c>
      <c r="K201" s="141"/>
      <c r="L201" s="141"/>
      <c r="M201" s="141"/>
      <c r="S201" s="187">
        <f>COUNTIF(D201:H201,"&gt;4000")</f>
        <v>0</v>
      </c>
      <c r="T201" s="162">
        <f>COUNT(D201:H201)</f>
        <v>0</v>
      </c>
      <c r="U201" s="163">
        <f>MIN(D201:H201)</f>
        <v>0</v>
      </c>
      <c r="V201" s="163">
        <f>MAX(D201:H201)</f>
        <v>0</v>
      </c>
      <c r="W201" s="162" t="e">
        <f>AVERAGE(D201:H201)</f>
        <v>#DIV/0!</v>
      </c>
      <c r="X201" s="162" t="e">
        <f>MEDIAN(D201:H201)</f>
        <v>#NUM!</v>
      </c>
      <c r="Y201" s="162" t="e">
        <f>_xlfn.PERCENTILE.INC(D201:H201,0.8)</f>
        <v>#NUM!</v>
      </c>
      <c r="Z201" s="162" t="e">
        <f>_xlfn.PERCENTILE.INC(D201:H201,0.85)</f>
        <v>#NUM!</v>
      </c>
      <c r="AA201" s="162" t="e">
        <f>_xlfn.PERCENTILE.INC(D201:H201,0.9)</f>
        <v>#NUM!</v>
      </c>
      <c r="AB201" s="176" t="e">
        <f>_xlfn.PERCENTILE.INC(D201:H201,0.95)</f>
        <v>#NUM!</v>
      </c>
    </row>
    <row r="202" spans="1:28" ht="12" customHeight="1" x14ac:dyDescent="0.2">
      <c r="A202" s="135" t="s">
        <v>110</v>
      </c>
      <c r="B202" s="211"/>
      <c r="C202" s="31"/>
      <c r="D202" s="31"/>
      <c r="E202" s="31"/>
      <c r="F202" s="31"/>
      <c r="G202" s="31"/>
      <c r="H202" s="31"/>
      <c r="J202" s="13">
        <v>500</v>
      </c>
      <c r="K202" s="148"/>
      <c r="L202" s="148"/>
      <c r="M202" s="148"/>
      <c r="S202" s="185">
        <f>COUNTIF(D202:H202,"&gt;500")</f>
        <v>0</v>
      </c>
      <c r="T202" s="158">
        <f>COUNT(D202:H202)</f>
        <v>0</v>
      </c>
      <c r="U202" s="159">
        <f>MIN(D202:H202)</f>
        <v>0</v>
      </c>
      <c r="V202" s="159">
        <f>MAX(D202:H202)</f>
        <v>0</v>
      </c>
      <c r="W202" s="158" t="e">
        <f>AVERAGE(D202:H202)</f>
        <v>#DIV/0!</v>
      </c>
      <c r="X202" s="158" t="e">
        <f>MEDIAN(D202:H202)</f>
        <v>#NUM!</v>
      </c>
      <c r="Y202" s="158" t="e">
        <f>_xlfn.PERCENTILE.INC(D202:H202,0.8)</f>
        <v>#NUM!</v>
      </c>
      <c r="Z202" s="158" t="e">
        <f>_xlfn.PERCENTILE.INC(D202:H202,0.85)</f>
        <v>#NUM!</v>
      </c>
      <c r="AA202" s="158" t="e">
        <f>_xlfn.PERCENTILE.INC(D202:H202,0.9)</f>
        <v>#NUM!</v>
      </c>
      <c r="AB202" s="177" t="e">
        <f>_xlfn.PERCENTILE.INC(D202:H202,0.95)</f>
        <v>#NUM!</v>
      </c>
    </row>
    <row r="203" spans="1:28" ht="15" customHeight="1" x14ac:dyDescent="0.2">
      <c r="A203" s="136" t="s">
        <v>111</v>
      </c>
      <c r="B203" s="212"/>
      <c r="C203" s="32"/>
      <c r="D203" s="32"/>
      <c r="E203" s="32"/>
      <c r="F203" s="32"/>
      <c r="G203" s="32"/>
      <c r="H203" s="32"/>
      <c r="J203" s="14">
        <v>1</v>
      </c>
      <c r="K203" s="148"/>
      <c r="L203" s="148"/>
      <c r="M203" s="148"/>
      <c r="S203" s="185">
        <f>COUNTIF(D203:H203,"&gt;1")</f>
        <v>0</v>
      </c>
      <c r="T203" s="158">
        <f>COUNT(D203:H203)</f>
        <v>0</v>
      </c>
      <c r="U203" s="159">
        <f>MIN(D203:H203)</f>
        <v>0</v>
      </c>
      <c r="V203" s="159">
        <f>MAX(D203:H203)</f>
        <v>0</v>
      </c>
      <c r="W203" s="158" t="e">
        <f>AVERAGE(D203:H203)</f>
        <v>#DIV/0!</v>
      </c>
      <c r="X203" s="158" t="e">
        <f>MEDIAN(D203:H203)</f>
        <v>#NUM!</v>
      </c>
      <c r="Y203" s="158" t="e">
        <f>_xlfn.PERCENTILE.INC(D203:H203,0.8)</f>
        <v>#NUM!</v>
      </c>
      <c r="Z203" s="158" t="e">
        <f>_xlfn.PERCENTILE.INC(D203:H203,0.85)</f>
        <v>#NUM!</v>
      </c>
      <c r="AA203" s="158" t="e">
        <f>_xlfn.PERCENTILE.INC(D203:H203,0.9)</f>
        <v>#NUM!</v>
      </c>
      <c r="AB203" s="177" t="e">
        <f>_xlfn.PERCENTILE.INC(D203:H203,0.95)</f>
        <v>#NUM!</v>
      </c>
    </row>
    <row r="204" spans="1:28" ht="6" customHeight="1" x14ac:dyDescent="0.2">
      <c r="A204" s="2"/>
      <c r="B204" s="5"/>
      <c r="C204" s="27"/>
      <c r="D204" s="27"/>
      <c r="E204" s="27"/>
      <c r="F204" s="27"/>
      <c r="G204" s="27"/>
      <c r="H204" s="27"/>
      <c r="J204" s="5"/>
      <c r="K204" s="8"/>
      <c r="L204" s="8"/>
      <c r="M204" s="8"/>
      <c r="S204" s="170"/>
      <c r="T204" s="166"/>
      <c r="U204" s="167"/>
      <c r="V204" s="167"/>
      <c r="W204" s="166"/>
      <c r="X204" s="166"/>
      <c r="Y204" s="166"/>
      <c r="Z204" s="166"/>
      <c r="AA204" s="166"/>
      <c r="AB204" s="171"/>
    </row>
    <row r="205" spans="1:28" ht="12" customHeight="1" x14ac:dyDescent="0.25">
      <c r="A205" s="95" t="s">
        <v>35</v>
      </c>
      <c r="B205" s="92"/>
      <c r="C205" s="94"/>
      <c r="D205" s="94"/>
      <c r="E205" s="94"/>
      <c r="F205" s="94"/>
      <c r="G205" s="94"/>
      <c r="H205" s="94"/>
      <c r="J205" s="92"/>
      <c r="K205" s="8"/>
      <c r="L205" s="8"/>
      <c r="M205" s="8"/>
      <c r="S205" s="174"/>
      <c r="T205" s="168"/>
      <c r="U205" s="169"/>
      <c r="V205" s="169"/>
      <c r="W205" s="168"/>
      <c r="X205" s="168"/>
      <c r="Y205" s="168"/>
      <c r="Z205" s="168"/>
      <c r="AA205" s="168"/>
      <c r="AB205" s="175"/>
    </row>
    <row r="206" spans="1:28" ht="15" customHeight="1" x14ac:dyDescent="0.2">
      <c r="A206" s="137" t="s">
        <v>112</v>
      </c>
      <c r="B206" s="209" t="s">
        <v>59</v>
      </c>
      <c r="C206" s="31"/>
      <c r="D206" s="31"/>
      <c r="E206" s="31"/>
      <c r="F206" s="31"/>
      <c r="G206" s="31"/>
      <c r="H206" s="31"/>
      <c r="J206" s="15">
        <v>800</v>
      </c>
      <c r="K206" s="148"/>
      <c r="L206" s="148"/>
      <c r="M206" s="148"/>
      <c r="S206" s="185">
        <f>COUNTIF(D206:H206,"&gt;800")</f>
        <v>0</v>
      </c>
      <c r="T206" s="158">
        <f>COUNT(D206:H206)</f>
        <v>0</v>
      </c>
      <c r="U206" s="159">
        <f>MIN(D206:H206)</f>
        <v>0</v>
      </c>
      <c r="V206" s="159">
        <f>MAX(D206:H206)</f>
        <v>0</v>
      </c>
      <c r="W206" s="158" t="e">
        <f>AVERAGE(D206:H206)</f>
        <v>#DIV/0!</v>
      </c>
      <c r="X206" s="158" t="e">
        <f>MEDIAN(D206:H206)</f>
        <v>#NUM!</v>
      </c>
      <c r="Y206" s="158" t="e">
        <f>_xlfn.PERCENTILE.INC(D206:H206,0.8)</f>
        <v>#NUM!</v>
      </c>
      <c r="Z206" s="158" t="e">
        <f>_xlfn.PERCENTILE.INC(D206:H206,0.85)</f>
        <v>#NUM!</v>
      </c>
      <c r="AA206" s="158" t="e">
        <f>_xlfn.PERCENTILE.INC(D206:H206,0.9)</f>
        <v>#NUM!</v>
      </c>
      <c r="AB206" s="177" t="e">
        <f>_xlfn.PERCENTILE.INC(D206:H206,0.95)</f>
        <v>#NUM!</v>
      </c>
    </row>
    <row r="207" spans="1:28" ht="15" customHeight="1" x14ac:dyDescent="0.2">
      <c r="A207" s="137" t="s">
        <v>113</v>
      </c>
      <c r="B207" s="209"/>
      <c r="C207" s="31"/>
      <c r="D207" s="31"/>
      <c r="E207" s="31"/>
      <c r="F207" s="31"/>
      <c r="G207" s="31"/>
      <c r="H207" s="31"/>
      <c r="J207" s="13">
        <v>10</v>
      </c>
      <c r="K207" s="148"/>
      <c r="L207" s="148"/>
      <c r="M207" s="148"/>
      <c r="S207" s="185">
        <f>COUNTIF(D207:H207,"&gt;10")</f>
        <v>0</v>
      </c>
      <c r="T207" s="158">
        <f>COUNT(D207:H207)</f>
        <v>0</v>
      </c>
      <c r="U207" s="159">
        <f>MIN(D207:H207)</f>
        <v>0</v>
      </c>
      <c r="V207" s="159">
        <f>MAX(D207:H207)</f>
        <v>0</v>
      </c>
      <c r="W207" s="158" t="e">
        <f>AVERAGE(D207:H207)</f>
        <v>#DIV/0!</v>
      </c>
      <c r="X207" s="158" t="e">
        <f>MEDIAN(D207:H207)</f>
        <v>#NUM!</v>
      </c>
      <c r="Y207" s="158" t="e">
        <f>_xlfn.PERCENTILE.INC(D207:H207,0.8)</f>
        <v>#NUM!</v>
      </c>
      <c r="Z207" s="158" t="e">
        <f>_xlfn.PERCENTILE.INC(D207:H207,0.85)</f>
        <v>#NUM!</v>
      </c>
      <c r="AA207" s="158" t="e">
        <f>_xlfn.PERCENTILE.INC(D207:H207,0.9)</f>
        <v>#NUM!</v>
      </c>
      <c r="AB207" s="177" t="e">
        <f>_xlfn.PERCENTILE.INC(D207:H207,0.95)</f>
        <v>#NUM!</v>
      </c>
    </row>
    <row r="208" spans="1:28" ht="15" customHeight="1" x14ac:dyDescent="0.2">
      <c r="A208" s="138" t="s">
        <v>114</v>
      </c>
      <c r="B208" s="210"/>
      <c r="C208" s="32"/>
      <c r="D208" s="32"/>
      <c r="E208" s="32"/>
      <c r="F208" s="32"/>
      <c r="G208" s="32"/>
      <c r="H208" s="32"/>
      <c r="J208" s="16">
        <v>1000</v>
      </c>
      <c r="K208" s="141"/>
      <c r="L208" s="141"/>
      <c r="M208" s="141"/>
      <c r="S208" s="186">
        <f>COUNTIF(D208:H208,"&gt;1000")</f>
        <v>0</v>
      </c>
      <c r="T208" s="160">
        <f>COUNT(D208:H208)</f>
        <v>0</v>
      </c>
      <c r="U208" s="161">
        <f>MIN(D208:H208)</f>
        <v>0</v>
      </c>
      <c r="V208" s="161">
        <f>MAX(D208:H208)</f>
        <v>0</v>
      </c>
      <c r="W208" s="160" t="e">
        <f>AVERAGE(D208:H208)</f>
        <v>#DIV/0!</v>
      </c>
      <c r="X208" s="160" t="e">
        <f>MEDIAN(D208:H208)</f>
        <v>#NUM!</v>
      </c>
      <c r="Y208" s="160" t="e">
        <f>_xlfn.PERCENTILE.INC(D208:H208,0.8)</f>
        <v>#NUM!</v>
      </c>
      <c r="Z208" s="160" t="e">
        <f>_xlfn.PERCENTILE.INC(D208:H208,0.85)</f>
        <v>#NUM!</v>
      </c>
      <c r="AA208" s="160" t="e">
        <f>_xlfn.PERCENTILE.INC(D208:H208,0.9)</f>
        <v>#NUM!</v>
      </c>
      <c r="AB208" s="178" t="e">
        <f>_xlfn.PERCENTILE.INC(D208:H208,0.95)</f>
        <v>#NUM!</v>
      </c>
    </row>
    <row r="209" spans="1:36" ht="6" customHeight="1" x14ac:dyDescent="0.2">
      <c r="A209" s="2"/>
      <c r="B209" s="5"/>
      <c r="C209" s="27"/>
      <c r="D209" s="27"/>
      <c r="E209" s="27"/>
      <c r="F209" s="27"/>
      <c r="G209" s="27"/>
      <c r="H209" s="27"/>
      <c r="J209" s="2"/>
      <c r="K209" s="6"/>
      <c r="L209" s="6"/>
      <c r="M209" s="6"/>
      <c r="S209" s="170"/>
      <c r="T209" s="166"/>
      <c r="U209" s="167"/>
      <c r="V209" s="167"/>
      <c r="W209" s="166"/>
      <c r="X209" s="166"/>
      <c r="Y209" s="166"/>
      <c r="Z209" s="166"/>
      <c r="AA209" s="166"/>
      <c r="AB209" s="171"/>
    </row>
    <row r="210" spans="1:36" ht="12" x14ac:dyDescent="0.25">
      <c r="A210" s="96" t="s">
        <v>36</v>
      </c>
      <c r="B210" s="92"/>
      <c r="C210" s="94"/>
      <c r="D210" s="94"/>
      <c r="E210" s="94"/>
      <c r="F210" s="94"/>
      <c r="G210" s="94"/>
      <c r="H210" s="94"/>
      <c r="J210" s="97"/>
      <c r="K210" s="149"/>
      <c r="L210" s="149"/>
      <c r="M210" s="149"/>
      <c r="S210" s="174"/>
      <c r="T210" s="168"/>
      <c r="U210" s="169"/>
      <c r="V210" s="169"/>
      <c r="W210" s="168"/>
      <c r="X210" s="168"/>
      <c r="Y210" s="168"/>
      <c r="Z210" s="168"/>
      <c r="AA210" s="168"/>
      <c r="AB210" s="175"/>
    </row>
    <row r="211" spans="1:36" ht="15" customHeight="1" x14ac:dyDescent="0.25">
      <c r="A211" s="139" t="s">
        <v>115</v>
      </c>
      <c r="B211" s="209" t="s">
        <v>59</v>
      </c>
      <c r="C211" s="31"/>
      <c r="D211" s="31"/>
      <c r="E211" s="31"/>
      <c r="F211" s="31"/>
      <c r="G211" s="31"/>
      <c r="H211" s="31"/>
      <c r="J211" s="17">
        <v>0.06</v>
      </c>
      <c r="K211" s="149"/>
      <c r="L211" s="149"/>
      <c r="M211" s="149"/>
      <c r="S211" s="187">
        <f>COUNTIF(D211:H211,"&gt;0,06")</f>
        <v>0</v>
      </c>
      <c r="T211" s="162">
        <f t="shared" ref="T211:T222" si="172">COUNT(D211:H211)</f>
        <v>0</v>
      </c>
      <c r="U211" s="163">
        <f t="shared" ref="U211:U222" si="173">MIN(D211:H211)</f>
        <v>0</v>
      </c>
      <c r="V211" s="163">
        <f t="shared" ref="V211:V222" si="174">MAX(D211:H211)</f>
        <v>0</v>
      </c>
      <c r="W211" s="162" t="e">
        <f t="shared" ref="W211:W222" si="175">AVERAGE(D211:H211)</f>
        <v>#DIV/0!</v>
      </c>
      <c r="X211" s="162" t="e">
        <f t="shared" ref="X211:X222" si="176">MEDIAN(D211:H211)</f>
        <v>#NUM!</v>
      </c>
      <c r="Y211" s="162" t="e">
        <f t="shared" ref="Y211:Y222" si="177">_xlfn.PERCENTILE.INC(D211:H211,0.8)</f>
        <v>#NUM!</v>
      </c>
      <c r="Z211" s="162" t="e">
        <f t="shared" ref="Z211:Z222" si="178">_xlfn.PERCENTILE.INC(D211:H211,0.85)</f>
        <v>#NUM!</v>
      </c>
      <c r="AA211" s="162" t="e">
        <f t="shared" ref="AA211:AA222" si="179">_xlfn.PERCENTILE.INC(D211:H211,0.9)</f>
        <v>#NUM!</v>
      </c>
      <c r="AB211" s="176" t="e">
        <f t="shared" ref="AB211:AB222" si="180">_xlfn.PERCENTILE.INC(D211:H211,0.95)</f>
        <v>#NUM!</v>
      </c>
    </row>
    <row r="212" spans="1:36" ht="15" customHeight="1" x14ac:dyDescent="0.25">
      <c r="A212" s="139" t="s">
        <v>116</v>
      </c>
      <c r="B212" s="209"/>
      <c r="C212" s="31"/>
      <c r="D212" s="31"/>
      <c r="E212" s="31"/>
      <c r="F212" s="31"/>
      <c r="G212" s="31"/>
      <c r="H212" s="31"/>
      <c r="J212" s="17">
        <v>0.5</v>
      </c>
      <c r="K212" s="149"/>
      <c r="L212" s="149"/>
      <c r="M212" s="149"/>
      <c r="S212" s="185">
        <f>COUNTIF(D212:H212,"&gt;0,5")</f>
        <v>0</v>
      </c>
      <c r="T212" s="158">
        <f t="shared" si="172"/>
        <v>0</v>
      </c>
      <c r="U212" s="159">
        <f t="shared" si="173"/>
        <v>0</v>
      </c>
      <c r="V212" s="159">
        <f t="shared" si="174"/>
        <v>0</v>
      </c>
      <c r="W212" s="158" t="e">
        <f t="shared" si="175"/>
        <v>#DIV/0!</v>
      </c>
      <c r="X212" s="158" t="e">
        <f t="shared" si="176"/>
        <v>#NUM!</v>
      </c>
      <c r="Y212" s="158" t="e">
        <f t="shared" si="177"/>
        <v>#NUM!</v>
      </c>
      <c r="Z212" s="158" t="e">
        <f t="shared" si="178"/>
        <v>#NUM!</v>
      </c>
      <c r="AA212" s="158" t="e">
        <f t="shared" si="179"/>
        <v>#NUM!</v>
      </c>
      <c r="AB212" s="177" t="e">
        <f t="shared" si="180"/>
        <v>#NUM!</v>
      </c>
    </row>
    <row r="213" spans="1:36" ht="15" customHeight="1" x14ac:dyDescent="0.25">
      <c r="A213" s="139" t="s">
        <v>117</v>
      </c>
      <c r="B213" s="209"/>
      <c r="C213" s="31"/>
      <c r="D213" s="31"/>
      <c r="E213" s="31"/>
      <c r="F213" s="31"/>
      <c r="G213" s="31"/>
      <c r="H213" s="31"/>
      <c r="J213" s="17">
        <v>20</v>
      </c>
      <c r="K213" s="149"/>
      <c r="L213" s="149"/>
      <c r="M213" s="149"/>
      <c r="S213" s="185">
        <f>COUNTIF(D213:H213,"&gt;20")</f>
        <v>0</v>
      </c>
      <c r="T213" s="158">
        <f t="shared" si="172"/>
        <v>0</v>
      </c>
      <c r="U213" s="159">
        <f t="shared" si="173"/>
        <v>0</v>
      </c>
      <c r="V213" s="159">
        <f t="shared" si="174"/>
        <v>0</v>
      </c>
      <c r="W213" s="158" t="e">
        <f t="shared" si="175"/>
        <v>#DIV/0!</v>
      </c>
      <c r="X213" s="158" t="e">
        <f t="shared" si="176"/>
        <v>#NUM!</v>
      </c>
      <c r="Y213" s="158" t="e">
        <f t="shared" si="177"/>
        <v>#NUM!</v>
      </c>
      <c r="Z213" s="158" t="e">
        <f t="shared" si="178"/>
        <v>#NUM!</v>
      </c>
      <c r="AA213" s="158" t="e">
        <f t="shared" si="179"/>
        <v>#NUM!</v>
      </c>
      <c r="AB213" s="177" t="e">
        <f t="shared" si="180"/>
        <v>#NUM!</v>
      </c>
    </row>
    <row r="214" spans="1:36" ht="15" customHeight="1" x14ac:dyDescent="0.25">
      <c r="A214" s="139" t="s">
        <v>118</v>
      </c>
      <c r="B214" s="209"/>
      <c r="C214" s="31"/>
      <c r="D214" s="31"/>
      <c r="E214" s="31"/>
      <c r="F214" s="31"/>
      <c r="G214" s="31"/>
      <c r="H214" s="31"/>
      <c r="J214" s="18">
        <v>0.04</v>
      </c>
      <c r="K214" s="149"/>
      <c r="L214" s="149"/>
      <c r="M214" s="149"/>
      <c r="S214" s="185">
        <f>COUNTIF(D214:H214,"&gt;0,04")</f>
        <v>0</v>
      </c>
      <c r="T214" s="158">
        <f t="shared" si="172"/>
        <v>0</v>
      </c>
      <c r="U214" s="159">
        <f t="shared" si="173"/>
        <v>0</v>
      </c>
      <c r="V214" s="159">
        <f t="shared" si="174"/>
        <v>0</v>
      </c>
      <c r="W214" s="158" t="e">
        <f t="shared" si="175"/>
        <v>#DIV/0!</v>
      </c>
      <c r="X214" s="158" t="e">
        <f t="shared" si="176"/>
        <v>#NUM!</v>
      </c>
      <c r="Y214" s="158" t="e">
        <f t="shared" si="177"/>
        <v>#NUM!</v>
      </c>
      <c r="Z214" s="158" t="e">
        <f t="shared" si="178"/>
        <v>#NUM!</v>
      </c>
      <c r="AA214" s="158" t="e">
        <f t="shared" si="179"/>
        <v>#NUM!</v>
      </c>
      <c r="AB214" s="177" t="e">
        <f t="shared" si="180"/>
        <v>#NUM!</v>
      </c>
    </row>
    <row r="215" spans="1:36" ht="15" customHeight="1" x14ac:dyDescent="0.25">
      <c r="A215" s="139" t="s">
        <v>119</v>
      </c>
      <c r="B215" s="209"/>
      <c r="C215" s="31"/>
      <c r="D215" s="31"/>
      <c r="E215" s="31"/>
      <c r="F215" s="31"/>
      <c r="G215" s="31"/>
      <c r="H215" s="31"/>
      <c r="J215" s="17">
        <v>0.5</v>
      </c>
      <c r="K215" s="149"/>
      <c r="L215" s="149"/>
      <c r="M215" s="149"/>
      <c r="S215" s="185">
        <f>COUNTIF(D215:H215,"&gt;0,5")</f>
        <v>0</v>
      </c>
      <c r="T215" s="158">
        <f t="shared" si="172"/>
        <v>0</v>
      </c>
      <c r="U215" s="159">
        <f t="shared" si="173"/>
        <v>0</v>
      </c>
      <c r="V215" s="159">
        <f t="shared" si="174"/>
        <v>0</v>
      </c>
      <c r="W215" s="158" t="e">
        <f t="shared" si="175"/>
        <v>#DIV/0!</v>
      </c>
      <c r="X215" s="158" t="e">
        <f t="shared" si="176"/>
        <v>#NUM!</v>
      </c>
      <c r="Y215" s="158" t="e">
        <f t="shared" si="177"/>
        <v>#NUM!</v>
      </c>
      <c r="Z215" s="158" t="e">
        <f t="shared" si="178"/>
        <v>#NUM!</v>
      </c>
      <c r="AA215" s="158" t="e">
        <f t="shared" si="179"/>
        <v>#NUM!</v>
      </c>
      <c r="AB215" s="177" t="e">
        <f t="shared" si="180"/>
        <v>#NUM!</v>
      </c>
    </row>
    <row r="216" spans="1:36" ht="15" customHeight="1" x14ac:dyDescent="0.25">
      <c r="A216" s="139" t="s">
        <v>120</v>
      </c>
      <c r="B216" s="209"/>
      <c r="C216" s="31"/>
      <c r="D216" s="31"/>
      <c r="E216" s="31"/>
      <c r="F216" s="31"/>
      <c r="G216" s="31"/>
      <c r="H216" s="31"/>
      <c r="J216" s="17">
        <v>2</v>
      </c>
      <c r="K216" s="149"/>
      <c r="L216" s="149"/>
      <c r="M216" s="149"/>
      <c r="S216" s="185">
        <f>COUNTIF(D216:H216,"&gt;2")</f>
        <v>0</v>
      </c>
      <c r="T216" s="158">
        <f t="shared" si="172"/>
        <v>0</v>
      </c>
      <c r="U216" s="159">
        <f t="shared" si="173"/>
        <v>0</v>
      </c>
      <c r="V216" s="159">
        <f t="shared" si="174"/>
        <v>0</v>
      </c>
      <c r="W216" s="158" t="e">
        <f t="shared" si="175"/>
        <v>#DIV/0!</v>
      </c>
      <c r="X216" s="158" t="e">
        <f t="shared" si="176"/>
        <v>#NUM!</v>
      </c>
      <c r="Y216" s="158" t="e">
        <f t="shared" si="177"/>
        <v>#NUM!</v>
      </c>
      <c r="Z216" s="158" t="e">
        <f t="shared" si="178"/>
        <v>#NUM!</v>
      </c>
      <c r="AA216" s="158" t="e">
        <f t="shared" si="179"/>
        <v>#NUM!</v>
      </c>
      <c r="AB216" s="177" t="e">
        <f t="shared" si="180"/>
        <v>#NUM!</v>
      </c>
    </row>
    <row r="217" spans="1:36" ht="15" customHeight="1" x14ac:dyDescent="0.25">
      <c r="A217" s="139" t="s">
        <v>121</v>
      </c>
      <c r="B217" s="209"/>
      <c r="C217" s="31"/>
      <c r="D217" s="31"/>
      <c r="E217" s="31"/>
      <c r="F217" s="31"/>
      <c r="G217" s="31"/>
      <c r="H217" s="31"/>
      <c r="J217" s="17">
        <v>0.01</v>
      </c>
      <c r="K217" s="149"/>
      <c r="L217" s="149"/>
      <c r="M217" s="149"/>
      <c r="S217" s="185">
        <f>COUNTIF(D217:H217,"&gt;0,01")</f>
        <v>0</v>
      </c>
      <c r="T217" s="158">
        <f t="shared" si="172"/>
        <v>0</v>
      </c>
      <c r="U217" s="159">
        <f t="shared" si="173"/>
        <v>0</v>
      </c>
      <c r="V217" s="159">
        <f t="shared" si="174"/>
        <v>0</v>
      </c>
      <c r="W217" s="158" t="e">
        <f t="shared" si="175"/>
        <v>#DIV/0!</v>
      </c>
      <c r="X217" s="158" t="e">
        <f t="shared" si="176"/>
        <v>#NUM!</v>
      </c>
      <c r="Y217" s="158" t="e">
        <f t="shared" si="177"/>
        <v>#NUM!</v>
      </c>
      <c r="Z217" s="158" t="e">
        <f t="shared" si="178"/>
        <v>#NUM!</v>
      </c>
      <c r="AA217" s="158" t="e">
        <f t="shared" si="179"/>
        <v>#NUM!</v>
      </c>
      <c r="AB217" s="177" t="e">
        <f t="shared" si="180"/>
        <v>#NUM!</v>
      </c>
    </row>
    <row r="218" spans="1:36" ht="15" customHeight="1" x14ac:dyDescent="0.25">
      <c r="A218" s="139" t="s">
        <v>122</v>
      </c>
      <c r="B218" s="209"/>
      <c r="C218" s="31"/>
      <c r="D218" s="31"/>
      <c r="E218" s="31"/>
      <c r="F218" s="31"/>
      <c r="G218" s="31"/>
      <c r="H218" s="31"/>
      <c r="J218" s="18">
        <v>0.5</v>
      </c>
      <c r="K218" s="149"/>
      <c r="L218" s="149"/>
      <c r="M218" s="149"/>
      <c r="S218" s="185">
        <f>COUNTIF(D218:H218,"&gt;0,5")</f>
        <v>0</v>
      </c>
      <c r="T218" s="158">
        <f t="shared" si="172"/>
        <v>0</v>
      </c>
      <c r="U218" s="159">
        <f t="shared" si="173"/>
        <v>0</v>
      </c>
      <c r="V218" s="159">
        <f t="shared" si="174"/>
        <v>0</v>
      </c>
      <c r="W218" s="158" t="e">
        <f t="shared" si="175"/>
        <v>#DIV/0!</v>
      </c>
      <c r="X218" s="158" t="e">
        <f t="shared" si="176"/>
        <v>#NUM!</v>
      </c>
      <c r="Y218" s="158" t="e">
        <f t="shared" si="177"/>
        <v>#NUM!</v>
      </c>
      <c r="Z218" s="158" t="e">
        <f t="shared" si="178"/>
        <v>#NUM!</v>
      </c>
      <c r="AA218" s="158" t="e">
        <f t="shared" si="179"/>
        <v>#NUM!</v>
      </c>
      <c r="AB218" s="177" t="e">
        <f t="shared" si="180"/>
        <v>#NUM!</v>
      </c>
    </row>
    <row r="219" spans="1:36" ht="15" customHeight="1" x14ac:dyDescent="0.25">
      <c r="A219" s="139" t="s">
        <v>123</v>
      </c>
      <c r="B219" s="209"/>
      <c r="C219" s="31"/>
      <c r="D219" s="31"/>
      <c r="E219" s="31"/>
      <c r="F219" s="31"/>
      <c r="G219" s="31"/>
      <c r="H219" s="31"/>
      <c r="J219" s="17">
        <v>0.4</v>
      </c>
      <c r="K219" s="149"/>
      <c r="L219" s="149"/>
      <c r="M219" s="149"/>
      <c r="S219" s="185">
        <f>COUNTIF(D219:H219,"&gt;0,4")</f>
        <v>0</v>
      </c>
      <c r="T219" s="158">
        <f t="shared" si="172"/>
        <v>0</v>
      </c>
      <c r="U219" s="159">
        <f t="shared" si="173"/>
        <v>0</v>
      </c>
      <c r="V219" s="159">
        <f t="shared" si="174"/>
        <v>0</v>
      </c>
      <c r="W219" s="158" t="e">
        <f t="shared" si="175"/>
        <v>#DIV/0!</v>
      </c>
      <c r="X219" s="158" t="e">
        <f t="shared" si="176"/>
        <v>#NUM!</v>
      </c>
      <c r="Y219" s="158" t="e">
        <f t="shared" si="177"/>
        <v>#NUM!</v>
      </c>
      <c r="Z219" s="158" t="e">
        <f t="shared" si="178"/>
        <v>#NUM!</v>
      </c>
      <c r="AA219" s="158" t="e">
        <f t="shared" si="179"/>
        <v>#NUM!</v>
      </c>
      <c r="AB219" s="177" t="e">
        <f t="shared" si="180"/>
        <v>#NUM!</v>
      </c>
    </row>
    <row r="220" spans="1:36" ht="15" customHeight="1" x14ac:dyDescent="0.25">
      <c r="A220" s="139" t="s">
        <v>124</v>
      </c>
      <c r="B220" s="209"/>
      <c r="C220" s="31"/>
      <c r="D220" s="31"/>
      <c r="E220" s="31"/>
      <c r="F220" s="31"/>
      <c r="G220" s="31"/>
      <c r="H220" s="31"/>
      <c r="J220" s="17">
        <v>0.5</v>
      </c>
      <c r="K220" s="149"/>
      <c r="L220" s="149"/>
      <c r="M220" s="149"/>
      <c r="S220" s="185">
        <f>COUNTIF(D220:H220,"&gt;0,5")</f>
        <v>0</v>
      </c>
      <c r="T220" s="158">
        <f t="shared" si="172"/>
        <v>0</v>
      </c>
      <c r="U220" s="159">
        <f t="shared" si="173"/>
        <v>0</v>
      </c>
      <c r="V220" s="159">
        <f t="shared" si="174"/>
        <v>0</v>
      </c>
      <c r="W220" s="158" t="e">
        <f t="shared" si="175"/>
        <v>#DIV/0!</v>
      </c>
      <c r="X220" s="158" t="e">
        <f t="shared" si="176"/>
        <v>#NUM!</v>
      </c>
      <c r="Y220" s="158" t="e">
        <f t="shared" si="177"/>
        <v>#NUM!</v>
      </c>
      <c r="Z220" s="158" t="e">
        <f t="shared" si="178"/>
        <v>#NUM!</v>
      </c>
      <c r="AA220" s="158" t="e">
        <f t="shared" si="179"/>
        <v>#NUM!</v>
      </c>
      <c r="AB220" s="177" t="e">
        <f t="shared" si="180"/>
        <v>#NUM!</v>
      </c>
    </row>
    <row r="221" spans="1:36" ht="15" customHeight="1" x14ac:dyDescent="0.25">
      <c r="A221" s="139" t="s">
        <v>125</v>
      </c>
      <c r="B221" s="209"/>
      <c r="C221" s="31"/>
      <c r="D221" s="31"/>
      <c r="E221" s="31"/>
      <c r="F221" s="31"/>
      <c r="G221" s="31"/>
      <c r="H221" s="31"/>
      <c r="J221" s="17">
        <v>0.1</v>
      </c>
      <c r="K221" s="149"/>
      <c r="L221" s="149"/>
      <c r="M221" s="149"/>
      <c r="S221" s="185">
        <f>COUNTIF(D221:H221,"&gt;0,1")</f>
        <v>0</v>
      </c>
      <c r="T221" s="158">
        <f t="shared" si="172"/>
        <v>0</v>
      </c>
      <c r="U221" s="159">
        <f t="shared" si="173"/>
        <v>0</v>
      </c>
      <c r="V221" s="159">
        <f t="shared" si="174"/>
        <v>0</v>
      </c>
      <c r="W221" s="158" t="e">
        <f t="shared" si="175"/>
        <v>#DIV/0!</v>
      </c>
      <c r="X221" s="158" t="e">
        <f t="shared" si="176"/>
        <v>#NUM!</v>
      </c>
      <c r="Y221" s="158" t="e">
        <f t="shared" si="177"/>
        <v>#NUM!</v>
      </c>
      <c r="Z221" s="158" t="e">
        <f t="shared" si="178"/>
        <v>#NUM!</v>
      </c>
      <c r="AA221" s="158" t="e">
        <f t="shared" si="179"/>
        <v>#NUM!</v>
      </c>
      <c r="AB221" s="177" t="e">
        <f t="shared" si="180"/>
        <v>#NUM!</v>
      </c>
    </row>
    <row r="222" spans="1:36" ht="15" customHeight="1" thickBot="1" x14ac:dyDescent="0.3">
      <c r="A222" s="140" t="s">
        <v>126</v>
      </c>
      <c r="B222" s="210"/>
      <c r="C222" s="32"/>
      <c r="D222" s="32"/>
      <c r="E222" s="32"/>
      <c r="F222" s="32"/>
      <c r="G222" s="32"/>
      <c r="H222" s="32"/>
      <c r="J222" s="9">
        <v>4</v>
      </c>
      <c r="K222" s="149"/>
      <c r="L222" s="149"/>
      <c r="M222" s="149"/>
      <c r="S222" s="188">
        <f>COUNTIF(D222:H222,"&gt;4")</f>
        <v>0</v>
      </c>
      <c r="T222" s="179">
        <f t="shared" si="172"/>
        <v>0</v>
      </c>
      <c r="U222" s="180">
        <f t="shared" si="173"/>
        <v>0</v>
      </c>
      <c r="V222" s="180">
        <f t="shared" si="174"/>
        <v>0</v>
      </c>
      <c r="W222" s="179" t="e">
        <f t="shared" si="175"/>
        <v>#DIV/0!</v>
      </c>
      <c r="X222" s="179" t="e">
        <f t="shared" si="176"/>
        <v>#NUM!</v>
      </c>
      <c r="Y222" s="179" t="e">
        <f t="shared" si="177"/>
        <v>#NUM!</v>
      </c>
      <c r="Z222" s="179" t="e">
        <f t="shared" si="178"/>
        <v>#NUM!</v>
      </c>
      <c r="AA222" s="179" t="e">
        <f t="shared" si="179"/>
        <v>#NUM!</v>
      </c>
      <c r="AB222" s="181" t="e">
        <f t="shared" si="180"/>
        <v>#NUM!</v>
      </c>
    </row>
    <row r="223" spans="1:36" ht="12" x14ac:dyDescent="0.25">
      <c r="A223" s="141"/>
      <c r="B223" s="10"/>
      <c r="C223" s="1"/>
      <c r="D223" s="1"/>
      <c r="E223" s="20"/>
      <c r="F223" s="20"/>
      <c r="G223" s="20"/>
      <c r="H223" s="20"/>
      <c r="J223" s="1"/>
      <c r="K223" s="150"/>
      <c r="L223" s="150"/>
      <c r="M223" s="150"/>
      <c r="O223" s="155"/>
      <c r="P223" s="155"/>
      <c r="Q223" s="155"/>
      <c r="R223" s="155"/>
      <c r="S223" s="155"/>
      <c r="T223" s="155"/>
      <c r="U223" s="156"/>
      <c r="V223" s="156"/>
      <c r="W223" s="155"/>
      <c r="X223" s="155"/>
      <c r="Y223" s="155"/>
      <c r="Z223" s="155"/>
      <c r="AA223" s="155"/>
      <c r="AB223" s="155"/>
      <c r="AC223" s="105"/>
      <c r="AD223" s="105"/>
      <c r="AE223" s="105"/>
      <c r="AF223" s="105"/>
      <c r="AG223" s="105"/>
      <c r="AH223" s="105"/>
      <c r="AI223" s="105"/>
      <c r="AJ223" s="105"/>
    </row>
    <row r="224" spans="1:36" x14ac:dyDescent="0.2">
      <c r="A224" s="76" t="s">
        <v>61</v>
      </c>
      <c r="B224" s="75" t="s">
        <v>325</v>
      </c>
      <c r="C224" s="75"/>
      <c r="D224" s="19"/>
      <c r="E224" s="74"/>
      <c r="F224" s="74"/>
      <c r="G224" s="74"/>
      <c r="H224" s="74"/>
      <c r="J224" s="1"/>
      <c r="K224" s="150"/>
      <c r="L224" s="150"/>
      <c r="M224" s="150"/>
      <c r="O224" s="155"/>
      <c r="P224" s="155"/>
      <c r="Q224" s="155"/>
      <c r="R224" s="155"/>
      <c r="S224" s="155"/>
      <c r="T224" s="155"/>
      <c r="U224" s="156"/>
      <c r="V224" s="156"/>
      <c r="W224" s="155"/>
      <c r="X224" s="155"/>
      <c r="Y224" s="155"/>
      <c r="Z224" s="155"/>
      <c r="AA224" s="155"/>
      <c r="AB224" s="155"/>
      <c r="AC224" s="105"/>
      <c r="AD224" s="105"/>
      <c r="AE224" s="105"/>
      <c r="AF224" s="105"/>
      <c r="AG224" s="105"/>
      <c r="AH224" s="105"/>
      <c r="AI224" s="105"/>
      <c r="AJ224" s="105"/>
    </row>
    <row r="225" spans="1:36" x14ac:dyDescent="0.2">
      <c r="A225" s="76" t="s">
        <v>321</v>
      </c>
      <c r="B225" s="75" t="s">
        <v>322</v>
      </c>
      <c r="C225" s="75"/>
      <c r="D225" s="11"/>
      <c r="E225" s="74"/>
      <c r="F225" s="74"/>
      <c r="G225" s="74"/>
      <c r="H225" s="74"/>
      <c r="J225" s="1"/>
      <c r="K225" s="150"/>
      <c r="L225" s="150"/>
      <c r="M225" s="150"/>
      <c r="O225" s="155"/>
      <c r="P225" s="155"/>
      <c r="Q225" s="155"/>
      <c r="R225" s="155"/>
      <c r="S225" s="155"/>
      <c r="T225" s="155"/>
      <c r="U225" s="156"/>
      <c r="V225" s="156"/>
      <c r="W225" s="155"/>
      <c r="X225" s="155"/>
      <c r="Y225" s="155"/>
      <c r="Z225" s="155"/>
      <c r="AA225" s="155"/>
      <c r="AB225" s="155"/>
      <c r="AC225" s="105"/>
      <c r="AD225" s="105"/>
      <c r="AE225" s="105"/>
      <c r="AF225" s="105"/>
      <c r="AG225" s="105"/>
      <c r="AH225" s="105"/>
      <c r="AI225" s="105"/>
      <c r="AJ225" s="105"/>
    </row>
    <row r="226" spans="1:36" ht="12" x14ac:dyDescent="0.2">
      <c r="A226" s="77" t="s">
        <v>323</v>
      </c>
      <c r="B226" s="75" t="s">
        <v>324</v>
      </c>
      <c r="C226" s="75"/>
      <c r="D226" s="11"/>
      <c r="E226" s="74"/>
      <c r="F226" s="74"/>
      <c r="G226" s="74"/>
      <c r="H226" s="74"/>
      <c r="J226" s="1"/>
      <c r="K226" s="150"/>
      <c r="L226" s="150"/>
      <c r="M226" s="150"/>
      <c r="O226" s="155"/>
      <c r="P226" s="155"/>
      <c r="Q226" s="155"/>
      <c r="R226" s="155"/>
      <c r="S226" s="155"/>
      <c r="T226" s="155"/>
      <c r="U226" s="156"/>
      <c r="V226" s="156"/>
      <c r="W226" s="155"/>
      <c r="X226" s="155"/>
      <c r="Y226" s="155"/>
      <c r="Z226" s="155"/>
      <c r="AA226" s="155"/>
      <c r="AB226" s="155"/>
      <c r="AC226" s="105"/>
      <c r="AD226" s="105"/>
      <c r="AE226" s="105"/>
      <c r="AF226" s="105"/>
      <c r="AG226" s="105"/>
      <c r="AH226" s="105"/>
      <c r="AI226" s="105"/>
      <c r="AJ226" s="105"/>
    </row>
    <row r="227" spans="1:36" ht="12" x14ac:dyDescent="0.2">
      <c r="A227" s="197" t="s">
        <v>323</v>
      </c>
      <c r="B227" s="75" t="s">
        <v>899</v>
      </c>
      <c r="C227" s="75"/>
      <c r="D227" s="11"/>
      <c r="E227" s="74"/>
      <c r="F227" s="74"/>
      <c r="G227" s="74"/>
      <c r="H227" s="74"/>
      <c r="J227" s="1"/>
      <c r="K227" s="150"/>
      <c r="L227" s="150"/>
      <c r="M227" s="150"/>
      <c r="O227" s="155"/>
      <c r="P227" s="155"/>
      <c r="Q227" s="155"/>
      <c r="R227" s="155"/>
      <c r="S227" s="155"/>
      <c r="T227" s="155"/>
      <c r="U227" s="156"/>
      <c r="V227" s="156"/>
      <c r="W227" s="155"/>
      <c r="X227" s="155"/>
      <c r="Y227" s="155"/>
      <c r="Z227" s="155"/>
      <c r="AA227" s="155"/>
      <c r="AB227" s="155"/>
      <c r="AC227" s="105"/>
      <c r="AD227" s="105"/>
      <c r="AE227" s="105"/>
      <c r="AF227" s="105"/>
      <c r="AG227" s="105"/>
      <c r="AH227" s="105"/>
      <c r="AI227" s="105"/>
      <c r="AJ227" s="105"/>
    </row>
    <row r="228" spans="1:36" ht="12" x14ac:dyDescent="0.2">
      <c r="A228" s="78" t="s">
        <v>323</v>
      </c>
      <c r="B228" s="75" t="s">
        <v>898</v>
      </c>
      <c r="C228" s="75"/>
      <c r="D228" s="11"/>
      <c r="E228" s="74"/>
      <c r="F228" s="74"/>
      <c r="G228" s="74"/>
      <c r="H228" s="74"/>
      <c r="J228" s="1"/>
      <c r="K228" s="150"/>
      <c r="L228" s="150"/>
      <c r="M228" s="150"/>
      <c r="O228" s="155"/>
      <c r="P228" s="155"/>
      <c r="Q228" s="155"/>
      <c r="R228" s="155"/>
      <c r="S228" s="155"/>
      <c r="T228" s="155"/>
      <c r="U228" s="156"/>
      <c r="V228" s="156"/>
      <c r="W228" s="155"/>
      <c r="X228" s="155"/>
      <c r="Y228" s="155"/>
      <c r="Z228" s="155"/>
      <c r="AA228" s="155"/>
      <c r="AB228" s="155"/>
      <c r="AC228" s="105"/>
      <c r="AD228" s="105"/>
      <c r="AE228" s="105"/>
      <c r="AF228" s="105"/>
      <c r="AG228" s="105"/>
      <c r="AH228" s="105"/>
      <c r="AI228" s="105"/>
      <c r="AJ228" s="105"/>
    </row>
    <row r="229" spans="1:36" s="123" customFormat="1" ht="6.6" customHeight="1" x14ac:dyDescent="0.25">
      <c r="A229" s="10"/>
      <c r="B229" s="10"/>
      <c r="C229" s="79"/>
      <c r="D229" s="79"/>
      <c r="E229" s="80"/>
      <c r="F229" s="80"/>
      <c r="G229" s="80"/>
      <c r="H229" s="80"/>
      <c r="I229" s="128"/>
      <c r="J229" s="128"/>
      <c r="K229" s="128"/>
      <c r="L229" s="128"/>
      <c r="M229" s="128"/>
      <c r="O229" s="105"/>
      <c r="P229" s="105"/>
      <c r="Q229" s="105"/>
      <c r="R229" s="105"/>
      <c r="S229" s="105"/>
      <c r="T229" s="105"/>
      <c r="U229" s="105"/>
      <c r="V229" s="105"/>
      <c r="W229" s="105"/>
      <c r="X229" s="105"/>
      <c r="Y229" s="105"/>
      <c r="Z229" s="105"/>
      <c r="AA229" s="105"/>
      <c r="AB229" s="105"/>
      <c r="AC229" s="105"/>
      <c r="AD229" s="105"/>
      <c r="AE229" s="105"/>
      <c r="AF229" s="105"/>
      <c r="AG229" s="105"/>
      <c r="AH229" s="105"/>
      <c r="AI229" s="105"/>
      <c r="AJ229" s="105"/>
    </row>
    <row r="230" spans="1:36" s="123" customFormat="1" ht="12" customHeight="1" x14ac:dyDescent="0.25">
      <c r="A230" s="10"/>
      <c r="B230" s="10"/>
      <c r="C230" s="129"/>
      <c r="D230" s="129"/>
      <c r="E230" s="130"/>
      <c r="F230" s="130"/>
      <c r="G230" s="130"/>
      <c r="H230" s="130"/>
      <c r="I230" s="128"/>
      <c r="J230" s="128"/>
      <c r="K230" s="128"/>
      <c r="L230" s="128"/>
      <c r="M230" s="128"/>
      <c r="O230" s="105"/>
      <c r="P230" s="105"/>
      <c r="Q230" s="105"/>
      <c r="R230" s="105"/>
      <c r="S230" s="105"/>
      <c r="T230" s="105"/>
      <c r="U230" s="105"/>
      <c r="V230" s="105"/>
      <c r="W230" s="105"/>
      <c r="X230" s="105"/>
      <c r="Y230" s="105"/>
      <c r="Z230" s="105"/>
      <c r="AA230" s="105"/>
      <c r="AB230" s="105"/>
      <c r="AC230" s="105"/>
      <c r="AD230" s="105"/>
      <c r="AE230" s="105"/>
      <c r="AF230" s="105"/>
      <c r="AG230" s="105"/>
      <c r="AH230" s="105"/>
      <c r="AI230" s="105"/>
      <c r="AJ230" s="105"/>
    </row>
    <row r="231" spans="1:36" s="123" customFormat="1" ht="12" customHeight="1" x14ac:dyDescent="0.25">
      <c r="A231" s="98"/>
      <c r="B231" s="98"/>
      <c r="C231" s="126"/>
      <c r="D231" s="126"/>
      <c r="E231" s="127"/>
      <c r="F231" s="127"/>
      <c r="G231" s="127"/>
      <c r="H231" s="127"/>
      <c r="O231" s="105"/>
      <c r="P231" s="105"/>
      <c r="Q231" s="105"/>
      <c r="R231" s="105"/>
      <c r="S231" s="105"/>
      <c r="T231" s="105"/>
      <c r="U231" s="105"/>
      <c r="V231" s="105"/>
      <c r="W231" s="105"/>
      <c r="X231" s="105"/>
      <c r="Y231" s="105"/>
      <c r="Z231" s="105"/>
      <c r="AA231" s="105"/>
      <c r="AB231" s="105"/>
      <c r="AC231" s="105"/>
      <c r="AD231" s="105"/>
      <c r="AE231" s="105"/>
      <c r="AF231" s="105"/>
      <c r="AG231" s="105"/>
      <c r="AH231" s="105"/>
      <c r="AI231" s="105"/>
      <c r="AJ231" s="105"/>
    </row>
    <row r="232" spans="1:36" s="123" customFormat="1" ht="12" customHeight="1" x14ac:dyDescent="0.25">
      <c r="A232" s="98"/>
      <c r="B232" s="98"/>
      <c r="C232" s="126"/>
      <c r="D232" s="126"/>
      <c r="E232" s="127"/>
      <c r="F232" s="127"/>
      <c r="G232" s="127"/>
      <c r="H232" s="127"/>
      <c r="O232" s="105"/>
      <c r="P232" s="105"/>
      <c r="Q232" s="105"/>
      <c r="R232" s="105"/>
      <c r="S232" s="105"/>
      <c r="T232" s="105"/>
      <c r="U232" s="105"/>
      <c r="V232" s="105"/>
      <c r="W232" s="105"/>
      <c r="X232" s="105"/>
      <c r="Y232" s="105"/>
      <c r="Z232" s="105"/>
      <c r="AA232" s="105"/>
      <c r="AB232" s="105"/>
      <c r="AC232" s="105"/>
      <c r="AD232" s="105"/>
      <c r="AE232" s="105"/>
      <c r="AF232" s="105"/>
      <c r="AG232" s="105"/>
      <c r="AH232" s="105"/>
      <c r="AI232" s="105"/>
      <c r="AJ232" s="105"/>
    </row>
    <row r="233" spans="1:36" s="123" customFormat="1" ht="12" customHeight="1" x14ac:dyDescent="0.25">
      <c r="A233" s="98"/>
      <c r="B233" s="98"/>
      <c r="C233" s="126"/>
      <c r="D233" s="126"/>
      <c r="E233" s="127"/>
      <c r="F233" s="127"/>
      <c r="G233" s="127"/>
      <c r="H233" s="127"/>
      <c r="O233" s="105"/>
      <c r="P233" s="105"/>
      <c r="Q233" s="105"/>
      <c r="R233" s="105"/>
      <c r="S233" s="105"/>
      <c r="T233" s="105"/>
      <c r="U233" s="105"/>
      <c r="V233" s="105"/>
      <c r="W233" s="105"/>
      <c r="X233" s="105"/>
      <c r="Y233" s="105"/>
      <c r="Z233" s="105"/>
      <c r="AA233" s="105"/>
      <c r="AB233" s="105"/>
      <c r="AC233" s="105"/>
      <c r="AD233" s="105"/>
      <c r="AE233" s="105"/>
      <c r="AF233" s="105"/>
      <c r="AG233" s="105"/>
      <c r="AH233" s="105"/>
      <c r="AI233" s="105"/>
      <c r="AJ233" s="105"/>
    </row>
    <row r="234" spans="1:36" s="123" customFormat="1" ht="12" customHeight="1" x14ac:dyDescent="0.25">
      <c r="A234" s="98"/>
      <c r="B234" s="98"/>
      <c r="C234" s="126"/>
      <c r="D234" s="126"/>
      <c r="E234" s="127"/>
      <c r="F234" s="127"/>
      <c r="G234" s="127"/>
      <c r="H234" s="127"/>
      <c r="O234" s="105"/>
      <c r="P234" s="105"/>
      <c r="Q234" s="105"/>
      <c r="R234" s="105"/>
      <c r="S234" s="105"/>
      <c r="T234" s="105"/>
      <c r="U234" s="105"/>
      <c r="V234" s="105"/>
      <c r="W234" s="105"/>
      <c r="X234" s="105"/>
      <c r="Y234" s="105"/>
      <c r="Z234" s="105"/>
      <c r="AA234" s="105"/>
      <c r="AB234" s="105"/>
      <c r="AC234" s="105"/>
      <c r="AD234" s="105"/>
      <c r="AE234" s="105"/>
      <c r="AF234" s="105"/>
      <c r="AG234" s="105"/>
      <c r="AH234" s="105"/>
      <c r="AI234" s="105"/>
      <c r="AJ234" s="105"/>
    </row>
    <row r="235" spans="1:36" s="123" customFormat="1" ht="12" customHeight="1" x14ac:dyDescent="0.25">
      <c r="A235" s="98"/>
      <c r="B235" s="98"/>
      <c r="C235" s="126"/>
      <c r="D235" s="126"/>
      <c r="E235" s="101"/>
      <c r="F235" s="101"/>
      <c r="G235" s="101"/>
      <c r="H235" s="101"/>
      <c r="O235" s="105"/>
      <c r="P235" s="105"/>
      <c r="Q235" s="105"/>
      <c r="R235" s="105"/>
      <c r="S235" s="105"/>
      <c r="T235" s="105"/>
      <c r="U235" s="105"/>
      <c r="V235" s="105"/>
      <c r="W235" s="105"/>
      <c r="X235" s="105"/>
      <c r="Y235" s="105"/>
      <c r="Z235" s="105"/>
      <c r="AA235" s="105"/>
      <c r="AB235" s="105"/>
      <c r="AC235" s="105"/>
      <c r="AD235" s="105"/>
      <c r="AE235" s="105"/>
      <c r="AF235" s="105"/>
      <c r="AG235" s="105"/>
      <c r="AH235" s="105"/>
      <c r="AI235" s="105"/>
      <c r="AJ235" s="105"/>
    </row>
    <row r="236" spans="1:36" s="123" customFormat="1" ht="12" customHeight="1" x14ac:dyDescent="0.25">
      <c r="A236" s="98"/>
      <c r="B236" s="98"/>
      <c r="C236" s="98"/>
      <c r="D236" s="98"/>
      <c r="E236" s="98"/>
      <c r="F236" s="98"/>
      <c r="G236" s="98"/>
      <c r="H236" s="98"/>
      <c r="O236" s="105"/>
      <c r="P236" s="105"/>
      <c r="Q236" s="105"/>
      <c r="R236" s="105"/>
      <c r="S236" s="105"/>
      <c r="T236" s="105"/>
      <c r="U236" s="105"/>
      <c r="V236" s="105"/>
      <c r="W236" s="105"/>
      <c r="X236" s="105"/>
      <c r="Y236" s="105"/>
      <c r="Z236" s="105"/>
      <c r="AA236" s="105"/>
      <c r="AB236" s="105"/>
      <c r="AC236" s="105"/>
      <c r="AD236" s="105"/>
      <c r="AE236" s="105"/>
      <c r="AF236" s="105"/>
      <c r="AG236" s="105"/>
      <c r="AH236" s="105"/>
      <c r="AI236" s="105"/>
      <c r="AJ236" s="105"/>
    </row>
    <row r="237" spans="1:36" s="123" customFormat="1" ht="12" customHeight="1" x14ac:dyDescent="0.25">
      <c r="A237" s="98"/>
      <c r="B237" s="98"/>
      <c r="C237" s="126"/>
      <c r="D237" s="126"/>
      <c r="E237" s="127"/>
      <c r="F237" s="127"/>
      <c r="G237" s="101"/>
      <c r="H237" s="101"/>
      <c r="O237" s="105"/>
      <c r="P237" s="105"/>
      <c r="Q237" s="105"/>
      <c r="R237" s="105"/>
      <c r="S237" s="105"/>
      <c r="T237" s="105"/>
      <c r="U237" s="105"/>
      <c r="V237" s="105"/>
      <c r="W237" s="105"/>
      <c r="X237" s="105"/>
      <c r="Y237" s="105"/>
      <c r="Z237" s="105"/>
      <c r="AA237" s="105"/>
      <c r="AB237" s="105"/>
      <c r="AC237" s="105"/>
      <c r="AD237" s="105"/>
      <c r="AE237" s="105"/>
      <c r="AF237" s="105"/>
      <c r="AG237" s="105"/>
      <c r="AH237" s="105"/>
      <c r="AI237" s="105"/>
      <c r="AJ237" s="105"/>
    </row>
    <row r="238" spans="1:36" s="124" customFormat="1" ht="12" customHeight="1" x14ac:dyDescent="0.25">
      <c r="A238" s="98"/>
      <c r="B238" s="98"/>
      <c r="C238" s="126"/>
      <c r="D238" s="126"/>
      <c r="E238" s="127"/>
      <c r="F238" s="127"/>
      <c r="G238" s="102"/>
      <c r="H238" s="102"/>
      <c r="I238" s="103"/>
      <c r="J238" s="123"/>
      <c r="K238" s="123"/>
      <c r="L238" s="123"/>
      <c r="M238" s="123"/>
      <c r="N238" s="123"/>
      <c r="O238" s="105"/>
      <c r="P238" s="103"/>
      <c r="Q238" s="103"/>
      <c r="R238" s="103"/>
      <c r="S238" s="103"/>
      <c r="T238" s="105"/>
      <c r="U238" s="105"/>
      <c r="V238" s="105"/>
      <c r="W238" s="105"/>
      <c r="X238" s="105"/>
      <c r="Y238" s="105"/>
      <c r="Z238" s="105"/>
      <c r="AA238" s="105"/>
      <c r="AB238" s="105"/>
      <c r="AC238" s="103"/>
      <c r="AD238" s="103"/>
      <c r="AE238" s="103"/>
      <c r="AF238" s="103"/>
      <c r="AG238" s="103"/>
      <c r="AH238" s="103"/>
      <c r="AI238" s="103"/>
      <c r="AJ238" s="103"/>
    </row>
    <row r="239" spans="1:36" s="124" customFormat="1" ht="12" customHeight="1" x14ac:dyDescent="0.25">
      <c r="A239" s="98"/>
      <c r="B239" s="98"/>
      <c r="C239" s="126"/>
      <c r="D239" s="126"/>
      <c r="E239" s="101"/>
      <c r="F239" s="101"/>
      <c r="G239" s="102"/>
      <c r="H239" s="102"/>
      <c r="I239" s="103"/>
      <c r="J239" s="123"/>
      <c r="K239" s="123"/>
      <c r="L239" s="123"/>
      <c r="M239" s="123"/>
      <c r="N239" s="123"/>
      <c r="O239" s="105"/>
      <c r="P239" s="103"/>
      <c r="Q239" s="103"/>
      <c r="R239" s="103"/>
      <c r="S239" s="103"/>
      <c r="T239" s="105"/>
      <c r="U239" s="105"/>
      <c r="V239" s="105"/>
      <c r="W239" s="105"/>
      <c r="X239" s="105"/>
      <c r="Y239" s="105"/>
      <c r="Z239" s="105"/>
      <c r="AA239" s="105"/>
      <c r="AB239" s="105"/>
      <c r="AC239" s="103"/>
      <c r="AD239" s="103"/>
      <c r="AE239" s="103"/>
      <c r="AF239" s="103"/>
      <c r="AG239" s="103"/>
      <c r="AH239" s="103"/>
      <c r="AI239" s="103"/>
      <c r="AJ239" s="103"/>
    </row>
    <row r="240" spans="1:36" s="123" customFormat="1" ht="12" customHeight="1" x14ac:dyDescent="0.25">
      <c r="A240" s="98"/>
      <c r="B240" s="98"/>
      <c r="C240" s="98"/>
      <c r="D240" s="98"/>
      <c r="E240" s="98"/>
      <c r="F240" s="98"/>
      <c r="G240" s="104"/>
      <c r="H240" s="104"/>
      <c r="I240" s="105"/>
      <c r="O240" s="105"/>
      <c r="P240" s="105"/>
      <c r="Q240" s="105"/>
      <c r="R240" s="105"/>
      <c r="S240" s="105"/>
      <c r="T240" s="105"/>
      <c r="U240" s="105"/>
      <c r="V240" s="105"/>
      <c r="W240" s="105"/>
      <c r="X240" s="105"/>
      <c r="Y240" s="105"/>
      <c r="Z240" s="105"/>
      <c r="AA240" s="105"/>
      <c r="AB240" s="105"/>
      <c r="AC240" s="105"/>
      <c r="AD240" s="105"/>
      <c r="AE240" s="105"/>
      <c r="AF240" s="105"/>
      <c r="AG240" s="105"/>
      <c r="AH240" s="105"/>
      <c r="AI240" s="105"/>
      <c r="AJ240" s="105"/>
    </row>
    <row r="241" spans="1:36" s="123" customFormat="1" ht="12" customHeight="1" x14ac:dyDescent="0.2">
      <c r="A241" s="106"/>
      <c r="B241" s="107"/>
      <c r="C241" s="107"/>
      <c r="D241" s="107"/>
      <c r="E241" s="107"/>
      <c r="F241" s="107"/>
      <c r="G241" s="107"/>
      <c r="H241" s="107"/>
      <c r="I241" s="105"/>
      <c r="O241" s="105"/>
      <c r="P241" s="105"/>
      <c r="Q241" s="105"/>
      <c r="R241" s="105"/>
      <c r="S241" s="105"/>
      <c r="T241" s="105"/>
      <c r="U241" s="105"/>
      <c r="V241" s="105"/>
      <c r="W241" s="105"/>
      <c r="X241" s="105"/>
      <c r="Y241" s="105"/>
      <c r="Z241" s="105"/>
      <c r="AA241" s="105"/>
      <c r="AB241" s="105"/>
      <c r="AC241" s="105"/>
      <c r="AD241" s="105"/>
      <c r="AE241" s="105"/>
      <c r="AF241" s="105"/>
      <c r="AG241" s="105"/>
      <c r="AH241" s="105"/>
      <c r="AI241" s="105"/>
      <c r="AJ241" s="105"/>
    </row>
    <row r="242" spans="1:36" s="123" customFormat="1" ht="12" customHeight="1" x14ac:dyDescent="0.2">
      <c r="A242" s="106"/>
      <c r="B242" s="107"/>
      <c r="C242" s="107"/>
      <c r="D242" s="107"/>
      <c r="E242" s="107"/>
      <c r="F242" s="107"/>
      <c r="G242" s="107"/>
      <c r="H242" s="107"/>
      <c r="I242" s="105"/>
      <c r="O242" s="105"/>
      <c r="P242" s="105"/>
      <c r="Q242" s="105"/>
      <c r="R242" s="105"/>
      <c r="S242" s="105"/>
      <c r="T242" s="105"/>
      <c r="U242" s="105"/>
      <c r="V242" s="105"/>
      <c r="W242" s="105"/>
      <c r="X242" s="105"/>
      <c r="Y242" s="105"/>
      <c r="Z242" s="105"/>
      <c r="AA242" s="105"/>
      <c r="AB242" s="105"/>
      <c r="AC242" s="105"/>
      <c r="AD242" s="105"/>
      <c r="AE242" s="105"/>
      <c r="AF242" s="105"/>
      <c r="AG242" s="105"/>
      <c r="AH242" s="105"/>
      <c r="AI242" s="105"/>
      <c r="AJ242" s="105"/>
    </row>
    <row r="243" spans="1:36" s="123" customFormat="1" ht="12" customHeight="1" x14ac:dyDescent="0.2">
      <c r="A243" s="106"/>
      <c r="B243" s="107"/>
      <c r="C243" s="108"/>
      <c r="D243" s="108"/>
      <c r="E243" s="108"/>
      <c r="F243" s="108"/>
      <c r="G243" s="108"/>
      <c r="H243" s="108"/>
      <c r="I243" s="105"/>
      <c r="O243" s="105"/>
      <c r="P243" s="105"/>
      <c r="Q243" s="105"/>
      <c r="R243" s="105"/>
      <c r="S243" s="105"/>
      <c r="T243" s="105"/>
      <c r="U243" s="105"/>
      <c r="V243" s="105"/>
      <c r="W243" s="105"/>
      <c r="X243" s="105"/>
      <c r="Y243" s="105"/>
      <c r="Z243" s="105"/>
      <c r="AA243" s="105"/>
      <c r="AB243" s="105"/>
      <c r="AC243" s="105"/>
      <c r="AD243" s="105"/>
      <c r="AE243" s="105"/>
      <c r="AF243" s="105"/>
      <c r="AG243" s="105"/>
      <c r="AH243" s="105"/>
      <c r="AI243" s="105"/>
      <c r="AJ243" s="105"/>
    </row>
    <row r="244" spans="1:36" s="123" customFormat="1" ht="12" customHeight="1" x14ac:dyDescent="0.2">
      <c r="A244" s="109"/>
      <c r="B244" s="107"/>
      <c r="C244" s="110"/>
      <c r="D244" s="110"/>
      <c r="E244" s="110"/>
      <c r="F244" s="110"/>
      <c r="G244" s="110"/>
      <c r="H244" s="110"/>
      <c r="I244" s="105"/>
      <c r="O244" s="105"/>
      <c r="P244" s="105"/>
      <c r="Q244" s="105"/>
      <c r="R244" s="105"/>
      <c r="S244" s="105"/>
      <c r="T244" s="105"/>
      <c r="U244" s="105"/>
      <c r="V244" s="105"/>
      <c r="W244" s="105"/>
      <c r="X244" s="105"/>
      <c r="Y244" s="105"/>
      <c r="Z244" s="105"/>
      <c r="AA244" s="105"/>
      <c r="AB244" s="105"/>
      <c r="AC244" s="105"/>
      <c r="AD244" s="105"/>
      <c r="AE244" s="105"/>
      <c r="AF244" s="105"/>
      <c r="AG244" s="105"/>
      <c r="AH244" s="105"/>
      <c r="AI244" s="105"/>
      <c r="AJ244" s="105"/>
    </row>
    <row r="245" spans="1:36" s="123" customFormat="1" ht="12" customHeight="1" x14ac:dyDescent="0.2">
      <c r="A245" s="106"/>
      <c r="B245" s="107"/>
      <c r="C245" s="107"/>
      <c r="D245" s="107"/>
      <c r="E245" s="107"/>
      <c r="F245" s="107"/>
      <c r="G245" s="107"/>
      <c r="H245" s="107"/>
      <c r="I245" s="105"/>
      <c r="O245" s="105"/>
      <c r="P245" s="105"/>
      <c r="Q245" s="105"/>
      <c r="R245" s="105"/>
      <c r="S245" s="105"/>
      <c r="T245" s="105"/>
      <c r="U245" s="105"/>
      <c r="V245" s="105"/>
      <c r="W245" s="105"/>
      <c r="X245" s="105"/>
      <c r="Y245" s="105"/>
      <c r="Z245" s="105"/>
      <c r="AA245" s="105"/>
      <c r="AB245" s="105"/>
      <c r="AC245" s="105"/>
      <c r="AD245" s="105"/>
      <c r="AE245" s="105"/>
      <c r="AF245" s="105"/>
      <c r="AG245" s="105"/>
      <c r="AH245" s="105"/>
      <c r="AI245" s="105"/>
      <c r="AJ245" s="105"/>
    </row>
    <row r="246" spans="1:36" s="123" customFormat="1" ht="12" customHeight="1" x14ac:dyDescent="0.2">
      <c r="A246" s="106"/>
      <c r="B246" s="107"/>
      <c r="C246" s="111"/>
      <c r="D246" s="111"/>
      <c r="E246" s="111"/>
      <c r="F246" s="111"/>
      <c r="G246" s="111"/>
      <c r="H246" s="111"/>
      <c r="I246" s="105"/>
      <c r="O246" s="105"/>
      <c r="P246" s="105"/>
      <c r="Q246" s="105"/>
      <c r="R246" s="105"/>
      <c r="S246" s="105"/>
      <c r="T246" s="105"/>
      <c r="U246" s="105"/>
      <c r="V246" s="105"/>
      <c r="W246" s="105"/>
      <c r="X246" s="105"/>
      <c r="Y246" s="105"/>
      <c r="Z246" s="105"/>
      <c r="AA246" s="105"/>
      <c r="AB246" s="105"/>
      <c r="AC246" s="105"/>
      <c r="AD246" s="105"/>
      <c r="AE246" s="105"/>
      <c r="AF246" s="105"/>
      <c r="AG246" s="105"/>
      <c r="AH246" s="105"/>
      <c r="AI246" s="105"/>
      <c r="AJ246" s="105"/>
    </row>
    <row r="247" spans="1:36" s="123" customFormat="1" ht="12" customHeight="1" x14ac:dyDescent="0.2">
      <c r="A247" s="106"/>
      <c r="B247" s="107"/>
      <c r="C247" s="112"/>
      <c r="D247" s="112"/>
      <c r="E247" s="112"/>
      <c r="F247" s="112"/>
      <c r="G247" s="112"/>
      <c r="H247" s="112"/>
      <c r="I247" s="105"/>
      <c r="O247" s="105"/>
      <c r="P247" s="105"/>
      <c r="Q247" s="105"/>
      <c r="R247" s="105"/>
      <c r="S247" s="105"/>
      <c r="T247" s="105"/>
      <c r="U247" s="105"/>
      <c r="V247" s="105"/>
      <c r="W247" s="105"/>
      <c r="X247" s="105"/>
      <c r="Y247" s="105"/>
      <c r="Z247" s="105"/>
      <c r="AA247" s="105"/>
      <c r="AB247" s="105"/>
      <c r="AC247" s="105"/>
      <c r="AD247" s="105"/>
      <c r="AE247" s="105"/>
      <c r="AF247" s="105"/>
      <c r="AG247" s="105"/>
      <c r="AH247" s="105"/>
      <c r="AI247" s="105"/>
      <c r="AJ247" s="105"/>
    </row>
    <row r="248" spans="1:36" s="123" customFormat="1" ht="12" customHeight="1" x14ac:dyDescent="0.25">
      <c r="A248" s="113"/>
      <c r="B248" s="114"/>
      <c r="C248" s="112"/>
      <c r="D248" s="112"/>
      <c r="E248" s="112"/>
      <c r="F248" s="112"/>
      <c r="G248" s="112"/>
      <c r="H248" s="112"/>
      <c r="I248" s="105"/>
      <c r="O248" s="105"/>
      <c r="P248" s="157"/>
      <c r="Q248" s="157"/>
      <c r="R248" s="157"/>
      <c r="S248" s="105"/>
      <c r="T248" s="105"/>
      <c r="U248" s="105"/>
      <c r="V248" s="105"/>
      <c r="W248" s="105"/>
      <c r="X248" s="105"/>
      <c r="Y248" s="105"/>
      <c r="Z248" s="105"/>
      <c r="AA248" s="105"/>
      <c r="AB248" s="105"/>
      <c r="AC248" s="105"/>
      <c r="AD248" s="105"/>
      <c r="AE248" s="105"/>
      <c r="AF248" s="105"/>
      <c r="AG248" s="105"/>
      <c r="AH248" s="105"/>
      <c r="AI248" s="105"/>
      <c r="AJ248" s="105"/>
    </row>
    <row r="249" spans="1:36" s="123" customFormat="1" ht="12" customHeight="1" x14ac:dyDescent="0.2">
      <c r="A249" s="115"/>
      <c r="B249" s="107"/>
      <c r="C249" s="116"/>
      <c r="D249" s="116"/>
      <c r="E249" s="116"/>
      <c r="F249" s="116"/>
      <c r="G249" s="116"/>
      <c r="H249" s="116"/>
      <c r="I249" s="105"/>
      <c r="O249" s="105"/>
      <c r="P249" s="105"/>
      <c r="Q249" s="105"/>
      <c r="R249" s="105"/>
      <c r="S249" s="105"/>
      <c r="T249" s="105"/>
      <c r="U249" s="105"/>
      <c r="V249" s="105"/>
      <c r="W249" s="105"/>
      <c r="X249" s="105"/>
      <c r="Y249" s="105"/>
      <c r="Z249" s="105"/>
      <c r="AA249" s="105"/>
      <c r="AB249" s="105"/>
      <c r="AC249" s="105"/>
      <c r="AD249" s="105"/>
      <c r="AE249" s="105"/>
      <c r="AF249" s="105"/>
      <c r="AG249" s="105"/>
      <c r="AH249" s="105"/>
      <c r="AI249" s="105"/>
      <c r="AJ249" s="105"/>
    </row>
    <row r="250" spans="1:36" s="123" customFormat="1" ht="12" customHeight="1" x14ac:dyDescent="0.25">
      <c r="A250" s="115"/>
      <c r="B250" s="107"/>
      <c r="C250" s="117"/>
      <c r="D250" s="117"/>
      <c r="E250" s="117"/>
      <c r="F250" s="117"/>
      <c r="G250" s="117"/>
      <c r="H250" s="117"/>
      <c r="I250" s="105"/>
      <c r="O250" s="105"/>
      <c r="P250" s="105"/>
      <c r="Q250" s="105"/>
      <c r="R250" s="105"/>
      <c r="S250" s="105"/>
      <c r="T250" s="105"/>
      <c r="U250" s="105"/>
      <c r="V250" s="105"/>
      <c r="W250" s="105"/>
      <c r="X250" s="105"/>
      <c r="Y250" s="105"/>
      <c r="Z250" s="105"/>
      <c r="AA250" s="105"/>
      <c r="AB250" s="105"/>
      <c r="AC250" s="105"/>
      <c r="AD250" s="105"/>
      <c r="AE250" s="105"/>
      <c r="AF250" s="105"/>
      <c r="AG250" s="105"/>
      <c r="AH250" s="105"/>
      <c r="AI250" s="105"/>
      <c r="AJ250" s="105"/>
    </row>
    <row r="251" spans="1:36" s="123" customFormat="1" ht="12" customHeight="1" x14ac:dyDescent="0.25">
      <c r="A251" s="115"/>
      <c r="B251" s="107"/>
      <c r="C251" s="117"/>
      <c r="D251" s="117"/>
      <c r="E251" s="117"/>
      <c r="F251" s="117"/>
      <c r="G251" s="117"/>
      <c r="H251" s="117"/>
      <c r="I251" s="105"/>
      <c r="O251" s="105"/>
      <c r="P251" s="105"/>
      <c r="Q251" s="105"/>
      <c r="R251" s="105"/>
      <c r="S251" s="105"/>
      <c r="T251" s="105"/>
      <c r="U251" s="105"/>
      <c r="V251" s="105"/>
      <c r="W251" s="105"/>
      <c r="X251" s="105"/>
      <c r="Y251" s="105"/>
      <c r="Z251" s="105"/>
      <c r="AA251" s="105"/>
      <c r="AB251" s="105"/>
      <c r="AC251" s="105"/>
      <c r="AD251" s="105"/>
      <c r="AE251" s="105"/>
      <c r="AF251" s="105"/>
      <c r="AG251" s="105"/>
      <c r="AH251" s="105"/>
      <c r="AI251" s="105"/>
      <c r="AJ251" s="105"/>
    </row>
    <row r="252" spans="1:36" s="123" customFormat="1" ht="12" customHeight="1" x14ac:dyDescent="0.25">
      <c r="A252" s="115"/>
      <c r="B252" s="107"/>
      <c r="C252" s="117"/>
      <c r="D252" s="117"/>
      <c r="E252" s="117"/>
      <c r="F252" s="117"/>
      <c r="G252" s="117"/>
      <c r="H252" s="117"/>
      <c r="I252" s="105"/>
      <c r="O252" s="105"/>
      <c r="P252" s="105"/>
      <c r="Q252" s="105"/>
      <c r="R252" s="105"/>
      <c r="S252" s="105"/>
      <c r="T252" s="105"/>
      <c r="U252" s="105"/>
      <c r="V252" s="105"/>
      <c r="W252" s="105"/>
      <c r="X252" s="105"/>
      <c r="Y252" s="105"/>
      <c r="Z252" s="105"/>
      <c r="AA252" s="105"/>
      <c r="AB252" s="105"/>
      <c r="AC252" s="105"/>
      <c r="AD252" s="105"/>
      <c r="AE252" s="105"/>
      <c r="AF252" s="105"/>
      <c r="AG252" s="105"/>
      <c r="AH252" s="105"/>
      <c r="AI252" s="105"/>
      <c r="AJ252" s="105"/>
    </row>
    <row r="253" spans="1:36" s="123" customFormat="1" ht="12" customHeight="1" x14ac:dyDescent="0.25">
      <c r="A253" s="115"/>
      <c r="B253" s="107"/>
      <c r="C253" s="117"/>
      <c r="D253" s="117"/>
      <c r="E253" s="117"/>
      <c r="F253" s="117"/>
      <c r="G253" s="117"/>
      <c r="H253" s="117"/>
      <c r="I253" s="105"/>
      <c r="O253" s="105"/>
      <c r="P253" s="105"/>
      <c r="Q253" s="105"/>
      <c r="R253" s="105"/>
      <c r="S253" s="105"/>
      <c r="T253" s="105"/>
      <c r="U253" s="105"/>
      <c r="V253" s="105"/>
      <c r="W253" s="105"/>
      <c r="X253" s="105"/>
      <c r="Y253" s="105"/>
      <c r="Z253" s="105"/>
      <c r="AA253" s="105"/>
      <c r="AB253" s="105"/>
      <c r="AC253" s="105"/>
      <c r="AD253" s="105"/>
      <c r="AE253" s="105"/>
      <c r="AF253" s="105"/>
      <c r="AG253" s="105"/>
      <c r="AH253" s="105"/>
      <c r="AI253" s="105"/>
      <c r="AJ253" s="105"/>
    </row>
    <row r="254" spans="1:36" s="123" customFormat="1" ht="12" customHeight="1" x14ac:dyDescent="0.25">
      <c r="A254" s="115"/>
      <c r="B254" s="107"/>
      <c r="C254" s="117"/>
      <c r="D254" s="117"/>
      <c r="E254" s="117"/>
      <c r="F254" s="117"/>
      <c r="G254" s="117"/>
      <c r="H254" s="117"/>
      <c r="I254" s="105"/>
      <c r="O254" s="105"/>
      <c r="P254" s="105"/>
      <c r="Q254" s="105"/>
      <c r="R254" s="105"/>
      <c r="S254" s="105"/>
      <c r="T254" s="105"/>
      <c r="U254" s="105"/>
      <c r="V254" s="105"/>
      <c r="W254" s="105"/>
      <c r="X254" s="105"/>
      <c r="Y254" s="105"/>
      <c r="Z254" s="105"/>
      <c r="AA254" s="105"/>
      <c r="AB254" s="105"/>
      <c r="AC254" s="105"/>
      <c r="AD254" s="105"/>
      <c r="AE254" s="105"/>
      <c r="AF254" s="105"/>
      <c r="AG254" s="105"/>
      <c r="AH254" s="105"/>
      <c r="AI254" s="105"/>
      <c r="AJ254" s="105"/>
    </row>
    <row r="255" spans="1:36" s="123" customFormat="1" ht="12" customHeight="1" x14ac:dyDescent="0.25">
      <c r="A255" s="115"/>
      <c r="B255" s="107"/>
      <c r="C255" s="117"/>
      <c r="D255" s="117"/>
      <c r="E255" s="117"/>
      <c r="F255" s="117"/>
      <c r="G255" s="117"/>
      <c r="H255" s="117"/>
      <c r="I255" s="105"/>
      <c r="O255" s="105"/>
      <c r="P255" s="105"/>
      <c r="Q255" s="105"/>
      <c r="R255" s="105"/>
      <c r="S255" s="105"/>
      <c r="T255" s="105"/>
      <c r="U255" s="105"/>
      <c r="V255" s="105"/>
      <c r="W255" s="105"/>
      <c r="X255" s="105"/>
      <c r="Y255" s="105"/>
      <c r="Z255" s="105"/>
      <c r="AA255" s="105"/>
      <c r="AB255" s="105"/>
      <c r="AC255" s="105"/>
      <c r="AD255" s="105"/>
      <c r="AE255" s="105"/>
      <c r="AF255" s="105"/>
      <c r="AG255" s="105"/>
      <c r="AH255" s="105"/>
      <c r="AI255" s="105"/>
      <c r="AJ255" s="105"/>
    </row>
    <row r="256" spans="1:36" s="123" customFormat="1" ht="12" customHeight="1" x14ac:dyDescent="0.25">
      <c r="A256" s="115"/>
      <c r="B256" s="107"/>
      <c r="C256" s="117"/>
      <c r="D256" s="117"/>
      <c r="E256" s="117"/>
      <c r="F256" s="117"/>
      <c r="G256" s="117"/>
      <c r="H256" s="117"/>
      <c r="I256" s="105"/>
      <c r="O256" s="105"/>
      <c r="P256" s="105"/>
      <c r="Q256" s="105"/>
      <c r="R256" s="105"/>
      <c r="S256" s="105"/>
      <c r="T256" s="105"/>
      <c r="U256" s="105"/>
      <c r="V256" s="105"/>
      <c r="W256" s="105"/>
      <c r="X256" s="105"/>
      <c r="Y256" s="105"/>
      <c r="Z256" s="105"/>
      <c r="AA256" s="105"/>
      <c r="AB256" s="105"/>
      <c r="AC256" s="105"/>
      <c r="AD256" s="105"/>
      <c r="AE256" s="105"/>
      <c r="AF256" s="105"/>
      <c r="AG256" s="105"/>
      <c r="AH256" s="105"/>
      <c r="AI256" s="105"/>
      <c r="AJ256" s="105"/>
    </row>
    <row r="257" spans="1:36" s="123" customFormat="1" ht="12" customHeight="1" x14ac:dyDescent="0.25">
      <c r="A257" s="115"/>
      <c r="B257" s="107"/>
      <c r="C257" s="117"/>
      <c r="D257" s="117"/>
      <c r="E257" s="117"/>
      <c r="F257" s="117"/>
      <c r="G257" s="117"/>
      <c r="H257" s="117"/>
      <c r="I257" s="105"/>
      <c r="O257" s="105"/>
      <c r="P257" s="105"/>
      <c r="Q257" s="105"/>
      <c r="R257" s="105"/>
      <c r="S257" s="105"/>
      <c r="T257" s="105"/>
      <c r="U257" s="105"/>
      <c r="V257" s="105"/>
      <c r="W257" s="105"/>
      <c r="X257" s="105"/>
      <c r="Y257" s="105"/>
      <c r="Z257" s="105"/>
      <c r="AA257" s="105"/>
      <c r="AB257" s="105"/>
      <c r="AC257" s="105"/>
      <c r="AD257" s="105"/>
      <c r="AE257" s="105"/>
      <c r="AF257" s="105"/>
      <c r="AG257" s="105"/>
      <c r="AH257" s="105"/>
      <c r="AI257" s="105"/>
      <c r="AJ257" s="105"/>
    </row>
    <row r="258" spans="1:36" s="123" customFormat="1" ht="12" customHeight="1" x14ac:dyDescent="0.2">
      <c r="A258" s="115"/>
      <c r="B258" s="107"/>
      <c r="C258" s="118"/>
      <c r="D258" s="118"/>
      <c r="E258" s="107"/>
      <c r="F258" s="107"/>
      <c r="G258" s="107"/>
      <c r="H258" s="107"/>
      <c r="I258" s="105"/>
      <c r="J258" s="105"/>
      <c r="K258" s="105"/>
      <c r="L258" s="105"/>
      <c r="M258" s="105"/>
      <c r="O258" s="105"/>
      <c r="P258" s="105"/>
      <c r="Q258" s="105"/>
      <c r="R258" s="105"/>
      <c r="S258" s="105"/>
      <c r="T258" s="105"/>
      <c r="U258" s="105"/>
      <c r="V258" s="105"/>
      <c r="W258" s="105"/>
      <c r="X258" s="105"/>
      <c r="Y258" s="105"/>
      <c r="Z258" s="105"/>
      <c r="AA258" s="105"/>
      <c r="AB258" s="105"/>
      <c r="AC258" s="105"/>
      <c r="AD258" s="105"/>
      <c r="AE258" s="105"/>
      <c r="AF258" s="105"/>
      <c r="AG258" s="105"/>
      <c r="AH258" s="105"/>
      <c r="AI258" s="105"/>
      <c r="AJ258" s="105"/>
    </row>
    <row r="259" spans="1:36" s="123" customFormat="1" ht="12" customHeight="1" x14ac:dyDescent="0.2">
      <c r="A259" s="119"/>
      <c r="B259" s="109"/>
      <c r="C259" s="109"/>
      <c r="D259" s="120"/>
      <c r="E259" s="105"/>
      <c r="F259" s="105"/>
      <c r="G259" s="105"/>
      <c r="H259" s="105"/>
      <c r="I259" s="105"/>
      <c r="J259" s="105"/>
      <c r="K259" s="105"/>
      <c r="L259" s="105"/>
      <c r="M259" s="105"/>
      <c r="O259" s="105"/>
      <c r="P259" s="105"/>
      <c r="Q259" s="105"/>
      <c r="R259" s="105"/>
      <c r="S259" s="105"/>
      <c r="T259" s="105"/>
      <c r="U259" s="105"/>
      <c r="V259" s="105"/>
      <c r="W259" s="105"/>
      <c r="X259" s="105"/>
      <c r="Y259" s="105"/>
      <c r="Z259" s="105"/>
      <c r="AA259" s="105"/>
      <c r="AB259" s="105"/>
      <c r="AC259" s="105"/>
      <c r="AD259" s="105"/>
      <c r="AE259" s="105"/>
      <c r="AF259" s="105"/>
      <c r="AG259" s="105"/>
      <c r="AH259" s="105"/>
      <c r="AI259" s="105"/>
      <c r="AJ259" s="105"/>
    </row>
    <row r="260" spans="1:36" s="123" customFormat="1" ht="12" customHeight="1" x14ac:dyDescent="0.2">
      <c r="A260" s="119"/>
      <c r="B260" s="109"/>
      <c r="C260" s="109"/>
      <c r="D260" s="121"/>
      <c r="E260" s="105"/>
      <c r="F260" s="105"/>
      <c r="G260" s="105"/>
      <c r="H260" s="105"/>
      <c r="I260" s="105"/>
      <c r="J260" s="105"/>
      <c r="K260" s="105"/>
      <c r="L260" s="105"/>
      <c r="M260" s="105"/>
      <c r="O260" s="105"/>
      <c r="P260" s="105"/>
      <c r="Q260" s="105"/>
      <c r="R260" s="105"/>
      <c r="S260" s="105"/>
      <c r="T260" s="105"/>
      <c r="U260" s="105"/>
      <c r="V260" s="105"/>
      <c r="W260" s="105"/>
      <c r="X260" s="105"/>
      <c r="Y260" s="105"/>
      <c r="Z260" s="105"/>
      <c r="AA260" s="105"/>
      <c r="AB260" s="105"/>
      <c r="AC260" s="105"/>
      <c r="AD260" s="105"/>
      <c r="AE260" s="105"/>
      <c r="AF260" s="105"/>
      <c r="AG260" s="105"/>
      <c r="AH260" s="105"/>
      <c r="AI260" s="105"/>
      <c r="AJ260" s="105"/>
    </row>
    <row r="261" spans="1:36" s="123" customFormat="1" ht="12" customHeight="1" x14ac:dyDescent="0.2">
      <c r="A261" s="122"/>
      <c r="B261" s="109"/>
      <c r="C261" s="109"/>
      <c r="D261" s="121"/>
      <c r="E261" s="105"/>
      <c r="F261" s="105"/>
      <c r="G261" s="105"/>
      <c r="H261" s="105"/>
      <c r="I261" s="105"/>
      <c r="J261" s="105"/>
      <c r="K261" s="105"/>
      <c r="L261" s="105"/>
      <c r="M261" s="105"/>
      <c r="O261" s="105"/>
      <c r="P261" s="105"/>
      <c r="Q261" s="105"/>
      <c r="R261" s="105"/>
      <c r="S261" s="105"/>
      <c r="T261" s="105"/>
      <c r="U261" s="105"/>
      <c r="V261" s="105"/>
      <c r="W261" s="105"/>
      <c r="X261" s="105"/>
      <c r="Y261" s="105"/>
      <c r="Z261" s="105"/>
      <c r="AA261" s="105"/>
      <c r="AB261" s="105"/>
      <c r="AC261" s="105"/>
      <c r="AD261" s="105"/>
      <c r="AE261" s="105"/>
      <c r="AF261" s="105"/>
      <c r="AG261" s="105"/>
      <c r="AH261" s="105"/>
      <c r="AI261" s="105"/>
      <c r="AJ261" s="105"/>
    </row>
    <row r="262" spans="1:36" s="123" customFormat="1" ht="12" customHeight="1" x14ac:dyDescent="0.2">
      <c r="A262" s="122"/>
      <c r="B262" s="109"/>
      <c r="C262" s="109"/>
      <c r="D262" s="121"/>
      <c r="E262" s="105"/>
      <c r="F262" s="105"/>
      <c r="G262" s="105"/>
      <c r="H262" s="105"/>
      <c r="I262" s="105"/>
      <c r="J262" s="105"/>
      <c r="K262" s="105"/>
      <c r="L262" s="105"/>
      <c r="M262" s="105"/>
      <c r="O262" s="105"/>
      <c r="P262" s="105"/>
      <c r="Q262" s="105"/>
      <c r="R262" s="105"/>
      <c r="S262" s="105"/>
      <c r="T262" s="105"/>
      <c r="U262" s="105"/>
      <c r="V262" s="105"/>
      <c r="W262" s="105"/>
      <c r="X262" s="105"/>
      <c r="Y262" s="105"/>
      <c r="Z262" s="105"/>
      <c r="AA262" s="105"/>
      <c r="AB262" s="105"/>
      <c r="AC262" s="105"/>
      <c r="AD262" s="105"/>
      <c r="AE262" s="105"/>
      <c r="AF262" s="105"/>
      <c r="AG262" s="105"/>
      <c r="AH262" s="105"/>
      <c r="AI262" s="105"/>
      <c r="AJ262" s="105"/>
    </row>
    <row r="263" spans="1:36" s="123" customFormat="1" ht="12" customHeight="1" x14ac:dyDescent="0.25">
      <c r="A263" s="98"/>
      <c r="B263" s="98"/>
      <c r="C263" s="99"/>
      <c r="D263" s="99"/>
      <c r="E263" s="100"/>
      <c r="F263" s="100"/>
      <c r="G263" s="100"/>
      <c r="H263" s="100"/>
    </row>
    <row r="264" spans="1:36" s="123" customFormat="1" ht="12" customHeight="1" x14ac:dyDescent="0.2">
      <c r="B264" s="125"/>
    </row>
    <row r="265" spans="1:36" s="123" customFormat="1" ht="12" customHeight="1" x14ac:dyDescent="0.2">
      <c r="B265" s="125"/>
    </row>
    <row r="266" spans="1:36" s="123" customFormat="1" ht="12" customHeight="1" x14ac:dyDescent="0.2">
      <c r="B266" s="125"/>
    </row>
    <row r="267" spans="1:36" s="123" customFormat="1" ht="12" customHeight="1" x14ac:dyDescent="0.2">
      <c r="B267" s="125"/>
    </row>
    <row r="268" spans="1:36" s="123" customFormat="1" ht="12" customHeight="1" x14ac:dyDescent="0.2">
      <c r="B268" s="125"/>
    </row>
    <row r="269" spans="1:36" s="123" customFormat="1" ht="12" customHeight="1" x14ac:dyDescent="0.2">
      <c r="B269" s="125"/>
    </row>
    <row r="270" spans="1:36" s="123" customFormat="1" ht="12" customHeight="1" x14ac:dyDescent="0.2">
      <c r="B270" s="125"/>
    </row>
    <row r="271" spans="1:36" s="123" customFormat="1" ht="12" customHeight="1" x14ac:dyDescent="0.2">
      <c r="B271" s="125"/>
    </row>
    <row r="272" spans="1:36" s="123" customFormat="1" ht="12" customHeight="1" x14ac:dyDescent="0.2">
      <c r="B272" s="125"/>
    </row>
    <row r="273" spans="2:2" s="123" customFormat="1" ht="12" customHeight="1" x14ac:dyDescent="0.2">
      <c r="B273" s="125"/>
    </row>
    <row r="274" spans="2:2" s="123" customFormat="1" ht="12" customHeight="1" x14ac:dyDescent="0.2">
      <c r="B274" s="125"/>
    </row>
    <row r="275" spans="2:2" s="123" customFormat="1" ht="12" customHeight="1" x14ac:dyDescent="0.2">
      <c r="B275" s="125"/>
    </row>
    <row r="276" spans="2:2" s="123" customFormat="1" ht="12" customHeight="1" x14ac:dyDescent="0.2">
      <c r="B276" s="125"/>
    </row>
    <row r="277" spans="2:2" s="123" customFormat="1" ht="12" customHeight="1" x14ac:dyDescent="0.2">
      <c r="B277" s="125"/>
    </row>
    <row r="278" spans="2:2" s="123" customFormat="1" ht="12" customHeight="1" x14ac:dyDescent="0.2">
      <c r="B278" s="125"/>
    </row>
    <row r="279" spans="2:2" s="123" customFormat="1" ht="12" customHeight="1" x14ac:dyDescent="0.2">
      <c r="B279" s="125"/>
    </row>
    <row r="280" spans="2:2" s="123" customFormat="1" ht="12" customHeight="1" x14ac:dyDescent="0.2">
      <c r="B280" s="125"/>
    </row>
    <row r="281" spans="2:2" s="123" customFormat="1" ht="12" customHeight="1" x14ac:dyDescent="0.2">
      <c r="B281" s="125"/>
    </row>
    <row r="282" spans="2:2" s="123" customFormat="1" ht="12" customHeight="1" x14ac:dyDescent="0.2">
      <c r="B282" s="125"/>
    </row>
    <row r="283" spans="2:2" s="123" customFormat="1" ht="12" customHeight="1" x14ac:dyDescent="0.2">
      <c r="B283" s="125"/>
    </row>
    <row r="284" spans="2:2" s="123" customFormat="1" ht="12" customHeight="1" x14ac:dyDescent="0.2">
      <c r="B284" s="125"/>
    </row>
    <row r="285" spans="2:2" s="123" customFormat="1" ht="12" customHeight="1" x14ac:dyDescent="0.2">
      <c r="B285" s="125"/>
    </row>
    <row r="286" spans="2:2" s="123" customFormat="1" ht="12" customHeight="1" x14ac:dyDescent="0.2">
      <c r="B286" s="125"/>
    </row>
    <row r="287" spans="2:2" s="123" customFormat="1" ht="12" customHeight="1" x14ac:dyDescent="0.2">
      <c r="B287" s="125"/>
    </row>
    <row r="288" spans="2:2" s="123" customFormat="1" ht="12" customHeight="1" x14ac:dyDescent="0.2">
      <c r="B288" s="125"/>
    </row>
    <row r="289" spans="2:2" s="123" customFormat="1" ht="12" customHeight="1" x14ac:dyDescent="0.2">
      <c r="B289" s="125"/>
    </row>
    <row r="290" spans="2:2" s="123" customFormat="1" ht="12" customHeight="1" x14ac:dyDescent="0.2">
      <c r="B290" s="125"/>
    </row>
    <row r="291" spans="2:2" s="123" customFormat="1" ht="12" customHeight="1" x14ac:dyDescent="0.2">
      <c r="B291" s="125"/>
    </row>
    <row r="292" spans="2:2" s="123" customFormat="1" ht="12" customHeight="1" x14ac:dyDescent="0.2">
      <c r="B292" s="125"/>
    </row>
    <row r="293" spans="2:2" s="123" customFormat="1" ht="12" customHeight="1" x14ac:dyDescent="0.2">
      <c r="B293" s="125"/>
    </row>
    <row r="294" spans="2:2" s="123" customFormat="1" ht="12" customHeight="1" x14ac:dyDescent="0.2">
      <c r="B294" s="125"/>
    </row>
    <row r="295" spans="2:2" s="123" customFormat="1" ht="12" customHeight="1" x14ac:dyDescent="0.2">
      <c r="B295" s="125"/>
    </row>
    <row r="296" spans="2:2" s="123" customFormat="1" ht="12" customHeight="1" x14ac:dyDescent="0.2">
      <c r="B296" s="125"/>
    </row>
    <row r="297" spans="2:2" s="123" customFormat="1" ht="12" customHeight="1" x14ac:dyDescent="0.2">
      <c r="B297" s="125"/>
    </row>
    <row r="298" spans="2:2" s="123" customFormat="1" ht="12" customHeight="1" x14ac:dyDescent="0.2">
      <c r="B298" s="125"/>
    </row>
    <row r="299" spans="2:2" s="123" customFormat="1" ht="12" customHeight="1" x14ac:dyDescent="0.2">
      <c r="B299" s="125"/>
    </row>
    <row r="300" spans="2:2" s="123" customFormat="1" ht="12" customHeight="1" x14ac:dyDescent="0.2">
      <c r="B300" s="125"/>
    </row>
    <row r="301" spans="2:2" s="123" customFormat="1" ht="12" customHeight="1" x14ac:dyDescent="0.2">
      <c r="B301" s="125"/>
    </row>
    <row r="302" spans="2:2" s="123" customFormat="1" ht="12" customHeight="1" x14ac:dyDescent="0.2">
      <c r="B302" s="125"/>
    </row>
    <row r="303" spans="2:2" s="123" customFormat="1" ht="12" customHeight="1" x14ac:dyDescent="0.2">
      <c r="B303" s="125"/>
    </row>
    <row r="304" spans="2:2" s="123" customFormat="1" ht="12" customHeight="1" x14ac:dyDescent="0.2">
      <c r="B304" s="125"/>
    </row>
    <row r="305" spans="2:2" s="123" customFormat="1" ht="12" customHeight="1" x14ac:dyDescent="0.2">
      <c r="B305" s="125"/>
    </row>
    <row r="306" spans="2:2" s="123" customFormat="1" ht="12" customHeight="1" x14ac:dyDescent="0.2">
      <c r="B306" s="125"/>
    </row>
    <row r="307" spans="2:2" s="123" customFormat="1" ht="12" customHeight="1" x14ac:dyDescent="0.2">
      <c r="B307" s="125"/>
    </row>
    <row r="308" spans="2:2" s="123" customFormat="1" ht="12" customHeight="1" x14ac:dyDescent="0.2">
      <c r="B308" s="125"/>
    </row>
    <row r="309" spans="2:2" s="123" customFormat="1" ht="12" customHeight="1" x14ac:dyDescent="0.2">
      <c r="B309" s="125"/>
    </row>
    <row r="310" spans="2:2" s="123" customFormat="1" ht="12" customHeight="1" x14ac:dyDescent="0.2">
      <c r="B310" s="125"/>
    </row>
    <row r="311" spans="2:2" s="123" customFormat="1" ht="12" customHeight="1" x14ac:dyDescent="0.2">
      <c r="B311" s="125"/>
    </row>
    <row r="312" spans="2:2" s="123" customFormat="1" ht="12" customHeight="1" x14ac:dyDescent="0.2">
      <c r="B312" s="125"/>
    </row>
    <row r="313" spans="2:2" s="123" customFormat="1" ht="12" customHeight="1" x14ac:dyDescent="0.2">
      <c r="B313" s="125"/>
    </row>
    <row r="314" spans="2:2" s="123" customFormat="1" ht="12" customHeight="1" x14ac:dyDescent="0.2">
      <c r="B314" s="125"/>
    </row>
    <row r="315" spans="2:2" s="123" customFormat="1" ht="12" customHeight="1" x14ac:dyDescent="0.2">
      <c r="B315" s="125"/>
    </row>
    <row r="316" spans="2:2" s="123" customFormat="1" ht="12" customHeight="1" x14ac:dyDescent="0.2">
      <c r="B316" s="125"/>
    </row>
    <row r="317" spans="2:2" s="123" customFormat="1" ht="12" customHeight="1" x14ac:dyDescent="0.2">
      <c r="B317" s="125"/>
    </row>
    <row r="318" spans="2:2" s="123" customFormat="1" ht="12" customHeight="1" x14ac:dyDescent="0.2">
      <c r="B318" s="125"/>
    </row>
    <row r="319" spans="2:2" s="123" customFormat="1" ht="12" customHeight="1" x14ac:dyDescent="0.2">
      <c r="B319" s="125"/>
    </row>
    <row r="320" spans="2:2" s="123" customFormat="1" ht="12" customHeight="1" x14ac:dyDescent="0.2">
      <c r="B320" s="125"/>
    </row>
    <row r="321" spans="2:2" s="123" customFormat="1" ht="12" customHeight="1" x14ac:dyDescent="0.2">
      <c r="B321" s="125"/>
    </row>
    <row r="322" spans="2:2" s="123" customFormat="1" x14ac:dyDescent="0.2">
      <c r="B322" s="125"/>
    </row>
    <row r="323" spans="2:2" s="123" customFormat="1" x14ac:dyDescent="0.2">
      <c r="B323" s="125"/>
    </row>
    <row r="324" spans="2:2" s="123" customFormat="1" x14ac:dyDescent="0.2">
      <c r="B324" s="125"/>
    </row>
    <row r="325" spans="2:2" s="123" customFormat="1" x14ac:dyDescent="0.2">
      <c r="B325" s="125"/>
    </row>
    <row r="326" spans="2:2" s="123" customFormat="1" x14ac:dyDescent="0.2">
      <c r="B326" s="125"/>
    </row>
    <row r="327" spans="2:2" s="123" customFormat="1" x14ac:dyDescent="0.2">
      <c r="B327" s="125"/>
    </row>
  </sheetData>
  <conditionalFormatting sqref="C250:C257 C202:C207 C15:C69 C71:C177 D52:H52 D60:H60 D202:H203 D206:H207 D211:H222 C209:C222">
    <cfRule type="containsText" dxfId="98" priority="12" operator="containsText" text="n">
      <formula>NOT(ISERROR(SEARCH("n",C15)))</formula>
    </cfRule>
    <cfRule type="beginsWith" dxfId="97" priority="13" stopIfTrue="1" operator="beginsWith" text="&lt;">
      <formula>LEFT(C15,LEN("&lt;"))="&lt;"</formula>
    </cfRule>
    <cfRule type="notContainsText" dxfId="96" priority="14" operator="notContains" text="&lt;">
      <formula>ISERROR(SEARCH("&lt;",C15))</formula>
    </cfRule>
  </conditionalFormatting>
  <conditionalFormatting sqref="C257">
    <cfRule type="cellIs" dxfId="95" priority="194" stopIfTrue="1" operator="greaterThan">
      <formula>3800</formula>
    </cfRule>
  </conditionalFormatting>
  <conditionalFormatting sqref="C256">
    <cfRule type="cellIs" dxfId="94" priority="197" stopIfTrue="1" operator="greaterThan">
      <formula>3000</formula>
    </cfRule>
  </conditionalFormatting>
  <conditionalFormatting sqref="C255">
    <cfRule type="cellIs" dxfId="93" priority="191" stopIfTrue="1" operator="greaterThan">
      <formula>2076</formula>
    </cfRule>
  </conditionalFormatting>
  <conditionalFormatting sqref="C211:H211">
    <cfRule type="cellIs" dxfId="92" priority="23" operator="greaterThan">
      <formula>0.06</formula>
    </cfRule>
    <cfRule type="cellIs" dxfId="91" priority="171" operator="greaterThan">
      <formula>$J$211</formula>
    </cfRule>
  </conditionalFormatting>
  <conditionalFormatting sqref="C253">
    <cfRule type="cellIs" dxfId="90" priority="206" stopIfTrue="1" operator="greaterThan">
      <formula>$R$253</formula>
    </cfRule>
  </conditionalFormatting>
  <conditionalFormatting sqref="C252">
    <cfRule type="cellIs" dxfId="89" priority="209" stopIfTrue="1" operator="greaterThan">
      <formula>$R$252</formula>
    </cfRule>
  </conditionalFormatting>
  <conditionalFormatting sqref="C251">
    <cfRule type="cellIs" dxfId="88" priority="212" stopIfTrue="1" operator="greaterThan">
      <formula>$R$251</formula>
    </cfRule>
  </conditionalFormatting>
  <conditionalFormatting sqref="C250">
    <cfRule type="cellIs" dxfId="87" priority="215" stopIfTrue="1" operator="greaterThan">
      <formula>$R$250</formula>
    </cfRule>
  </conditionalFormatting>
  <conditionalFormatting sqref="C33">
    <cfRule type="cellIs" dxfId="86" priority="221" operator="greaterThan">
      <formula>$J$33</formula>
    </cfRule>
  </conditionalFormatting>
  <conditionalFormatting sqref="C70">
    <cfRule type="containsText" dxfId="85" priority="42" operator="containsText" text="n">
      <formula>NOT(ISERROR(SEARCH("n",C70)))</formula>
    </cfRule>
    <cfRule type="beginsWith" dxfId="84" priority="163" stopIfTrue="1" operator="beginsWith" text="&lt;">
      <formula>LEFT(C70,LEN("&lt;"))="&lt;"</formula>
    </cfRule>
    <cfRule type="notContainsText" dxfId="83" priority="164" operator="notContains" text="&lt;">
      <formula>ISERROR(SEARCH("&lt;",C70))</formula>
    </cfRule>
    <cfRule type="cellIs" dxfId="82" priority="166" operator="greaterThan">
      <formula>1</formula>
    </cfRule>
  </conditionalFormatting>
  <conditionalFormatting sqref="D33">
    <cfRule type="containsText" dxfId="81" priority="159" operator="containsText" text="n">
      <formula>NOT(ISERROR(SEARCH("n",D33)))</formula>
    </cfRule>
    <cfRule type="beginsWith" dxfId="80" priority="160" stopIfTrue="1" operator="beginsWith" text="&lt;">
      <formula>LEFT(D33,LEN("&lt;"))="&lt;"</formula>
    </cfRule>
    <cfRule type="notContainsText" dxfId="79" priority="161" operator="notContains" text="&lt;">
      <formula>ISERROR(SEARCH("&lt;",D33))</formula>
    </cfRule>
  </conditionalFormatting>
  <conditionalFormatting sqref="D33">
    <cfRule type="cellIs" dxfId="78" priority="162" operator="greaterThan">
      <formula>$J$33</formula>
    </cfRule>
  </conditionalFormatting>
  <conditionalFormatting sqref="E33">
    <cfRule type="containsText" dxfId="77" priority="155" operator="containsText" text="n">
      <formula>NOT(ISERROR(SEARCH("n",E33)))</formula>
    </cfRule>
    <cfRule type="beginsWith" dxfId="76" priority="156" stopIfTrue="1" operator="beginsWith" text="&lt;">
      <formula>LEFT(E33,LEN("&lt;"))="&lt;"</formula>
    </cfRule>
    <cfRule type="notContainsText" dxfId="75" priority="157" operator="notContains" text="&lt;">
      <formula>ISERROR(SEARCH("&lt;",E33))</formula>
    </cfRule>
  </conditionalFormatting>
  <conditionalFormatting sqref="E33">
    <cfRule type="cellIs" dxfId="74" priority="158" operator="greaterThan">
      <formula>$J$33</formula>
    </cfRule>
  </conditionalFormatting>
  <conditionalFormatting sqref="F33">
    <cfRule type="containsText" dxfId="73" priority="151" operator="containsText" text="n">
      <formula>NOT(ISERROR(SEARCH("n",F33)))</formula>
    </cfRule>
    <cfRule type="beginsWith" dxfId="72" priority="152" stopIfTrue="1" operator="beginsWith" text="&lt;">
      <formula>LEFT(F33,LEN("&lt;"))="&lt;"</formula>
    </cfRule>
    <cfRule type="notContainsText" dxfId="71" priority="153" operator="notContains" text="&lt;">
      <formula>ISERROR(SEARCH("&lt;",F33))</formula>
    </cfRule>
  </conditionalFormatting>
  <conditionalFormatting sqref="F33">
    <cfRule type="cellIs" dxfId="70" priority="154" operator="greaterThan">
      <formula>$J$33</formula>
    </cfRule>
  </conditionalFormatting>
  <conditionalFormatting sqref="G33">
    <cfRule type="containsText" dxfId="69" priority="147" operator="containsText" text="n">
      <formula>NOT(ISERROR(SEARCH("n",G33)))</formula>
    </cfRule>
    <cfRule type="beginsWith" dxfId="68" priority="148" stopIfTrue="1" operator="beginsWith" text="&lt;">
      <formula>LEFT(G33,LEN("&lt;"))="&lt;"</formula>
    </cfRule>
    <cfRule type="notContainsText" dxfId="67" priority="149" operator="notContains" text="&lt;">
      <formula>ISERROR(SEARCH("&lt;",G33))</formula>
    </cfRule>
  </conditionalFormatting>
  <conditionalFormatting sqref="G33">
    <cfRule type="cellIs" dxfId="66" priority="150" operator="greaterThan">
      <formula>$J$33</formula>
    </cfRule>
  </conditionalFormatting>
  <conditionalFormatting sqref="H33">
    <cfRule type="containsText" dxfId="65" priority="143" operator="containsText" text="n">
      <formula>NOT(ISERROR(SEARCH("n",H33)))</formula>
    </cfRule>
    <cfRule type="beginsWith" dxfId="64" priority="144" stopIfTrue="1" operator="beginsWith" text="&lt;">
      <formula>LEFT(H33,LEN("&lt;"))="&lt;"</formula>
    </cfRule>
    <cfRule type="notContainsText" dxfId="63" priority="145" operator="notContains" text="&lt;">
      <formula>ISERROR(SEARCH("&lt;",H33))</formula>
    </cfRule>
  </conditionalFormatting>
  <conditionalFormatting sqref="H33">
    <cfRule type="cellIs" dxfId="62" priority="146" operator="greaterThan">
      <formula>$J$33</formula>
    </cfRule>
  </conditionalFormatting>
  <conditionalFormatting sqref="D70">
    <cfRule type="cellIs" dxfId="61" priority="102" operator="greaterThan">
      <formula>1</formula>
    </cfRule>
  </conditionalFormatting>
  <conditionalFormatting sqref="D70">
    <cfRule type="containsText" dxfId="60" priority="99" operator="containsText" text="n">
      <formula>NOT(ISERROR(SEARCH("n",D70)))</formula>
    </cfRule>
    <cfRule type="beginsWith" dxfId="59" priority="100" stopIfTrue="1" operator="beginsWith" text="&lt;">
      <formula>LEFT(D70,LEN("&lt;"))="&lt;"</formula>
    </cfRule>
    <cfRule type="notContainsText" dxfId="58" priority="101" operator="notContains" text="&lt;">
      <formula>ISERROR(SEARCH("&lt;",D70))</formula>
    </cfRule>
  </conditionalFormatting>
  <conditionalFormatting sqref="E70">
    <cfRule type="cellIs" dxfId="57" priority="98" operator="greaterThan">
      <formula>1</formula>
    </cfRule>
  </conditionalFormatting>
  <conditionalFormatting sqref="E70">
    <cfRule type="containsText" dxfId="56" priority="95" operator="containsText" text="n">
      <formula>NOT(ISERROR(SEARCH("n",E70)))</formula>
    </cfRule>
    <cfRule type="beginsWith" dxfId="55" priority="96" stopIfTrue="1" operator="beginsWith" text="&lt;">
      <formula>LEFT(E70,LEN("&lt;"))="&lt;"</formula>
    </cfRule>
    <cfRule type="notContainsText" dxfId="54" priority="97" operator="notContains" text="&lt;">
      <formula>ISERROR(SEARCH("&lt;",E70))</formula>
    </cfRule>
  </conditionalFormatting>
  <conditionalFormatting sqref="F70">
    <cfRule type="cellIs" dxfId="53" priority="94" operator="greaterThan">
      <formula>1</formula>
    </cfRule>
  </conditionalFormatting>
  <conditionalFormatting sqref="F70">
    <cfRule type="containsText" dxfId="52" priority="91" operator="containsText" text="n">
      <formula>NOT(ISERROR(SEARCH("n",F70)))</formula>
    </cfRule>
    <cfRule type="beginsWith" dxfId="51" priority="92" stopIfTrue="1" operator="beginsWith" text="&lt;">
      <formula>LEFT(F70,LEN("&lt;"))="&lt;"</formula>
    </cfRule>
    <cfRule type="notContainsText" dxfId="50" priority="93" operator="notContains" text="&lt;">
      <formula>ISERROR(SEARCH("&lt;",F70))</formula>
    </cfRule>
  </conditionalFormatting>
  <conditionalFormatting sqref="G70">
    <cfRule type="cellIs" dxfId="49" priority="90" operator="greaterThan">
      <formula>1</formula>
    </cfRule>
  </conditionalFormatting>
  <conditionalFormatting sqref="G70">
    <cfRule type="containsText" dxfId="48" priority="87" operator="containsText" text="n">
      <formula>NOT(ISERROR(SEARCH("n",G70)))</formula>
    </cfRule>
    <cfRule type="beginsWith" dxfId="47" priority="88" stopIfTrue="1" operator="beginsWith" text="&lt;">
      <formula>LEFT(G70,LEN("&lt;"))="&lt;"</formula>
    </cfRule>
    <cfRule type="notContainsText" dxfId="46" priority="89" operator="notContains" text="&lt;">
      <formula>ISERROR(SEARCH("&lt;",G70))</formula>
    </cfRule>
  </conditionalFormatting>
  <conditionalFormatting sqref="H70">
    <cfRule type="cellIs" dxfId="45" priority="86" operator="greaterThan">
      <formula>1</formula>
    </cfRule>
  </conditionalFormatting>
  <conditionalFormatting sqref="H70">
    <cfRule type="containsText" dxfId="44" priority="83" operator="containsText" text="n">
      <formula>NOT(ISERROR(SEARCH("n",H70)))</formula>
    </cfRule>
    <cfRule type="beginsWith" dxfId="43" priority="84" stopIfTrue="1" operator="beginsWith" text="&lt;">
      <formula>LEFT(H70,LEN("&lt;"))="&lt;"</formula>
    </cfRule>
    <cfRule type="notContainsText" dxfId="42" priority="85" operator="notContains" text="&lt;">
      <formula>ISERROR(SEARCH("&lt;",H70))</formula>
    </cfRule>
  </conditionalFormatting>
  <conditionalFormatting sqref="C178:H178">
    <cfRule type="containsText" dxfId="41" priority="11" operator="containsText" text="n">
      <formula>NOT(ISERROR(SEARCH("n",C178)))</formula>
    </cfRule>
    <cfRule type="beginsWith" dxfId="40" priority="78" stopIfTrue="1" operator="beginsWith" text="&lt;">
      <formula>LEFT(C178,LEN("&lt;"))="&lt;"</formula>
    </cfRule>
    <cfRule type="notContainsText" dxfId="39" priority="79" operator="notContains" text="&lt;">
      <formula>ISERROR(SEARCH("&lt;",C178))</formula>
    </cfRule>
    <cfRule type="cellIs" dxfId="38" priority="80" operator="greaterThan">
      <formula>30000</formula>
    </cfRule>
  </conditionalFormatting>
  <conditionalFormatting sqref="C7:C14">
    <cfRule type="containsText" dxfId="37" priority="45" operator="containsText" text="n">
      <formula>NOT(ISERROR(SEARCH("n",C7)))</formula>
    </cfRule>
    <cfRule type="beginsWith" dxfId="36" priority="46" stopIfTrue="1" operator="beginsWith" text="&lt;">
      <formula>LEFT(C7,LEN("&lt;"))="&lt;"</formula>
    </cfRule>
    <cfRule type="notContainsText" dxfId="35" priority="47" operator="notContains" text="&lt;">
      <formula>ISERROR(SEARCH("&lt;",C7))</formula>
    </cfRule>
  </conditionalFormatting>
  <conditionalFormatting sqref="C7:H7">
    <cfRule type="cellIs" dxfId="34" priority="75" operator="greaterThan">
      <formula>284</formula>
    </cfRule>
  </conditionalFormatting>
  <conditionalFormatting sqref="C8:H8">
    <cfRule type="cellIs" dxfId="33" priority="74" operator="greaterThan">
      <formula>46.3</formula>
    </cfRule>
  </conditionalFormatting>
  <conditionalFormatting sqref="C9:H9">
    <cfRule type="cellIs" dxfId="32" priority="73" operator="greaterThan">
      <formula>3180</formula>
    </cfRule>
  </conditionalFormatting>
  <conditionalFormatting sqref="C10:H10">
    <cfRule type="cellIs" dxfId="31" priority="52" operator="greaterThan">
      <formula>160</formula>
    </cfRule>
  </conditionalFormatting>
  <conditionalFormatting sqref="C11:H11">
    <cfRule type="cellIs" dxfId="30" priority="51" operator="greaterThan">
      <formula>2.3</formula>
    </cfRule>
  </conditionalFormatting>
  <conditionalFormatting sqref="C12:H12">
    <cfRule type="cellIs" dxfId="29" priority="50" operator="greaterThan">
      <formula>2076</formula>
    </cfRule>
  </conditionalFormatting>
  <conditionalFormatting sqref="C13:H13">
    <cfRule type="cellIs" dxfId="28" priority="49" operator="greaterThan">
      <formula>3000</formula>
    </cfRule>
  </conditionalFormatting>
  <conditionalFormatting sqref="C14:H14">
    <cfRule type="cellIs" dxfId="27" priority="48" operator="greaterThan">
      <formula>3800</formula>
    </cfRule>
  </conditionalFormatting>
  <conditionalFormatting sqref="C52:H52">
    <cfRule type="cellIs" dxfId="26" priority="178" operator="greaterThan">
      <formula>50</formula>
    </cfRule>
  </conditionalFormatting>
  <conditionalFormatting sqref="C60:H60">
    <cfRule type="cellIs" dxfId="25" priority="177" operator="greaterThan">
      <formula>6</formula>
    </cfRule>
  </conditionalFormatting>
  <conditionalFormatting sqref="C202:H202">
    <cfRule type="cellIs" dxfId="24" priority="44" operator="greaterThan">
      <formula>500</formula>
    </cfRule>
  </conditionalFormatting>
  <conditionalFormatting sqref="C203:H203">
    <cfRule type="cellIs" dxfId="23" priority="43" operator="greaterThan">
      <formula>1</formula>
    </cfRule>
  </conditionalFormatting>
  <conditionalFormatting sqref="C206:H206">
    <cfRule type="cellIs" dxfId="22" priority="29" operator="greaterThan">
      <formula>800</formula>
    </cfRule>
  </conditionalFormatting>
  <conditionalFormatting sqref="C207:H207">
    <cfRule type="cellIs" dxfId="21" priority="28" operator="greaterThan">
      <formula>10</formula>
    </cfRule>
  </conditionalFormatting>
  <conditionalFormatting sqref="C212:H212">
    <cfRule type="cellIs" dxfId="20" priority="26" operator="greaterThan">
      <formula>0.5</formula>
    </cfRule>
  </conditionalFormatting>
  <conditionalFormatting sqref="C213:H213">
    <cfRule type="cellIs" dxfId="19" priority="25" operator="greaterThan">
      <formula>20</formula>
    </cfRule>
  </conditionalFormatting>
  <conditionalFormatting sqref="C214:H214">
    <cfRule type="cellIs" dxfId="18" priority="24" operator="greaterThan">
      <formula>0.04</formula>
    </cfRule>
  </conditionalFormatting>
  <conditionalFormatting sqref="C215:H215">
    <cfRule type="cellIs" dxfId="17" priority="22" operator="greaterThan">
      <formula>0.5</formula>
    </cfRule>
  </conditionalFormatting>
  <conditionalFormatting sqref="C216:H216">
    <cfRule type="cellIs" dxfId="16" priority="21" operator="greaterThan">
      <formula>2</formula>
    </cfRule>
  </conditionalFormatting>
  <conditionalFormatting sqref="C217:H217">
    <cfRule type="cellIs" dxfId="15" priority="20" operator="greaterThan">
      <formula>0.01</formula>
    </cfRule>
  </conditionalFormatting>
  <conditionalFormatting sqref="C218:H218">
    <cfRule type="cellIs" dxfId="14" priority="19" operator="greaterThan">
      <formula>0.5</formula>
    </cfRule>
  </conditionalFormatting>
  <conditionalFormatting sqref="C219:H219">
    <cfRule type="cellIs" dxfId="13" priority="18" operator="greaterThan">
      <formula>0.4</formula>
    </cfRule>
  </conditionalFormatting>
  <conditionalFormatting sqref="C220:H220">
    <cfRule type="cellIs" dxfId="12" priority="17" operator="greaterThan">
      <formula>0.5</formula>
    </cfRule>
  </conditionalFormatting>
  <conditionalFormatting sqref="C221:H221">
    <cfRule type="cellIs" dxfId="11" priority="16" operator="greaterThan">
      <formula>0.1</formula>
    </cfRule>
  </conditionalFormatting>
  <conditionalFormatting sqref="C222:H222">
    <cfRule type="cellIs" dxfId="10" priority="15" operator="greaterThan">
      <formula>4</formula>
    </cfRule>
  </conditionalFormatting>
  <conditionalFormatting sqref="C208:H208">
    <cfRule type="containsText" dxfId="9" priority="6" operator="containsText" text="n">
      <formula>NOT(ISERROR(SEARCH("n",C208)))</formula>
    </cfRule>
    <cfRule type="containsText" dxfId="8" priority="7" operator="containsText" text="&lt;">
      <formula>NOT(ISERROR(SEARCH("&lt;",C208)))</formula>
    </cfRule>
    <cfRule type="notContainsText" dxfId="7" priority="8" operator="notContains" text="&lt;">
      <formula>ISERROR(SEARCH("&lt;",C208))</formula>
    </cfRule>
  </conditionalFormatting>
  <conditionalFormatting sqref="C208:H208">
    <cfRule type="expression" dxfId="6" priority="9">
      <formula>AND(ISNUMBER(C$208), C$208&gt;1000, ISNUMBER(C$201), C$201&gt;4000)</formula>
    </cfRule>
    <cfRule type="cellIs" dxfId="5" priority="10" operator="greaterThan">
      <formula>1000</formula>
    </cfRule>
  </conditionalFormatting>
  <conditionalFormatting sqref="C201:H201">
    <cfRule type="containsText" dxfId="4" priority="1" operator="containsText" text="n">
      <formula>NOT(ISERROR(SEARCH("n",C201)))</formula>
    </cfRule>
    <cfRule type="containsText" dxfId="3" priority="2" operator="containsText" text="&lt;">
      <formula>NOT(ISERROR(SEARCH("&lt;",C201)))</formula>
    </cfRule>
    <cfRule type="notContainsText" dxfId="2" priority="3" operator="notContains" text="&lt;">
      <formula>ISERROR(SEARCH("&lt;",C201))</formula>
    </cfRule>
  </conditionalFormatting>
  <conditionalFormatting sqref="C201:H201">
    <cfRule type="cellIs" dxfId="1" priority="5" operator="greaterThan">
      <formula>4000</formula>
    </cfRule>
    <cfRule type="expression" dxfId="0" priority="4">
      <formula>AND(ISNUMBER(C$201),C$201&gt;4000,ISNUMBER(C$208),C$208&gt;1000)</formula>
    </cfRule>
  </conditionalFormatting>
  <pageMargins left="0.7" right="0.7" top="0.75" bottom="0.75" header="0.3" footer="0.3"/>
  <pageSetup paperSize="9" orientation="portrait" r:id="rId1"/>
  <ignoredErrors>
    <ignoredError sqref="J178" numberStoredAsText="1"/>
    <ignoredError sqref="S219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N165"/>
  <sheetViews>
    <sheetView workbookViewId="0">
      <selection activeCell="E6" sqref="E6:AM6"/>
    </sheetView>
  </sheetViews>
  <sheetFormatPr baseColWidth="10" defaultColWidth="11.44140625" defaultRowHeight="14.4" x14ac:dyDescent="0.3"/>
  <cols>
    <col min="1" max="1" width="22.44140625" style="131" customWidth="1"/>
    <col min="2" max="2" width="7.44140625" style="131" customWidth="1"/>
    <col min="3" max="3" width="9.44140625" style="131" customWidth="1"/>
    <col min="4" max="4" width="22.44140625" style="131" customWidth="1"/>
    <col min="5" max="16384" width="11.44140625" style="131"/>
  </cols>
  <sheetData>
    <row r="1" spans="1:40" x14ac:dyDescent="0.3">
      <c r="A1" s="226" t="s">
        <v>956</v>
      </c>
      <c r="B1" s="227"/>
      <c r="C1" s="227"/>
    </row>
    <row r="2" spans="1:40" x14ac:dyDescent="0.3">
      <c r="A2" s="132"/>
    </row>
    <row r="3" spans="1:40" x14ac:dyDescent="0.3">
      <c r="A3" s="133" t="s">
        <v>204</v>
      </c>
      <c r="B3" s="132" t="s">
        <v>956</v>
      </c>
    </row>
    <row r="4" spans="1:40" x14ac:dyDescent="0.3">
      <c r="A4" s="133" t="s">
        <v>331</v>
      </c>
      <c r="B4" s="132" t="s">
        <v>956</v>
      </c>
    </row>
    <row r="5" spans="1:40" x14ac:dyDescent="0.3">
      <c r="A5" s="132"/>
    </row>
    <row r="6" spans="1:40" x14ac:dyDescent="0.3">
      <c r="A6" s="132"/>
      <c r="B6" s="132"/>
      <c r="C6" s="132"/>
      <c r="D6" s="133" t="s">
        <v>332</v>
      </c>
      <c r="E6" s="132" t="s">
        <v>956</v>
      </c>
      <c r="F6" s="132" t="s">
        <v>956</v>
      </c>
      <c r="G6" s="132" t="s">
        <v>956</v>
      </c>
      <c r="H6" s="132" t="s">
        <v>956</v>
      </c>
      <c r="I6" s="132" t="s">
        <v>956</v>
      </c>
      <c r="J6" s="132" t="s">
        <v>956</v>
      </c>
      <c r="K6" s="132" t="s">
        <v>956</v>
      </c>
      <c r="L6" s="132" t="s">
        <v>956</v>
      </c>
      <c r="M6" s="132" t="s">
        <v>956</v>
      </c>
      <c r="N6" s="132" t="s">
        <v>956</v>
      </c>
      <c r="O6" s="132" t="s">
        <v>956</v>
      </c>
      <c r="P6" s="132" t="s">
        <v>956</v>
      </c>
      <c r="Q6" s="132" t="s">
        <v>956</v>
      </c>
      <c r="R6" s="132" t="s">
        <v>956</v>
      </c>
      <c r="S6" s="132" t="s">
        <v>956</v>
      </c>
      <c r="T6" s="132" t="s">
        <v>956</v>
      </c>
      <c r="U6" s="132" t="s">
        <v>956</v>
      </c>
      <c r="V6" s="132" t="s">
        <v>956</v>
      </c>
      <c r="W6" s="132" t="s">
        <v>956</v>
      </c>
      <c r="X6" s="132" t="s">
        <v>956</v>
      </c>
      <c r="Y6" s="132" t="s">
        <v>956</v>
      </c>
      <c r="Z6" s="132" t="s">
        <v>956</v>
      </c>
      <c r="AA6" s="132" t="s">
        <v>956</v>
      </c>
      <c r="AB6" s="132" t="s">
        <v>956</v>
      </c>
      <c r="AC6" s="132" t="s">
        <v>956</v>
      </c>
      <c r="AD6" s="132" t="s">
        <v>956</v>
      </c>
      <c r="AE6" s="132" t="s">
        <v>956</v>
      </c>
      <c r="AF6" s="132" t="s">
        <v>956</v>
      </c>
      <c r="AG6" s="132" t="s">
        <v>956</v>
      </c>
      <c r="AH6" s="132" t="s">
        <v>956</v>
      </c>
      <c r="AI6" s="132" t="s">
        <v>956</v>
      </c>
      <c r="AJ6" s="132" t="s">
        <v>956</v>
      </c>
      <c r="AK6" s="132" t="s">
        <v>956</v>
      </c>
      <c r="AL6" s="132" t="s">
        <v>956</v>
      </c>
      <c r="AM6" s="132" t="s">
        <v>956</v>
      </c>
    </row>
    <row r="7" spans="1:40" x14ac:dyDescent="0.3">
      <c r="A7" s="132"/>
      <c r="B7" s="132"/>
      <c r="C7" s="132"/>
      <c r="D7" s="133" t="s">
        <v>205</v>
      </c>
      <c r="E7" s="132" t="s">
        <v>333</v>
      </c>
      <c r="F7" s="132" t="s">
        <v>334</v>
      </c>
      <c r="G7" s="132" t="s">
        <v>335</v>
      </c>
      <c r="H7" s="132" t="s">
        <v>336</v>
      </c>
      <c r="I7" s="132" t="s">
        <v>337</v>
      </c>
      <c r="J7" s="132" t="s">
        <v>338</v>
      </c>
      <c r="K7" s="132" t="s">
        <v>339</v>
      </c>
      <c r="L7" s="132" t="s">
        <v>340</v>
      </c>
      <c r="M7" s="132" t="s">
        <v>341</v>
      </c>
      <c r="N7" s="132" t="s">
        <v>342</v>
      </c>
      <c r="O7" s="132" t="s">
        <v>343</v>
      </c>
      <c r="P7" s="132" t="s">
        <v>344</v>
      </c>
      <c r="Q7" s="132" t="s">
        <v>345</v>
      </c>
      <c r="R7" s="132" t="s">
        <v>346</v>
      </c>
      <c r="S7" s="132" t="s">
        <v>347</v>
      </c>
      <c r="T7" s="132" t="s">
        <v>348</v>
      </c>
      <c r="U7" s="132" t="s">
        <v>349</v>
      </c>
      <c r="V7" s="132" t="s">
        <v>350</v>
      </c>
      <c r="W7" s="132" t="s">
        <v>351</v>
      </c>
      <c r="X7" s="132" t="s">
        <v>352</v>
      </c>
      <c r="Y7" s="132" t="s">
        <v>353</v>
      </c>
      <c r="Z7" s="132" t="s">
        <v>354</v>
      </c>
      <c r="AA7" s="132" t="s">
        <v>355</v>
      </c>
      <c r="AB7" s="132" t="s">
        <v>356</v>
      </c>
      <c r="AC7" s="132" t="s">
        <v>357</v>
      </c>
      <c r="AD7" s="132" t="s">
        <v>358</v>
      </c>
      <c r="AE7" s="132" t="s">
        <v>359</v>
      </c>
      <c r="AF7" s="132" t="s">
        <v>360</v>
      </c>
      <c r="AG7" s="132" t="s">
        <v>361</v>
      </c>
      <c r="AH7" s="132" t="s">
        <v>362</v>
      </c>
      <c r="AI7" s="132" t="s">
        <v>363</v>
      </c>
      <c r="AJ7" s="132" t="s">
        <v>364</v>
      </c>
      <c r="AK7" s="132" t="s">
        <v>365</v>
      </c>
      <c r="AL7" s="132" t="s">
        <v>366</v>
      </c>
      <c r="AM7" s="132" t="s">
        <v>367</v>
      </c>
    </row>
    <row r="8" spans="1:40" x14ac:dyDescent="0.3">
      <c r="A8" s="132"/>
      <c r="B8" s="132"/>
      <c r="C8" s="132"/>
      <c r="D8" s="133" t="s">
        <v>206</v>
      </c>
      <c r="E8" s="132" t="s">
        <v>368</v>
      </c>
      <c r="F8" s="132" t="s">
        <v>369</v>
      </c>
      <c r="G8" s="132" t="s">
        <v>370</v>
      </c>
      <c r="H8" s="132" t="s">
        <v>371</v>
      </c>
      <c r="I8" s="132" t="s">
        <v>372</v>
      </c>
      <c r="J8" s="132" t="s">
        <v>373</v>
      </c>
      <c r="K8" s="132" t="s">
        <v>374</v>
      </c>
      <c r="L8" s="132" t="s">
        <v>375</v>
      </c>
      <c r="M8" s="132" t="s">
        <v>376</v>
      </c>
      <c r="N8" s="132" t="s">
        <v>377</v>
      </c>
      <c r="O8" s="132" t="s">
        <v>378</v>
      </c>
      <c r="P8" s="132" t="s">
        <v>379</v>
      </c>
      <c r="Q8" s="132" t="s">
        <v>380</v>
      </c>
      <c r="R8" s="132" t="s">
        <v>381</v>
      </c>
      <c r="S8" s="132" t="s">
        <v>382</v>
      </c>
      <c r="T8" s="132" t="s">
        <v>383</v>
      </c>
      <c r="U8" s="132" t="s">
        <v>384</v>
      </c>
      <c r="V8" s="132" t="s">
        <v>385</v>
      </c>
      <c r="W8" s="132" t="s">
        <v>386</v>
      </c>
      <c r="X8" s="132" t="s">
        <v>387</v>
      </c>
      <c r="Y8" s="132" t="s">
        <v>388</v>
      </c>
      <c r="Z8" s="132" t="s">
        <v>389</v>
      </c>
      <c r="AA8" s="132" t="s">
        <v>390</v>
      </c>
      <c r="AB8" s="132" t="s">
        <v>391</v>
      </c>
      <c r="AC8" s="132" t="s">
        <v>392</v>
      </c>
      <c r="AD8" s="132" t="s">
        <v>393</v>
      </c>
      <c r="AE8" s="132" t="s">
        <v>394</v>
      </c>
      <c r="AF8" s="132" t="s">
        <v>395</v>
      </c>
      <c r="AG8" s="132" t="s">
        <v>396</v>
      </c>
      <c r="AH8" s="132" t="s">
        <v>397</v>
      </c>
      <c r="AI8" s="132" t="s">
        <v>398</v>
      </c>
      <c r="AJ8" s="132" t="s">
        <v>399</v>
      </c>
      <c r="AK8" s="132" t="s">
        <v>400</v>
      </c>
      <c r="AL8" s="132" t="s">
        <v>401</v>
      </c>
      <c r="AM8" s="132" t="s">
        <v>402</v>
      </c>
    </row>
    <row r="9" spans="1:40" x14ac:dyDescent="0.3">
      <c r="A9" s="132"/>
      <c r="B9" s="132"/>
      <c r="C9" s="132"/>
      <c r="D9" s="133" t="s">
        <v>403</v>
      </c>
      <c r="E9" s="132" t="s">
        <v>404</v>
      </c>
      <c r="F9" s="132" t="s">
        <v>404</v>
      </c>
      <c r="G9" s="132" t="s">
        <v>404</v>
      </c>
      <c r="H9" s="132" t="s">
        <v>404</v>
      </c>
      <c r="I9" s="132" t="s">
        <v>404</v>
      </c>
      <c r="J9" s="132" t="s">
        <v>404</v>
      </c>
      <c r="K9" s="132" t="s">
        <v>404</v>
      </c>
      <c r="L9" s="132" t="s">
        <v>404</v>
      </c>
      <c r="M9" s="132" t="s">
        <v>404</v>
      </c>
      <c r="N9" s="132" t="s">
        <v>404</v>
      </c>
      <c r="O9" s="132" t="s">
        <v>404</v>
      </c>
      <c r="P9" s="132" t="s">
        <v>404</v>
      </c>
      <c r="Q9" s="132" t="s">
        <v>404</v>
      </c>
      <c r="R9" s="132" t="s">
        <v>404</v>
      </c>
      <c r="S9" s="132" t="s">
        <v>404</v>
      </c>
      <c r="T9" s="132" t="s">
        <v>404</v>
      </c>
      <c r="U9" s="132" t="s">
        <v>404</v>
      </c>
      <c r="V9" s="132" t="s">
        <v>404</v>
      </c>
      <c r="W9" s="132" t="s">
        <v>404</v>
      </c>
      <c r="X9" s="132" t="s">
        <v>405</v>
      </c>
      <c r="Y9" s="132" t="s">
        <v>405</v>
      </c>
      <c r="Z9" s="132" t="s">
        <v>405</v>
      </c>
      <c r="AA9" s="132" t="s">
        <v>405</v>
      </c>
      <c r="AB9" s="132" t="s">
        <v>405</v>
      </c>
      <c r="AC9" s="132" t="s">
        <v>405</v>
      </c>
      <c r="AD9" s="132" t="s">
        <v>405</v>
      </c>
      <c r="AE9" s="132" t="s">
        <v>405</v>
      </c>
      <c r="AF9" s="132" t="s">
        <v>405</v>
      </c>
      <c r="AG9" s="132" t="s">
        <v>405</v>
      </c>
      <c r="AH9" s="132" t="s">
        <v>405</v>
      </c>
      <c r="AI9" s="132" t="s">
        <v>405</v>
      </c>
      <c r="AJ9" s="132" t="s">
        <v>405</v>
      </c>
      <c r="AK9" s="132" t="s">
        <v>405</v>
      </c>
      <c r="AL9" s="132" t="s">
        <v>406</v>
      </c>
      <c r="AM9" s="132" t="s">
        <v>404</v>
      </c>
    </row>
    <row r="10" spans="1:40" x14ac:dyDescent="0.3">
      <c r="A10" s="133" t="s">
        <v>207</v>
      </c>
      <c r="B10" s="133" t="s">
        <v>208</v>
      </c>
      <c r="C10" s="133" t="s">
        <v>407</v>
      </c>
      <c r="D10" s="133" t="s">
        <v>209</v>
      </c>
      <c r="E10" s="132"/>
      <c r="F10" s="132"/>
      <c r="G10" s="132"/>
      <c r="H10" s="132"/>
      <c r="I10" s="132"/>
      <c r="J10" s="132"/>
      <c r="K10" s="132"/>
      <c r="L10" s="132"/>
      <c r="M10" s="132"/>
      <c r="N10" s="132"/>
      <c r="O10" s="132"/>
      <c r="P10" s="132"/>
      <c r="Q10" s="132"/>
      <c r="R10" s="132"/>
      <c r="S10" s="132"/>
      <c r="T10" s="132"/>
      <c r="U10" s="132"/>
      <c r="V10" s="132"/>
      <c r="W10" s="132"/>
      <c r="X10" s="132"/>
      <c r="Y10" s="132"/>
      <c r="Z10" s="132"/>
      <c r="AA10" s="132"/>
      <c r="AB10" s="132"/>
      <c r="AC10" s="132"/>
      <c r="AD10" s="132"/>
      <c r="AE10" s="132"/>
      <c r="AF10" s="132"/>
      <c r="AG10" s="132"/>
      <c r="AH10" s="132"/>
      <c r="AI10" s="132"/>
      <c r="AJ10" s="132"/>
      <c r="AK10" s="132"/>
      <c r="AL10" s="132"/>
      <c r="AM10" s="132"/>
      <c r="AN10" s="133" t="s">
        <v>210</v>
      </c>
    </row>
    <row r="11" spans="1:40" x14ac:dyDescent="0.3">
      <c r="A11" s="132" t="s">
        <v>408</v>
      </c>
      <c r="B11" s="132" t="s">
        <v>409</v>
      </c>
      <c r="C11" s="132" t="s">
        <v>410</v>
      </c>
      <c r="D11" s="132" t="s">
        <v>214</v>
      </c>
      <c r="E11" s="132" t="s">
        <v>411</v>
      </c>
      <c r="F11" s="132" t="s">
        <v>411</v>
      </c>
      <c r="G11" s="132" t="s">
        <v>412</v>
      </c>
      <c r="H11" s="132" t="s">
        <v>413</v>
      </c>
      <c r="I11" s="132" t="s">
        <v>412</v>
      </c>
      <c r="J11" s="132" t="s">
        <v>414</v>
      </c>
      <c r="K11" s="132" t="s">
        <v>412</v>
      </c>
      <c r="L11" s="132" t="s">
        <v>415</v>
      </c>
      <c r="M11" s="132" t="s">
        <v>416</v>
      </c>
      <c r="N11" s="132"/>
      <c r="O11" s="132"/>
      <c r="P11" s="132"/>
      <c r="Q11" s="132"/>
      <c r="R11" s="132"/>
      <c r="S11" s="132"/>
      <c r="T11" s="132"/>
      <c r="U11" s="132"/>
      <c r="V11" s="132"/>
      <c r="W11" s="132"/>
      <c r="X11" s="132" t="s">
        <v>417</v>
      </c>
      <c r="Y11" s="132" t="s">
        <v>418</v>
      </c>
      <c r="Z11" s="132"/>
      <c r="AA11" s="132"/>
      <c r="AB11" s="132" t="s">
        <v>419</v>
      </c>
      <c r="AC11" s="132" t="s">
        <v>414</v>
      </c>
      <c r="AD11" s="132" t="s">
        <v>411</v>
      </c>
      <c r="AE11" s="132"/>
      <c r="AF11" s="132" t="s">
        <v>420</v>
      </c>
      <c r="AG11" s="132" t="s">
        <v>421</v>
      </c>
      <c r="AH11" s="132"/>
      <c r="AI11" s="132" t="s">
        <v>418</v>
      </c>
      <c r="AJ11" s="132" t="s">
        <v>416</v>
      </c>
      <c r="AK11" s="132" t="s">
        <v>414</v>
      </c>
      <c r="AL11" s="132" t="s">
        <v>417</v>
      </c>
      <c r="AM11" s="132" t="s">
        <v>421</v>
      </c>
      <c r="AN11" s="132" t="s">
        <v>1</v>
      </c>
    </row>
    <row r="12" spans="1:40" x14ac:dyDescent="0.3">
      <c r="A12" s="132" t="s">
        <v>211</v>
      </c>
      <c r="B12" s="132"/>
      <c r="C12" s="132"/>
      <c r="D12" s="132" t="s">
        <v>212</v>
      </c>
      <c r="E12" s="132"/>
      <c r="F12" s="132"/>
      <c r="G12" s="132"/>
      <c r="H12" s="132"/>
      <c r="I12" s="132"/>
      <c r="J12" s="132"/>
      <c r="K12" s="132"/>
      <c r="L12" s="132"/>
      <c r="M12" s="132"/>
      <c r="N12" s="132"/>
      <c r="O12" s="132"/>
      <c r="P12" s="132"/>
      <c r="Q12" s="132"/>
      <c r="R12" s="132"/>
      <c r="S12" s="132"/>
      <c r="T12" s="132"/>
      <c r="U12" s="132"/>
      <c r="V12" s="132"/>
      <c r="W12" s="132"/>
      <c r="X12" s="132"/>
      <c r="Y12" s="132"/>
      <c r="Z12" s="132"/>
      <c r="AA12" s="132"/>
      <c r="AB12" s="132"/>
      <c r="AC12" s="132"/>
      <c r="AD12" s="132"/>
      <c r="AE12" s="132"/>
      <c r="AF12" s="132"/>
      <c r="AG12" s="132"/>
      <c r="AH12" s="132"/>
      <c r="AI12" s="132"/>
      <c r="AJ12" s="132"/>
      <c r="AK12" s="132"/>
      <c r="AL12" s="132"/>
      <c r="AM12" s="132"/>
      <c r="AN12" s="132" t="s">
        <v>1</v>
      </c>
    </row>
    <row r="13" spans="1:40" x14ac:dyDescent="0.3">
      <c r="A13" s="132" t="s">
        <v>422</v>
      </c>
      <c r="B13" s="132" t="s">
        <v>25</v>
      </c>
      <c r="C13" s="132" t="s">
        <v>231</v>
      </c>
      <c r="D13" s="132" t="s">
        <v>423</v>
      </c>
      <c r="E13" s="132" t="s">
        <v>232</v>
      </c>
      <c r="F13" s="132" t="s">
        <v>232</v>
      </c>
      <c r="G13" s="132" t="s">
        <v>232</v>
      </c>
      <c r="H13" s="132" t="s">
        <v>302</v>
      </c>
      <c r="I13" s="132" t="s">
        <v>232</v>
      </c>
      <c r="J13" s="132" t="s">
        <v>232</v>
      </c>
      <c r="K13" s="132" t="s">
        <v>232</v>
      </c>
      <c r="L13" s="132" t="s">
        <v>232</v>
      </c>
      <c r="M13" s="132" t="s">
        <v>232</v>
      </c>
      <c r="N13" s="132"/>
      <c r="O13" s="132"/>
      <c r="P13" s="132"/>
      <c r="Q13" s="132"/>
      <c r="R13" s="132"/>
      <c r="S13" s="132"/>
      <c r="T13" s="132"/>
      <c r="U13" s="132"/>
      <c r="V13" s="132"/>
      <c r="W13" s="132"/>
      <c r="X13" s="132" t="s">
        <v>232</v>
      </c>
      <c r="Y13" s="132" t="s">
        <v>232</v>
      </c>
      <c r="Z13" s="132"/>
      <c r="AA13" s="132"/>
      <c r="AB13" s="132" t="s">
        <v>424</v>
      </c>
      <c r="AC13" s="132" t="s">
        <v>232</v>
      </c>
      <c r="AD13" s="132" t="s">
        <v>232</v>
      </c>
      <c r="AE13" s="132"/>
      <c r="AF13" s="132" t="s">
        <v>232</v>
      </c>
      <c r="AG13" s="132" t="s">
        <v>232</v>
      </c>
      <c r="AH13" s="132"/>
      <c r="AI13" s="132" t="s">
        <v>226</v>
      </c>
      <c r="AJ13" s="132" t="s">
        <v>232</v>
      </c>
      <c r="AK13" s="132" t="s">
        <v>425</v>
      </c>
      <c r="AL13" s="132" t="s">
        <v>426</v>
      </c>
      <c r="AM13" s="132" t="s">
        <v>233</v>
      </c>
      <c r="AN13" s="132" t="s">
        <v>1</v>
      </c>
    </row>
    <row r="14" spans="1:40" x14ac:dyDescent="0.3">
      <c r="A14" s="132" t="s">
        <v>427</v>
      </c>
      <c r="B14" s="132" t="s">
        <v>428</v>
      </c>
      <c r="C14" s="132" t="s">
        <v>221</v>
      </c>
      <c r="D14" s="132" t="s">
        <v>423</v>
      </c>
      <c r="E14" s="132" t="s">
        <v>429</v>
      </c>
      <c r="F14" s="132" t="s">
        <v>429</v>
      </c>
      <c r="G14" s="132" t="s">
        <v>430</v>
      </c>
      <c r="H14" s="132" t="s">
        <v>429</v>
      </c>
      <c r="I14" s="132" t="s">
        <v>430</v>
      </c>
      <c r="J14" s="132" t="s">
        <v>430</v>
      </c>
      <c r="K14" s="132" t="s">
        <v>430</v>
      </c>
      <c r="L14" s="132" t="s">
        <v>430</v>
      </c>
      <c r="M14" s="132" t="s">
        <v>430</v>
      </c>
      <c r="N14" s="132"/>
      <c r="O14" s="132"/>
      <c r="P14" s="132"/>
      <c r="Q14" s="132"/>
      <c r="R14" s="132"/>
      <c r="S14" s="132"/>
      <c r="T14" s="132"/>
      <c r="U14" s="132"/>
      <c r="V14" s="132"/>
      <c r="W14" s="132"/>
      <c r="X14" s="132" t="s">
        <v>430</v>
      </c>
      <c r="Y14" s="132" t="s">
        <v>431</v>
      </c>
      <c r="Z14" s="132"/>
      <c r="AA14" s="132"/>
      <c r="AB14" s="132" t="s">
        <v>430</v>
      </c>
      <c r="AC14" s="132" t="s">
        <v>430</v>
      </c>
      <c r="AD14" s="132" t="s">
        <v>429</v>
      </c>
      <c r="AE14" s="132"/>
      <c r="AF14" s="132" t="s">
        <v>429</v>
      </c>
      <c r="AG14" s="132" t="s">
        <v>429</v>
      </c>
      <c r="AH14" s="132"/>
      <c r="AI14" s="132" t="s">
        <v>430</v>
      </c>
      <c r="AJ14" s="132" t="s">
        <v>430</v>
      </c>
      <c r="AK14" s="132" t="s">
        <v>430</v>
      </c>
      <c r="AL14" s="132" t="s">
        <v>430</v>
      </c>
      <c r="AM14" s="132" t="s">
        <v>430</v>
      </c>
      <c r="AN14" s="132" t="s">
        <v>1</v>
      </c>
    </row>
    <row r="15" spans="1:40" x14ac:dyDescent="0.3">
      <c r="A15" s="132" t="s">
        <v>213</v>
      </c>
      <c r="B15" s="132"/>
      <c r="C15" s="132"/>
      <c r="D15" s="132" t="s">
        <v>214</v>
      </c>
      <c r="E15" s="132"/>
      <c r="F15" s="132"/>
      <c r="G15" s="132"/>
      <c r="H15" s="132"/>
      <c r="I15" s="132"/>
      <c r="J15" s="132"/>
      <c r="K15" s="132"/>
      <c r="L15" s="132"/>
      <c r="M15" s="132"/>
      <c r="N15" s="132"/>
      <c r="O15" s="132"/>
      <c r="P15" s="132"/>
      <c r="Q15" s="132"/>
      <c r="R15" s="132"/>
      <c r="S15" s="132"/>
      <c r="T15" s="132"/>
      <c r="U15" s="132"/>
      <c r="V15" s="132"/>
      <c r="W15" s="132"/>
      <c r="X15" s="132"/>
      <c r="Y15" s="132"/>
      <c r="Z15" s="132"/>
      <c r="AA15" s="132"/>
      <c r="AB15" s="132"/>
      <c r="AC15" s="132"/>
      <c r="AD15" s="132"/>
      <c r="AE15" s="132"/>
      <c r="AF15" s="132"/>
      <c r="AG15" s="132"/>
      <c r="AH15" s="132"/>
      <c r="AI15" s="132"/>
      <c r="AJ15" s="132"/>
      <c r="AK15" s="132"/>
      <c r="AL15" s="132"/>
      <c r="AM15" s="132"/>
      <c r="AN15" s="132" t="s">
        <v>1</v>
      </c>
    </row>
    <row r="16" spans="1:40" x14ac:dyDescent="0.3">
      <c r="A16" s="132" t="s">
        <v>24</v>
      </c>
      <c r="B16" s="132" t="s">
        <v>25</v>
      </c>
      <c r="C16" s="132" t="s">
        <v>215</v>
      </c>
      <c r="D16" s="132" t="s">
        <v>216</v>
      </c>
      <c r="E16" s="132" t="s">
        <v>432</v>
      </c>
      <c r="F16" s="132" t="s">
        <v>433</v>
      </c>
      <c r="G16" s="132" t="s">
        <v>434</v>
      </c>
      <c r="H16" s="132" t="s">
        <v>435</v>
      </c>
      <c r="I16" s="132" t="s">
        <v>432</v>
      </c>
      <c r="J16" s="132" t="s">
        <v>436</v>
      </c>
      <c r="K16" s="132" t="s">
        <v>437</v>
      </c>
      <c r="L16" s="132" t="s">
        <v>438</v>
      </c>
      <c r="M16" s="132" t="s">
        <v>439</v>
      </c>
      <c r="N16" s="132" t="s">
        <v>440</v>
      </c>
      <c r="O16" s="132" t="s">
        <v>441</v>
      </c>
      <c r="P16" s="132" t="s">
        <v>438</v>
      </c>
      <c r="Q16" s="132" t="s">
        <v>436</v>
      </c>
      <c r="R16" s="132" t="s">
        <v>442</v>
      </c>
      <c r="S16" s="132" t="s">
        <v>443</v>
      </c>
      <c r="T16" s="132" t="s">
        <v>444</v>
      </c>
      <c r="U16" s="132" t="s">
        <v>445</v>
      </c>
      <c r="V16" s="132" t="s">
        <v>217</v>
      </c>
      <c r="W16" s="132" t="s">
        <v>217</v>
      </c>
      <c r="X16" s="132" t="s">
        <v>446</v>
      </c>
      <c r="Y16" s="132" t="s">
        <v>447</v>
      </c>
      <c r="Z16" s="132" t="s">
        <v>448</v>
      </c>
      <c r="AA16" s="132" t="s">
        <v>449</v>
      </c>
      <c r="AB16" s="132" t="s">
        <v>450</v>
      </c>
      <c r="AC16" s="132" t="s">
        <v>451</v>
      </c>
      <c r="AD16" s="132" t="s">
        <v>452</v>
      </c>
      <c r="AE16" s="132" t="s">
        <v>453</v>
      </c>
      <c r="AF16" s="132" t="s">
        <v>454</v>
      </c>
      <c r="AG16" s="132" t="s">
        <v>455</v>
      </c>
      <c r="AH16" s="132" t="s">
        <v>456</v>
      </c>
      <c r="AI16" s="132" t="s">
        <v>457</v>
      </c>
      <c r="AJ16" s="132" t="s">
        <v>458</v>
      </c>
      <c r="AK16" s="132" t="s">
        <v>459</v>
      </c>
      <c r="AL16" s="132" t="s">
        <v>460</v>
      </c>
      <c r="AM16" s="132" t="s">
        <v>461</v>
      </c>
      <c r="AN16" s="132" t="s">
        <v>1</v>
      </c>
    </row>
    <row r="17" spans="1:40" x14ac:dyDescent="0.3">
      <c r="A17" s="132" t="s">
        <v>462</v>
      </c>
      <c r="B17" s="132"/>
      <c r="C17" s="132"/>
      <c r="D17" s="132" t="s">
        <v>463</v>
      </c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32"/>
      <c r="T17" s="132"/>
      <c r="U17" s="132"/>
      <c r="V17" s="132"/>
      <c r="W17" s="132"/>
      <c r="X17" s="132"/>
      <c r="Y17" s="132"/>
      <c r="Z17" s="132"/>
      <c r="AA17" s="132"/>
      <c r="AB17" s="132"/>
      <c r="AC17" s="132"/>
      <c r="AD17" s="132"/>
      <c r="AE17" s="132"/>
      <c r="AF17" s="132"/>
      <c r="AG17" s="132"/>
      <c r="AH17" s="132"/>
      <c r="AI17" s="132"/>
      <c r="AJ17" s="132"/>
      <c r="AK17" s="132"/>
      <c r="AL17" s="132"/>
      <c r="AM17" s="132"/>
      <c r="AN17" s="132" t="s">
        <v>1</v>
      </c>
    </row>
    <row r="18" spans="1:40" x14ac:dyDescent="0.3">
      <c r="A18" s="132" t="s">
        <v>464</v>
      </c>
      <c r="B18" s="132" t="s">
        <v>465</v>
      </c>
      <c r="C18" s="132" t="s">
        <v>221</v>
      </c>
      <c r="D18" s="132" t="s">
        <v>423</v>
      </c>
      <c r="E18" s="132" t="s">
        <v>466</v>
      </c>
      <c r="F18" s="132" t="s">
        <v>466</v>
      </c>
      <c r="G18" s="132" t="s">
        <v>466</v>
      </c>
      <c r="H18" s="132" t="s">
        <v>466</v>
      </c>
      <c r="I18" s="132" t="s">
        <v>466</v>
      </c>
      <c r="J18" s="132" t="s">
        <v>466</v>
      </c>
      <c r="K18" s="132" t="s">
        <v>466</v>
      </c>
      <c r="L18" s="132" t="s">
        <v>466</v>
      </c>
      <c r="M18" s="132" t="s">
        <v>466</v>
      </c>
      <c r="N18" s="132"/>
      <c r="O18" s="132"/>
      <c r="P18" s="132"/>
      <c r="Q18" s="132"/>
      <c r="R18" s="132"/>
      <c r="S18" s="132"/>
      <c r="T18" s="132"/>
      <c r="U18" s="132"/>
      <c r="V18" s="132"/>
      <c r="W18" s="132"/>
      <c r="X18" s="132" t="s">
        <v>466</v>
      </c>
      <c r="Y18" s="132" t="s">
        <v>466</v>
      </c>
      <c r="Z18" s="132"/>
      <c r="AA18" s="132"/>
      <c r="AB18" s="132" t="s">
        <v>466</v>
      </c>
      <c r="AC18" s="132" t="s">
        <v>466</v>
      </c>
      <c r="AD18" s="132" t="s">
        <v>466</v>
      </c>
      <c r="AE18" s="132"/>
      <c r="AF18" s="132" t="s">
        <v>466</v>
      </c>
      <c r="AG18" s="132" t="s">
        <v>466</v>
      </c>
      <c r="AH18" s="132"/>
      <c r="AI18" s="132" t="s">
        <v>466</v>
      </c>
      <c r="AJ18" s="132" t="s">
        <v>466</v>
      </c>
      <c r="AK18" s="132" t="s">
        <v>466</v>
      </c>
      <c r="AL18" s="132" t="s">
        <v>466</v>
      </c>
      <c r="AM18" s="132" t="s">
        <v>466</v>
      </c>
      <c r="AN18" s="132" t="s">
        <v>1</v>
      </c>
    </row>
    <row r="19" spans="1:40" x14ac:dyDescent="0.3">
      <c r="A19" s="132" t="s">
        <v>467</v>
      </c>
      <c r="B19" s="132" t="s">
        <v>468</v>
      </c>
      <c r="C19" s="132" t="s">
        <v>234</v>
      </c>
      <c r="D19" s="132" t="s">
        <v>214</v>
      </c>
      <c r="E19" s="132"/>
      <c r="F19" s="132"/>
      <c r="G19" s="132" t="s">
        <v>469</v>
      </c>
      <c r="H19" s="132"/>
      <c r="I19" s="132"/>
      <c r="J19" s="132"/>
      <c r="K19" s="132"/>
      <c r="L19" s="132"/>
      <c r="M19" s="132"/>
      <c r="N19" s="132"/>
      <c r="O19" s="132"/>
      <c r="P19" s="132"/>
      <c r="Q19" s="132" t="s">
        <v>470</v>
      </c>
      <c r="R19" s="132"/>
      <c r="S19" s="132"/>
      <c r="T19" s="132"/>
      <c r="U19" s="132"/>
      <c r="V19" s="132"/>
      <c r="W19" s="132"/>
      <c r="X19" s="132"/>
      <c r="Y19" s="132"/>
      <c r="Z19" s="132"/>
      <c r="AA19" s="132"/>
      <c r="AB19" s="132"/>
      <c r="AC19" s="132"/>
      <c r="AD19" s="132"/>
      <c r="AE19" s="132"/>
      <c r="AF19" s="132"/>
      <c r="AG19" s="132"/>
      <c r="AH19" s="132"/>
      <c r="AI19" s="132"/>
      <c r="AJ19" s="132"/>
      <c r="AK19" s="132"/>
      <c r="AL19" s="132"/>
      <c r="AM19" s="132"/>
      <c r="AN19" s="132" t="s">
        <v>1</v>
      </c>
    </row>
    <row r="20" spans="1:40" x14ac:dyDescent="0.3">
      <c r="A20" s="132" t="s">
        <v>471</v>
      </c>
      <c r="B20" s="132"/>
      <c r="C20" s="132" t="s">
        <v>231</v>
      </c>
      <c r="D20" s="132" t="s">
        <v>472</v>
      </c>
      <c r="E20" s="132" t="s">
        <v>312</v>
      </c>
      <c r="F20" s="132" t="s">
        <v>473</v>
      </c>
      <c r="G20" s="132" t="s">
        <v>473</v>
      </c>
      <c r="H20" s="132" t="s">
        <v>474</v>
      </c>
      <c r="I20" s="132" t="s">
        <v>475</v>
      </c>
      <c r="J20" s="132" t="s">
        <v>476</v>
      </c>
      <c r="K20" s="132" t="s">
        <v>477</v>
      </c>
      <c r="L20" s="132" t="s">
        <v>473</v>
      </c>
      <c r="M20" s="132" t="s">
        <v>226</v>
      </c>
      <c r="N20" s="132"/>
      <c r="O20" s="132"/>
      <c r="P20" s="132"/>
      <c r="Q20" s="132"/>
      <c r="R20" s="132"/>
      <c r="S20" s="132"/>
      <c r="T20" s="132"/>
      <c r="U20" s="132"/>
      <c r="V20" s="132"/>
      <c r="W20" s="132"/>
      <c r="X20" s="132" t="s">
        <v>473</v>
      </c>
      <c r="Y20" s="132" t="s">
        <v>478</v>
      </c>
      <c r="Z20" s="132"/>
      <c r="AA20" s="132"/>
      <c r="AB20" s="132" t="s">
        <v>303</v>
      </c>
      <c r="AC20" s="132" t="s">
        <v>296</v>
      </c>
      <c r="AD20" s="132" t="s">
        <v>226</v>
      </c>
      <c r="AE20" s="132"/>
      <c r="AF20" s="132" t="s">
        <v>474</v>
      </c>
      <c r="AG20" s="132" t="s">
        <v>476</v>
      </c>
      <c r="AH20" s="132"/>
      <c r="AI20" s="132" t="s">
        <v>295</v>
      </c>
      <c r="AJ20" s="132" t="s">
        <v>312</v>
      </c>
      <c r="AK20" s="132" t="s">
        <v>474</v>
      </c>
      <c r="AL20" s="132" t="s">
        <v>475</v>
      </c>
      <c r="AM20" s="132" t="s">
        <v>475</v>
      </c>
      <c r="AN20" s="132" t="s">
        <v>1</v>
      </c>
    </row>
    <row r="21" spans="1:40" x14ac:dyDescent="0.3">
      <c r="A21" s="132" t="s">
        <v>108</v>
      </c>
      <c r="B21" s="132" t="s">
        <v>220</v>
      </c>
      <c r="C21" s="132" t="s">
        <v>479</v>
      </c>
      <c r="D21" s="132" t="s">
        <v>480</v>
      </c>
      <c r="E21" s="132" t="s">
        <v>481</v>
      </c>
      <c r="F21" s="132" t="s">
        <v>482</v>
      </c>
      <c r="G21" s="132" t="s">
        <v>483</v>
      </c>
      <c r="H21" s="132" t="s">
        <v>484</v>
      </c>
      <c r="I21" s="132" t="s">
        <v>485</v>
      </c>
      <c r="J21" s="132" t="s">
        <v>483</v>
      </c>
      <c r="K21" s="132" t="s">
        <v>486</v>
      </c>
      <c r="L21" s="132" t="s">
        <v>487</v>
      </c>
      <c r="M21" s="132" t="s">
        <v>488</v>
      </c>
      <c r="N21" s="132"/>
      <c r="O21" s="132"/>
      <c r="P21" s="132"/>
      <c r="Q21" s="132"/>
      <c r="R21" s="132"/>
      <c r="S21" s="132"/>
      <c r="T21" s="132"/>
      <c r="U21" s="132"/>
      <c r="V21" s="132"/>
      <c r="W21" s="132"/>
      <c r="X21" s="132" t="s">
        <v>489</v>
      </c>
      <c r="Y21" s="132" t="s">
        <v>490</v>
      </c>
      <c r="Z21" s="132"/>
      <c r="AA21" s="132"/>
      <c r="AB21" s="132" t="s">
        <v>491</v>
      </c>
      <c r="AC21" s="132" t="s">
        <v>492</v>
      </c>
      <c r="AD21" s="132" t="s">
        <v>493</v>
      </c>
      <c r="AE21" s="132"/>
      <c r="AF21" s="132" t="s">
        <v>494</v>
      </c>
      <c r="AG21" s="132" t="s">
        <v>495</v>
      </c>
      <c r="AH21" s="132"/>
      <c r="AI21" s="134" t="s">
        <v>496</v>
      </c>
      <c r="AJ21" s="132" t="s">
        <v>497</v>
      </c>
      <c r="AK21" s="132" t="s">
        <v>498</v>
      </c>
      <c r="AL21" s="132" t="s">
        <v>489</v>
      </c>
      <c r="AM21" s="132" t="s">
        <v>499</v>
      </c>
      <c r="AN21" s="132" t="s">
        <v>500</v>
      </c>
    </row>
    <row r="22" spans="1:40" x14ac:dyDescent="0.3">
      <c r="A22" s="132" t="s">
        <v>501</v>
      </c>
      <c r="B22" s="132" t="s">
        <v>468</v>
      </c>
      <c r="C22" s="132" t="s">
        <v>255</v>
      </c>
      <c r="D22" s="132" t="s">
        <v>502</v>
      </c>
      <c r="E22" s="132"/>
      <c r="F22" s="132"/>
      <c r="G22" s="132" t="s">
        <v>307</v>
      </c>
      <c r="H22" s="132"/>
      <c r="I22" s="132"/>
      <c r="J22" s="132"/>
      <c r="K22" s="132"/>
      <c r="L22" s="132"/>
      <c r="M22" s="132"/>
      <c r="N22" s="132"/>
      <c r="O22" s="132"/>
      <c r="P22" s="132"/>
      <c r="Q22" s="132" t="s">
        <v>222</v>
      </c>
      <c r="R22" s="132"/>
      <c r="S22" s="132"/>
      <c r="T22" s="132"/>
      <c r="U22" s="132"/>
      <c r="V22" s="132"/>
      <c r="W22" s="132"/>
      <c r="X22" s="132"/>
      <c r="Y22" s="132"/>
      <c r="Z22" s="132"/>
      <c r="AA22" s="132"/>
      <c r="AB22" s="132"/>
      <c r="AC22" s="132"/>
      <c r="AD22" s="132"/>
      <c r="AE22" s="132"/>
      <c r="AF22" s="132"/>
      <c r="AG22" s="132"/>
      <c r="AH22" s="132"/>
      <c r="AI22" s="132"/>
      <c r="AJ22" s="132"/>
      <c r="AK22" s="132"/>
      <c r="AL22" s="132"/>
      <c r="AM22" s="132"/>
      <c r="AN22" s="132" t="s">
        <v>1</v>
      </c>
    </row>
    <row r="23" spans="1:40" x14ac:dyDescent="0.3">
      <c r="A23" s="132" t="s">
        <v>503</v>
      </c>
      <c r="B23" s="132" t="s">
        <v>468</v>
      </c>
      <c r="C23" s="132" t="s">
        <v>255</v>
      </c>
      <c r="D23" s="132" t="s">
        <v>502</v>
      </c>
      <c r="E23" s="132"/>
      <c r="F23" s="132"/>
      <c r="G23" s="132" t="s">
        <v>504</v>
      </c>
      <c r="H23" s="132"/>
      <c r="I23" s="132"/>
      <c r="J23" s="132"/>
      <c r="K23" s="132"/>
      <c r="L23" s="132"/>
      <c r="M23" s="132"/>
      <c r="N23" s="132"/>
      <c r="O23" s="132"/>
      <c r="P23" s="132"/>
      <c r="Q23" s="132" t="s">
        <v>505</v>
      </c>
      <c r="R23" s="132"/>
      <c r="S23" s="132"/>
      <c r="T23" s="132"/>
      <c r="U23" s="132"/>
      <c r="V23" s="132"/>
      <c r="W23" s="132"/>
      <c r="X23" s="132"/>
      <c r="Y23" s="132"/>
      <c r="Z23" s="132"/>
      <c r="AA23" s="132"/>
      <c r="AB23" s="132"/>
      <c r="AC23" s="132"/>
      <c r="AD23" s="132"/>
      <c r="AE23" s="132"/>
      <c r="AF23" s="132"/>
      <c r="AG23" s="132"/>
      <c r="AH23" s="132"/>
      <c r="AI23" s="132"/>
      <c r="AJ23" s="132"/>
      <c r="AK23" s="132"/>
      <c r="AL23" s="132"/>
      <c r="AM23" s="132"/>
      <c r="AN23" s="132" t="s">
        <v>1</v>
      </c>
    </row>
    <row r="24" spans="1:40" x14ac:dyDescent="0.3">
      <c r="A24" s="132" t="s">
        <v>506</v>
      </c>
      <c r="B24" s="132" t="s">
        <v>468</v>
      </c>
      <c r="C24" s="132" t="s">
        <v>255</v>
      </c>
      <c r="D24" s="132" t="s">
        <v>502</v>
      </c>
      <c r="E24" s="132"/>
      <c r="F24" s="132"/>
      <c r="G24" s="132" t="s">
        <v>247</v>
      </c>
      <c r="H24" s="132"/>
      <c r="I24" s="132"/>
      <c r="J24" s="132"/>
      <c r="K24" s="132"/>
      <c r="L24" s="132"/>
      <c r="M24" s="132"/>
      <c r="N24" s="132"/>
      <c r="O24" s="132"/>
      <c r="P24" s="132"/>
      <c r="Q24" s="132" t="s">
        <v>245</v>
      </c>
      <c r="R24" s="132"/>
      <c r="S24" s="132"/>
      <c r="T24" s="132"/>
      <c r="U24" s="132"/>
      <c r="V24" s="132"/>
      <c r="W24" s="132"/>
      <c r="X24" s="132"/>
      <c r="Y24" s="132"/>
      <c r="Z24" s="132"/>
      <c r="AA24" s="132"/>
      <c r="AB24" s="132"/>
      <c r="AC24" s="132"/>
      <c r="AD24" s="132"/>
      <c r="AE24" s="132"/>
      <c r="AF24" s="132"/>
      <c r="AG24" s="132"/>
      <c r="AH24" s="132"/>
      <c r="AI24" s="132"/>
      <c r="AJ24" s="132"/>
      <c r="AK24" s="132"/>
      <c r="AL24" s="132"/>
      <c r="AM24" s="132"/>
      <c r="AN24" s="132" t="s">
        <v>1</v>
      </c>
    </row>
    <row r="25" spans="1:40" x14ac:dyDescent="0.3">
      <c r="A25" s="132" t="s">
        <v>507</v>
      </c>
      <c r="B25" s="132" t="s">
        <v>468</v>
      </c>
      <c r="C25" s="132" t="s">
        <v>231</v>
      </c>
      <c r="D25" s="132" t="s">
        <v>502</v>
      </c>
      <c r="E25" s="132"/>
      <c r="F25" s="132"/>
      <c r="G25" s="132" t="s">
        <v>508</v>
      </c>
      <c r="H25" s="132"/>
      <c r="I25" s="132"/>
      <c r="J25" s="132"/>
      <c r="K25" s="132"/>
      <c r="L25" s="132"/>
      <c r="M25" s="132"/>
      <c r="N25" s="132"/>
      <c r="O25" s="132"/>
      <c r="P25" s="132"/>
      <c r="Q25" s="132" t="s">
        <v>509</v>
      </c>
      <c r="R25" s="132"/>
      <c r="S25" s="132"/>
      <c r="T25" s="132"/>
      <c r="U25" s="132"/>
      <c r="V25" s="132"/>
      <c r="W25" s="132"/>
      <c r="X25" s="132"/>
      <c r="Y25" s="132"/>
      <c r="Z25" s="132"/>
      <c r="AA25" s="132"/>
      <c r="AB25" s="132"/>
      <c r="AC25" s="132"/>
      <c r="AD25" s="132"/>
      <c r="AE25" s="132"/>
      <c r="AF25" s="132"/>
      <c r="AG25" s="132"/>
      <c r="AH25" s="132"/>
      <c r="AI25" s="132"/>
      <c r="AJ25" s="132"/>
      <c r="AK25" s="132"/>
      <c r="AL25" s="132"/>
      <c r="AM25" s="132"/>
      <c r="AN25" s="132" t="s">
        <v>1</v>
      </c>
    </row>
    <row r="26" spans="1:40" x14ac:dyDescent="0.3">
      <c r="A26" s="132" t="s">
        <v>510</v>
      </c>
      <c r="B26" s="132" t="s">
        <v>468</v>
      </c>
      <c r="C26" s="132" t="s">
        <v>231</v>
      </c>
      <c r="D26" s="132" t="s">
        <v>502</v>
      </c>
      <c r="E26" s="132"/>
      <c r="F26" s="132"/>
      <c r="G26" s="132" t="s">
        <v>511</v>
      </c>
      <c r="H26" s="132"/>
      <c r="I26" s="132"/>
      <c r="J26" s="132"/>
      <c r="K26" s="132"/>
      <c r="L26" s="132"/>
      <c r="M26" s="132"/>
      <c r="N26" s="132"/>
      <c r="O26" s="132"/>
      <c r="P26" s="132"/>
      <c r="Q26" s="132" t="s">
        <v>248</v>
      </c>
      <c r="R26" s="132"/>
      <c r="S26" s="132"/>
      <c r="T26" s="132"/>
      <c r="U26" s="132"/>
      <c r="V26" s="132"/>
      <c r="W26" s="132"/>
      <c r="X26" s="132"/>
      <c r="Y26" s="132"/>
      <c r="Z26" s="132"/>
      <c r="AA26" s="132"/>
      <c r="AB26" s="132"/>
      <c r="AC26" s="132"/>
      <c r="AD26" s="132"/>
      <c r="AE26" s="132"/>
      <c r="AF26" s="132"/>
      <c r="AG26" s="132"/>
      <c r="AH26" s="132"/>
      <c r="AI26" s="132"/>
      <c r="AJ26" s="132"/>
      <c r="AK26" s="132"/>
      <c r="AL26" s="132"/>
      <c r="AM26" s="132"/>
      <c r="AN26" s="132" t="s">
        <v>1</v>
      </c>
    </row>
    <row r="27" spans="1:40" x14ac:dyDescent="0.3">
      <c r="A27" s="132" t="s">
        <v>512</v>
      </c>
      <c r="B27" s="132" t="s">
        <v>468</v>
      </c>
      <c r="C27" s="132" t="s">
        <v>231</v>
      </c>
      <c r="D27" s="132" t="s">
        <v>502</v>
      </c>
      <c r="E27" s="132"/>
      <c r="F27" s="132"/>
      <c r="G27" s="132" t="s">
        <v>271</v>
      </c>
      <c r="H27" s="132"/>
      <c r="I27" s="132"/>
      <c r="J27" s="132"/>
      <c r="K27" s="132"/>
      <c r="L27" s="132"/>
      <c r="M27" s="132"/>
      <c r="N27" s="132"/>
      <c r="O27" s="132"/>
      <c r="P27" s="132"/>
      <c r="Q27" s="132" t="s">
        <v>513</v>
      </c>
      <c r="R27" s="132"/>
      <c r="S27" s="132"/>
      <c r="T27" s="132"/>
      <c r="U27" s="132"/>
      <c r="V27" s="132"/>
      <c r="W27" s="132"/>
      <c r="X27" s="132"/>
      <c r="Y27" s="132"/>
      <c r="Z27" s="132"/>
      <c r="AA27" s="132"/>
      <c r="AB27" s="132"/>
      <c r="AC27" s="132"/>
      <c r="AD27" s="132"/>
      <c r="AE27" s="132"/>
      <c r="AF27" s="132"/>
      <c r="AG27" s="132"/>
      <c r="AH27" s="132"/>
      <c r="AI27" s="132"/>
      <c r="AJ27" s="132"/>
      <c r="AK27" s="132"/>
      <c r="AL27" s="132"/>
      <c r="AM27" s="132"/>
      <c r="AN27" s="132" t="s">
        <v>1</v>
      </c>
    </row>
    <row r="28" spans="1:40" x14ac:dyDescent="0.3">
      <c r="A28" s="132" t="s">
        <v>514</v>
      </c>
      <c r="B28" s="132" t="s">
        <v>468</v>
      </c>
      <c r="C28" s="132" t="s">
        <v>231</v>
      </c>
      <c r="D28" s="132" t="s">
        <v>502</v>
      </c>
      <c r="E28" s="132"/>
      <c r="F28" s="132"/>
      <c r="G28" s="132" t="s">
        <v>237</v>
      </c>
      <c r="H28" s="132"/>
      <c r="I28" s="132"/>
      <c r="J28" s="132"/>
      <c r="K28" s="132"/>
      <c r="L28" s="132"/>
      <c r="M28" s="132"/>
      <c r="N28" s="132"/>
      <c r="O28" s="132"/>
      <c r="P28" s="132"/>
      <c r="Q28" s="132" t="s">
        <v>242</v>
      </c>
      <c r="R28" s="132"/>
      <c r="S28" s="132"/>
      <c r="T28" s="132"/>
      <c r="U28" s="132"/>
      <c r="V28" s="132"/>
      <c r="W28" s="132"/>
      <c r="X28" s="132"/>
      <c r="Y28" s="132"/>
      <c r="Z28" s="132"/>
      <c r="AA28" s="132"/>
      <c r="AB28" s="132"/>
      <c r="AC28" s="132"/>
      <c r="AD28" s="132"/>
      <c r="AE28" s="132"/>
      <c r="AF28" s="132"/>
      <c r="AG28" s="132"/>
      <c r="AH28" s="132"/>
      <c r="AI28" s="132"/>
      <c r="AJ28" s="132"/>
      <c r="AK28" s="132"/>
      <c r="AL28" s="132"/>
      <c r="AM28" s="132"/>
      <c r="AN28" s="132" t="s">
        <v>1</v>
      </c>
    </row>
    <row r="29" spans="1:40" x14ac:dyDescent="0.3">
      <c r="A29" s="132" t="s">
        <v>515</v>
      </c>
      <c r="B29" s="132" t="s">
        <v>468</v>
      </c>
      <c r="C29" s="132" t="s">
        <v>231</v>
      </c>
      <c r="D29" s="132" t="s">
        <v>502</v>
      </c>
      <c r="E29" s="132"/>
      <c r="F29" s="132"/>
      <c r="G29" s="132" t="s">
        <v>239</v>
      </c>
      <c r="H29" s="132"/>
      <c r="I29" s="132"/>
      <c r="J29" s="132"/>
      <c r="K29" s="132"/>
      <c r="L29" s="132"/>
      <c r="M29" s="132"/>
      <c r="N29" s="132"/>
      <c r="O29" s="132"/>
      <c r="P29" s="132"/>
      <c r="Q29" s="132" t="s">
        <v>257</v>
      </c>
      <c r="R29" s="132"/>
      <c r="S29" s="132"/>
      <c r="T29" s="132"/>
      <c r="U29" s="132"/>
      <c r="V29" s="132"/>
      <c r="W29" s="132"/>
      <c r="X29" s="132"/>
      <c r="Y29" s="132"/>
      <c r="Z29" s="132"/>
      <c r="AA29" s="132"/>
      <c r="AB29" s="132"/>
      <c r="AC29" s="132"/>
      <c r="AD29" s="132"/>
      <c r="AE29" s="132"/>
      <c r="AF29" s="132"/>
      <c r="AG29" s="132"/>
      <c r="AH29" s="132"/>
      <c r="AI29" s="132"/>
      <c r="AJ29" s="132"/>
      <c r="AK29" s="132"/>
      <c r="AL29" s="132"/>
      <c r="AM29" s="132"/>
      <c r="AN29" s="132" t="s">
        <v>1</v>
      </c>
    </row>
    <row r="30" spans="1:40" x14ac:dyDescent="0.3">
      <c r="A30" s="132" t="s">
        <v>516</v>
      </c>
      <c r="B30" s="132" t="s">
        <v>468</v>
      </c>
      <c r="C30" s="132" t="s">
        <v>231</v>
      </c>
      <c r="D30" s="132" t="s">
        <v>502</v>
      </c>
      <c r="E30" s="132"/>
      <c r="F30" s="132"/>
      <c r="G30" s="132" t="s">
        <v>517</v>
      </c>
      <c r="H30" s="132"/>
      <c r="I30" s="132"/>
      <c r="J30" s="132"/>
      <c r="K30" s="132"/>
      <c r="L30" s="132"/>
      <c r="M30" s="132"/>
      <c r="N30" s="132"/>
      <c r="O30" s="132"/>
      <c r="P30" s="132"/>
      <c r="Q30" s="132" t="s">
        <v>518</v>
      </c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2"/>
      <c r="AE30" s="132"/>
      <c r="AF30" s="132"/>
      <c r="AG30" s="132"/>
      <c r="AH30" s="132"/>
      <c r="AI30" s="132"/>
      <c r="AJ30" s="132"/>
      <c r="AK30" s="132"/>
      <c r="AL30" s="132"/>
      <c r="AM30" s="132"/>
      <c r="AN30" s="132" t="s">
        <v>1</v>
      </c>
    </row>
    <row r="31" spans="1:40" x14ac:dyDescent="0.3">
      <c r="A31" s="132" t="s">
        <v>519</v>
      </c>
      <c r="B31" s="132" t="s">
        <v>468</v>
      </c>
      <c r="C31" s="132" t="s">
        <v>231</v>
      </c>
      <c r="D31" s="132" t="s">
        <v>502</v>
      </c>
      <c r="E31" s="132"/>
      <c r="F31" s="132"/>
      <c r="G31" s="132" t="s">
        <v>269</v>
      </c>
      <c r="H31" s="132"/>
      <c r="I31" s="132"/>
      <c r="J31" s="132"/>
      <c r="K31" s="132"/>
      <c r="L31" s="132"/>
      <c r="M31" s="132"/>
      <c r="N31" s="132"/>
      <c r="O31" s="132"/>
      <c r="P31" s="132"/>
      <c r="Q31" s="132" t="s">
        <v>520</v>
      </c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132"/>
      <c r="AC31" s="132"/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2" t="s">
        <v>1</v>
      </c>
    </row>
    <row r="32" spans="1:40" x14ac:dyDescent="0.3">
      <c r="A32" s="132" t="s">
        <v>521</v>
      </c>
      <c r="B32" s="132" t="s">
        <v>468</v>
      </c>
      <c r="C32" s="132" t="s">
        <v>231</v>
      </c>
      <c r="D32" s="132" t="s">
        <v>502</v>
      </c>
      <c r="E32" s="132"/>
      <c r="F32" s="132"/>
      <c r="G32" s="132" t="s">
        <v>522</v>
      </c>
      <c r="H32" s="132"/>
      <c r="I32" s="132"/>
      <c r="J32" s="132"/>
      <c r="K32" s="132"/>
      <c r="L32" s="132"/>
      <c r="M32" s="132"/>
      <c r="N32" s="132"/>
      <c r="O32" s="132"/>
      <c r="P32" s="132"/>
      <c r="Q32" s="132" t="s">
        <v>259</v>
      </c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132"/>
      <c r="AC32" s="132"/>
      <c r="AD32" s="132"/>
      <c r="AE32" s="132"/>
      <c r="AF32" s="132"/>
      <c r="AG32" s="132"/>
      <c r="AH32" s="132"/>
      <c r="AI32" s="132"/>
      <c r="AJ32" s="132"/>
      <c r="AK32" s="132"/>
      <c r="AL32" s="132"/>
      <c r="AM32" s="132"/>
      <c r="AN32" s="132" t="s">
        <v>1</v>
      </c>
    </row>
    <row r="33" spans="1:40" x14ac:dyDescent="0.3">
      <c r="A33" s="132" t="s">
        <v>523</v>
      </c>
      <c r="B33" s="132" t="s">
        <v>468</v>
      </c>
      <c r="C33" s="132" t="s">
        <v>231</v>
      </c>
      <c r="D33" s="132" t="s">
        <v>502</v>
      </c>
      <c r="E33" s="132"/>
      <c r="F33" s="132"/>
      <c r="G33" s="132" t="s">
        <v>524</v>
      </c>
      <c r="H33" s="132"/>
      <c r="I33" s="132"/>
      <c r="J33" s="132"/>
      <c r="K33" s="132"/>
      <c r="L33" s="132"/>
      <c r="M33" s="132"/>
      <c r="N33" s="132"/>
      <c r="O33" s="132"/>
      <c r="P33" s="132"/>
      <c r="Q33" s="132" t="s">
        <v>258</v>
      </c>
      <c r="R33" s="132"/>
      <c r="S33" s="132"/>
      <c r="T33" s="132"/>
      <c r="U33" s="132"/>
      <c r="V33" s="132"/>
      <c r="W33" s="132"/>
      <c r="X33" s="132"/>
      <c r="Y33" s="132"/>
      <c r="Z33" s="132"/>
      <c r="AA33" s="132"/>
      <c r="AB33" s="132"/>
      <c r="AC33" s="132"/>
      <c r="AD33" s="132"/>
      <c r="AE33" s="132"/>
      <c r="AF33" s="132"/>
      <c r="AG33" s="132"/>
      <c r="AH33" s="132"/>
      <c r="AI33" s="132"/>
      <c r="AJ33" s="132"/>
      <c r="AK33" s="132"/>
      <c r="AL33" s="132"/>
      <c r="AM33" s="132"/>
      <c r="AN33" s="132" t="s">
        <v>1</v>
      </c>
    </row>
    <row r="34" spans="1:40" x14ac:dyDescent="0.3">
      <c r="A34" s="132" t="s">
        <v>218</v>
      </c>
      <c r="B34" s="132"/>
      <c r="C34" s="132"/>
      <c r="D34" s="132" t="s">
        <v>219</v>
      </c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132"/>
      <c r="AC34" s="132"/>
      <c r="AD34" s="132"/>
      <c r="AE34" s="132"/>
      <c r="AF34" s="132"/>
      <c r="AG34" s="132"/>
      <c r="AH34" s="132"/>
      <c r="AI34" s="132"/>
      <c r="AJ34" s="132"/>
      <c r="AK34" s="132"/>
      <c r="AL34" s="132"/>
      <c r="AM34" s="132"/>
      <c r="AN34" s="132" t="s">
        <v>1</v>
      </c>
    </row>
    <row r="35" spans="1:40" x14ac:dyDescent="0.3">
      <c r="A35" s="132" t="s">
        <v>45</v>
      </c>
      <c r="B35" s="132" t="s">
        <v>220</v>
      </c>
      <c r="C35" s="132" t="s">
        <v>255</v>
      </c>
      <c r="D35" s="132" t="s">
        <v>525</v>
      </c>
      <c r="E35" s="132" t="s">
        <v>526</v>
      </c>
      <c r="F35" s="132" t="s">
        <v>526</v>
      </c>
      <c r="G35" s="132" t="s">
        <v>526</v>
      </c>
      <c r="H35" s="132" t="s">
        <v>526</v>
      </c>
      <c r="I35" s="132" t="s">
        <v>526</v>
      </c>
      <c r="J35" s="132" t="s">
        <v>526</v>
      </c>
      <c r="K35" s="132" t="s">
        <v>526</v>
      </c>
      <c r="L35" s="132" t="s">
        <v>526</v>
      </c>
      <c r="M35" s="132" t="s">
        <v>526</v>
      </c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 t="s">
        <v>526</v>
      </c>
      <c r="Y35" s="132" t="s">
        <v>526</v>
      </c>
      <c r="Z35" s="132"/>
      <c r="AA35" s="132"/>
      <c r="AB35" s="132" t="s">
        <v>526</v>
      </c>
      <c r="AC35" s="132" t="s">
        <v>526</v>
      </c>
      <c r="AD35" s="132" t="s">
        <v>526</v>
      </c>
      <c r="AE35" s="132"/>
      <c r="AF35" s="132" t="s">
        <v>526</v>
      </c>
      <c r="AG35" s="132" t="s">
        <v>526</v>
      </c>
      <c r="AH35" s="132"/>
      <c r="AI35" s="132" t="s">
        <v>526</v>
      </c>
      <c r="AJ35" s="132" t="s">
        <v>526</v>
      </c>
      <c r="AK35" s="132" t="s">
        <v>526</v>
      </c>
      <c r="AL35" s="132" t="s">
        <v>526</v>
      </c>
      <c r="AM35" s="132" t="s">
        <v>526</v>
      </c>
      <c r="AN35" s="132" t="s">
        <v>1</v>
      </c>
    </row>
    <row r="36" spans="1:40" x14ac:dyDescent="0.3">
      <c r="A36" s="132" t="s">
        <v>15</v>
      </c>
      <c r="B36" s="132" t="s">
        <v>220</v>
      </c>
      <c r="C36" s="132" t="s">
        <v>221</v>
      </c>
      <c r="D36" s="132" t="s">
        <v>525</v>
      </c>
      <c r="E36" s="132" t="s">
        <v>527</v>
      </c>
      <c r="F36" s="132" t="s">
        <v>528</v>
      </c>
      <c r="G36" s="132" t="s">
        <v>529</v>
      </c>
      <c r="H36" s="132" t="s">
        <v>257</v>
      </c>
      <c r="I36" s="132" t="s">
        <v>238</v>
      </c>
      <c r="J36" s="132" t="s">
        <v>273</v>
      </c>
      <c r="K36" s="132" t="s">
        <v>530</v>
      </c>
      <c r="L36" s="132" t="s">
        <v>529</v>
      </c>
      <c r="M36" s="132" t="s">
        <v>531</v>
      </c>
      <c r="N36" s="132" t="s">
        <v>530</v>
      </c>
      <c r="O36" s="132" t="s">
        <v>262</v>
      </c>
      <c r="P36" s="132" t="s">
        <v>261</v>
      </c>
      <c r="Q36" s="132" t="s">
        <v>246</v>
      </c>
      <c r="R36" s="132" t="s">
        <v>248</v>
      </c>
      <c r="S36" s="132" t="s">
        <v>532</v>
      </c>
      <c r="T36" s="132" t="s">
        <v>530</v>
      </c>
      <c r="U36" s="132" t="s">
        <v>509</v>
      </c>
      <c r="V36" s="132" t="s">
        <v>256</v>
      </c>
      <c r="W36" s="132" t="s">
        <v>260</v>
      </c>
      <c r="X36" s="132" t="s">
        <v>258</v>
      </c>
      <c r="Y36" s="132" t="s">
        <v>236</v>
      </c>
      <c r="Z36" s="132" t="s">
        <v>533</v>
      </c>
      <c r="AA36" s="132" t="s">
        <v>531</v>
      </c>
      <c r="AB36" s="132" t="s">
        <v>511</v>
      </c>
      <c r="AC36" s="132" t="s">
        <v>272</v>
      </c>
      <c r="AD36" s="132" t="s">
        <v>257</v>
      </c>
      <c r="AE36" s="132" t="s">
        <v>533</v>
      </c>
      <c r="AF36" s="132" t="s">
        <v>239</v>
      </c>
      <c r="AG36" s="132" t="s">
        <v>240</v>
      </c>
      <c r="AH36" s="132" t="s">
        <v>429</v>
      </c>
      <c r="AI36" s="132" t="s">
        <v>528</v>
      </c>
      <c r="AJ36" s="132" t="s">
        <v>257</v>
      </c>
      <c r="AK36" s="132" t="s">
        <v>532</v>
      </c>
      <c r="AL36" s="132" t="s">
        <v>274</v>
      </c>
      <c r="AM36" s="132" t="s">
        <v>274</v>
      </c>
      <c r="AN36" s="132" t="s">
        <v>1</v>
      </c>
    </row>
    <row r="37" spans="1:40" x14ac:dyDescent="0.3">
      <c r="A37" s="132" t="s">
        <v>534</v>
      </c>
      <c r="B37" s="132" t="s">
        <v>220</v>
      </c>
      <c r="C37" s="132" t="s">
        <v>221</v>
      </c>
      <c r="D37" s="132" t="s">
        <v>525</v>
      </c>
      <c r="E37" s="132" t="s">
        <v>524</v>
      </c>
      <c r="F37" s="132" t="s">
        <v>535</v>
      </c>
      <c r="G37" s="132" t="s">
        <v>431</v>
      </c>
      <c r="H37" s="132" t="s">
        <v>536</v>
      </c>
      <c r="I37" s="132" t="s">
        <v>430</v>
      </c>
      <c r="J37" s="132" t="s">
        <v>429</v>
      </c>
      <c r="K37" s="132" t="s">
        <v>537</v>
      </c>
      <c r="L37" s="132" t="s">
        <v>431</v>
      </c>
      <c r="M37" s="132" t="s">
        <v>529</v>
      </c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 t="s">
        <v>538</v>
      </c>
      <c r="Y37" s="132" t="s">
        <v>539</v>
      </c>
      <c r="Z37" s="132"/>
      <c r="AA37" s="132"/>
      <c r="AB37" s="132" t="s">
        <v>540</v>
      </c>
      <c r="AC37" s="132" t="s">
        <v>537</v>
      </c>
      <c r="AD37" s="132" t="s">
        <v>537</v>
      </c>
      <c r="AE37" s="132"/>
      <c r="AF37" s="132" t="s">
        <v>429</v>
      </c>
      <c r="AG37" s="132" t="s">
        <v>270</v>
      </c>
      <c r="AH37" s="132"/>
      <c r="AI37" s="132" t="s">
        <v>541</v>
      </c>
      <c r="AJ37" s="132" t="s">
        <v>538</v>
      </c>
      <c r="AK37" s="132" t="s">
        <v>542</v>
      </c>
      <c r="AL37" s="132" t="s">
        <v>429</v>
      </c>
      <c r="AM37" s="132" t="s">
        <v>430</v>
      </c>
      <c r="AN37" s="132" t="s">
        <v>1</v>
      </c>
    </row>
    <row r="38" spans="1:40" x14ac:dyDescent="0.3">
      <c r="A38" s="132" t="s">
        <v>16</v>
      </c>
      <c r="B38" s="132" t="s">
        <v>220</v>
      </c>
      <c r="C38" s="132" t="s">
        <v>231</v>
      </c>
      <c r="D38" s="132" t="s">
        <v>525</v>
      </c>
      <c r="E38" s="132" t="s">
        <v>232</v>
      </c>
      <c r="F38" s="132" t="s">
        <v>543</v>
      </c>
      <c r="G38" s="132" t="s">
        <v>232</v>
      </c>
      <c r="H38" s="132" t="s">
        <v>232</v>
      </c>
      <c r="I38" s="132" t="s">
        <v>232</v>
      </c>
      <c r="J38" s="132" t="s">
        <v>232</v>
      </c>
      <c r="K38" s="132" t="s">
        <v>232</v>
      </c>
      <c r="L38" s="132" t="s">
        <v>232</v>
      </c>
      <c r="M38" s="132" t="s">
        <v>232</v>
      </c>
      <c r="N38" s="132" t="s">
        <v>232</v>
      </c>
      <c r="O38" s="132" t="s">
        <v>232</v>
      </c>
      <c r="P38" s="132" t="s">
        <v>232</v>
      </c>
      <c r="Q38" s="132" t="s">
        <v>543</v>
      </c>
      <c r="R38" s="132" t="s">
        <v>232</v>
      </c>
      <c r="S38" s="132" t="s">
        <v>232</v>
      </c>
      <c r="T38" s="132" t="s">
        <v>232</v>
      </c>
      <c r="U38" s="132" t="s">
        <v>232</v>
      </c>
      <c r="V38" s="132" t="s">
        <v>232</v>
      </c>
      <c r="W38" s="132" t="s">
        <v>232</v>
      </c>
      <c r="X38" s="132" t="s">
        <v>232</v>
      </c>
      <c r="Y38" s="132" t="s">
        <v>232</v>
      </c>
      <c r="Z38" s="132" t="s">
        <v>232</v>
      </c>
      <c r="AA38" s="132" t="s">
        <v>233</v>
      </c>
      <c r="AB38" s="132" t="s">
        <v>232</v>
      </c>
      <c r="AC38" s="132" t="s">
        <v>232</v>
      </c>
      <c r="AD38" s="132" t="s">
        <v>232</v>
      </c>
      <c r="AE38" s="132" t="s">
        <v>232</v>
      </c>
      <c r="AF38" s="132" t="s">
        <v>232</v>
      </c>
      <c r="AG38" s="132" t="s">
        <v>232</v>
      </c>
      <c r="AH38" s="132" t="s">
        <v>232</v>
      </c>
      <c r="AI38" s="132" t="s">
        <v>232</v>
      </c>
      <c r="AJ38" s="132" t="s">
        <v>232</v>
      </c>
      <c r="AK38" s="132" t="s">
        <v>232</v>
      </c>
      <c r="AL38" s="132" t="s">
        <v>232</v>
      </c>
      <c r="AM38" s="132" t="s">
        <v>232</v>
      </c>
      <c r="AN38" s="132" t="s">
        <v>1</v>
      </c>
    </row>
    <row r="39" spans="1:40" x14ac:dyDescent="0.3">
      <c r="A39" s="132" t="s">
        <v>17</v>
      </c>
      <c r="B39" s="132" t="s">
        <v>220</v>
      </c>
      <c r="C39" s="132" t="s">
        <v>234</v>
      </c>
      <c r="D39" s="132" t="s">
        <v>525</v>
      </c>
      <c r="E39" s="132" t="s">
        <v>544</v>
      </c>
      <c r="F39" s="132" t="s">
        <v>545</v>
      </c>
      <c r="G39" s="132" t="s">
        <v>546</v>
      </c>
      <c r="H39" s="132" t="s">
        <v>238</v>
      </c>
      <c r="I39" s="132" t="s">
        <v>236</v>
      </c>
      <c r="J39" s="132" t="s">
        <v>242</v>
      </c>
      <c r="K39" s="132" t="s">
        <v>271</v>
      </c>
      <c r="L39" s="132" t="s">
        <v>511</v>
      </c>
      <c r="M39" s="132" t="s">
        <v>547</v>
      </c>
      <c r="N39" s="132" t="s">
        <v>242</v>
      </c>
      <c r="O39" s="132" t="s">
        <v>272</v>
      </c>
      <c r="P39" s="132" t="s">
        <v>545</v>
      </c>
      <c r="Q39" s="132" t="s">
        <v>236</v>
      </c>
      <c r="R39" s="132" t="s">
        <v>256</v>
      </c>
      <c r="S39" s="132" t="s">
        <v>533</v>
      </c>
      <c r="T39" s="132" t="s">
        <v>548</v>
      </c>
      <c r="U39" s="132" t="s">
        <v>533</v>
      </c>
      <c r="V39" s="132" t="s">
        <v>527</v>
      </c>
      <c r="W39" s="132" t="s">
        <v>248</v>
      </c>
      <c r="X39" s="132" t="s">
        <v>549</v>
      </c>
      <c r="Y39" s="132" t="s">
        <v>544</v>
      </c>
      <c r="Z39" s="132" t="s">
        <v>249</v>
      </c>
      <c r="AA39" s="132" t="s">
        <v>550</v>
      </c>
      <c r="AB39" s="132" t="s">
        <v>547</v>
      </c>
      <c r="AC39" s="132" t="s">
        <v>271</v>
      </c>
      <c r="AD39" s="132" t="s">
        <v>513</v>
      </c>
      <c r="AE39" s="132" t="s">
        <v>527</v>
      </c>
      <c r="AF39" s="132" t="s">
        <v>271</v>
      </c>
      <c r="AG39" s="132" t="s">
        <v>513</v>
      </c>
      <c r="AH39" s="132" t="s">
        <v>518</v>
      </c>
      <c r="AI39" s="132" t="s">
        <v>545</v>
      </c>
      <c r="AJ39" s="132" t="s">
        <v>547</v>
      </c>
      <c r="AK39" s="132" t="s">
        <v>545</v>
      </c>
      <c r="AL39" s="132" t="s">
        <v>248</v>
      </c>
      <c r="AM39" s="132" t="s">
        <v>248</v>
      </c>
      <c r="AN39" s="132" t="s">
        <v>1</v>
      </c>
    </row>
    <row r="40" spans="1:40" x14ac:dyDescent="0.3">
      <c r="A40" s="132" t="s">
        <v>18</v>
      </c>
      <c r="B40" s="132" t="s">
        <v>220</v>
      </c>
      <c r="C40" s="132" t="s">
        <v>234</v>
      </c>
      <c r="D40" s="132" t="s">
        <v>525</v>
      </c>
      <c r="E40" s="132" t="s">
        <v>309</v>
      </c>
      <c r="F40" s="132" t="s">
        <v>223</v>
      </c>
      <c r="G40" s="132" t="s">
        <v>476</v>
      </c>
      <c r="H40" s="132" t="s">
        <v>551</v>
      </c>
      <c r="I40" s="132" t="s">
        <v>314</v>
      </c>
      <c r="J40" s="132" t="s">
        <v>300</v>
      </c>
      <c r="K40" s="132" t="s">
        <v>552</v>
      </c>
      <c r="L40" s="132" t="s">
        <v>476</v>
      </c>
      <c r="M40" s="132" t="s">
        <v>553</v>
      </c>
      <c r="N40" s="132" t="s">
        <v>552</v>
      </c>
      <c r="O40" s="132" t="s">
        <v>477</v>
      </c>
      <c r="P40" s="132" t="s">
        <v>554</v>
      </c>
      <c r="Q40" s="132" t="s">
        <v>223</v>
      </c>
      <c r="R40" s="132" t="s">
        <v>552</v>
      </c>
      <c r="S40" s="132" t="s">
        <v>553</v>
      </c>
      <c r="T40" s="132" t="s">
        <v>268</v>
      </c>
      <c r="U40" s="132" t="s">
        <v>222</v>
      </c>
      <c r="V40" s="132" t="s">
        <v>309</v>
      </c>
      <c r="W40" s="132" t="s">
        <v>290</v>
      </c>
      <c r="X40" s="132" t="s">
        <v>475</v>
      </c>
      <c r="Y40" s="132" t="s">
        <v>555</v>
      </c>
      <c r="Z40" s="132" t="s">
        <v>556</v>
      </c>
      <c r="AA40" s="132" t="s">
        <v>300</v>
      </c>
      <c r="AB40" s="132" t="s">
        <v>425</v>
      </c>
      <c r="AC40" s="132" t="s">
        <v>478</v>
      </c>
      <c r="AD40" s="132" t="s">
        <v>305</v>
      </c>
      <c r="AE40" s="132" t="s">
        <v>228</v>
      </c>
      <c r="AF40" s="132" t="s">
        <v>557</v>
      </c>
      <c r="AG40" s="132" t="s">
        <v>293</v>
      </c>
      <c r="AH40" s="132" t="s">
        <v>268</v>
      </c>
      <c r="AI40" s="132" t="s">
        <v>558</v>
      </c>
      <c r="AJ40" s="132" t="s">
        <v>559</v>
      </c>
      <c r="AK40" s="132" t="s">
        <v>300</v>
      </c>
      <c r="AL40" s="132" t="s">
        <v>560</v>
      </c>
      <c r="AM40" s="132" t="s">
        <v>561</v>
      </c>
      <c r="AN40" s="132" t="s">
        <v>1</v>
      </c>
    </row>
    <row r="41" spans="1:40" x14ac:dyDescent="0.3">
      <c r="A41" s="132" t="s">
        <v>19</v>
      </c>
      <c r="B41" s="132" t="s">
        <v>220</v>
      </c>
      <c r="C41" s="132" t="s">
        <v>250</v>
      </c>
      <c r="D41" s="132" t="s">
        <v>562</v>
      </c>
      <c r="E41" s="132" t="s">
        <v>62</v>
      </c>
      <c r="F41" s="132" t="s">
        <v>62</v>
      </c>
      <c r="G41" s="132" t="s">
        <v>62</v>
      </c>
      <c r="H41" s="132" t="s">
        <v>62</v>
      </c>
      <c r="I41" s="132" t="s">
        <v>62</v>
      </c>
      <c r="J41" s="132" t="s">
        <v>62</v>
      </c>
      <c r="K41" s="132" t="s">
        <v>62</v>
      </c>
      <c r="L41" s="132" t="s">
        <v>62</v>
      </c>
      <c r="M41" s="132" t="s">
        <v>62</v>
      </c>
      <c r="N41" s="132" t="s">
        <v>62</v>
      </c>
      <c r="O41" s="132" t="s">
        <v>62</v>
      </c>
      <c r="P41" s="132" t="s">
        <v>62</v>
      </c>
      <c r="Q41" s="132" t="s">
        <v>563</v>
      </c>
      <c r="R41" s="132" t="s">
        <v>62</v>
      </c>
      <c r="S41" s="132" t="s">
        <v>62</v>
      </c>
      <c r="T41" s="132" t="s">
        <v>62</v>
      </c>
      <c r="U41" s="132" t="s">
        <v>62</v>
      </c>
      <c r="V41" s="132" t="s">
        <v>62</v>
      </c>
      <c r="W41" s="132" t="s">
        <v>62</v>
      </c>
      <c r="X41" s="132" t="s">
        <v>62</v>
      </c>
      <c r="Y41" s="132" t="s">
        <v>62</v>
      </c>
      <c r="Z41" s="132" t="s">
        <v>62</v>
      </c>
      <c r="AA41" s="132" t="s">
        <v>62</v>
      </c>
      <c r="AB41" s="132" t="s">
        <v>62</v>
      </c>
      <c r="AC41" s="132" t="s">
        <v>62</v>
      </c>
      <c r="AD41" s="132" t="s">
        <v>62</v>
      </c>
      <c r="AE41" s="132" t="s">
        <v>62</v>
      </c>
      <c r="AF41" s="132" t="s">
        <v>62</v>
      </c>
      <c r="AG41" s="132" t="s">
        <v>62</v>
      </c>
      <c r="AH41" s="132" t="s">
        <v>62</v>
      </c>
      <c r="AI41" s="132" t="s">
        <v>564</v>
      </c>
      <c r="AJ41" s="132" t="s">
        <v>565</v>
      </c>
      <c r="AK41" s="132" t="s">
        <v>62</v>
      </c>
      <c r="AL41" s="132" t="s">
        <v>62</v>
      </c>
      <c r="AM41" s="132" t="s">
        <v>62</v>
      </c>
      <c r="AN41" s="132" t="s">
        <v>1</v>
      </c>
    </row>
    <row r="42" spans="1:40" x14ac:dyDescent="0.3">
      <c r="A42" s="132" t="s">
        <v>566</v>
      </c>
      <c r="B42" s="132" t="s">
        <v>220</v>
      </c>
      <c r="C42" s="132" t="s">
        <v>221</v>
      </c>
      <c r="D42" s="132" t="s">
        <v>525</v>
      </c>
      <c r="E42" s="132" t="s">
        <v>567</v>
      </c>
      <c r="F42" s="132" t="s">
        <v>568</v>
      </c>
      <c r="G42" s="132" t="s">
        <v>569</v>
      </c>
      <c r="H42" s="132" t="s">
        <v>570</v>
      </c>
      <c r="I42" s="132" t="s">
        <v>571</v>
      </c>
      <c r="J42" s="132" t="s">
        <v>572</v>
      </c>
      <c r="K42" s="132" t="s">
        <v>573</v>
      </c>
      <c r="L42" s="132" t="s">
        <v>569</v>
      </c>
      <c r="M42" s="132" t="s">
        <v>571</v>
      </c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 t="s">
        <v>426</v>
      </c>
      <c r="Y42" s="132" t="s">
        <v>282</v>
      </c>
      <c r="Z42" s="132"/>
      <c r="AA42" s="132"/>
      <c r="AB42" s="132" t="s">
        <v>574</v>
      </c>
      <c r="AC42" s="132" t="s">
        <v>569</v>
      </c>
      <c r="AD42" s="132" t="s">
        <v>574</v>
      </c>
      <c r="AE42" s="132"/>
      <c r="AF42" s="132" t="s">
        <v>575</v>
      </c>
      <c r="AG42" s="132" t="s">
        <v>426</v>
      </c>
      <c r="AH42" s="132"/>
      <c r="AI42" s="132" t="s">
        <v>571</v>
      </c>
      <c r="AJ42" s="132" t="s">
        <v>426</v>
      </c>
      <c r="AK42" s="132" t="s">
        <v>282</v>
      </c>
      <c r="AL42" s="132" t="s">
        <v>575</v>
      </c>
      <c r="AM42" s="132" t="s">
        <v>424</v>
      </c>
      <c r="AN42" s="132" t="s">
        <v>1</v>
      </c>
    </row>
    <row r="43" spans="1:40" x14ac:dyDescent="0.3">
      <c r="A43" s="132" t="s">
        <v>20</v>
      </c>
      <c r="B43" s="132" t="s">
        <v>220</v>
      </c>
      <c r="C43" s="132" t="s">
        <v>255</v>
      </c>
      <c r="D43" s="132" t="s">
        <v>525</v>
      </c>
      <c r="E43" s="132" t="s">
        <v>247</v>
      </c>
      <c r="F43" s="132" t="s">
        <v>576</v>
      </c>
      <c r="G43" s="132" t="s">
        <v>550</v>
      </c>
      <c r="H43" s="132" t="s">
        <v>227</v>
      </c>
      <c r="I43" s="132" t="s">
        <v>274</v>
      </c>
      <c r="J43" s="132" t="s">
        <v>577</v>
      </c>
      <c r="K43" s="132" t="s">
        <v>528</v>
      </c>
      <c r="L43" s="132" t="s">
        <v>241</v>
      </c>
      <c r="M43" s="132" t="s">
        <v>244</v>
      </c>
      <c r="N43" s="132" t="s">
        <v>532</v>
      </c>
      <c r="O43" s="132" t="s">
        <v>576</v>
      </c>
      <c r="P43" s="132" t="s">
        <v>578</v>
      </c>
      <c r="Q43" s="132" t="s">
        <v>578</v>
      </c>
      <c r="R43" s="132" t="s">
        <v>241</v>
      </c>
      <c r="S43" s="132" t="s">
        <v>247</v>
      </c>
      <c r="T43" s="132" t="s">
        <v>577</v>
      </c>
      <c r="U43" s="132" t="s">
        <v>508</v>
      </c>
      <c r="V43" s="132" t="s">
        <v>241</v>
      </c>
      <c r="W43" s="132" t="s">
        <v>247</v>
      </c>
      <c r="X43" s="132" t="s">
        <v>579</v>
      </c>
      <c r="Y43" s="132" t="s">
        <v>243</v>
      </c>
      <c r="Z43" s="132" t="s">
        <v>241</v>
      </c>
      <c r="AA43" s="132" t="s">
        <v>578</v>
      </c>
      <c r="AB43" s="132" t="s">
        <v>505</v>
      </c>
      <c r="AC43" s="132" t="s">
        <v>244</v>
      </c>
      <c r="AD43" s="132" t="s">
        <v>244</v>
      </c>
      <c r="AE43" s="132" t="s">
        <v>227</v>
      </c>
      <c r="AF43" s="132" t="s">
        <v>247</v>
      </c>
      <c r="AG43" s="132" t="s">
        <v>245</v>
      </c>
      <c r="AH43" s="132" t="s">
        <v>249</v>
      </c>
      <c r="AI43" s="132" t="s">
        <v>580</v>
      </c>
      <c r="AJ43" s="132" t="s">
        <v>227</v>
      </c>
      <c r="AK43" s="132" t="s">
        <v>558</v>
      </c>
      <c r="AL43" s="132" t="s">
        <v>245</v>
      </c>
      <c r="AM43" s="132" t="s">
        <v>558</v>
      </c>
      <c r="AN43" s="132" t="s">
        <v>1</v>
      </c>
    </row>
    <row r="44" spans="1:40" x14ac:dyDescent="0.3">
      <c r="A44" s="132" t="s">
        <v>21</v>
      </c>
      <c r="B44" s="132" t="s">
        <v>220</v>
      </c>
      <c r="C44" s="132" t="s">
        <v>255</v>
      </c>
      <c r="D44" s="132" t="s">
        <v>525</v>
      </c>
      <c r="E44" s="132" t="s">
        <v>265</v>
      </c>
      <c r="F44" s="132" t="s">
        <v>580</v>
      </c>
      <c r="G44" s="132" t="s">
        <v>261</v>
      </c>
      <c r="H44" s="132" t="s">
        <v>505</v>
      </c>
      <c r="I44" s="132" t="s">
        <v>580</v>
      </c>
      <c r="J44" s="132" t="s">
        <v>265</v>
      </c>
      <c r="K44" s="132" t="s">
        <v>261</v>
      </c>
      <c r="L44" s="132" t="s">
        <v>264</v>
      </c>
      <c r="M44" s="132" t="s">
        <v>581</v>
      </c>
      <c r="N44" s="132" t="s">
        <v>580</v>
      </c>
      <c r="O44" s="132" t="s">
        <v>504</v>
      </c>
      <c r="P44" s="132" t="s">
        <v>582</v>
      </c>
      <c r="Q44" s="132" t="s">
        <v>528</v>
      </c>
      <c r="R44" s="132" t="s">
        <v>241</v>
      </c>
      <c r="S44" s="132" t="s">
        <v>264</v>
      </c>
      <c r="T44" s="132" t="s">
        <v>578</v>
      </c>
      <c r="U44" s="132" t="s">
        <v>505</v>
      </c>
      <c r="V44" s="132" t="s">
        <v>264</v>
      </c>
      <c r="W44" s="132" t="s">
        <v>504</v>
      </c>
      <c r="X44" s="132" t="s">
        <v>245</v>
      </c>
      <c r="Y44" s="132" t="s">
        <v>265</v>
      </c>
      <c r="Z44" s="132" t="s">
        <v>581</v>
      </c>
      <c r="AA44" s="132" t="s">
        <v>246</v>
      </c>
      <c r="AB44" s="132" t="s">
        <v>579</v>
      </c>
      <c r="AC44" s="132" t="s">
        <v>583</v>
      </c>
      <c r="AD44" s="132" t="s">
        <v>504</v>
      </c>
      <c r="AE44" s="132" t="s">
        <v>265</v>
      </c>
      <c r="AF44" s="132" t="s">
        <v>504</v>
      </c>
      <c r="AG44" s="132" t="s">
        <v>505</v>
      </c>
      <c r="AH44" s="132" t="s">
        <v>261</v>
      </c>
      <c r="AI44" s="132" t="s">
        <v>538</v>
      </c>
      <c r="AJ44" s="132" t="s">
        <v>245</v>
      </c>
      <c r="AK44" s="132" t="s">
        <v>558</v>
      </c>
      <c r="AL44" s="132" t="s">
        <v>264</v>
      </c>
      <c r="AM44" s="132" t="s">
        <v>265</v>
      </c>
      <c r="AN44" s="132" t="s">
        <v>1</v>
      </c>
    </row>
    <row r="45" spans="1:40" x14ac:dyDescent="0.3">
      <c r="A45" s="132" t="s">
        <v>584</v>
      </c>
      <c r="B45" s="132" t="s">
        <v>220</v>
      </c>
      <c r="C45" s="132" t="s">
        <v>221</v>
      </c>
      <c r="D45" s="132" t="s">
        <v>525</v>
      </c>
      <c r="E45" s="132" t="s">
        <v>282</v>
      </c>
      <c r="F45" s="132" t="s">
        <v>282</v>
      </c>
      <c r="G45" s="132" t="s">
        <v>282</v>
      </c>
      <c r="H45" s="132" t="s">
        <v>282</v>
      </c>
      <c r="I45" s="132" t="s">
        <v>282</v>
      </c>
      <c r="J45" s="132" t="s">
        <v>282</v>
      </c>
      <c r="K45" s="132" t="s">
        <v>282</v>
      </c>
      <c r="L45" s="132" t="s">
        <v>282</v>
      </c>
      <c r="M45" s="132" t="s">
        <v>282</v>
      </c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 t="s">
        <v>282</v>
      </c>
      <c r="Y45" s="132" t="s">
        <v>282</v>
      </c>
      <c r="Z45" s="132"/>
      <c r="AA45" s="132"/>
      <c r="AB45" s="132" t="s">
        <v>282</v>
      </c>
      <c r="AC45" s="132" t="s">
        <v>282</v>
      </c>
      <c r="AD45" s="132" t="s">
        <v>282</v>
      </c>
      <c r="AE45" s="132"/>
      <c r="AF45" s="132" t="s">
        <v>282</v>
      </c>
      <c r="AG45" s="132" t="s">
        <v>282</v>
      </c>
      <c r="AH45" s="132"/>
      <c r="AI45" s="132" t="s">
        <v>282</v>
      </c>
      <c r="AJ45" s="132" t="s">
        <v>282</v>
      </c>
      <c r="AK45" s="132" t="s">
        <v>282</v>
      </c>
      <c r="AL45" s="132" t="s">
        <v>282</v>
      </c>
      <c r="AM45" s="132" t="s">
        <v>282</v>
      </c>
      <c r="AN45" s="132" t="s">
        <v>1</v>
      </c>
    </row>
    <row r="46" spans="1:40" x14ac:dyDescent="0.3">
      <c r="A46" s="132" t="s">
        <v>22</v>
      </c>
      <c r="B46" s="132" t="s">
        <v>220</v>
      </c>
      <c r="C46" s="132" t="s">
        <v>221</v>
      </c>
      <c r="D46" s="132" t="s">
        <v>525</v>
      </c>
      <c r="E46" s="132" t="s">
        <v>585</v>
      </c>
      <c r="F46" s="132" t="s">
        <v>517</v>
      </c>
      <c r="G46" s="132" t="s">
        <v>538</v>
      </c>
      <c r="H46" s="132" t="s">
        <v>536</v>
      </c>
      <c r="I46" s="132" t="s">
        <v>430</v>
      </c>
      <c r="J46" s="132" t="s">
        <v>537</v>
      </c>
      <c r="K46" s="132" t="s">
        <v>429</v>
      </c>
      <c r="L46" s="132" t="s">
        <v>270</v>
      </c>
      <c r="M46" s="132" t="s">
        <v>522</v>
      </c>
      <c r="N46" s="132" t="s">
        <v>430</v>
      </c>
      <c r="O46" s="132" t="s">
        <v>429</v>
      </c>
      <c r="P46" s="132" t="s">
        <v>237</v>
      </c>
      <c r="Q46" s="132" t="s">
        <v>540</v>
      </c>
      <c r="R46" s="132" t="s">
        <v>431</v>
      </c>
      <c r="S46" s="132" t="s">
        <v>429</v>
      </c>
      <c r="T46" s="132" t="s">
        <v>430</v>
      </c>
      <c r="U46" s="132" t="s">
        <v>586</v>
      </c>
      <c r="V46" s="132" t="s">
        <v>587</v>
      </c>
      <c r="W46" s="132" t="s">
        <v>537</v>
      </c>
      <c r="X46" s="132" t="s">
        <v>431</v>
      </c>
      <c r="Y46" s="132" t="s">
        <v>529</v>
      </c>
      <c r="Z46" s="132" t="s">
        <v>524</v>
      </c>
      <c r="AA46" s="132" t="s">
        <v>588</v>
      </c>
      <c r="AB46" s="132" t="s">
        <v>538</v>
      </c>
      <c r="AC46" s="132" t="s">
        <v>429</v>
      </c>
      <c r="AD46" s="132" t="s">
        <v>537</v>
      </c>
      <c r="AE46" s="132" t="s">
        <v>537</v>
      </c>
      <c r="AF46" s="132" t="s">
        <v>524</v>
      </c>
      <c r="AG46" s="132" t="s">
        <v>429</v>
      </c>
      <c r="AH46" s="132" t="s">
        <v>430</v>
      </c>
      <c r="AI46" s="132" t="s">
        <v>589</v>
      </c>
      <c r="AJ46" s="132" t="s">
        <v>429</v>
      </c>
      <c r="AK46" s="132" t="s">
        <v>537</v>
      </c>
      <c r="AL46" s="132" t="s">
        <v>429</v>
      </c>
      <c r="AM46" s="132" t="s">
        <v>537</v>
      </c>
      <c r="AN46" s="132" t="s">
        <v>1</v>
      </c>
    </row>
    <row r="47" spans="1:40" x14ac:dyDescent="0.3">
      <c r="A47" s="132" t="s">
        <v>8</v>
      </c>
      <c r="B47" s="132" t="s">
        <v>220</v>
      </c>
      <c r="C47" s="132" t="s">
        <v>250</v>
      </c>
      <c r="D47" s="132" t="s">
        <v>275</v>
      </c>
      <c r="E47" s="132" t="s">
        <v>276</v>
      </c>
      <c r="F47" s="132" t="s">
        <v>276</v>
      </c>
      <c r="G47" s="132" t="s">
        <v>276</v>
      </c>
      <c r="H47" s="132" t="s">
        <v>276</v>
      </c>
      <c r="I47" s="132" t="s">
        <v>276</v>
      </c>
      <c r="J47" s="132" t="s">
        <v>276</v>
      </c>
      <c r="K47" s="132" t="s">
        <v>276</v>
      </c>
      <c r="L47" s="132" t="s">
        <v>276</v>
      </c>
      <c r="M47" s="132" t="s">
        <v>276</v>
      </c>
      <c r="N47" s="132" t="s">
        <v>276</v>
      </c>
      <c r="O47" s="132" t="s">
        <v>276</v>
      </c>
      <c r="P47" s="132" t="s">
        <v>276</v>
      </c>
      <c r="Q47" s="132" t="s">
        <v>590</v>
      </c>
      <c r="R47" s="132" t="s">
        <v>276</v>
      </c>
      <c r="S47" s="132" t="s">
        <v>276</v>
      </c>
      <c r="T47" s="132" t="s">
        <v>276</v>
      </c>
      <c r="U47" s="132" t="s">
        <v>276</v>
      </c>
      <c r="V47" s="132" t="s">
        <v>276</v>
      </c>
      <c r="W47" s="132" t="s">
        <v>276</v>
      </c>
      <c r="X47" s="132" t="s">
        <v>276</v>
      </c>
      <c r="Y47" s="132" t="s">
        <v>276</v>
      </c>
      <c r="Z47" s="132" t="s">
        <v>276</v>
      </c>
      <c r="AA47" s="132" t="s">
        <v>591</v>
      </c>
      <c r="AB47" s="132" t="s">
        <v>592</v>
      </c>
      <c r="AC47" s="132" t="s">
        <v>276</v>
      </c>
      <c r="AD47" s="132" t="s">
        <v>276</v>
      </c>
      <c r="AE47" s="132" t="s">
        <v>276</v>
      </c>
      <c r="AF47" s="132" t="s">
        <v>276</v>
      </c>
      <c r="AG47" s="132" t="s">
        <v>276</v>
      </c>
      <c r="AH47" s="132" t="s">
        <v>276</v>
      </c>
      <c r="AI47" s="132" t="s">
        <v>252</v>
      </c>
      <c r="AJ47" s="132" t="s">
        <v>276</v>
      </c>
      <c r="AK47" s="132" t="s">
        <v>276</v>
      </c>
      <c r="AL47" s="132" t="s">
        <v>276</v>
      </c>
      <c r="AM47" s="132" t="s">
        <v>276</v>
      </c>
      <c r="AN47" s="132" t="s">
        <v>1</v>
      </c>
    </row>
    <row r="48" spans="1:40" x14ac:dyDescent="0.3">
      <c r="A48" s="132" t="s">
        <v>3</v>
      </c>
      <c r="B48" s="132" t="s">
        <v>220</v>
      </c>
      <c r="C48" s="132" t="s">
        <v>250</v>
      </c>
      <c r="D48" s="132" t="s">
        <v>275</v>
      </c>
      <c r="E48" s="132" t="s">
        <v>276</v>
      </c>
      <c r="F48" s="132" t="s">
        <v>276</v>
      </c>
      <c r="G48" s="132" t="s">
        <v>276</v>
      </c>
      <c r="H48" s="132" t="s">
        <v>276</v>
      </c>
      <c r="I48" s="132" t="s">
        <v>276</v>
      </c>
      <c r="J48" s="132" t="s">
        <v>276</v>
      </c>
      <c r="K48" s="132" t="s">
        <v>276</v>
      </c>
      <c r="L48" s="132" t="s">
        <v>276</v>
      </c>
      <c r="M48" s="132" t="s">
        <v>276</v>
      </c>
      <c r="N48" s="132" t="s">
        <v>276</v>
      </c>
      <c r="O48" s="132" t="s">
        <v>276</v>
      </c>
      <c r="P48" s="132" t="s">
        <v>276</v>
      </c>
      <c r="Q48" s="132" t="s">
        <v>276</v>
      </c>
      <c r="R48" s="132" t="s">
        <v>276</v>
      </c>
      <c r="S48" s="132" t="s">
        <v>276</v>
      </c>
      <c r="T48" s="132" t="s">
        <v>276</v>
      </c>
      <c r="U48" s="132" t="s">
        <v>276</v>
      </c>
      <c r="V48" s="132" t="s">
        <v>276</v>
      </c>
      <c r="W48" s="132" t="s">
        <v>276</v>
      </c>
      <c r="X48" s="132" t="s">
        <v>276</v>
      </c>
      <c r="Y48" s="132" t="s">
        <v>276</v>
      </c>
      <c r="Z48" s="132" t="s">
        <v>276</v>
      </c>
      <c r="AA48" s="132" t="s">
        <v>276</v>
      </c>
      <c r="AB48" s="132" t="s">
        <v>276</v>
      </c>
      <c r="AC48" s="132" t="s">
        <v>276</v>
      </c>
      <c r="AD48" s="132" t="s">
        <v>276</v>
      </c>
      <c r="AE48" s="132" t="s">
        <v>276</v>
      </c>
      <c r="AF48" s="132" t="s">
        <v>276</v>
      </c>
      <c r="AG48" s="132" t="s">
        <v>276</v>
      </c>
      <c r="AH48" s="132" t="s">
        <v>276</v>
      </c>
      <c r="AI48" s="132" t="s">
        <v>276</v>
      </c>
      <c r="AJ48" s="132" t="s">
        <v>276</v>
      </c>
      <c r="AK48" s="132" t="s">
        <v>276</v>
      </c>
      <c r="AL48" s="132" t="s">
        <v>276</v>
      </c>
      <c r="AM48" s="132" t="s">
        <v>276</v>
      </c>
      <c r="AN48" s="132" t="s">
        <v>1</v>
      </c>
    </row>
    <row r="49" spans="1:40" x14ac:dyDescent="0.3">
      <c r="A49" s="132" t="s">
        <v>2</v>
      </c>
      <c r="B49" s="132" t="s">
        <v>220</v>
      </c>
      <c r="C49" s="132" t="s">
        <v>250</v>
      </c>
      <c r="D49" s="132" t="s">
        <v>275</v>
      </c>
      <c r="E49" s="132" t="s">
        <v>276</v>
      </c>
      <c r="F49" s="132" t="s">
        <v>276</v>
      </c>
      <c r="G49" s="132" t="s">
        <v>276</v>
      </c>
      <c r="H49" s="132" t="s">
        <v>276</v>
      </c>
      <c r="I49" s="132" t="s">
        <v>276</v>
      </c>
      <c r="J49" s="132" t="s">
        <v>276</v>
      </c>
      <c r="K49" s="132" t="s">
        <v>276</v>
      </c>
      <c r="L49" s="132" t="s">
        <v>276</v>
      </c>
      <c r="M49" s="132" t="s">
        <v>276</v>
      </c>
      <c r="N49" s="132" t="s">
        <v>276</v>
      </c>
      <c r="O49" s="132" t="s">
        <v>276</v>
      </c>
      <c r="P49" s="132" t="s">
        <v>276</v>
      </c>
      <c r="Q49" s="132" t="s">
        <v>593</v>
      </c>
      <c r="R49" s="132" t="s">
        <v>276</v>
      </c>
      <c r="S49" s="132" t="s">
        <v>276</v>
      </c>
      <c r="T49" s="132" t="s">
        <v>276</v>
      </c>
      <c r="U49" s="132" t="s">
        <v>276</v>
      </c>
      <c r="V49" s="132" t="s">
        <v>276</v>
      </c>
      <c r="W49" s="132" t="s">
        <v>276</v>
      </c>
      <c r="X49" s="132" t="s">
        <v>276</v>
      </c>
      <c r="Y49" s="132" t="s">
        <v>276</v>
      </c>
      <c r="Z49" s="132" t="s">
        <v>276</v>
      </c>
      <c r="AA49" s="132" t="s">
        <v>594</v>
      </c>
      <c r="AB49" s="132" t="s">
        <v>595</v>
      </c>
      <c r="AC49" s="132" t="s">
        <v>276</v>
      </c>
      <c r="AD49" s="132" t="s">
        <v>276</v>
      </c>
      <c r="AE49" s="132" t="s">
        <v>276</v>
      </c>
      <c r="AF49" s="132" t="s">
        <v>276</v>
      </c>
      <c r="AG49" s="132" t="s">
        <v>276</v>
      </c>
      <c r="AH49" s="132" t="s">
        <v>276</v>
      </c>
      <c r="AI49" s="132" t="s">
        <v>276</v>
      </c>
      <c r="AJ49" s="132" t="s">
        <v>276</v>
      </c>
      <c r="AK49" s="132" t="s">
        <v>276</v>
      </c>
      <c r="AL49" s="132" t="s">
        <v>276</v>
      </c>
      <c r="AM49" s="132" t="s">
        <v>276</v>
      </c>
      <c r="AN49" s="132" t="s">
        <v>1</v>
      </c>
    </row>
    <row r="50" spans="1:40" x14ac:dyDescent="0.3">
      <c r="A50" s="132" t="s">
        <v>7</v>
      </c>
      <c r="B50" s="132" t="s">
        <v>220</v>
      </c>
      <c r="C50" s="132" t="s">
        <v>250</v>
      </c>
      <c r="D50" s="132" t="s">
        <v>275</v>
      </c>
      <c r="E50" s="132" t="s">
        <v>276</v>
      </c>
      <c r="F50" s="132" t="s">
        <v>276</v>
      </c>
      <c r="G50" s="132" t="s">
        <v>276</v>
      </c>
      <c r="H50" s="132" t="s">
        <v>276</v>
      </c>
      <c r="I50" s="132" t="s">
        <v>276</v>
      </c>
      <c r="J50" s="132" t="s">
        <v>276</v>
      </c>
      <c r="K50" s="132" t="s">
        <v>276</v>
      </c>
      <c r="L50" s="132" t="s">
        <v>276</v>
      </c>
      <c r="M50" s="132" t="s">
        <v>276</v>
      </c>
      <c r="N50" s="132" t="s">
        <v>276</v>
      </c>
      <c r="O50" s="132" t="s">
        <v>276</v>
      </c>
      <c r="P50" s="132" t="s">
        <v>276</v>
      </c>
      <c r="Q50" s="132" t="s">
        <v>594</v>
      </c>
      <c r="R50" s="132" t="s">
        <v>276</v>
      </c>
      <c r="S50" s="132" t="s">
        <v>276</v>
      </c>
      <c r="T50" s="132" t="s">
        <v>276</v>
      </c>
      <c r="U50" s="132" t="s">
        <v>276</v>
      </c>
      <c r="V50" s="132" t="s">
        <v>276</v>
      </c>
      <c r="W50" s="132" t="s">
        <v>276</v>
      </c>
      <c r="X50" s="132" t="s">
        <v>276</v>
      </c>
      <c r="Y50" s="132" t="s">
        <v>276</v>
      </c>
      <c r="Z50" s="132" t="s">
        <v>276</v>
      </c>
      <c r="AA50" s="132" t="s">
        <v>596</v>
      </c>
      <c r="AB50" s="132" t="s">
        <v>597</v>
      </c>
      <c r="AC50" s="132" t="s">
        <v>276</v>
      </c>
      <c r="AD50" s="132" t="s">
        <v>276</v>
      </c>
      <c r="AE50" s="132" t="s">
        <v>276</v>
      </c>
      <c r="AF50" s="132" t="s">
        <v>276</v>
      </c>
      <c r="AG50" s="132" t="s">
        <v>276</v>
      </c>
      <c r="AH50" s="132" t="s">
        <v>276</v>
      </c>
      <c r="AI50" s="132" t="s">
        <v>598</v>
      </c>
      <c r="AJ50" s="132" t="s">
        <v>276</v>
      </c>
      <c r="AK50" s="132" t="s">
        <v>276</v>
      </c>
      <c r="AL50" s="132" t="s">
        <v>276</v>
      </c>
      <c r="AM50" s="132" t="s">
        <v>276</v>
      </c>
      <c r="AN50" s="132" t="s">
        <v>1</v>
      </c>
    </row>
    <row r="51" spans="1:40" x14ac:dyDescent="0.3">
      <c r="A51" s="132" t="s">
        <v>9</v>
      </c>
      <c r="B51" s="132" t="s">
        <v>220</v>
      </c>
      <c r="C51" s="132" t="s">
        <v>250</v>
      </c>
      <c r="D51" s="132" t="s">
        <v>275</v>
      </c>
      <c r="E51" s="132" t="s">
        <v>276</v>
      </c>
      <c r="F51" s="132" t="s">
        <v>276</v>
      </c>
      <c r="G51" s="132" t="s">
        <v>276</v>
      </c>
      <c r="H51" s="132" t="s">
        <v>599</v>
      </c>
      <c r="I51" s="132" t="s">
        <v>276</v>
      </c>
      <c r="J51" s="132" t="s">
        <v>276</v>
      </c>
      <c r="K51" s="132" t="s">
        <v>600</v>
      </c>
      <c r="L51" s="132" t="s">
        <v>276</v>
      </c>
      <c r="M51" s="132" t="s">
        <v>276</v>
      </c>
      <c r="N51" s="132" t="s">
        <v>276</v>
      </c>
      <c r="O51" s="132" t="s">
        <v>276</v>
      </c>
      <c r="P51" s="132" t="s">
        <v>276</v>
      </c>
      <c r="Q51" s="132" t="s">
        <v>426</v>
      </c>
      <c r="R51" s="132" t="s">
        <v>601</v>
      </c>
      <c r="S51" s="132" t="s">
        <v>602</v>
      </c>
      <c r="T51" s="132" t="s">
        <v>276</v>
      </c>
      <c r="U51" s="132" t="s">
        <v>276</v>
      </c>
      <c r="V51" s="132" t="s">
        <v>276</v>
      </c>
      <c r="W51" s="132" t="s">
        <v>276</v>
      </c>
      <c r="X51" s="132" t="s">
        <v>276</v>
      </c>
      <c r="Y51" s="132" t="s">
        <v>276</v>
      </c>
      <c r="Z51" s="132" t="s">
        <v>276</v>
      </c>
      <c r="AA51" s="132" t="s">
        <v>603</v>
      </c>
      <c r="AB51" s="132" t="s">
        <v>411</v>
      </c>
      <c r="AC51" s="132" t="s">
        <v>276</v>
      </c>
      <c r="AD51" s="132" t="s">
        <v>276</v>
      </c>
      <c r="AE51" s="132" t="s">
        <v>276</v>
      </c>
      <c r="AF51" s="132" t="s">
        <v>276</v>
      </c>
      <c r="AG51" s="132" t="s">
        <v>276</v>
      </c>
      <c r="AH51" s="132" t="s">
        <v>276</v>
      </c>
      <c r="AI51" s="132" t="s">
        <v>604</v>
      </c>
      <c r="AJ51" s="132" t="s">
        <v>605</v>
      </c>
      <c r="AK51" s="132" t="s">
        <v>606</v>
      </c>
      <c r="AL51" s="132" t="s">
        <v>607</v>
      </c>
      <c r="AM51" s="132" t="s">
        <v>605</v>
      </c>
      <c r="AN51" s="132" t="s">
        <v>1</v>
      </c>
    </row>
    <row r="52" spans="1:40" x14ac:dyDescent="0.3">
      <c r="A52" s="132" t="s">
        <v>4</v>
      </c>
      <c r="B52" s="132" t="s">
        <v>220</v>
      </c>
      <c r="C52" s="132" t="s">
        <v>250</v>
      </c>
      <c r="D52" s="132" t="s">
        <v>275</v>
      </c>
      <c r="E52" s="132" t="s">
        <v>276</v>
      </c>
      <c r="F52" s="132" t="s">
        <v>276</v>
      </c>
      <c r="G52" s="132" t="s">
        <v>276</v>
      </c>
      <c r="H52" s="132" t="s">
        <v>276</v>
      </c>
      <c r="I52" s="132" t="s">
        <v>276</v>
      </c>
      <c r="J52" s="132" t="s">
        <v>276</v>
      </c>
      <c r="K52" s="132" t="s">
        <v>276</v>
      </c>
      <c r="L52" s="132" t="s">
        <v>276</v>
      </c>
      <c r="M52" s="132" t="s">
        <v>276</v>
      </c>
      <c r="N52" s="132" t="s">
        <v>276</v>
      </c>
      <c r="O52" s="132" t="s">
        <v>276</v>
      </c>
      <c r="P52" s="132" t="s">
        <v>276</v>
      </c>
      <c r="Q52" s="132" t="s">
        <v>564</v>
      </c>
      <c r="R52" s="132" t="s">
        <v>597</v>
      </c>
      <c r="S52" s="132" t="s">
        <v>276</v>
      </c>
      <c r="T52" s="132" t="s">
        <v>276</v>
      </c>
      <c r="U52" s="132" t="s">
        <v>276</v>
      </c>
      <c r="V52" s="132" t="s">
        <v>276</v>
      </c>
      <c r="W52" s="132" t="s">
        <v>276</v>
      </c>
      <c r="X52" s="132" t="s">
        <v>276</v>
      </c>
      <c r="Y52" s="132" t="s">
        <v>276</v>
      </c>
      <c r="Z52" s="132" t="s">
        <v>276</v>
      </c>
      <c r="AA52" s="132" t="s">
        <v>608</v>
      </c>
      <c r="AB52" s="132" t="s">
        <v>607</v>
      </c>
      <c r="AC52" s="132" t="s">
        <v>276</v>
      </c>
      <c r="AD52" s="132" t="s">
        <v>276</v>
      </c>
      <c r="AE52" s="132" t="s">
        <v>276</v>
      </c>
      <c r="AF52" s="132" t="s">
        <v>276</v>
      </c>
      <c r="AG52" s="132" t="s">
        <v>276</v>
      </c>
      <c r="AH52" s="132" t="s">
        <v>276</v>
      </c>
      <c r="AI52" s="132" t="s">
        <v>597</v>
      </c>
      <c r="AJ52" s="132" t="s">
        <v>251</v>
      </c>
      <c r="AK52" s="132" t="s">
        <v>609</v>
      </c>
      <c r="AL52" s="132" t="s">
        <v>276</v>
      </c>
      <c r="AM52" s="132" t="s">
        <v>610</v>
      </c>
      <c r="AN52" s="132" t="s">
        <v>1</v>
      </c>
    </row>
    <row r="53" spans="1:40" x14ac:dyDescent="0.3">
      <c r="A53" s="132" t="s">
        <v>46</v>
      </c>
      <c r="B53" s="132" t="s">
        <v>220</v>
      </c>
      <c r="C53" s="132" t="s">
        <v>250</v>
      </c>
      <c r="D53" s="132" t="s">
        <v>275</v>
      </c>
      <c r="E53" s="132" t="s">
        <v>276</v>
      </c>
      <c r="F53" s="132" t="s">
        <v>276</v>
      </c>
      <c r="G53" s="132" t="s">
        <v>276</v>
      </c>
      <c r="H53" s="132" t="s">
        <v>605</v>
      </c>
      <c r="I53" s="132" t="s">
        <v>276</v>
      </c>
      <c r="J53" s="132" t="s">
        <v>276</v>
      </c>
      <c r="K53" s="132" t="s">
        <v>599</v>
      </c>
      <c r="L53" s="132" t="s">
        <v>276</v>
      </c>
      <c r="M53" s="132" t="s">
        <v>276</v>
      </c>
      <c r="N53" s="132" t="s">
        <v>276</v>
      </c>
      <c r="O53" s="132" t="s">
        <v>276</v>
      </c>
      <c r="P53" s="132" t="s">
        <v>276</v>
      </c>
      <c r="Q53" s="132" t="s">
        <v>611</v>
      </c>
      <c r="R53" s="132" t="s">
        <v>424</v>
      </c>
      <c r="S53" s="132" t="s">
        <v>605</v>
      </c>
      <c r="T53" s="132" t="s">
        <v>251</v>
      </c>
      <c r="U53" s="132" t="s">
        <v>276</v>
      </c>
      <c r="V53" s="132" t="s">
        <v>276</v>
      </c>
      <c r="W53" s="132" t="s">
        <v>276</v>
      </c>
      <c r="X53" s="132" t="s">
        <v>276</v>
      </c>
      <c r="Y53" s="132" t="s">
        <v>276</v>
      </c>
      <c r="Z53" s="132" t="s">
        <v>276</v>
      </c>
      <c r="AA53" s="132" t="s">
        <v>612</v>
      </c>
      <c r="AB53" s="132" t="s">
        <v>572</v>
      </c>
      <c r="AC53" s="132" t="s">
        <v>276</v>
      </c>
      <c r="AD53" s="132" t="s">
        <v>276</v>
      </c>
      <c r="AE53" s="132" t="s">
        <v>276</v>
      </c>
      <c r="AF53" s="132" t="s">
        <v>613</v>
      </c>
      <c r="AG53" s="132" t="s">
        <v>276</v>
      </c>
      <c r="AH53" s="132" t="s">
        <v>276</v>
      </c>
      <c r="AI53" s="132" t="s">
        <v>572</v>
      </c>
      <c r="AJ53" s="132" t="s">
        <v>614</v>
      </c>
      <c r="AK53" s="132" t="s">
        <v>417</v>
      </c>
      <c r="AL53" s="132" t="s">
        <v>615</v>
      </c>
      <c r="AM53" s="132" t="s">
        <v>616</v>
      </c>
      <c r="AN53" s="132" t="s">
        <v>1</v>
      </c>
    </row>
    <row r="54" spans="1:40" x14ac:dyDescent="0.3">
      <c r="A54" s="132" t="s">
        <v>10</v>
      </c>
      <c r="B54" s="132" t="s">
        <v>220</v>
      </c>
      <c r="C54" s="132" t="s">
        <v>250</v>
      </c>
      <c r="D54" s="132" t="s">
        <v>275</v>
      </c>
      <c r="E54" s="132" t="s">
        <v>276</v>
      </c>
      <c r="F54" s="132" t="s">
        <v>276</v>
      </c>
      <c r="G54" s="132" t="s">
        <v>276</v>
      </c>
      <c r="H54" s="132" t="s">
        <v>617</v>
      </c>
      <c r="I54" s="132" t="s">
        <v>276</v>
      </c>
      <c r="J54" s="132" t="s">
        <v>276</v>
      </c>
      <c r="K54" s="132" t="s">
        <v>594</v>
      </c>
      <c r="L54" s="132" t="s">
        <v>276</v>
      </c>
      <c r="M54" s="132" t="s">
        <v>276</v>
      </c>
      <c r="N54" s="132" t="s">
        <v>276</v>
      </c>
      <c r="O54" s="132" t="s">
        <v>276</v>
      </c>
      <c r="P54" s="132" t="s">
        <v>276</v>
      </c>
      <c r="Q54" s="132" t="s">
        <v>618</v>
      </c>
      <c r="R54" s="132" t="s">
        <v>572</v>
      </c>
      <c r="S54" s="132" t="s">
        <v>606</v>
      </c>
      <c r="T54" s="132" t="s">
        <v>252</v>
      </c>
      <c r="U54" s="132" t="s">
        <v>276</v>
      </c>
      <c r="V54" s="132" t="s">
        <v>276</v>
      </c>
      <c r="W54" s="132" t="s">
        <v>276</v>
      </c>
      <c r="X54" s="132" t="s">
        <v>276</v>
      </c>
      <c r="Y54" s="132" t="s">
        <v>276</v>
      </c>
      <c r="Z54" s="132" t="s">
        <v>276</v>
      </c>
      <c r="AA54" s="132" t="s">
        <v>619</v>
      </c>
      <c r="AB54" s="132" t="s">
        <v>567</v>
      </c>
      <c r="AC54" s="132" t="s">
        <v>276</v>
      </c>
      <c r="AD54" s="132" t="s">
        <v>276</v>
      </c>
      <c r="AE54" s="132" t="s">
        <v>276</v>
      </c>
      <c r="AF54" s="132" t="s">
        <v>620</v>
      </c>
      <c r="AG54" s="132" t="s">
        <v>276</v>
      </c>
      <c r="AH54" s="132" t="s">
        <v>276</v>
      </c>
      <c r="AI54" s="132" t="s">
        <v>574</v>
      </c>
      <c r="AJ54" s="132" t="s">
        <v>564</v>
      </c>
      <c r="AK54" s="132" t="s">
        <v>567</v>
      </c>
      <c r="AL54" s="132" t="s">
        <v>621</v>
      </c>
      <c r="AM54" s="132" t="s">
        <v>622</v>
      </c>
      <c r="AN54" s="132" t="s">
        <v>1</v>
      </c>
    </row>
    <row r="55" spans="1:40" x14ac:dyDescent="0.3">
      <c r="A55" s="132" t="s">
        <v>5</v>
      </c>
      <c r="B55" s="132" t="s">
        <v>220</v>
      </c>
      <c r="C55" s="132" t="s">
        <v>250</v>
      </c>
      <c r="D55" s="132" t="s">
        <v>275</v>
      </c>
      <c r="E55" s="132" t="s">
        <v>276</v>
      </c>
      <c r="F55" s="132" t="s">
        <v>276</v>
      </c>
      <c r="G55" s="132" t="s">
        <v>276</v>
      </c>
      <c r="H55" s="132" t="s">
        <v>623</v>
      </c>
      <c r="I55" s="132" t="s">
        <v>276</v>
      </c>
      <c r="J55" s="132" t="s">
        <v>276</v>
      </c>
      <c r="K55" s="132" t="s">
        <v>276</v>
      </c>
      <c r="L55" s="132" t="s">
        <v>276</v>
      </c>
      <c r="M55" s="132" t="s">
        <v>276</v>
      </c>
      <c r="N55" s="132" t="s">
        <v>276</v>
      </c>
      <c r="O55" s="132" t="s">
        <v>276</v>
      </c>
      <c r="P55" s="132" t="s">
        <v>276</v>
      </c>
      <c r="Q55" s="132" t="s">
        <v>569</v>
      </c>
      <c r="R55" s="132" t="s">
        <v>411</v>
      </c>
      <c r="S55" s="132" t="s">
        <v>599</v>
      </c>
      <c r="T55" s="132" t="s">
        <v>276</v>
      </c>
      <c r="U55" s="132" t="s">
        <v>276</v>
      </c>
      <c r="V55" s="132" t="s">
        <v>276</v>
      </c>
      <c r="W55" s="132" t="s">
        <v>276</v>
      </c>
      <c r="X55" s="132" t="s">
        <v>276</v>
      </c>
      <c r="Y55" s="132" t="s">
        <v>276</v>
      </c>
      <c r="Z55" s="132" t="s">
        <v>276</v>
      </c>
      <c r="AA55" s="132" t="s">
        <v>569</v>
      </c>
      <c r="AB55" s="132" t="s">
        <v>624</v>
      </c>
      <c r="AC55" s="132" t="s">
        <v>276</v>
      </c>
      <c r="AD55" s="132" t="s">
        <v>276</v>
      </c>
      <c r="AE55" s="132" t="s">
        <v>276</v>
      </c>
      <c r="AF55" s="132" t="s">
        <v>276</v>
      </c>
      <c r="AG55" s="132" t="s">
        <v>276</v>
      </c>
      <c r="AH55" s="132" t="s">
        <v>276</v>
      </c>
      <c r="AI55" s="132" t="s">
        <v>625</v>
      </c>
      <c r="AJ55" s="132" t="s">
        <v>626</v>
      </c>
      <c r="AK55" s="132" t="s">
        <v>627</v>
      </c>
      <c r="AL55" s="132" t="s">
        <v>596</v>
      </c>
      <c r="AM55" s="132" t="s">
        <v>617</v>
      </c>
      <c r="AN55" s="132" t="s">
        <v>1</v>
      </c>
    </row>
    <row r="56" spans="1:40" x14ac:dyDescent="0.3">
      <c r="A56" s="132" t="s">
        <v>6</v>
      </c>
      <c r="B56" s="132" t="s">
        <v>220</v>
      </c>
      <c r="C56" s="132" t="s">
        <v>250</v>
      </c>
      <c r="D56" s="132" t="s">
        <v>275</v>
      </c>
      <c r="E56" s="132" t="s">
        <v>276</v>
      </c>
      <c r="F56" s="132" t="s">
        <v>276</v>
      </c>
      <c r="G56" s="132" t="s">
        <v>276</v>
      </c>
      <c r="H56" s="132" t="s">
        <v>610</v>
      </c>
      <c r="I56" s="132" t="s">
        <v>276</v>
      </c>
      <c r="J56" s="132" t="s">
        <v>276</v>
      </c>
      <c r="K56" s="132" t="s">
        <v>623</v>
      </c>
      <c r="L56" s="132" t="s">
        <v>276</v>
      </c>
      <c r="M56" s="132" t="s">
        <v>276</v>
      </c>
      <c r="N56" s="132" t="s">
        <v>276</v>
      </c>
      <c r="O56" s="132" t="s">
        <v>276</v>
      </c>
      <c r="P56" s="132" t="s">
        <v>276</v>
      </c>
      <c r="Q56" s="132" t="s">
        <v>573</v>
      </c>
      <c r="R56" s="132" t="s">
        <v>628</v>
      </c>
      <c r="S56" s="132" t="s">
        <v>252</v>
      </c>
      <c r="T56" s="132" t="s">
        <v>629</v>
      </c>
      <c r="U56" s="132" t="s">
        <v>276</v>
      </c>
      <c r="V56" s="132" t="s">
        <v>276</v>
      </c>
      <c r="W56" s="132" t="s">
        <v>276</v>
      </c>
      <c r="X56" s="132" t="s">
        <v>276</v>
      </c>
      <c r="Y56" s="132" t="s">
        <v>276</v>
      </c>
      <c r="Z56" s="132" t="s">
        <v>276</v>
      </c>
      <c r="AA56" s="132" t="s">
        <v>426</v>
      </c>
      <c r="AB56" s="132" t="s">
        <v>630</v>
      </c>
      <c r="AC56" s="132" t="s">
        <v>276</v>
      </c>
      <c r="AD56" s="132" t="s">
        <v>276</v>
      </c>
      <c r="AE56" s="132" t="s">
        <v>276</v>
      </c>
      <c r="AF56" s="132" t="s">
        <v>276</v>
      </c>
      <c r="AG56" s="132" t="s">
        <v>276</v>
      </c>
      <c r="AH56" s="132" t="s">
        <v>276</v>
      </c>
      <c r="AI56" s="132" t="s">
        <v>631</v>
      </c>
      <c r="AJ56" s="132" t="s">
        <v>606</v>
      </c>
      <c r="AK56" s="132" t="s">
        <v>632</v>
      </c>
      <c r="AL56" s="132" t="s">
        <v>633</v>
      </c>
      <c r="AM56" s="132" t="s">
        <v>634</v>
      </c>
      <c r="AN56" s="132" t="s">
        <v>1</v>
      </c>
    </row>
    <row r="57" spans="1:40" x14ac:dyDescent="0.3">
      <c r="A57" s="132" t="s">
        <v>47</v>
      </c>
      <c r="B57" s="132" t="s">
        <v>220</v>
      </c>
      <c r="C57" s="132" t="s">
        <v>250</v>
      </c>
      <c r="D57" s="132" t="s">
        <v>275</v>
      </c>
      <c r="E57" s="132" t="s">
        <v>276</v>
      </c>
      <c r="F57" s="132" t="s">
        <v>276</v>
      </c>
      <c r="G57" s="132" t="s">
        <v>276</v>
      </c>
      <c r="H57" s="132" t="s">
        <v>276</v>
      </c>
      <c r="I57" s="132" t="s">
        <v>276</v>
      </c>
      <c r="J57" s="132" t="s">
        <v>276</v>
      </c>
      <c r="K57" s="132" t="s">
        <v>276</v>
      </c>
      <c r="L57" s="132" t="s">
        <v>276</v>
      </c>
      <c r="M57" s="132" t="s">
        <v>276</v>
      </c>
      <c r="N57" s="132" t="s">
        <v>276</v>
      </c>
      <c r="O57" s="132" t="s">
        <v>276</v>
      </c>
      <c r="P57" s="132" t="s">
        <v>276</v>
      </c>
      <c r="Q57" s="132" t="s">
        <v>635</v>
      </c>
      <c r="R57" s="132" t="s">
        <v>574</v>
      </c>
      <c r="S57" s="132" t="s">
        <v>599</v>
      </c>
      <c r="T57" s="132" t="s">
        <v>276</v>
      </c>
      <c r="U57" s="132" t="s">
        <v>276</v>
      </c>
      <c r="V57" s="132" t="s">
        <v>276</v>
      </c>
      <c r="W57" s="132" t="s">
        <v>276</v>
      </c>
      <c r="X57" s="132" t="s">
        <v>276</v>
      </c>
      <c r="Y57" s="132" t="s">
        <v>276</v>
      </c>
      <c r="Z57" s="132" t="s">
        <v>276</v>
      </c>
      <c r="AA57" s="132" t="s">
        <v>636</v>
      </c>
      <c r="AB57" s="132" t="s">
        <v>637</v>
      </c>
      <c r="AC57" s="132" t="s">
        <v>276</v>
      </c>
      <c r="AD57" s="132" t="s">
        <v>276</v>
      </c>
      <c r="AE57" s="132" t="s">
        <v>276</v>
      </c>
      <c r="AF57" s="132" t="s">
        <v>276</v>
      </c>
      <c r="AG57" s="132" t="s">
        <v>276</v>
      </c>
      <c r="AH57" s="132" t="s">
        <v>276</v>
      </c>
      <c r="AI57" s="132" t="s">
        <v>638</v>
      </c>
      <c r="AJ57" s="132" t="s">
        <v>606</v>
      </c>
      <c r="AK57" s="132" t="s">
        <v>639</v>
      </c>
      <c r="AL57" s="132" t="s">
        <v>640</v>
      </c>
      <c r="AM57" s="132" t="s">
        <v>626</v>
      </c>
      <c r="AN57" s="132" t="s">
        <v>1</v>
      </c>
    </row>
    <row r="58" spans="1:40" x14ac:dyDescent="0.3">
      <c r="A58" s="132" t="s">
        <v>48</v>
      </c>
      <c r="B58" s="132" t="s">
        <v>220</v>
      </c>
      <c r="C58" s="132" t="s">
        <v>250</v>
      </c>
      <c r="D58" s="132" t="s">
        <v>275</v>
      </c>
      <c r="E58" s="132" t="s">
        <v>276</v>
      </c>
      <c r="F58" s="132" t="s">
        <v>276</v>
      </c>
      <c r="G58" s="132" t="s">
        <v>276</v>
      </c>
      <c r="H58" s="132" t="s">
        <v>276</v>
      </c>
      <c r="I58" s="132" t="s">
        <v>276</v>
      </c>
      <c r="J58" s="132" t="s">
        <v>276</v>
      </c>
      <c r="K58" s="132" t="s">
        <v>276</v>
      </c>
      <c r="L58" s="132" t="s">
        <v>276</v>
      </c>
      <c r="M58" s="132" t="s">
        <v>276</v>
      </c>
      <c r="N58" s="132" t="s">
        <v>276</v>
      </c>
      <c r="O58" s="132" t="s">
        <v>276</v>
      </c>
      <c r="P58" s="132" t="s">
        <v>276</v>
      </c>
      <c r="Q58" s="132" t="s">
        <v>641</v>
      </c>
      <c r="R58" s="132" t="s">
        <v>642</v>
      </c>
      <c r="S58" s="132" t="s">
        <v>643</v>
      </c>
      <c r="T58" s="132" t="s">
        <v>276</v>
      </c>
      <c r="U58" s="132" t="s">
        <v>276</v>
      </c>
      <c r="V58" s="132" t="s">
        <v>276</v>
      </c>
      <c r="W58" s="132" t="s">
        <v>276</v>
      </c>
      <c r="X58" s="132" t="s">
        <v>276</v>
      </c>
      <c r="Y58" s="132" t="s">
        <v>276</v>
      </c>
      <c r="Z58" s="132" t="s">
        <v>276</v>
      </c>
      <c r="AA58" s="132" t="s">
        <v>421</v>
      </c>
      <c r="AB58" s="132" t="s">
        <v>633</v>
      </c>
      <c r="AC58" s="132" t="s">
        <v>276</v>
      </c>
      <c r="AD58" s="132" t="s">
        <v>276</v>
      </c>
      <c r="AE58" s="132" t="s">
        <v>276</v>
      </c>
      <c r="AF58" s="132" t="s">
        <v>276</v>
      </c>
      <c r="AG58" s="132" t="s">
        <v>276</v>
      </c>
      <c r="AH58" s="132" t="s">
        <v>276</v>
      </c>
      <c r="AI58" s="132" t="s">
        <v>637</v>
      </c>
      <c r="AJ58" s="132" t="s">
        <v>594</v>
      </c>
      <c r="AK58" s="132" t="s">
        <v>644</v>
      </c>
      <c r="AL58" s="132" t="s">
        <v>645</v>
      </c>
      <c r="AM58" s="132" t="s">
        <v>251</v>
      </c>
      <c r="AN58" s="132" t="s">
        <v>1</v>
      </c>
    </row>
    <row r="59" spans="1:40" x14ac:dyDescent="0.3">
      <c r="A59" s="132" t="s">
        <v>49</v>
      </c>
      <c r="B59" s="132" t="s">
        <v>220</v>
      </c>
      <c r="C59" s="132" t="s">
        <v>250</v>
      </c>
      <c r="D59" s="132" t="s">
        <v>275</v>
      </c>
      <c r="E59" s="132" t="s">
        <v>276</v>
      </c>
      <c r="F59" s="132" t="s">
        <v>276</v>
      </c>
      <c r="G59" s="132" t="s">
        <v>276</v>
      </c>
      <c r="H59" s="132" t="s">
        <v>646</v>
      </c>
      <c r="I59" s="132" t="s">
        <v>276</v>
      </c>
      <c r="J59" s="132" t="s">
        <v>276</v>
      </c>
      <c r="K59" s="132" t="s">
        <v>276</v>
      </c>
      <c r="L59" s="132" t="s">
        <v>276</v>
      </c>
      <c r="M59" s="132" t="s">
        <v>276</v>
      </c>
      <c r="N59" s="132" t="s">
        <v>276</v>
      </c>
      <c r="O59" s="132" t="s">
        <v>276</v>
      </c>
      <c r="P59" s="132" t="s">
        <v>276</v>
      </c>
      <c r="Q59" s="132" t="s">
        <v>568</v>
      </c>
      <c r="R59" s="132" t="s">
        <v>574</v>
      </c>
      <c r="S59" s="132" t="s">
        <v>645</v>
      </c>
      <c r="T59" s="132" t="s">
        <v>646</v>
      </c>
      <c r="U59" s="132" t="s">
        <v>276</v>
      </c>
      <c r="V59" s="132" t="s">
        <v>276</v>
      </c>
      <c r="W59" s="132" t="s">
        <v>276</v>
      </c>
      <c r="X59" s="132" t="s">
        <v>276</v>
      </c>
      <c r="Y59" s="132" t="s">
        <v>276</v>
      </c>
      <c r="Z59" s="132" t="s">
        <v>276</v>
      </c>
      <c r="AA59" s="132" t="s">
        <v>603</v>
      </c>
      <c r="AB59" s="132" t="s">
        <v>621</v>
      </c>
      <c r="AC59" s="132" t="s">
        <v>276</v>
      </c>
      <c r="AD59" s="132" t="s">
        <v>276</v>
      </c>
      <c r="AE59" s="132" t="s">
        <v>276</v>
      </c>
      <c r="AF59" s="132" t="s">
        <v>276</v>
      </c>
      <c r="AG59" s="132" t="s">
        <v>276</v>
      </c>
      <c r="AH59" s="132" t="s">
        <v>276</v>
      </c>
      <c r="AI59" s="132" t="s">
        <v>419</v>
      </c>
      <c r="AJ59" s="132" t="s">
        <v>640</v>
      </c>
      <c r="AK59" s="132" t="s">
        <v>631</v>
      </c>
      <c r="AL59" s="132" t="s">
        <v>647</v>
      </c>
      <c r="AM59" s="132" t="s">
        <v>605</v>
      </c>
      <c r="AN59" s="132" t="s">
        <v>1</v>
      </c>
    </row>
    <row r="60" spans="1:40" x14ac:dyDescent="0.3">
      <c r="A60" s="132" t="s">
        <v>50</v>
      </c>
      <c r="B60" s="132" t="s">
        <v>220</v>
      </c>
      <c r="C60" s="132" t="s">
        <v>250</v>
      </c>
      <c r="D60" s="132" t="s">
        <v>275</v>
      </c>
      <c r="E60" s="132" t="s">
        <v>276</v>
      </c>
      <c r="F60" s="132" t="s">
        <v>276</v>
      </c>
      <c r="G60" s="132" t="s">
        <v>276</v>
      </c>
      <c r="H60" s="132" t="s">
        <v>276</v>
      </c>
      <c r="I60" s="132" t="s">
        <v>276</v>
      </c>
      <c r="J60" s="132" t="s">
        <v>276</v>
      </c>
      <c r="K60" s="132" t="s">
        <v>276</v>
      </c>
      <c r="L60" s="132" t="s">
        <v>276</v>
      </c>
      <c r="M60" s="132" t="s">
        <v>276</v>
      </c>
      <c r="N60" s="132" t="s">
        <v>276</v>
      </c>
      <c r="O60" s="132" t="s">
        <v>276</v>
      </c>
      <c r="P60" s="132" t="s">
        <v>276</v>
      </c>
      <c r="Q60" s="132" t="s">
        <v>606</v>
      </c>
      <c r="R60" s="132" t="s">
        <v>278</v>
      </c>
      <c r="S60" s="132" t="s">
        <v>276</v>
      </c>
      <c r="T60" s="132" t="s">
        <v>276</v>
      </c>
      <c r="U60" s="132" t="s">
        <v>276</v>
      </c>
      <c r="V60" s="132" t="s">
        <v>276</v>
      </c>
      <c r="W60" s="132" t="s">
        <v>276</v>
      </c>
      <c r="X60" s="132" t="s">
        <v>276</v>
      </c>
      <c r="Y60" s="132" t="s">
        <v>276</v>
      </c>
      <c r="Z60" s="132" t="s">
        <v>276</v>
      </c>
      <c r="AA60" s="132" t="s">
        <v>626</v>
      </c>
      <c r="AB60" s="132" t="s">
        <v>276</v>
      </c>
      <c r="AC60" s="132" t="s">
        <v>276</v>
      </c>
      <c r="AD60" s="132" t="s">
        <v>276</v>
      </c>
      <c r="AE60" s="132" t="s">
        <v>276</v>
      </c>
      <c r="AF60" s="132" t="s">
        <v>276</v>
      </c>
      <c r="AG60" s="132" t="s">
        <v>276</v>
      </c>
      <c r="AH60" s="132" t="s">
        <v>276</v>
      </c>
      <c r="AI60" s="132" t="s">
        <v>648</v>
      </c>
      <c r="AJ60" s="132" t="s">
        <v>276</v>
      </c>
      <c r="AK60" s="132" t="s">
        <v>649</v>
      </c>
      <c r="AL60" s="132" t="s">
        <v>276</v>
      </c>
      <c r="AM60" s="132" t="s">
        <v>276</v>
      </c>
      <c r="AN60" s="132" t="s">
        <v>1</v>
      </c>
    </row>
    <row r="61" spans="1:40" x14ac:dyDescent="0.3">
      <c r="A61" s="132" t="s">
        <v>51</v>
      </c>
      <c r="B61" s="132" t="s">
        <v>220</v>
      </c>
      <c r="C61" s="132" t="s">
        <v>250</v>
      </c>
      <c r="D61" s="132" t="s">
        <v>275</v>
      </c>
      <c r="E61" s="132" t="s">
        <v>276</v>
      </c>
      <c r="F61" s="132" t="s">
        <v>276</v>
      </c>
      <c r="G61" s="132" t="s">
        <v>276</v>
      </c>
      <c r="H61" s="132" t="s">
        <v>276</v>
      </c>
      <c r="I61" s="132" t="s">
        <v>276</v>
      </c>
      <c r="J61" s="132" t="s">
        <v>276</v>
      </c>
      <c r="K61" s="132" t="s">
        <v>276</v>
      </c>
      <c r="L61" s="132" t="s">
        <v>276</v>
      </c>
      <c r="M61" s="132" t="s">
        <v>276</v>
      </c>
      <c r="N61" s="132" t="s">
        <v>276</v>
      </c>
      <c r="O61" s="132" t="s">
        <v>276</v>
      </c>
      <c r="P61" s="132" t="s">
        <v>276</v>
      </c>
      <c r="Q61" s="132" t="s">
        <v>569</v>
      </c>
      <c r="R61" s="132" t="s">
        <v>413</v>
      </c>
      <c r="S61" s="132" t="s">
        <v>597</v>
      </c>
      <c r="T61" s="132" t="s">
        <v>276</v>
      </c>
      <c r="U61" s="132" t="s">
        <v>276</v>
      </c>
      <c r="V61" s="132" t="s">
        <v>276</v>
      </c>
      <c r="W61" s="132" t="s">
        <v>276</v>
      </c>
      <c r="X61" s="132" t="s">
        <v>276</v>
      </c>
      <c r="Y61" s="132" t="s">
        <v>276</v>
      </c>
      <c r="Z61" s="132" t="s">
        <v>276</v>
      </c>
      <c r="AA61" s="132" t="s">
        <v>611</v>
      </c>
      <c r="AB61" s="132" t="s">
        <v>650</v>
      </c>
      <c r="AC61" s="132" t="s">
        <v>276</v>
      </c>
      <c r="AD61" s="132" t="s">
        <v>276</v>
      </c>
      <c r="AE61" s="132" t="s">
        <v>276</v>
      </c>
      <c r="AF61" s="132" t="s">
        <v>276</v>
      </c>
      <c r="AG61" s="132" t="s">
        <v>276</v>
      </c>
      <c r="AH61" s="132" t="s">
        <v>276</v>
      </c>
      <c r="AI61" s="132" t="s">
        <v>650</v>
      </c>
      <c r="AJ61" s="132" t="s">
        <v>605</v>
      </c>
      <c r="AK61" s="132" t="s">
        <v>651</v>
      </c>
      <c r="AL61" s="132" t="s">
        <v>592</v>
      </c>
      <c r="AM61" s="132" t="s">
        <v>617</v>
      </c>
      <c r="AN61" s="132" t="s">
        <v>1</v>
      </c>
    </row>
    <row r="62" spans="1:40" x14ac:dyDescent="0.3">
      <c r="A62" s="132" t="s">
        <v>52</v>
      </c>
      <c r="B62" s="132" t="s">
        <v>220</v>
      </c>
      <c r="C62" s="132" t="s">
        <v>250</v>
      </c>
      <c r="D62" s="132" t="s">
        <v>275</v>
      </c>
      <c r="E62" s="132" t="s">
        <v>276</v>
      </c>
      <c r="F62" s="132" t="s">
        <v>276</v>
      </c>
      <c r="G62" s="132" t="s">
        <v>276</v>
      </c>
      <c r="H62" s="132" t="s">
        <v>276</v>
      </c>
      <c r="I62" s="132" t="s">
        <v>276</v>
      </c>
      <c r="J62" s="132" t="s">
        <v>276</v>
      </c>
      <c r="K62" s="132" t="s">
        <v>276</v>
      </c>
      <c r="L62" s="132" t="s">
        <v>276</v>
      </c>
      <c r="M62" s="132" t="s">
        <v>276</v>
      </c>
      <c r="N62" s="132" t="s">
        <v>276</v>
      </c>
      <c r="O62" s="132" t="s">
        <v>276</v>
      </c>
      <c r="P62" s="132" t="s">
        <v>276</v>
      </c>
      <c r="Q62" s="132" t="s">
        <v>569</v>
      </c>
      <c r="R62" s="132" t="s">
        <v>412</v>
      </c>
      <c r="S62" s="132" t="s">
        <v>597</v>
      </c>
      <c r="T62" s="132" t="s">
        <v>276</v>
      </c>
      <c r="U62" s="132" t="s">
        <v>276</v>
      </c>
      <c r="V62" s="132" t="s">
        <v>276</v>
      </c>
      <c r="W62" s="132" t="s">
        <v>276</v>
      </c>
      <c r="X62" s="132" t="s">
        <v>276</v>
      </c>
      <c r="Y62" s="132" t="s">
        <v>276</v>
      </c>
      <c r="Z62" s="132" t="s">
        <v>276</v>
      </c>
      <c r="AA62" s="132" t="s">
        <v>652</v>
      </c>
      <c r="AB62" s="132" t="s">
        <v>650</v>
      </c>
      <c r="AC62" s="132" t="s">
        <v>276</v>
      </c>
      <c r="AD62" s="132" t="s">
        <v>276</v>
      </c>
      <c r="AE62" s="132" t="s">
        <v>276</v>
      </c>
      <c r="AF62" s="132" t="s">
        <v>276</v>
      </c>
      <c r="AG62" s="132" t="s">
        <v>276</v>
      </c>
      <c r="AH62" s="132" t="s">
        <v>276</v>
      </c>
      <c r="AI62" s="132" t="s">
        <v>625</v>
      </c>
      <c r="AJ62" s="132" t="s">
        <v>605</v>
      </c>
      <c r="AK62" s="132" t="s">
        <v>653</v>
      </c>
      <c r="AL62" s="132" t="s">
        <v>607</v>
      </c>
      <c r="AM62" s="132" t="s">
        <v>617</v>
      </c>
      <c r="AN62" s="132" t="s">
        <v>1</v>
      </c>
    </row>
    <row r="63" spans="1:40" x14ac:dyDescent="0.3">
      <c r="A63" s="132" t="s">
        <v>654</v>
      </c>
      <c r="B63" s="132" t="s">
        <v>220</v>
      </c>
      <c r="C63" s="132"/>
      <c r="D63" s="132" t="s">
        <v>275</v>
      </c>
      <c r="E63" s="132" t="s">
        <v>61</v>
      </c>
      <c r="F63" s="132" t="s">
        <v>61</v>
      </c>
      <c r="G63" s="132" t="s">
        <v>61</v>
      </c>
      <c r="H63" s="132" t="s">
        <v>655</v>
      </c>
      <c r="I63" s="132" t="s">
        <v>61</v>
      </c>
      <c r="J63" s="132" t="s">
        <v>61</v>
      </c>
      <c r="K63" s="132" t="s">
        <v>656</v>
      </c>
      <c r="L63" s="132" t="s">
        <v>61</v>
      </c>
      <c r="M63" s="132" t="s">
        <v>61</v>
      </c>
      <c r="N63" s="132" t="s">
        <v>61</v>
      </c>
      <c r="O63" s="132" t="s">
        <v>61</v>
      </c>
      <c r="P63" s="132" t="s">
        <v>61</v>
      </c>
      <c r="Q63" s="132" t="s">
        <v>657</v>
      </c>
      <c r="R63" s="132" t="s">
        <v>658</v>
      </c>
      <c r="S63" s="132" t="s">
        <v>659</v>
      </c>
      <c r="T63" s="132" t="s">
        <v>660</v>
      </c>
      <c r="U63" s="132" t="s">
        <v>61</v>
      </c>
      <c r="V63" s="132" t="s">
        <v>61</v>
      </c>
      <c r="W63" s="132" t="s">
        <v>61</v>
      </c>
      <c r="X63" s="132" t="s">
        <v>61</v>
      </c>
      <c r="Y63" s="132" t="s">
        <v>61</v>
      </c>
      <c r="Z63" s="132" t="s">
        <v>61</v>
      </c>
      <c r="AA63" s="132" t="s">
        <v>661</v>
      </c>
      <c r="AB63" s="132" t="s">
        <v>662</v>
      </c>
      <c r="AC63" s="132" t="s">
        <v>61</v>
      </c>
      <c r="AD63" s="132" t="s">
        <v>61</v>
      </c>
      <c r="AE63" s="132" t="s">
        <v>61</v>
      </c>
      <c r="AF63" s="132" t="s">
        <v>663</v>
      </c>
      <c r="AG63" s="132" t="s">
        <v>61</v>
      </c>
      <c r="AH63" s="132" t="s">
        <v>61</v>
      </c>
      <c r="AI63" s="132" t="s">
        <v>664</v>
      </c>
      <c r="AJ63" s="132" t="s">
        <v>665</v>
      </c>
      <c r="AK63" s="132" t="s">
        <v>666</v>
      </c>
      <c r="AL63" s="132" t="s">
        <v>667</v>
      </c>
      <c r="AM63" s="132" t="s">
        <v>668</v>
      </c>
      <c r="AN63" s="132" t="s">
        <v>1</v>
      </c>
    </row>
    <row r="64" spans="1:40" x14ac:dyDescent="0.3">
      <c r="A64" s="132" t="s">
        <v>669</v>
      </c>
      <c r="B64" s="132" t="s">
        <v>220</v>
      </c>
      <c r="C64" s="132"/>
      <c r="D64" s="132" t="s">
        <v>275</v>
      </c>
      <c r="E64" s="132" t="s">
        <v>61</v>
      </c>
      <c r="F64" s="132" t="s">
        <v>61</v>
      </c>
      <c r="G64" s="132" t="s">
        <v>61</v>
      </c>
      <c r="H64" s="132" t="s">
        <v>670</v>
      </c>
      <c r="I64" s="132" t="s">
        <v>61</v>
      </c>
      <c r="J64" s="132" t="s">
        <v>61</v>
      </c>
      <c r="K64" s="132" t="s">
        <v>671</v>
      </c>
      <c r="L64" s="132" t="s">
        <v>61</v>
      </c>
      <c r="M64" s="132" t="s">
        <v>61</v>
      </c>
      <c r="N64" s="132" t="s">
        <v>61</v>
      </c>
      <c r="O64" s="132" t="s">
        <v>61</v>
      </c>
      <c r="P64" s="132" t="s">
        <v>61</v>
      </c>
      <c r="Q64" s="132" t="s">
        <v>308</v>
      </c>
      <c r="R64" s="132" t="s">
        <v>672</v>
      </c>
      <c r="S64" s="132" t="s">
        <v>673</v>
      </c>
      <c r="T64" s="132" t="s">
        <v>674</v>
      </c>
      <c r="U64" s="132" t="s">
        <v>61</v>
      </c>
      <c r="V64" s="132" t="s">
        <v>61</v>
      </c>
      <c r="W64" s="132" t="s">
        <v>61</v>
      </c>
      <c r="X64" s="132" t="s">
        <v>61</v>
      </c>
      <c r="Y64" s="132" t="s">
        <v>61</v>
      </c>
      <c r="Z64" s="132" t="s">
        <v>61</v>
      </c>
      <c r="AA64" s="132" t="s">
        <v>675</v>
      </c>
      <c r="AB64" s="132" t="s">
        <v>676</v>
      </c>
      <c r="AC64" s="132" t="s">
        <v>61</v>
      </c>
      <c r="AD64" s="132" t="s">
        <v>61</v>
      </c>
      <c r="AE64" s="132" t="s">
        <v>61</v>
      </c>
      <c r="AF64" s="132" t="s">
        <v>663</v>
      </c>
      <c r="AG64" s="132" t="s">
        <v>61</v>
      </c>
      <c r="AH64" s="132" t="s">
        <v>61</v>
      </c>
      <c r="AI64" s="132" t="s">
        <v>677</v>
      </c>
      <c r="AJ64" s="132" t="s">
        <v>678</v>
      </c>
      <c r="AK64" s="132" t="s">
        <v>679</v>
      </c>
      <c r="AL64" s="132" t="s">
        <v>680</v>
      </c>
      <c r="AM64" s="132" t="s">
        <v>681</v>
      </c>
      <c r="AN64" s="132" t="s">
        <v>1</v>
      </c>
    </row>
    <row r="65" spans="1:40" x14ac:dyDescent="0.3">
      <c r="A65" s="132" t="s">
        <v>107</v>
      </c>
      <c r="B65" s="132" t="s">
        <v>220</v>
      </c>
      <c r="C65" s="132"/>
      <c r="D65" s="132" t="s">
        <v>275</v>
      </c>
      <c r="E65" s="132" t="s">
        <v>61</v>
      </c>
      <c r="F65" s="132" t="s">
        <v>61</v>
      </c>
      <c r="G65" s="132" t="s">
        <v>61</v>
      </c>
      <c r="H65" s="132" t="s">
        <v>682</v>
      </c>
      <c r="I65" s="132" t="s">
        <v>61</v>
      </c>
      <c r="J65" s="132" t="s">
        <v>61</v>
      </c>
      <c r="K65" s="132" t="s">
        <v>683</v>
      </c>
      <c r="L65" s="132" t="s">
        <v>61</v>
      </c>
      <c r="M65" s="132" t="s">
        <v>61</v>
      </c>
      <c r="N65" s="132" t="s">
        <v>61</v>
      </c>
      <c r="O65" s="132" t="s">
        <v>61</v>
      </c>
      <c r="P65" s="132" t="s">
        <v>61</v>
      </c>
      <c r="Q65" s="132" t="s">
        <v>684</v>
      </c>
      <c r="R65" s="132" t="s">
        <v>685</v>
      </c>
      <c r="S65" s="132" t="s">
        <v>686</v>
      </c>
      <c r="T65" s="132" t="s">
        <v>687</v>
      </c>
      <c r="U65" s="132" t="s">
        <v>61</v>
      </c>
      <c r="V65" s="132" t="s">
        <v>61</v>
      </c>
      <c r="W65" s="132" t="s">
        <v>61</v>
      </c>
      <c r="X65" s="132" t="s">
        <v>61</v>
      </c>
      <c r="Y65" s="132" t="s">
        <v>61</v>
      </c>
      <c r="Z65" s="132" t="s">
        <v>61</v>
      </c>
      <c r="AA65" s="132" t="s">
        <v>688</v>
      </c>
      <c r="AB65" s="132" t="s">
        <v>689</v>
      </c>
      <c r="AC65" s="132" t="s">
        <v>61</v>
      </c>
      <c r="AD65" s="132" t="s">
        <v>61</v>
      </c>
      <c r="AE65" s="132" t="s">
        <v>61</v>
      </c>
      <c r="AF65" s="132" t="s">
        <v>690</v>
      </c>
      <c r="AG65" s="132" t="s">
        <v>61</v>
      </c>
      <c r="AH65" s="132" t="s">
        <v>61</v>
      </c>
      <c r="AI65" s="132" t="s">
        <v>691</v>
      </c>
      <c r="AJ65" s="132" t="s">
        <v>692</v>
      </c>
      <c r="AK65" s="132" t="s">
        <v>693</v>
      </c>
      <c r="AL65" s="132" t="s">
        <v>694</v>
      </c>
      <c r="AM65" s="132" t="s">
        <v>695</v>
      </c>
      <c r="AN65" s="132" t="s">
        <v>531</v>
      </c>
    </row>
    <row r="66" spans="1:40" x14ac:dyDescent="0.3">
      <c r="A66" s="132" t="s">
        <v>11</v>
      </c>
      <c r="B66" s="132" t="s">
        <v>220</v>
      </c>
      <c r="C66" s="132" t="s">
        <v>250</v>
      </c>
      <c r="D66" s="132" t="s">
        <v>277</v>
      </c>
      <c r="E66" s="132" t="s">
        <v>276</v>
      </c>
      <c r="F66" s="132" t="s">
        <v>276</v>
      </c>
      <c r="G66" s="132" t="s">
        <v>276</v>
      </c>
      <c r="H66" s="132" t="s">
        <v>276</v>
      </c>
      <c r="I66" s="132" t="s">
        <v>276</v>
      </c>
      <c r="J66" s="132" t="s">
        <v>276</v>
      </c>
      <c r="K66" s="132" t="s">
        <v>276</v>
      </c>
      <c r="L66" s="132" t="s">
        <v>276</v>
      </c>
      <c r="M66" s="132" t="s">
        <v>276</v>
      </c>
      <c r="N66" s="132" t="s">
        <v>62</v>
      </c>
      <c r="O66" s="132" t="s">
        <v>62</v>
      </c>
      <c r="P66" s="132" t="s">
        <v>62</v>
      </c>
      <c r="Q66" s="132" t="s">
        <v>62</v>
      </c>
      <c r="R66" s="132" t="s">
        <v>62</v>
      </c>
      <c r="S66" s="132" t="s">
        <v>62</v>
      </c>
      <c r="T66" s="132" t="s">
        <v>62</v>
      </c>
      <c r="U66" s="132" t="s">
        <v>62</v>
      </c>
      <c r="V66" s="132" t="s">
        <v>62</v>
      </c>
      <c r="W66" s="132" t="s">
        <v>62</v>
      </c>
      <c r="X66" s="132" t="s">
        <v>276</v>
      </c>
      <c r="Y66" s="132" t="s">
        <v>276</v>
      </c>
      <c r="Z66" s="132" t="s">
        <v>62</v>
      </c>
      <c r="AA66" s="132" t="s">
        <v>607</v>
      </c>
      <c r="AB66" s="132" t="s">
        <v>597</v>
      </c>
      <c r="AC66" s="132" t="s">
        <v>276</v>
      </c>
      <c r="AD66" s="132" t="s">
        <v>276</v>
      </c>
      <c r="AE66" s="132" t="s">
        <v>62</v>
      </c>
      <c r="AF66" s="132" t="s">
        <v>276</v>
      </c>
      <c r="AG66" s="132" t="s">
        <v>276</v>
      </c>
      <c r="AH66" s="132" t="s">
        <v>62</v>
      </c>
      <c r="AI66" s="132" t="s">
        <v>276</v>
      </c>
      <c r="AJ66" s="132" t="s">
        <v>276</v>
      </c>
      <c r="AK66" s="132" t="s">
        <v>276</v>
      </c>
      <c r="AL66" s="132" t="s">
        <v>276</v>
      </c>
      <c r="AM66" s="132" t="s">
        <v>276</v>
      </c>
      <c r="AN66" s="132" t="s">
        <v>1</v>
      </c>
    </row>
    <row r="67" spans="1:40" x14ac:dyDescent="0.3">
      <c r="A67" s="132" t="s">
        <v>12</v>
      </c>
      <c r="B67" s="132" t="s">
        <v>220</v>
      </c>
      <c r="C67" s="132" t="s">
        <v>250</v>
      </c>
      <c r="D67" s="132" t="s">
        <v>277</v>
      </c>
      <c r="E67" s="132" t="s">
        <v>276</v>
      </c>
      <c r="F67" s="132" t="s">
        <v>276</v>
      </c>
      <c r="G67" s="132" t="s">
        <v>276</v>
      </c>
      <c r="H67" s="132" t="s">
        <v>276</v>
      </c>
      <c r="I67" s="132" t="s">
        <v>276</v>
      </c>
      <c r="J67" s="132" t="s">
        <v>276</v>
      </c>
      <c r="K67" s="132" t="s">
        <v>276</v>
      </c>
      <c r="L67" s="132" t="s">
        <v>276</v>
      </c>
      <c r="M67" s="132" t="s">
        <v>276</v>
      </c>
      <c r="N67" s="132" t="s">
        <v>62</v>
      </c>
      <c r="O67" s="132" t="s">
        <v>62</v>
      </c>
      <c r="P67" s="132" t="s">
        <v>62</v>
      </c>
      <c r="Q67" s="132" t="s">
        <v>62</v>
      </c>
      <c r="R67" s="132" t="s">
        <v>62</v>
      </c>
      <c r="S67" s="132" t="s">
        <v>62</v>
      </c>
      <c r="T67" s="132" t="s">
        <v>62</v>
      </c>
      <c r="U67" s="132" t="s">
        <v>62</v>
      </c>
      <c r="V67" s="132" t="s">
        <v>62</v>
      </c>
      <c r="W67" s="132" t="s">
        <v>62</v>
      </c>
      <c r="X67" s="132" t="s">
        <v>276</v>
      </c>
      <c r="Y67" s="132" t="s">
        <v>276</v>
      </c>
      <c r="Z67" s="132" t="s">
        <v>62</v>
      </c>
      <c r="AA67" s="132" t="s">
        <v>626</v>
      </c>
      <c r="AB67" s="132" t="s">
        <v>631</v>
      </c>
      <c r="AC67" s="132" t="s">
        <v>276</v>
      </c>
      <c r="AD67" s="132" t="s">
        <v>276</v>
      </c>
      <c r="AE67" s="132" t="s">
        <v>62</v>
      </c>
      <c r="AF67" s="132" t="s">
        <v>276</v>
      </c>
      <c r="AG67" s="132" t="s">
        <v>276</v>
      </c>
      <c r="AH67" s="132" t="s">
        <v>62</v>
      </c>
      <c r="AI67" s="132" t="s">
        <v>276</v>
      </c>
      <c r="AJ67" s="132" t="s">
        <v>276</v>
      </c>
      <c r="AK67" s="132" t="s">
        <v>276</v>
      </c>
      <c r="AL67" s="132" t="s">
        <v>276</v>
      </c>
      <c r="AM67" s="132" t="s">
        <v>276</v>
      </c>
      <c r="AN67" s="132" t="s">
        <v>1</v>
      </c>
    </row>
    <row r="68" spans="1:40" x14ac:dyDescent="0.3">
      <c r="A68" s="132" t="s">
        <v>13</v>
      </c>
      <c r="B68" s="132" t="s">
        <v>220</v>
      </c>
      <c r="C68" s="132" t="s">
        <v>250</v>
      </c>
      <c r="D68" s="132" t="s">
        <v>277</v>
      </c>
      <c r="E68" s="132" t="s">
        <v>276</v>
      </c>
      <c r="F68" s="132" t="s">
        <v>276</v>
      </c>
      <c r="G68" s="132" t="s">
        <v>276</v>
      </c>
      <c r="H68" s="132" t="s">
        <v>276</v>
      </c>
      <c r="I68" s="132" t="s">
        <v>276</v>
      </c>
      <c r="J68" s="132" t="s">
        <v>276</v>
      </c>
      <c r="K68" s="132" t="s">
        <v>276</v>
      </c>
      <c r="L68" s="132" t="s">
        <v>276</v>
      </c>
      <c r="M68" s="132" t="s">
        <v>276</v>
      </c>
      <c r="N68" s="132" t="s">
        <v>62</v>
      </c>
      <c r="O68" s="132" t="s">
        <v>62</v>
      </c>
      <c r="P68" s="132" t="s">
        <v>62</v>
      </c>
      <c r="Q68" s="132" t="s">
        <v>62</v>
      </c>
      <c r="R68" s="132" t="s">
        <v>62</v>
      </c>
      <c r="S68" s="132" t="s">
        <v>62</v>
      </c>
      <c r="T68" s="132" t="s">
        <v>62</v>
      </c>
      <c r="U68" s="132" t="s">
        <v>62</v>
      </c>
      <c r="V68" s="132" t="s">
        <v>62</v>
      </c>
      <c r="W68" s="132" t="s">
        <v>62</v>
      </c>
      <c r="X68" s="132" t="s">
        <v>276</v>
      </c>
      <c r="Y68" s="132" t="s">
        <v>276</v>
      </c>
      <c r="Z68" s="132" t="s">
        <v>62</v>
      </c>
      <c r="AA68" s="132" t="s">
        <v>571</v>
      </c>
      <c r="AB68" s="132" t="s">
        <v>627</v>
      </c>
      <c r="AC68" s="132" t="s">
        <v>276</v>
      </c>
      <c r="AD68" s="132" t="s">
        <v>276</v>
      </c>
      <c r="AE68" s="132" t="s">
        <v>62</v>
      </c>
      <c r="AF68" s="132" t="s">
        <v>276</v>
      </c>
      <c r="AG68" s="132" t="s">
        <v>276</v>
      </c>
      <c r="AH68" s="132" t="s">
        <v>62</v>
      </c>
      <c r="AI68" s="132" t="s">
        <v>276</v>
      </c>
      <c r="AJ68" s="132" t="s">
        <v>276</v>
      </c>
      <c r="AK68" s="132" t="s">
        <v>276</v>
      </c>
      <c r="AL68" s="132" t="s">
        <v>276</v>
      </c>
      <c r="AM68" s="132" t="s">
        <v>276</v>
      </c>
      <c r="AN68" s="132" t="s">
        <v>1</v>
      </c>
    </row>
    <row r="69" spans="1:40" x14ac:dyDescent="0.3">
      <c r="A69" s="132" t="s">
        <v>105</v>
      </c>
      <c r="B69" s="132" t="s">
        <v>220</v>
      </c>
      <c r="C69" s="132" t="s">
        <v>231</v>
      </c>
      <c r="D69" s="132" t="s">
        <v>277</v>
      </c>
      <c r="E69" s="132" t="s">
        <v>278</v>
      </c>
      <c r="F69" s="132" t="s">
        <v>278</v>
      </c>
      <c r="G69" s="132" t="s">
        <v>278</v>
      </c>
      <c r="H69" s="132" t="s">
        <v>278</v>
      </c>
      <c r="I69" s="132" t="s">
        <v>278</v>
      </c>
      <c r="J69" s="132" t="s">
        <v>278</v>
      </c>
      <c r="K69" s="132" t="s">
        <v>278</v>
      </c>
      <c r="L69" s="132" t="s">
        <v>278</v>
      </c>
      <c r="M69" s="132" t="s">
        <v>278</v>
      </c>
      <c r="N69" s="132" t="s">
        <v>278</v>
      </c>
      <c r="O69" s="132" t="s">
        <v>278</v>
      </c>
      <c r="P69" s="132" t="s">
        <v>278</v>
      </c>
      <c r="Q69" s="132" t="s">
        <v>278</v>
      </c>
      <c r="R69" s="132" t="s">
        <v>278</v>
      </c>
      <c r="S69" s="132" t="s">
        <v>278</v>
      </c>
      <c r="T69" s="132" t="s">
        <v>278</v>
      </c>
      <c r="U69" s="132" t="s">
        <v>278</v>
      </c>
      <c r="V69" s="132" t="s">
        <v>278</v>
      </c>
      <c r="W69" s="132" t="s">
        <v>278</v>
      </c>
      <c r="X69" s="132" t="s">
        <v>278</v>
      </c>
      <c r="Y69" s="132" t="s">
        <v>278</v>
      </c>
      <c r="Z69" s="132" t="s">
        <v>278</v>
      </c>
      <c r="AA69" s="132" t="s">
        <v>696</v>
      </c>
      <c r="AB69" s="132" t="s">
        <v>424</v>
      </c>
      <c r="AC69" s="132" t="s">
        <v>278</v>
      </c>
      <c r="AD69" s="132" t="s">
        <v>278</v>
      </c>
      <c r="AE69" s="132" t="s">
        <v>278</v>
      </c>
      <c r="AF69" s="132" t="s">
        <v>278</v>
      </c>
      <c r="AG69" s="132" t="s">
        <v>278</v>
      </c>
      <c r="AH69" s="132" t="s">
        <v>278</v>
      </c>
      <c r="AI69" s="132" t="s">
        <v>278</v>
      </c>
      <c r="AJ69" s="132" t="s">
        <v>278</v>
      </c>
      <c r="AK69" s="132" t="s">
        <v>278</v>
      </c>
      <c r="AL69" s="132" t="s">
        <v>278</v>
      </c>
      <c r="AM69" s="132" t="s">
        <v>278</v>
      </c>
      <c r="AN69" s="132" t="s">
        <v>1</v>
      </c>
    </row>
    <row r="70" spans="1:40" x14ac:dyDescent="0.3">
      <c r="A70" s="132" t="s">
        <v>14</v>
      </c>
      <c r="B70" s="132" t="s">
        <v>220</v>
      </c>
      <c r="C70" s="132" t="s">
        <v>250</v>
      </c>
      <c r="D70" s="132" t="s">
        <v>277</v>
      </c>
      <c r="E70" s="132" t="s">
        <v>276</v>
      </c>
      <c r="F70" s="132" t="s">
        <v>276</v>
      </c>
      <c r="G70" s="132" t="s">
        <v>276</v>
      </c>
      <c r="H70" s="132" t="s">
        <v>276</v>
      </c>
      <c r="I70" s="132" t="s">
        <v>276</v>
      </c>
      <c r="J70" s="132" t="s">
        <v>276</v>
      </c>
      <c r="K70" s="132" t="s">
        <v>276</v>
      </c>
      <c r="L70" s="132" t="s">
        <v>276</v>
      </c>
      <c r="M70" s="132" t="s">
        <v>276</v>
      </c>
      <c r="N70" s="132" t="s">
        <v>276</v>
      </c>
      <c r="O70" s="132" t="s">
        <v>276</v>
      </c>
      <c r="P70" s="132" t="s">
        <v>276</v>
      </c>
      <c r="Q70" s="132" t="s">
        <v>276</v>
      </c>
      <c r="R70" s="132" t="s">
        <v>276</v>
      </c>
      <c r="S70" s="132" t="s">
        <v>276</v>
      </c>
      <c r="T70" s="132" t="s">
        <v>276</v>
      </c>
      <c r="U70" s="132" t="s">
        <v>276</v>
      </c>
      <c r="V70" s="132" t="s">
        <v>276</v>
      </c>
      <c r="W70" s="132" t="s">
        <v>276</v>
      </c>
      <c r="X70" s="132" t="s">
        <v>276</v>
      </c>
      <c r="Y70" s="132" t="s">
        <v>276</v>
      </c>
      <c r="Z70" s="132" t="s">
        <v>276</v>
      </c>
      <c r="AA70" s="132" t="s">
        <v>569</v>
      </c>
      <c r="AB70" s="132" t="s">
        <v>627</v>
      </c>
      <c r="AC70" s="132" t="s">
        <v>276</v>
      </c>
      <c r="AD70" s="132" t="s">
        <v>276</v>
      </c>
      <c r="AE70" s="132" t="s">
        <v>276</v>
      </c>
      <c r="AF70" s="132" t="s">
        <v>276</v>
      </c>
      <c r="AG70" s="132" t="s">
        <v>276</v>
      </c>
      <c r="AH70" s="132" t="s">
        <v>276</v>
      </c>
      <c r="AI70" s="132" t="s">
        <v>276</v>
      </c>
      <c r="AJ70" s="132" t="s">
        <v>276</v>
      </c>
      <c r="AK70" s="132" t="s">
        <v>276</v>
      </c>
      <c r="AL70" s="132" t="s">
        <v>276</v>
      </c>
      <c r="AM70" s="132" t="s">
        <v>276</v>
      </c>
      <c r="AN70" s="132" t="s">
        <v>1</v>
      </c>
    </row>
    <row r="71" spans="1:40" x14ac:dyDescent="0.3">
      <c r="A71" s="132" t="s">
        <v>279</v>
      </c>
      <c r="B71" s="132" t="s">
        <v>220</v>
      </c>
      <c r="C71" s="132"/>
      <c r="D71" s="132" t="s">
        <v>277</v>
      </c>
      <c r="E71" s="132" t="s">
        <v>61</v>
      </c>
      <c r="F71" s="132" t="s">
        <v>61</v>
      </c>
      <c r="G71" s="132" t="s">
        <v>61</v>
      </c>
      <c r="H71" s="132" t="s">
        <v>61</v>
      </c>
      <c r="I71" s="132" t="s">
        <v>61</v>
      </c>
      <c r="J71" s="132" t="s">
        <v>61</v>
      </c>
      <c r="K71" s="132" t="s">
        <v>61</v>
      </c>
      <c r="L71" s="132" t="s">
        <v>61</v>
      </c>
      <c r="M71" s="132" t="s">
        <v>61</v>
      </c>
      <c r="N71" s="132" t="s">
        <v>61</v>
      </c>
      <c r="O71" s="132" t="s">
        <v>61</v>
      </c>
      <c r="P71" s="132" t="s">
        <v>61</v>
      </c>
      <c r="Q71" s="132" t="s">
        <v>61</v>
      </c>
      <c r="R71" s="132" t="s">
        <v>61</v>
      </c>
      <c r="S71" s="132" t="s">
        <v>61</v>
      </c>
      <c r="T71" s="132" t="s">
        <v>61</v>
      </c>
      <c r="U71" s="132" t="s">
        <v>61</v>
      </c>
      <c r="V71" s="132" t="s">
        <v>61</v>
      </c>
      <c r="W71" s="132" t="s">
        <v>61</v>
      </c>
      <c r="X71" s="132" t="s">
        <v>61</v>
      </c>
      <c r="Y71" s="132" t="s">
        <v>61</v>
      </c>
      <c r="Z71" s="132" t="s">
        <v>61</v>
      </c>
      <c r="AA71" s="132" t="s">
        <v>697</v>
      </c>
      <c r="AB71" s="132" t="s">
        <v>635</v>
      </c>
      <c r="AC71" s="132" t="s">
        <v>61</v>
      </c>
      <c r="AD71" s="132" t="s">
        <v>61</v>
      </c>
      <c r="AE71" s="132" t="s">
        <v>61</v>
      </c>
      <c r="AF71" s="132" t="s">
        <v>61</v>
      </c>
      <c r="AG71" s="132" t="s">
        <v>61</v>
      </c>
      <c r="AH71" s="132" t="s">
        <v>61</v>
      </c>
      <c r="AI71" s="132" t="s">
        <v>61</v>
      </c>
      <c r="AJ71" s="132" t="s">
        <v>61</v>
      </c>
      <c r="AK71" s="132" t="s">
        <v>61</v>
      </c>
      <c r="AL71" s="132" t="s">
        <v>61</v>
      </c>
      <c r="AM71" s="132" t="s">
        <v>61</v>
      </c>
      <c r="AN71" s="132" t="s">
        <v>1</v>
      </c>
    </row>
    <row r="72" spans="1:40" x14ac:dyDescent="0.3">
      <c r="A72" s="132" t="s">
        <v>106</v>
      </c>
      <c r="B72" s="132" t="s">
        <v>220</v>
      </c>
      <c r="C72" s="132"/>
      <c r="D72" s="132" t="s">
        <v>277</v>
      </c>
      <c r="E72" s="132" t="s">
        <v>61</v>
      </c>
      <c r="F72" s="132" t="s">
        <v>61</v>
      </c>
      <c r="G72" s="132" t="s">
        <v>61</v>
      </c>
      <c r="H72" s="132" t="s">
        <v>61</v>
      </c>
      <c r="I72" s="132" t="s">
        <v>61</v>
      </c>
      <c r="J72" s="132" t="s">
        <v>61</v>
      </c>
      <c r="K72" s="132" t="s">
        <v>61</v>
      </c>
      <c r="L72" s="132" t="s">
        <v>61</v>
      </c>
      <c r="M72" s="132" t="s">
        <v>61</v>
      </c>
      <c r="N72" s="132"/>
      <c r="O72" s="132"/>
      <c r="P72" s="132"/>
      <c r="Q72" s="132"/>
      <c r="R72" s="132"/>
      <c r="S72" s="132"/>
      <c r="T72" s="132"/>
      <c r="U72" s="132"/>
      <c r="V72" s="132"/>
      <c r="W72" s="132"/>
      <c r="X72" s="132" t="s">
        <v>61</v>
      </c>
      <c r="Y72" s="132" t="s">
        <v>61</v>
      </c>
      <c r="Z72" s="132"/>
      <c r="AA72" s="132"/>
      <c r="AB72" s="132" t="s">
        <v>698</v>
      </c>
      <c r="AC72" s="132" t="s">
        <v>61</v>
      </c>
      <c r="AD72" s="132" t="s">
        <v>61</v>
      </c>
      <c r="AE72" s="132"/>
      <c r="AF72" s="132" t="s">
        <v>61</v>
      </c>
      <c r="AG72" s="132" t="s">
        <v>61</v>
      </c>
      <c r="AH72" s="132"/>
      <c r="AI72" s="132" t="s">
        <v>61</v>
      </c>
      <c r="AJ72" s="132" t="s">
        <v>61</v>
      </c>
      <c r="AK72" s="132" t="s">
        <v>61</v>
      </c>
      <c r="AL72" s="132" t="s">
        <v>61</v>
      </c>
      <c r="AM72" s="132" t="s">
        <v>61</v>
      </c>
      <c r="AN72" s="132" t="s">
        <v>699</v>
      </c>
    </row>
    <row r="73" spans="1:40" x14ac:dyDescent="0.3">
      <c r="A73" s="132" t="s">
        <v>101</v>
      </c>
      <c r="B73" s="132" t="s">
        <v>220</v>
      </c>
      <c r="C73" s="132" t="s">
        <v>700</v>
      </c>
      <c r="D73" s="132" t="s">
        <v>277</v>
      </c>
      <c r="E73" s="132" t="s">
        <v>701</v>
      </c>
      <c r="F73" s="132" t="s">
        <v>701</v>
      </c>
      <c r="G73" s="132" t="s">
        <v>701</v>
      </c>
      <c r="H73" s="132" t="s">
        <v>701</v>
      </c>
      <c r="I73" s="132" t="s">
        <v>701</v>
      </c>
      <c r="J73" s="132" t="s">
        <v>701</v>
      </c>
      <c r="K73" s="132" t="s">
        <v>701</v>
      </c>
      <c r="L73" s="132" t="s">
        <v>701</v>
      </c>
      <c r="M73" s="132" t="s">
        <v>701</v>
      </c>
      <c r="N73" s="132" t="s">
        <v>701</v>
      </c>
      <c r="O73" s="132" t="s">
        <v>701</v>
      </c>
      <c r="P73" s="132" t="s">
        <v>701</v>
      </c>
      <c r="Q73" s="132" t="s">
        <v>701</v>
      </c>
      <c r="R73" s="132" t="s">
        <v>701</v>
      </c>
      <c r="S73" s="132" t="s">
        <v>701</v>
      </c>
      <c r="T73" s="132" t="s">
        <v>701</v>
      </c>
      <c r="U73" s="132" t="s">
        <v>701</v>
      </c>
      <c r="V73" s="132" t="s">
        <v>701</v>
      </c>
      <c r="W73" s="132" t="s">
        <v>701</v>
      </c>
      <c r="X73" s="132" t="s">
        <v>701</v>
      </c>
      <c r="Y73" s="132" t="s">
        <v>701</v>
      </c>
      <c r="Z73" s="132" t="s">
        <v>701</v>
      </c>
      <c r="AA73" s="132" t="s">
        <v>701</v>
      </c>
      <c r="AB73" s="132" t="s">
        <v>701</v>
      </c>
      <c r="AC73" s="132" t="s">
        <v>701</v>
      </c>
      <c r="AD73" s="132" t="s">
        <v>701</v>
      </c>
      <c r="AE73" s="132" t="s">
        <v>701</v>
      </c>
      <c r="AF73" s="132" t="s">
        <v>701</v>
      </c>
      <c r="AG73" s="132" t="s">
        <v>701</v>
      </c>
      <c r="AH73" s="132" t="s">
        <v>701</v>
      </c>
      <c r="AI73" s="132" t="s">
        <v>701</v>
      </c>
      <c r="AJ73" s="132" t="s">
        <v>701</v>
      </c>
      <c r="AK73" s="132" t="s">
        <v>701</v>
      </c>
      <c r="AL73" s="132"/>
      <c r="AM73" s="132"/>
      <c r="AN73" s="132" t="s">
        <v>1</v>
      </c>
    </row>
    <row r="74" spans="1:40" x14ac:dyDescent="0.3">
      <c r="A74" s="132" t="s">
        <v>37</v>
      </c>
      <c r="B74" s="132" t="s">
        <v>220</v>
      </c>
      <c r="C74" s="132" t="s">
        <v>250</v>
      </c>
      <c r="D74" s="132" t="s">
        <v>277</v>
      </c>
      <c r="E74" s="132" t="s">
        <v>62</v>
      </c>
      <c r="F74" s="132" t="s">
        <v>62</v>
      </c>
      <c r="G74" s="132" t="s">
        <v>62</v>
      </c>
      <c r="H74" s="132" t="s">
        <v>62</v>
      </c>
      <c r="I74" s="132" t="s">
        <v>62</v>
      </c>
      <c r="J74" s="132" t="s">
        <v>62</v>
      </c>
      <c r="K74" s="132" t="s">
        <v>62</v>
      </c>
      <c r="L74" s="132" t="s">
        <v>62</v>
      </c>
      <c r="M74" s="132" t="s">
        <v>62</v>
      </c>
      <c r="N74" s="132" t="s">
        <v>62</v>
      </c>
      <c r="O74" s="132" t="s">
        <v>62</v>
      </c>
      <c r="P74" s="132" t="s">
        <v>62</v>
      </c>
      <c r="Q74" s="132" t="s">
        <v>62</v>
      </c>
      <c r="R74" s="132" t="s">
        <v>62</v>
      </c>
      <c r="S74" s="132" t="s">
        <v>62</v>
      </c>
      <c r="T74" s="132" t="s">
        <v>62</v>
      </c>
      <c r="U74" s="132" t="s">
        <v>62</v>
      </c>
      <c r="V74" s="132" t="s">
        <v>62</v>
      </c>
      <c r="W74" s="132" t="s">
        <v>62</v>
      </c>
      <c r="X74" s="132" t="s">
        <v>62</v>
      </c>
      <c r="Y74" s="132" t="s">
        <v>62</v>
      </c>
      <c r="Z74" s="132" t="s">
        <v>62</v>
      </c>
      <c r="AA74" s="132" t="s">
        <v>62</v>
      </c>
      <c r="AB74" s="132" t="s">
        <v>62</v>
      </c>
      <c r="AC74" s="132" t="s">
        <v>62</v>
      </c>
      <c r="AD74" s="132" t="s">
        <v>62</v>
      </c>
      <c r="AE74" s="132" t="s">
        <v>62</v>
      </c>
      <c r="AF74" s="132" t="s">
        <v>62</v>
      </c>
      <c r="AG74" s="132" t="s">
        <v>62</v>
      </c>
      <c r="AH74" s="132" t="s">
        <v>62</v>
      </c>
      <c r="AI74" s="132" t="s">
        <v>62</v>
      </c>
      <c r="AJ74" s="132" t="s">
        <v>62</v>
      </c>
      <c r="AK74" s="132" t="s">
        <v>62</v>
      </c>
      <c r="AL74" s="132"/>
      <c r="AM74" s="132"/>
      <c r="AN74" s="132" t="s">
        <v>1</v>
      </c>
    </row>
    <row r="75" spans="1:40" x14ac:dyDescent="0.3">
      <c r="A75" s="132" t="s">
        <v>38</v>
      </c>
      <c r="B75" s="132" t="s">
        <v>220</v>
      </c>
      <c r="C75" s="132" t="s">
        <v>250</v>
      </c>
      <c r="D75" s="132" t="s">
        <v>277</v>
      </c>
      <c r="E75" s="132" t="s">
        <v>62</v>
      </c>
      <c r="F75" s="132" t="s">
        <v>62</v>
      </c>
      <c r="G75" s="132" t="s">
        <v>62</v>
      </c>
      <c r="H75" s="132" t="s">
        <v>62</v>
      </c>
      <c r="I75" s="132" t="s">
        <v>62</v>
      </c>
      <c r="J75" s="132" t="s">
        <v>62</v>
      </c>
      <c r="K75" s="132" t="s">
        <v>62</v>
      </c>
      <c r="L75" s="132" t="s">
        <v>62</v>
      </c>
      <c r="M75" s="132" t="s">
        <v>62</v>
      </c>
      <c r="N75" s="132" t="s">
        <v>62</v>
      </c>
      <c r="O75" s="132" t="s">
        <v>62</v>
      </c>
      <c r="P75" s="132" t="s">
        <v>62</v>
      </c>
      <c r="Q75" s="132" t="s">
        <v>62</v>
      </c>
      <c r="R75" s="132" t="s">
        <v>62</v>
      </c>
      <c r="S75" s="132" t="s">
        <v>62</v>
      </c>
      <c r="T75" s="132" t="s">
        <v>62</v>
      </c>
      <c r="U75" s="132" t="s">
        <v>62</v>
      </c>
      <c r="V75" s="132" t="s">
        <v>62</v>
      </c>
      <c r="W75" s="132" t="s">
        <v>62</v>
      </c>
      <c r="X75" s="132" t="s">
        <v>62</v>
      </c>
      <c r="Y75" s="132" t="s">
        <v>62</v>
      </c>
      <c r="Z75" s="132" t="s">
        <v>62</v>
      </c>
      <c r="AA75" s="132" t="s">
        <v>62</v>
      </c>
      <c r="AB75" s="132" t="s">
        <v>62</v>
      </c>
      <c r="AC75" s="132" t="s">
        <v>62</v>
      </c>
      <c r="AD75" s="132" t="s">
        <v>62</v>
      </c>
      <c r="AE75" s="132" t="s">
        <v>62</v>
      </c>
      <c r="AF75" s="132" t="s">
        <v>62</v>
      </c>
      <c r="AG75" s="132" t="s">
        <v>62</v>
      </c>
      <c r="AH75" s="132" t="s">
        <v>62</v>
      </c>
      <c r="AI75" s="132" t="s">
        <v>62</v>
      </c>
      <c r="AJ75" s="132" t="s">
        <v>62</v>
      </c>
      <c r="AK75" s="132" t="s">
        <v>62</v>
      </c>
      <c r="AL75" s="132"/>
      <c r="AM75" s="132"/>
      <c r="AN75" s="132" t="s">
        <v>1</v>
      </c>
    </row>
    <row r="76" spans="1:40" x14ac:dyDescent="0.3">
      <c r="A76" s="132" t="s">
        <v>39</v>
      </c>
      <c r="B76" s="132" t="s">
        <v>220</v>
      </c>
      <c r="C76" s="132" t="s">
        <v>250</v>
      </c>
      <c r="D76" s="132" t="s">
        <v>277</v>
      </c>
      <c r="E76" s="132" t="s">
        <v>62</v>
      </c>
      <c r="F76" s="132" t="s">
        <v>62</v>
      </c>
      <c r="G76" s="132" t="s">
        <v>62</v>
      </c>
      <c r="H76" s="132" t="s">
        <v>62</v>
      </c>
      <c r="I76" s="132" t="s">
        <v>62</v>
      </c>
      <c r="J76" s="132" t="s">
        <v>62</v>
      </c>
      <c r="K76" s="132" t="s">
        <v>62</v>
      </c>
      <c r="L76" s="132" t="s">
        <v>62</v>
      </c>
      <c r="M76" s="132" t="s">
        <v>62</v>
      </c>
      <c r="N76" s="132" t="s">
        <v>62</v>
      </c>
      <c r="O76" s="132" t="s">
        <v>62</v>
      </c>
      <c r="P76" s="132" t="s">
        <v>62</v>
      </c>
      <c r="Q76" s="132" t="s">
        <v>62</v>
      </c>
      <c r="R76" s="132" t="s">
        <v>62</v>
      </c>
      <c r="S76" s="132" t="s">
        <v>62</v>
      </c>
      <c r="T76" s="132" t="s">
        <v>62</v>
      </c>
      <c r="U76" s="132" t="s">
        <v>62</v>
      </c>
      <c r="V76" s="132" t="s">
        <v>62</v>
      </c>
      <c r="W76" s="132" t="s">
        <v>62</v>
      </c>
      <c r="X76" s="132" t="s">
        <v>62</v>
      </c>
      <c r="Y76" s="132" t="s">
        <v>62</v>
      </c>
      <c r="Z76" s="132" t="s">
        <v>62</v>
      </c>
      <c r="AA76" s="132" t="s">
        <v>62</v>
      </c>
      <c r="AB76" s="132" t="s">
        <v>62</v>
      </c>
      <c r="AC76" s="132" t="s">
        <v>62</v>
      </c>
      <c r="AD76" s="132" t="s">
        <v>62</v>
      </c>
      <c r="AE76" s="132" t="s">
        <v>62</v>
      </c>
      <c r="AF76" s="132" t="s">
        <v>62</v>
      </c>
      <c r="AG76" s="132" t="s">
        <v>62</v>
      </c>
      <c r="AH76" s="132" t="s">
        <v>62</v>
      </c>
      <c r="AI76" s="132" t="s">
        <v>62</v>
      </c>
      <c r="AJ76" s="132" t="s">
        <v>62</v>
      </c>
      <c r="AK76" s="132" t="s">
        <v>62</v>
      </c>
      <c r="AL76" s="132"/>
      <c r="AM76" s="132"/>
      <c r="AN76" s="132" t="s">
        <v>1</v>
      </c>
    </row>
    <row r="77" spans="1:40" x14ac:dyDescent="0.3">
      <c r="A77" s="132" t="s">
        <v>40</v>
      </c>
      <c r="B77" s="132" t="s">
        <v>220</v>
      </c>
      <c r="C77" s="132" t="s">
        <v>250</v>
      </c>
      <c r="D77" s="132" t="s">
        <v>277</v>
      </c>
      <c r="E77" s="132" t="s">
        <v>62</v>
      </c>
      <c r="F77" s="132" t="s">
        <v>62</v>
      </c>
      <c r="G77" s="132" t="s">
        <v>62</v>
      </c>
      <c r="H77" s="132" t="s">
        <v>62</v>
      </c>
      <c r="I77" s="132" t="s">
        <v>62</v>
      </c>
      <c r="J77" s="132" t="s">
        <v>62</v>
      </c>
      <c r="K77" s="132" t="s">
        <v>62</v>
      </c>
      <c r="L77" s="132" t="s">
        <v>62</v>
      </c>
      <c r="M77" s="132" t="s">
        <v>62</v>
      </c>
      <c r="N77" s="132" t="s">
        <v>62</v>
      </c>
      <c r="O77" s="132" t="s">
        <v>62</v>
      </c>
      <c r="P77" s="132" t="s">
        <v>62</v>
      </c>
      <c r="Q77" s="132" t="s">
        <v>62</v>
      </c>
      <c r="R77" s="132" t="s">
        <v>62</v>
      </c>
      <c r="S77" s="132" t="s">
        <v>62</v>
      </c>
      <c r="T77" s="132" t="s">
        <v>62</v>
      </c>
      <c r="U77" s="132" t="s">
        <v>62</v>
      </c>
      <c r="V77" s="132" t="s">
        <v>62</v>
      </c>
      <c r="W77" s="132" t="s">
        <v>62</v>
      </c>
      <c r="X77" s="132" t="s">
        <v>62</v>
      </c>
      <c r="Y77" s="132" t="s">
        <v>62</v>
      </c>
      <c r="Z77" s="132" t="s">
        <v>62</v>
      </c>
      <c r="AA77" s="132" t="s">
        <v>62</v>
      </c>
      <c r="AB77" s="132" t="s">
        <v>62</v>
      </c>
      <c r="AC77" s="132" t="s">
        <v>62</v>
      </c>
      <c r="AD77" s="132" t="s">
        <v>62</v>
      </c>
      <c r="AE77" s="132" t="s">
        <v>62</v>
      </c>
      <c r="AF77" s="132" t="s">
        <v>62</v>
      </c>
      <c r="AG77" s="132" t="s">
        <v>62</v>
      </c>
      <c r="AH77" s="132" t="s">
        <v>62</v>
      </c>
      <c r="AI77" s="132" t="s">
        <v>62</v>
      </c>
      <c r="AJ77" s="132" t="s">
        <v>62</v>
      </c>
      <c r="AK77" s="132" t="s">
        <v>62</v>
      </c>
      <c r="AL77" s="132"/>
      <c r="AM77" s="132"/>
      <c r="AN77" s="132" t="s">
        <v>1</v>
      </c>
    </row>
    <row r="78" spans="1:40" x14ac:dyDescent="0.3">
      <c r="A78" s="132" t="s">
        <v>41</v>
      </c>
      <c r="B78" s="132" t="s">
        <v>220</v>
      </c>
      <c r="C78" s="132" t="s">
        <v>250</v>
      </c>
      <c r="D78" s="132" t="s">
        <v>277</v>
      </c>
      <c r="E78" s="132" t="s">
        <v>62</v>
      </c>
      <c r="F78" s="132" t="s">
        <v>62</v>
      </c>
      <c r="G78" s="132" t="s">
        <v>62</v>
      </c>
      <c r="H78" s="132" t="s">
        <v>62</v>
      </c>
      <c r="I78" s="132" t="s">
        <v>62</v>
      </c>
      <c r="J78" s="132" t="s">
        <v>62</v>
      </c>
      <c r="K78" s="132" t="s">
        <v>62</v>
      </c>
      <c r="L78" s="132" t="s">
        <v>62</v>
      </c>
      <c r="M78" s="132" t="s">
        <v>62</v>
      </c>
      <c r="N78" s="132" t="s">
        <v>62</v>
      </c>
      <c r="O78" s="132" t="s">
        <v>62</v>
      </c>
      <c r="P78" s="132" t="s">
        <v>62</v>
      </c>
      <c r="Q78" s="132" t="s">
        <v>62</v>
      </c>
      <c r="R78" s="132" t="s">
        <v>62</v>
      </c>
      <c r="S78" s="132" t="s">
        <v>62</v>
      </c>
      <c r="T78" s="132" t="s">
        <v>62</v>
      </c>
      <c r="U78" s="132" t="s">
        <v>62</v>
      </c>
      <c r="V78" s="132" t="s">
        <v>62</v>
      </c>
      <c r="W78" s="132" t="s">
        <v>62</v>
      </c>
      <c r="X78" s="132" t="s">
        <v>62</v>
      </c>
      <c r="Y78" s="132" t="s">
        <v>62</v>
      </c>
      <c r="Z78" s="132" t="s">
        <v>62</v>
      </c>
      <c r="AA78" s="132" t="s">
        <v>62</v>
      </c>
      <c r="AB78" s="132" t="s">
        <v>62</v>
      </c>
      <c r="AC78" s="132" t="s">
        <v>62</v>
      </c>
      <c r="AD78" s="132" t="s">
        <v>62</v>
      </c>
      <c r="AE78" s="132" t="s">
        <v>62</v>
      </c>
      <c r="AF78" s="132" t="s">
        <v>62</v>
      </c>
      <c r="AG78" s="132" t="s">
        <v>62</v>
      </c>
      <c r="AH78" s="132" t="s">
        <v>62</v>
      </c>
      <c r="AI78" s="132" t="s">
        <v>62</v>
      </c>
      <c r="AJ78" s="132" t="s">
        <v>62</v>
      </c>
      <c r="AK78" s="132" t="s">
        <v>62</v>
      </c>
      <c r="AL78" s="132"/>
      <c r="AM78" s="132"/>
      <c r="AN78" s="132" t="s">
        <v>1</v>
      </c>
    </row>
    <row r="79" spans="1:40" x14ac:dyDescent="0.3">
      <c r="A79" s="132" t="s">
        <v>42</v>
      </c>
      <c r="B79" s="132" t="s">
        <v>220</v>
      </c>
      <c r="C79" s="132" t="s">
        <v>250</v>
      </c>
      <c r="D79" s="132" t="s">
        <v>277</v>
      </c>
      <c r="E79" s="132" t="s">
        <v>62</v>
      </c>
      <c r="F79" s="132" t="s">
        <v>62</v>
      </c>
      <c r="G79" s="132" t="s">
        <v>62</v>
      </c>
      <c r="H79" s="132" t="s">
        <v>62</v>
      </c>
      <c r="I79" s="132" t="s">
        <v>62</v>
      </c>
      <c r="J79" s="132" t="s">
        <v>62</v>
      </c>
      <c r="K79" s="132" t="s">
        <v>62</v>
      </c>
      <c r="L79" s="132" t="s">
        <v>62</v>
      </c>
      <c r="M79" s="132" t="s">
        <v>62</v>
      </c>
      <c r="N79" s="132" t="s">
        <v>62</v>
      </c>
      <c r="O79" s="132" t="s">
        <v>62</v>
      </c>
      <c r="P79" s="132" t="s">
        <v>62</v>
      </c>
      <c r="Q79" s="132" t="s">
        <v>62</v>
      </c>
      <c r="R79" s="132" t="s">
        <v>62</v>
      </c>
      <c r="S79" s="132" t="s">
        <v>62</v>
      </c>
      <c r="T79" s="132" t="s">
        <v>62</v>
      </c>
      <c r="U79" s="132" t="s">
        <v>62</v>
      </c>
      <c r="V79" s="132" t="s">
        <v>62</v>
      </c>
      <c r="W79" s="132" t="s">
        <v>62</v>
      </c>
      <c r="X79" s="132" t="s">
        <v>62</v>
      </c>
      <c r="Y79" s="132" t="s">
        <v>62</v>
      </c>
      <c r="Z79" s="132" t="s">
        <v>62</v>
      </c>
      <c r="AA79" s="132" t="s">
        <v>62</v>
      </c>
      <c r="AB79" s="132" t="s">
        <v>62</v>
      </c>
      <c r="AC79" s="132" t="s">
        <v>62</v>
      </c>
      <c r="AD79" s="132" t="s">
        <v>62</v>
      </c>
      <c r="AE79" s="132" t="s">
        <v>62</v>
      </c>
      <c r="AF79" s="132" t="s">
        <v>62</v>
      </c>
      <c r="AG79" s="132" t="s">
        <v>62</v>
      </c>
      <c r="AH79" s="132" t="s">
        <v>62</v>
      </c>
      <c r="AI79" s="132" t="s">
        <v>62</v>
      </c>
      <c r="AJ79" s="132" t="s">
        <v>62</v>
      </c>
      <c r="AK79" s="132" t="s">
        <v>62</v>
      </c>
      <c r="AL79" s="132"/>
      <c r="AM79" s="132"/>
      <c r="AN79" s="132" t="s">
        <v>1</v>
      </c>
    </row>
    <row r="80" spans="1:40" x14ac:dyDescent="0.3">
      <c r="A80" s="132" t="s">
        <v>65</v>
      </c>
      <c r="B80" s="132" t="s">
        <v>220</v>
      </c>
      <c r="C80" s="132" t="s">
        <v>250</v>
      </c>
      <c r="D80" s="132" t="s">
        <v>277</v>
      </c>
      <c r="E80" s="132" t="s">
        <v>62</v>
      </c>
      <c r="F80" s="132" t="s">
        <v>62</v>
      </c>
      <c r="G80" s="132" t="s">
        <v>62</v>
      </c>
      <c r="H80" s="132" t="s">
        <v>62</v>
      </c>
      <c r="I80" s="132" t="s">
        <v>62</v>
      </c>
      <c r="J80" s="132" t="s">
        <v>62</v>
      </c>
      <c r="K80" s="132" t="s">
        <v>62</v>
      </c>
      <c r="L80" s="132" t="s">
        <v>62</v>
      </c>
      <c r="M80" s="132" t="s">
        <v>62</v>
      </c>
      <c r="N80" s="132" t="s">
        <v>62</v>
      </c>
      <c r="O80" s="132" t="s">
        <v>62</v>
      </c>
      <c r="P80" s="132" t="s">
        <v>62</v>
      </c>
      <c r="Q80" s="132" t="s">
        <v>62</v>
      </c>
      <c r="R80" s="132" t="s">
        <v>62</v>
      </c>
      <c r="S80" s="132" t="s">
        <v>62</v>
      </c>
      <c r="T80" s="132" t="s">
        <v>62</v>
      </c>
      <c r="U80" s="132" t="s">
        <v>62</v>
      </c>
      <c r="V80" s="132" t="s">
        <v>62</v>
      </c>
      <c r="W80" s="132" t="s">
        <v>62</v>
      </c>
      <c r="X80" s="132" t="s">
        <v>62</v>
      </c>
      <c r="Y80" s="132" t="s">
        <v>62</v>
      </c>
      <c r="Z80" s="132" t="s">
        <v>62</v>
      </c>
      <c r="AA80" s="132" t="s">
        <v>62</v>
      </c>
      <c r="AB80" s="132" t="s">
        <v>62</v>
      </c>
      <c r="AC80" s="132" t="s">
        <v>62</v>
      </c>
      <c r="AD80" s="132" t="s">
        <v>62</v>
      </c>
      <c r="AE80" s="132" t="s">
        <v>62</v>
      </c>
      <c r="AF80" s="132" t="s">
        <v>62</v>
      </c>
      <c r="AG80" s="132" t="s">
        <v>62</v>
      </c>
      <c r="AH80" s="132" t="s">
        <v>62</v>
      </c>
      <c r="AI80" s="132" t="s">
        <v>62</v>
      </c>
      <c r="AJ80" s="132" t="s">
        <v>62</v>
      </c>
      <c r="AK80" s="132" t="s">
        <v>62</v>
      </c>
      <c r="AL80" s="132"/>
      <c r="AM80" s="132"/>
      <c r="AN80" s="132" t="s">
        <v>1</v>
      </c>
    </row>
    <row r="81" spans="1:40" x14ac:dyDescent="0.3">
      <c r="A81" s="132" t="s">
        <v>43</v>
      </c>
      <c r="B81" s="132" t="s">
        <v>220</v>
      </c>
      <c r="C81" s="132" t="s">
        <v>231</v>
      </c>
      <c r="D81" s="132" t="s">
        <v>277</v>
      </c>
      <c r="E81" s="132" t="s">
        <v>278</v>
      </c>
      <c r="F81" s="132" t="s">
        <v>278</v>
      </c>
      <c r="G81" s="132" t="s">
        <v>278</v>
      </c>
      <c r="H81" s="132" t="s">
        <v>278</v>
      </c>
      <c r="I81" s="132" t="s">
        <v>278</v>
      </c>
      <c r="J81" s="132" t="s">
        <v>278</v>
      </c>
      <c r="K81" s="132" t="s">
        <v>278</v>
      </c>
      <c r="L81" s="132" t="s">
        <v>278</v>
      </c>
      <c r="M81" s="132" t="s">
        <v>278</v>
      </c>
      <c r="N81" s="132" t="s">
        <v>278</v>
      </c>
      <c r="O81" s="132" t="s">
        <v>278</v>
      </c>
      <c r="P81" s="132" t="s">
        <v>278</v>
      </c>
      <c r="Q81" s="132" t="s">
        <v>278</v>
      </c>
      <c r="R81" s="132" t="s">
        <v>278</v>
      </c>
      <c r="S81" s="132" t="s">
        <v>278</v>
      </c>
      <c r="T81" s="132" t="s">
        <v>278</v>
      </c>
      <c r="U81" s="132" t="s">
        <v>278</v>
      </c>
      <c r="V81" s="132" t="s">
        <v>278</v>
      </c>
      <c r="W81" s="132" t="s">
        <v>278</v>
      </c>
      <c r="X81" s="132" t="s">
        <v>278</v>
      </c>
      <c r="Y81" s="132" t="s">
        <v>278</v>
      </c>
      <c r="Z81" s="132" t="s">
        <v>278</v>
      </c>
      <c r="AA81" s="132" t="s">
        <v>278</v>
      </c>
      <c r="AB81" s="132" t="s">
        <v>278</v>
      </c>
      <c r="AC81" s="132" t="s">
        <v>278</v>
      </c>
      <c r="AD81" s="132" t="s">
        <v>278</v>
      </c>
      <c r="AE81" s="132" t="s">
        <v>278</v>
      </c>
      <c r="AF81" s="132" t="s">
        <v>278</v>
      </c>
      <c r="AG81" s="132" t="s">
        <v>278</v>
      </c>
      <c r="AH81" s="132" t="s">
        <v>278</v>
      </c>
      <c r="AI81" s="132" t="s">
        <v>278</v>
      </c>
      <c r="AJ81" s="132" t="s">
        <v>278</v>
      </c>
      <c r="AK81" s="132" t="s">
        <v>278</v>
      </c>
      <c r="AL81" s="132"/>
      <c r="AM81" s="132"/>
      <c r="AN81" s="132" t="s">
        <v>1</v>
      </c>
    </row>
    <row r="82" spans="1:40" x14ac:dyDescent="0.3">
      <c r="A82" s="132" t="s">
        <v>64</v>
      </c>
      <c r="B82" s="132" t="s">
        <v>220</v>
      </c>
      <c r="C82" s="132" t="s">
        <v>250</v>
      </c>
      <c r="D82" s="132" t="s">
        <v>277</v>
      </c>
      <c r="E82" s="132" t="s">
        <v>62</v>
      </c>
      <c r="F82" s="132" t="s">
        <v>62</v>
      </c>
      <c r="G82" s="132" t="s">
        <v>62</v>
      </c>
      <c r="H82" s="132" t="s">
        <v>62</v>
      </c>
      <c r="I82" s="132" t="s">
        <v>62</v>
      </c>
      <c r="J82" s="132" t="s">
        <v>62</v>
      </c>
      <c r="K82" s="132" t="s">
        <v>62</v>
      </c>
      <c r="L82" s="132" t="s">
        <v>62</v>
      </c>
      <c r="M82" s="132" t="s">
        <v>62</v>
      </c>
      <c r="N82" s="132" t="s">
        <v>62</v>
      </c>
      <c r="O82" s="132" t="s">
        <v>62</v>
      </c>
      <c r="P82" s="132" t="s">
        <v>62</v>
      </c>
      <c r="Q82" s="132" t="s">
        <v>62</v>
      </c>
      <c r="R82" s="132" t="s">
        <v>62</v>
      </c>
      <c r="S82" s="132" t="s">
        <v>62</v>
      </c>
      <c r="T82" s="132" t="s">
        <v>62</v>
      </c>
      <c r="U82" s="132" t="s">
        <v>62</v>
      </c>
      <c r="V82" s="132" t="s">
        <v>62</v>
      </c>
      <c r="W82" s="132" t="s">
        <v>62</v>
      </c>
      <c r="X82" s="132" t="s">
        <v>62</v>
      </c>
      <c r="Y82" s="132" t="s">
        <v>62</v>
      </c>
      <c r="Z82" s="132" t="s">
        <v>62</v>
      </c>
      <c r="AA82" s="132" t="s">
        <v>62</v>
      </c>
      <c r="AB82" s="132" t="s">
        <v>62</v>
      </c>
      <c r="AC82" s="132" t="s">
        <v>62</v>
      </c>
      <c r="AD82" s="132" t="s">
        <v>62</v>
      </c>
      <c r="AE82" s="132" t="s">
        <v>62</v>
      </c>
      <c r="AF82" s="132" t="s">
        <v>62</v>
      </c>
      <c r="AG82" s="132" t="s">
        <v>62</v>
      </c>
      <c r="AH82" s="132" t="s">
        <v>62</v>
      </c>
      <c r="AI82" s="132" t="s">
        <v>62</v>
      </c>
      <c r="AJ82" s="132" t="s">
        <v>62</v>
      </c>
      <c r="AK82" s="132" t="s">
        <v>62</v>
      </c>
      <c r="AL82" s="132"/>
      <c r="AM82" s="132"/>
      <c r="AN82" s="132" t="s">
        <v>1</v>
      </c>
    </row>
    <row r="83" spans="1:40" x14ac:dyDescent="0.3">
      <c r="A83" s="132" t="s">
        <v>44</v>
      </c>
      <c r="B83" s="132" t="s">
        <v>220</v>
      </c>
      <c r="C83" s="132" t="s">
        <v>231</v>
      </c>
      <c r="D83" s="132" t="s">
        <v>277</v>
      </c>
      <c r="E83" s="132" t="s">
        <v>278</v>
      </c>
      <c r="F83" s="132" t="s">
        <v>278</v>
      </c>
      <c r="G83" s="132" t="s">
        <v>278</v>
      </c>
      <c r="H83" s="132" t="s">
        <v>278</v>
      </c>
      <c r="I83" s="132" t="s">
        <v>278</v>
      </c>
      <c r="J83" s="132" t="s">
        <v>278</v>
      </c>
      <c r="K83" s="132" t="s">
        <v>278</v>
      </c>
      <c r="L83" s="132" t="s">
        <v>278</v>
      </c>
      <c r="M83" s="132" t="s">
        <v>278</v>
      </c>
      <c r="N83" s="132" t="s">
        <v>278</v>
      </c>
      <c r="O83" s="132" t="s">
        <v>278</v>
      </c>
      <c r="P83" s="132" t="s">
        <v>278</v>
      </c>
      <c r="Q83" s="132" t="s">
        <v>278</v>
      </c>
      <c r="R83" s="132" t="s">
        <v>278</v>
      </c>
      <c r="S83" s="132" t="s">
        <v>278</v>
      </c>
      <c r="T83" s="132" t="s">
        <v>278</v>
      </c>
      <c r="U83" s="132" t="s">
        <v>278</v>
      </c>
      <c r="V83" s="132" t="s">
        <v>278</v>
      </c>
      <c r="W83" s="132" t="s">
        <v>278</v>
      </c>
      <c r="X83" s="132" t="s">
        <v>278</v>
      </c>
      <c r="Y83" s="132" t="s">
        <v>278</v>
      </c>
      <c r="Z83" s="132" t="s">
        <v>278</v>
      </c>
      <c r="AA83" s="132" t="s">
        <v>278</v>
      </c>
      <c r="AB83" s="132" t="s">
        <v>278</v>
      </c>
      <c r="AC83" s="132" t="s">
        <v>278</v>
      </c>
      <c r="AD83" s="132" t="s">
        <v>278</v>
      </c>
      <c r="AE83" s="132" t="s">
        <v>278</v>
      </c>
      <c r="AF83" s="132" t="s">
        <v>278</v>
      </c>
      <c r="AG83" s="132" t="s">
        <v>278</v>
      </c>
      <c r="AH83" s="132" t="s">
        <v>278</v>
      </c>
      <c r="AI83" s="132" t="s">
        <v>278</v>
      </c>
      <c r="AJ83" s="132" t="s">
        <v>278</v>
      </c>
      <c r="AK83" s="132" t="s">
        <v>278</v>
      </c>
      <c r="AL83" s="132"/>
      <c r="AM83" s="132"/>
      <c r="AN83" s="132" t="s">
        <v>1</v>
      </c>
    </row>
    <row r="84" spans="1:40" x14ac:dyDescent="0.3">
      <c r="A84" s="132" t="s">
        <v>102</v>
      </c>
      <c r="B84" s="132" t="s">
        <v>220</v>
      </c>
      <c r="C84" s="132" t="s">
        <v>702</v>
      </c>
      <c r="D84" s="132" t="s">
        <v>277</v>
      </c>
      <c r="E84" s="132" t="s">
        <v>703</v>
      </c>
      <c r="F84" s="132" t="s">
        <v>703</v>
      </c>
      <c r="G84" s="132" t="s">
        <v>703</v>
      </c>
      <c r="H84" s="132" t="s">
        <v>703</v>
      </c>
      <c r="I84" s="132" t="s">
        <v>703</v>
      </c>
      <c r="J84" s="132" t="s">
        <v>703</v>
      </c>
      <c r="K84" s="132" t="s">
        <v>703</v>
      </c>
      <c r="L84" s="132" t="s">
        <v>703</v>
      </c>
      <c r="M84" s="132" t="s">
        <v>703</v>
      </c>
      <c r="N84" s="132" t="s">
        <v>703</v>
      </c>
      <c r="O84" s="132" t="s">
        <v>703</v>
      </c>
      <c r="P84" s="132" t="s">
        <v>703</v>
      </c>
      <c r="Q84" s="132" t="s">
        <v>703</v>
      </c>
      <c r="R84" s="132" t="s">
        <v>703</v>
      </c>
      <c r="S84" s="132" t="s">
        <v>703</v>
      </c>
      <c r="T84" s="132" t="s">
        <v>703</v>
      </c>
      <c r="U84" s="132" t="s">
        <v>703</v>
      </c>
      <c r="V84" s="132" t="s">
        <v>703</v>
      </c>
      <c r="W84" s="132" t="s">
        <v>703</v>
      </c>
      <c r="X84" s="132" t="s">
        <v>703</v>
      </c>
      <c r="Y84" s="132" t="s">
        <v>703</v>
      </c>
      <c r="Z84" s="132" t="s">
        <v>703</v>
      </c>
      <c r="AA84" s="132" t="s">
        <v>703</v>
      </c>
      <c r="AB84" s="132" t="s">
        <v>703</v>
      </c>
      <c r="AC84" s="132" t="s">
        <v>703</v>
      </c>
      <c r="AD84" s="132" t="s">
        <v>703</v>
      </c>
      <c r="AE84" s="132" t="s">
        <v>703</v>
      </c>
      <c r="AF84" s="132" t="s">
        <v>703</v>
      </c>
      <c r="AG84" s="132" t="s">
        <v>703</v>
      </c>
      <c r="AH84" s="132" t="s">
        <v>703</v>
      </c>
      <c r="AI84" s="132" t="s">
        <v>703</v>
      </c>
      <c r="AJ84" s="132" t="s">
        <v>703</v>
      </c>
      <c r="AK84" s="132" t="s">
        <v>703</v>
      </c>
      <c r="AL84" s="132"/>
      <c r="AM84" s="132"/>
      <c r="AN84" s="132" t="s">
        <v>1</v>
      </c>
    </row>
    <row r="85" spans="1:40" x14ac:dyDescent="0.3">
      <c r="A85" s="132" t="s">
        <v>103</v>
      </c>
      <c r="B85" s="132" t="s">
        <v>220</v>
      </c>
      <c r="C85" s="132" t="s">
        <v>702</v>
      </c>
      <c r="D85" s="132" t="s">
        <v>277</v>
      </c>
      <c r="E85" s="132" t="s">
        <v>703</v>
      </c>
      <c r="F85" s="132" t="s">
        <v>703</v>
      </c>
      <c r="G85" s="132" t="s">
        <v>703</v>
      </c>
      <c r="H85" s="132" t="s">
        <v>703</v>
      </c>
      <c r="I85" s="132" t="s">
        <v>703</v>
      </c>
      <c r="J85" s="132" t="s">
        <v>703</v>
      </c>
      <c r="K85" s="132" t="s">
        <v>703</v>
      </c>
      <c r="L85" s="132" t="s">
        <v>703</v>
      </c>
      <c r="M85" s="132" t="s">
        <v>703</v>
      </c>
      <c r="N85" s="132" t="s">
        <v>703</v>
      </c>
      <c r="O85" s="132" t="s">
        <v>703</v>
      </c>
      <c r="P85" s="132" t="s">
        <v>703</v>
      </c>
      <c r="Q85" s="132" t="s">
        <v>703</v>
      </c>
      <c r="R85" s="132" t="s">
        <v>703</v>
      </c>
      <c r="S85" s="132" t="s">
        <v>703</v>
      </c>
      <c r="T85" s="132" t="s">
        <v>703</v>
      </c>
      <c r="U85" s="132" t="s">
        <v>703</v>
      </c>
      <c r="V85" s="132" t="s">
        <v>703</v>
      </c>
      <c r="W85" s="132" t="s">
        <v>703</v>
      </c>
      <c r="X85" s="132" t="s">
        <v>703</v>
      </c>
      <c r="Y85" s="132" t="s">
        <v>703</v>
      </c>
      <c r="Z85" s="132" t="s">
        <v>703</v>
      </c>
      <c r="AA85" s="132" t="s">
        <v>703</v>
      </c>
      <c r="AB85" s="132" t="s">
        <v>703</v>
      </c>
      <c r="AC85" s="132" t="s">
        <v>703</v>
      </c>
      <c r="AD85" s="132" t="s">
        <v>703</v>
      </c>
      <c r="AE85" s="132" t="s">
        <v>703</v>
      </c>
      <c r="AF85" s="132" t="s">
        <v>703</v>
      </c>
      <c r="AG85" s="132" t="s">
        <v>703</v>
      </c>
      <c r="AH85" s="132" t="s">
        <v>703</v>
      </c>
      <c r="AI85" s="132" t="s">
        <v>703</v>
      </c>
      <c r="AJ85" s="132" t="s">
        <v>703</v>
      </c>
      <c r="AK85" s="132" t="s">
        <v>703</v>
      </c>
      <c r="AL85" s="132"/>
      <c r="AM85" s="132"/>
      <c r="AN85" s="132" t="s">
        <v>1</v>
      </c>
    </row>
    <row r="86" spans="1:40" x14ac:dyDescent="0.3">
      <c r="A86" s="132" t="s">
        <v>704</v>
      </c>
      <c r="B86" s="132" t="s">
        <v>220</v>
      </c>
      <c r="C86" s="132"/>
      <c r="D86" s="132" t="s">
        <v>277</v>
      </c>
      <c r="E86" s="132" t="s">
        <v>61</v>
      </c>
      <c r="F86" s="132" t="s">
        <v>61</v>
      </c>
      <c r="G86" s="132" t="s">
        <v>61</v>
      </c>
      <c r="H86" s="132" t="s">
        <v>61</v>
      </c>
      <c r="I86" s="132" t="s">
        <v>61</v>
      </c>
      <c r="J86" s="132" t="s">
        <v>61</v>
      </c>
      <c r="K86" s="132" t="s">
        <v>61</v>
      </c>
      <c r="L86" s="132" t="s">
        <v>61</v>
      </c>
      <c r="M86" s="132" t="s">
        <v>61</v>
      </c>
      <c r="N86" s="132" t="s">
        <v>61</v>
      </c>
      <c r="O86" s="132" t="s">
        <v>61</v>
      </c>
      <c r="P86" s="132" t="s">
        <v>61</v>
      </c>
      <c r="Q86" s="132" t="s">
        <v>61</v>
      </c>
      <c r="R86" s="132" t="s">
        <v>61</v>
      </c>
      <c r="S86" s="132" t="s">
        <v>61</v>
      </c>
      <c r="T86" s="132" t="s">
        <v>61</v>
      </c>
      <c r="U86" s="132" t="s">
        <v>61</v>
      </c>
      <c r="V86" s="132" t="s">
        <v>61</v>
      </c>
      <c r="W86" s="132" t="s">
        <v>61</v>
      </c>
      <c r="X86" s="132" t="s">
        <v>61</v>
      </c>
      <c r="Y86" s="132" t="s">
        <v>61</v>
      </c>
      <c r="Z86" s="132" t="s">
        <v>61</v>
      </c>
      <c r="AA86" s="132" t="s">
        <v>61</v>
      </c>
      <c r="AB86" s="132" t="s">
        <v>61</v>
      </c>
      <c r="AC86" s="132" t="s">
        <v>61</v>
      </c>
      <c r="AD86" s="132" t="s">
        <v>61</v>
      </c>
      <c r="AE86" s="132" t="s">
        <v>61</v>
      </c>
      <c r="AF86" s="132" t="s">
        <v>61</v>
      </c>
      <c r="AG86" s="132" t="s">
        <v>61</v>
      </c>
      <c r="AH86" s="132" t="s">
        <v>61</v>
      </c>
      <c r="AI86" s="132" t="s">
        <v>61</v>
      </c>
      <c r="AJ86" s="132" t="s">
        <v>61</v>
      </c>
      <c r="AK86" s="132" t="s">
        <v>61</v>
      </c>
      <c r="AL86" s="132"/>
      <c r="AM86" s="132"/>
      <c r="AN86" s="132" t="s">
        <v>1</v>
      </c>
    </row>
    <row r="87" spans="1:40" x14ac:dyDescent="0.3">
      <c r="A87" s="132" t="s">
        <v>127</v>
      </c>
      <c r="B87" s="132" t="s">
        <v>220</v>
      </c>
      <c r="C87" s="132" t="s">
        <v>234</v>
      </c>
      <c r="D87" s="132" t="s">
        <v>280</v>
      </c>
      <c r="E87" s="132" t="s">
        <v>281</v>
      </c>
      <c r="F87" s="132" t="s">
        <v>281</v>
      </c>
      <c r="G87" s="132" t="s">
        <v>281</v>
      </c>
      <c r="H87" s="132" t="s">
        <v>281</v>
      </c>
      <c r="I87" s="132" t="s">
        <v>281</v>
      </c>
      <c r="J87" s="132" t="s">
        <v>281</v>
      </c>
      <c r="K87" s="132" t="s">
        <v>281</v>
      </c>
      <c r="L87" s="132" t="s">
        <v>281</v>
      </c>
      <c r="M87" s="132" t="s">
        <v>281</v>
      </c>
      <c r="N87" s="132" t="s">
        <v>281</v>
      </c>
      <c r="O87" s="132" t="s">
        <v>281</v>
      </c>
      <c r="P87" s="132" t="s">
        <v>281</v>
      </c>
      <c r="Q87" s="132" t="s">
        <v>281</v>
      </c>
      <c r="R87" s="132" t="s">
        <v>281</v>
      </c>
      <c r="S87" s="132" t="s">
        <v>281</v>
      </c>
      <c r="T87" s="132" t="s">
        <v>281</v>
      </c>
      <c r="U87" s="132" t="s">
        <v>281</v>
      </c>
      <c r="V87" s="132" t="s">
        <v>281</v>
      </c>
      <c r="W87" s="132" t="s">
        <v>281</v>
      </c>
      <c r="X87" s="132" t="s">
        <v>281</v>
      </c>
      <c r="Y87" s="132" t="s">
        <v>281</v>
      </c>
      <c r="Z87" s="132" t="s">
        <v>281</v>
      </c>
      <c r="AA87" s="132" t="s">
        <v>552</v>
      </c>
      <c r="AB87" s="132" t="s">
        <v>696</v>
      </c>
      <c r="AC87" s="132" t="s">
        <v>281</v>
      </c>
      <c r="AD87" s="132" t="s">
        <v>281</v>
      </c>
      <c r="AE87" s="132" t="s">
        <v>281</v>
      </c>
      <c r="AF87" s="132" t="s">
        <v>281</v>
      </c>
      <c r="AG87" s="132" t="s">
        <v>281</v>
      </c>
      <c r="AH87" s="132" t="s">
        <v>281</v>
      </c>
      <c r="AI87" s="132" t="s">
        <v>281</v>
      </c>
      <c r="AJ87" s="132" t="s">
        <v>281</v>
      </c>
      <c r="AK87" s="132" t="s">
        <v>281</v>
      </c>
      <c r="AL87" s="132"/>
      <c r="AM87" s="132"/>
      <c r="AN87" s="132" t="s">
        <v>1</v>
      </c>
    </row>
    <row r="88" spans="1:40" x14ac:dyDescent="0.3">
      <c r="A88" s="132" t="s">
        <v>128</v>
      </c>
      <c r="B88" s="132" t="s">
        <v>220</v>
      </c>
      <c r="C88" s="132" t="s">
        <v>234</v>
      </c>
      <c r="D88" s="132" t="s">
        <v>280</v>
      </c>
      <c r="E88" s="132" t="s">
        <v>281</v>
      </c>
      <c r="F88" s="132" t="s">
        <v>281</v>
      </c>
      <c r="G88" s="132" t="s">
        <v>281</v>
      </c>
      <c r="H88" s="132" t="s">
        <v>281</v>
      </c>
      <c r="I88" s="132" t="s">
        <v>281</v>
      </c>
      <c r="J88" s="132" t="s">
        <v>281</v>
      </c>
      <c r="K88" s="132" t="s">
        <v>281</v>
      </c>
      <c r="L88" s="132" t="s">
        <v>281</v>
      </c>
      <c r="M88" s="132" t="s">
        <v>281</v>
      </c>
      <c r="N88" s="132" t="s">
        <v>281</v>
      </c>
      <c r="O88" s="132" t="s">
        <v>281</v>
      </c>
      <c r="P88" s="132" t="s">
        <v>281</v>
      </c>
      <c r="Q88" s="132" t="s">
        <v>281</v>
      </c>
      <c r="R88" s="132" t="s">
        <v>281</v>
      </c>
      <c r="S88" s="132" t="s">
        <v>281</v>
      </c>
      <c r="T88" s="132" t="s">
        <v>281</v>
      </c>
      <c r="U88" s="132" t="s">
        <v>281</v>
      </c>
      <c r="V88" s="132" t="s">
        <v>281</v>
      </c>
      <c r="W88" s="132" t="s">
        <v>281</v>
      </c>
      <c r="X88" s="132" t="s">
        <v>281</v>
      </c>
      <c r="Y88" s="132" t="s">
        <v>281</v>
      </c>
      <c r="Z88" s="132" t="s">
        <v>281</v>
      </c>
      <c r="AA88" s="132" t="s">
        <v>227</v>
      </c>
      <c r="AB88" s="132" t="s">
        <v>553</v>
      </c>
      <c r="AC88" s="132" t="s">
        <v>281</v>
      </c>
      <c r="AD88" s="132" t="s">
        <v>281</v>
      </c>
      <c r="AE88" s="132" t="s">
        <v>281</v>
      </c>
      <c r="AF88" s="132" t="s">
        <v>281</v>
      </c>
      <c r="AG88" s="132" t="s">
        <v>281</v>
      </c>
      <c r="AH88" s="132" t="s">
        <v>281</v>
      </c>
      <c r="AI88" s="132" t="s">
        <v>281</v>
      </c>
      <c r="AJ88" s="132" t="s">
        <v>281</v>
      </c>
      <c r="AK88" s="132" t="s">
        <v>281</v>
      </c>
      <c r="AL88" s="132"/>
      <c r="AM88" s="132"/>
      <c r="AN88" s="132" t="s">
        <v>1</v>
      </c>
    </row>
    <row r="89" spans="1:40" x14ac:dyDescent="0.3">
      <c r="A89" s="132" t="s">
        <v>129</v>
      </c>
      <c r="B89" s="132" t="s">
        <v>220</v>
      </c>
      <c r="C89" s="132" t="s">
        <v>234</v>
      </c>
      <c r="D89" s="132" t="s">
        <v>280</v>
      </c>
      <c r="E89" s="132" t="s">
        <v>281</v>
      </c>
      <c r="F89" s="132" t="s">
        <v>281</v>
      </c>
      <c r="G89" s="132" t="s">
        <v>281</v>
      </c>
      <c r="H89" s="132" t="s">
        <v>281</v>
      </c>
      <c r="I89" s="132" t="s">
        <v>281</v>
      </c>
      <c r="J89" s="132" t="s">
        <v>281</v>
      </c>
      <c r="K89" s="132" t="s">
        <v>281</v>
      </c>
      <c r="L89" s="132" t="s">
        <v>281</v>
      </c>
      <c r="M89" s="132" t="s">
        <v>281</v>
      </c>
      <c r="N89" s="132" t="s">
        <v>281</v>
      </c>
      <c r="O89" s="132" t="s">
        <v>281</v>
      </c>
      <c r="P89" s="132" t="s">
        <v>281</v>
      </c>
      <c r="Q89" s="132" t="s">
        <v>281</v>
      </c>
      <c r="R89" s="132" t="s">
        <v>281</v>
      </c>
      <c r="S89" s="132" t="s">
        <v>281</v>
      </c>
      <c r="T89" s="132" t="s">
        <v>281</v>
      </c>
      <c r="U89" s="132" t="s">
        <v>281</v>
      </c>
      <c r="V89" s="132" t="s">
        <v>281</v>
      </c>
      <c r="W89" s="132" t="s">
        <v>281</v>
      </c>
      <c r="X89" s="132" t="s">
        <v>281</v>
      </c>
      <c r="Y89" s="132" t="s">
        <v>281</v>
      </c>
      <c r="Z89" s="132" t="s">
        <v>281</v>
      </c>
      <c r="AA89" s="132" t="s">
        <v>266</v>
      </c>
      <c r="AB89" s="132" t="s">
        <v>636</v>
      </c>
      <c r="AC89" s="132" t="s">
        <v>281</v>
      </c>
      <c r="AD89" s="132" t="s">
        <v>281</v>
      </c>
      <c r="AE89" s="132" t="s">
        <v>281</v>
      </c>
      <c r="AF89" s="132" t="s">
        <v>281</v>
      </c>
      <c r="AG89" s="132" t="s">
        <v>281</v>
      </c>
      <c r="AH89" s="132" t="s">
        <v>281</v>
      </c>
      <c r="AI89" s="132" t="s">
        <v>281</v>
      </c>
      <c r="AJ89" s="132" t="s">
        <v>281</v>
      </c>
      <c r="AK89" s="132" t="s">
        <v>281</v>
      </c>
      <c r="AL89" s="132"/>
      <c r="AM89" s="132"/>
      <c r="AN89" s="132" t="s">
        <v>1</v>
      </c>
    </row>
    <row r="90" spans="1:40" x14ac:dyDescent="0.3">
      <c r="A90" s="132" t="s">
        <v>130</v>
      </c>
      <c r="B90" s="132" t="s">
        <v>220</v>
      </c>
      <c r="C90" s="132" t="s">
        <v>234</v>
      </c>
      <c r="D90" s="132" t="s">
        <v>280</v>
      </c>
      <c r="E90" s="132" t="s">
        <v>281</v>
      </c>
      <c r="F90" s="132" t="s">
        <v>281</v>
      </c>
      <c r="G90" s="132" t="s">
        <v>281</v>
      </c>
      <c r="H90" s="132" t="s">
        <v>281</v>
      </c>
      <c r="I90" s="132" t="s">
        <v>281</v>
      </c>
      <c r="J90" s="132" t="s">
        <v>281</v>
      </c>
      <c r="K90" s="132" t="s">
        <v>281</v>
      </c>
      <c r="L90" s="132" t="s">
        <v>281</v>
      </c>
      <c r="M90" s="132" t="s">
        <v>281</v>
      </c>
      <c r="N90" s="132" t="s">
        <v>281</v>
      </c>
      <c r="O90" s="132" t="s">
        <v>281</v>
      </c>
      <c r="P90" s="132" t="s">
        <v>281</v>
      </c>
      <c r="Q90" s="132" t="s">
        <v>281</v>
      </c>
      <c r="R90" s="132" t="s">
        <v>281</v>
      </c>
      <c r="S90" s="132" t="s">
        <v>281</v>
      </c>
      <c r="T90" s="132" t="s">
        <v>281</v>
      </c>
      <c r="U90" s="132" t="s">
        <v>281</v>
      </c>
      <c r="V90" s="132" t="s">
        <v>281</v>
      </c>
      <c r="W90" s="132" t="s">
        <v>281</v>
      </c>
      <c r="X90" s="132" t="s">
        <v>281</v>
      </c>
      <c r="Y90" s="132" t="s">
        <v>281</v>
      </c>
      <c r="Z90" s="132" t="s">
        <v>281</v>
      </c>
      <c r="AA90" s="132" t="s">
        <v>705</v>
      </c>
      <c r="AB90" s="132" t="s">
        <v>698</v>
      </c>
      <c r="AC90" s="132" t="s">
        <v>281</v>
      </c>
      <c r="AD90" s="132" t="s">
        <v>281</v>
      </c>
      <c r="AE90" s="132" t="s">
        <v>281</v>
      </c>
      <c r="AF90" s="132" t="s">
        <v>281</v>
      </c>
      <c r="AG90" s="132" t="s">
        <v>281</v>
      </c>
      <c r="AH90" s="132" t="s">
        <v>281</v>
      </c>
      <c r="AI90" s="132" t="s">
        <v>281</v>
      </c>
      <c r="AJ90" s="132" t="s">
        <v>281</v>
      </c>
      <c r="AK90" s="132" t="s">
        <v>281</v>
      </c>
      <c r="AL90" s="132"/>
      <c r="AM90" s="132"/>
      <c r="AN90" s="132" t="s">
        <v>1</v>
      </c>
    </row>
    <row r="91" spans="1:40" x14ac:dyDescent="0.3">
      <c r="A91" s="132" t="s">
        <v>131</v>
      </c>
      <c r="B91" s="132" t="s">
        <v>220</v>
      </c>
      <c r="C91" s="132" t="s">
        <v>234</v>
      </c>
      <c r="D91" s="132" t="s">
        <v>280</v>
      </c>
      <c r="E91" s="132" t="s">
        <v>281</v>
      </c>
      <c r="F91" s="132" t="s">
        <v>281</v>
      </c>
      <c r="G91" s="132" t="s">
        <v>281</v>
      </c>
      <c r="H91" s="132" t="s">
        <v>281</v>
      </c>
      <c r="I91" s="132" t="s">
        <v>281</v>
      </c>
      <c r="J91" s="132" t="s">
        <v>281</v>
      </c>
      <c r="K91" s="132" t="s">
        <v>281</v>
      </c>
      <c r="L91" s="132" t="s">
        <v>281</v>
      </c>
      <c r="M91" s="132" t="s">
        <v>281</v>
      </c>
      <c r="N91" s="132" t="s">
        <v>281</v>
      </c>
      <c r="O91" s="132" t="s">
        <v>281</v>
      </c>
      <c r="P91" s="132" t="s">
        <v>281</v>
      </c>
      <c r="Q91" s="132" t="s">
        <v>281</v>
      </c>
      <c r="R91" s="132" t="s">
        <v>281</v>
      </c>
      <c r="S91" s="132" t="s">
        <v>281</v>
      </c>
      <c r="T91" s="132" t="s">
        <v>281</v>
      </c>
      <c r="U91" s="132" t="s">
        <v>281</v>
      </c>
      <c r="V91" s="132" t="s">
        <v>281</v>
      </c>
      <c r="W91" s="132" t="s">
        <v>281</v>
      </c>
      <c r="X91" s="132" t="s">
        <v>281</v>
      </c>
      <c r="Y91" s="132" t="s">
        <v>281</v>
      </c>
      <c r="Z91" s="132" t="s">
        <v>281</v>
      </c>
      <c r="AA91" s="132" t="s">
        <v>558</v>
      </c>
      <c r="AB91" s="132" t="s">
        <v>469</v>
      </c>
      <c r="AC91" s="132" t="s">
        <v>281</v>
      </c>
      <c r="AD91" s="132" t="s">
        <v>281</v>
      </c>
      <c r="AE91" s="132" t="s">
        <v>281</v>
      </c>
      <c r="AF91" s="132" t="s">
        <v>281</v>
      </c>
      <c r="AG91" s="132" t="s">
        <v>281</v>
      </c>
      <c r="AH91" s="132" t="s">
        <v>281</v>
      </c>
      <c r="AI91" s="132" t="s">
        <v>281</v>
      </c>
      <c r="AJ91" s="132" t="s">
        <v>281</v>
      </c>
      <c r="AK91" s="132" t="s">
        <v>281</v>
      </c>
      <c r="AL91" s="132"/>
      <c r="AM91" s="132"/>
      <c r="AN91" s="132" t="s">
        <v>1</v>
      </c>
    </row>
    <row r="92" spans="1:40" x14ac:dyDescent="0.3">
      <c r="A92" s="132" t="s">
        <v>200</v>
      </c>
      <c r="B92" s="132" t="s">
        <v>220</v>
      </c>
      <c r="C92" s="132" t="s">
        <v>283</v>
      </c>
      <c r="D92" s="132" t="s">
        <v>280</v>
      </c>
      <c r="E92" s="132" t="s">
        <v>284</v>
      </c>
      <c r="F92" s="132" t="s">
        <v>284</v>
      </c>
      <c r="G92" s="132" t="s">
        <v>284</v>
      </c>
      <c r="H92" s="132" t="s">
        <v>284</v>
      </c>
      <c r="I92" s="132" t="s">
        <v>284</v>
      </c>
      <c r="J92" s="132" t="s">
        <v>284</v>
      </c>
      <c r="K92" s="132" t="s">
        <v>284</v>
      </c>
      <c r="L92" s="132" t="s">
        <v>284</v>
      </c>
      <c r="M92" s="132" t="s">
        <v>284</v>
      </c>
      <c r="N92" s="132" t="s">
        <v>284</v>
      </c>
      <c r="O92" s="132" t="s">
        <v>284</v>
      </c>
      <c r="P92" s="132" t="s">
        <v>284</v>
      </c>
      <c r="Q92" s="132" t="s">
        <v>284</v>
      </c>
      <c r="R92" s="132" t="s">
        <v>284</v>
      </c>
      <c r="S92" s="132" t="s">
        <v>284</v>
      </c>
      <c r="T92" s="132" t="s">
        <v>284</v>
      </c>
      <c r="U92" s="132" t="s">
        <v>284</v>
      </c>
      <c r="V92" s="132" t="s">
        <v>284</v>
      </c>
      <c r="W92" s="132" t="s">
        <v>284</v>
      </c>
      <c r="X92" s="132" t="s">
        <v>284</v>
      </c>
      <c r="Y92" s="132" t="s">
        <v>284</v>
      </c>
      <c r="Z92" s="132" t="s">
        <v>284</v>
      </c>
      <c r="AA92" s="132" t="s">
        <v>509</v>
      </c>
      <c r="AB92" s="132" t="s">
        <v>225</v>
      </c>
      <c r="AC92" s="132" t="s">
        <v>284</v>
      </c>
      <c r="AD92" s="132" t="s">
        <v>284</v>
      </c>
      <c r="AE92" s="132" t="s">
        <v>284</v>
      </c>
      <c r="AF92" s="132" t="s">
        <v>284</v>
      </c>
      <c r="AG92" s="132" t="s">
        <v>284</v>
      </c>
      <c r="AH92" s="132" t="s">
        <v>284</v>
      </c>
      <c r="AI92" s="132" t="s">
        <v>284</v>
      </c>
      <c r="AJ92" s="132" t="s">
        <v>284</v>
      </c>
      <c r="AK92" s="132" t="s">
        <v>284</v>
      </c>
      <c r="AL92" s="132"/>
      <c r="AM92" s="132"/>
      <c r="AN92" s="132" t="s">
        <v>1</v>
      </c>
    </row>
    <row r="93" spans="1:40" x14ac:dyDescent="0.3">
      <c r="A93" s="132" t="s">
        <v>203</v>
      </c>
      <c r="B93" s="132" t="s">
        <v>220</v>
      </c>
      <c r="C93" s="132" t="s">
        <v>283</v>
      </c>
      <c r="D93" s="132" t="s">
        <v>280</v>
      </c>
      <c r="E93" s="132" t="s">
        <v>284</v>
      </c>
      <c r="F93" s="132" t="s">
        <v>284</v>
      </c>
      <c r="G93" s="132" t="s">
        <v>284</v>
      </c>
      <c r="H93" s="132" t="s">
        <v>284</v>
      </c>
      <c r="I93" s="132" t="s">
        <v>284</v>
      </c>
      <c r="J93" s="132" t="s">
        <v>284</v>
      </c>
      <c r="K93" s="132" t="s">
        <v>284</v>
      </c>
      <c r="L93" s="132" t="s">
        <v>284</v>
      </c>
      <c r="M93" s="132" t="s">
        <v>284</v>
      </c>
      <c r="N93" s="132" t="s">
        <v>284</v>
      </c>
      <c r="O93" s="132" t="s">
        <v>284</v>
      </c>
      <c r="P93" s="132" t="s">
        <v>284</v>
      </c>
      <c r="Q93" s="132" t="s">
        <v>284</v>
      </c>
      <c r="R93" s="132" t="s">
        <v>284</v>
      </c>
      <c r="S93" s="132" t="s">
        <v>284</v>
      </c>
      <c r="T93" s="132" t="s">
        <v>284</v>
      </c>
      <c r="U93" s="132" t="s">
        <v>284</v>
      </c>
      <c r="V93" s="132" t="s">
        <v>284</v>
      </c>
      <c r="W93" s="132" t="s">
        <v>284</v>
      </c>
      <c r="X93" s="132" t="s">
        <v>284</v>
      </c>
      <c r="Y93" s="132" t="s">
        <v>284</v>
      </c>
      <c r="Z93" s="132" t="s">
        <v>284</v>
      </c>
      <c r="AA93" s="132" t="s">
        <v>227</v>
      </c>
      <c r="AB93" s="132" t="s">
        <v>296</v>
      </c>
      <c r="AC93" s="132" t="s">
        <v>284</v>
      </c>
      <c r="AD93" s="132" t="s">
        <v>284</v>
      </c>
      <c r="AE93" s="132" t="s">
        <v>284</v>
      </c>
      <c r="AF93" s="132" t="s">
        <v>284</v>
      </c>
      <c r="AG93" s="132" t="s">
        <v>284</v>
      </c>
      <c r="AH93" s="132" t="s">
        <v>284</v>
      </c>
      <c r="AI93" s="132" t="s">
        <v>284</v>
      </c>
      <c r="AJ93" s="132" t="s">
        <v>284</v>
      </c>
      <c r="AK93" s="132" t="s">
        <v>284</v>
      </c>
      <c r="AL93" s="132"/>
      <c r="AM93" s="132"/>
      <c r="AN93" s="132" t="s">
        <v>1</v>
      </c>
    </row>
    <row r="94" spans="1:40" x14ac:dyDescent="0.3">
      <c r="A94" s="132" t="s">
        <v>132</v>
      </c>
      <c r="B94" s="132" t="s">
        <v>220</v>
      </c>
      <c r="C94" s="132" t="s">
        <v>221</v>
      </c>
      <c r="D94" s="132" t="s">
        <v>280</v>
      </c>
      <c r="E94" s="132" t="s">
        <v>282</v>
      </c>
      <c r="F94" s="132" t="s">
        <v>282</v>
      </c>
      <c r="G94" s="132" t="s">
        <v>282</v>
      </c>
      <c r="H94" s="132" t="s">
        <v>282</v>
      </c>
      <c r="I94" s="132" t="s">
        <v>282</v>
      </c>
      <c r="J94" s="132" t="s">
        <v>282</v>
      </c>
      <c r="K94" s="132" t="s">
        <v>282</v>
      </c>
      <c r="L94" s="132" t="s">
        <v>282</v>
      </c>
      <c r="M94" s="132" t="s">
        <v>282</v>
      </c>
      <c r="N94" s="132" t="s">
        <v>282</v>
      </c>
      <c r="O94" s="132" t="s">
        <v>282</v>
      </c>
      <c r="P94" s="132" t="s">
        <v>282</v>
      </c>
      <c r="Q94" s="132" t="s">
        <v>282</v>
      </c>
      <c r="R94" s="132" t="s">
        <v>282</v>
      </c>
      <c r="S94" s="132" t="s">
        <v>282</v>
      </c>
      <c r="T94" s="132" t="s">
        <v>282</v>
      </c>
      <c r="U94" s="132" t="s">
        <v>282</v>
      </c>
      <c r="V94" s="132" t="s">
        <v>282</v>
      </c>
      <c r="W94" s="132" t="s">
        <v>282</v>
      </c>
      <c r="X94" s="132" t="s">
        <v>282</v>
      </c>
      <c r="Y94" s="132" t="s">
        <v>282</v>
      </c>
      <c r="Z94" s="132" t="s">
        <v>282</v>
      </c>
      <c r="AA94" s="132" t="s">
        <v>539</v>
      </c>
      <c r="AB94" s="132" t="s">
        <v>504</v>
      </c>
      <c r="AC94" s="132" t="s">
        <v>282</v>
      </c>
      <c r="AD94" s="132" t="s">
        <v>282</v>
      </c>
      <c r="AE94" s="132" t="s">
        <v>282</v>
      </c>
      <c r="AF94" s="132" t="s">
        <v>282</v>
      </c>
      <c r="AG94" s="132" t="s">
        <v>282</v>
      </c>
      <c r="AH94" s="132" t="s">
        <v>282</v>
      </c>
      <c r="AI94" s="132" t="s">
        <v>282</v>
      </c>
      <c r="AJ94" s="132" t="s">
        <v>282</v>
      </c>
      <c r="AK94" s="132" t="s">
        <v>282</v>
      </c>
      <c r="AL94" s="132"/>
      <c r="AM94" s="132"/>
      <c r="AN94" s="132" t="s">
        <v>1</v>
      </c>
    </row>
    <row r="95" spans="1:40" x14ac:dyDescent="0.3">
      <c r="A95" s="132" t="s">
        <v>92</v>
      </c>
      <c r="B95" s="132" t="s">
        <v>220</v>
      </c>
      <c r="C95" s="132" t="s">
        <v>285</v>
      </c>
      <c r="D95" s="132" t="s">
        <v>286</v>
      </c>
      <c r="E95" s="132" t="s">
        <v>63</v>
      </c>
      <c r="F95" s="132" t="s">
        <v>63</v>
      </c>
      <c r="G95" s="132" t="s">
        <v>63</v>
      </c>
      <c r="H95" s="132" t="s">
        <v>63</v>
      </c>
      <c r="I95" s="132" t="s">
        <v>63</v>
      </c>
      <c r="J95" s="132" t="s">
        <v>63</v>
      </c>
      <c r="K95" s="132" t="s">
        <v>706</v>
      </c>
      <c r="L95" s="132" t="s">
        <v>63</v>
      </c>
      <c r="M95" s="132" t="s">
        <v>63</v>
      </c>
      <c r="N95" s="132" t="s">
        <v>429</v>
      </c>
      <c r="O95" s="132" t="s">
        <v>707</v>
      </c>
      <c r="P95" s="132" t="s">
        <v>63</v>
      </c>
      <c r="Q95" s="132" t="s">
        <v>708</v>
      </c>
      <c r="R95" s="132" t="s">
        <v>709</v>
      </c>
      <c r="S95" s="132" t="s">
        <v>63</v>
      </c>
      <c r="T95" s="132" t="s">
        <v>63</v>
      </c>
      <c r="U95" s="132" t="s">
        <v>63</v>
      </c>
      <c r="V95" s="132" t="s">
        <v>63</v>
      </c>
      <c r="W95" s="132" t="s">
        <v>63</v>
      </c>
      <c r="X95" s="132" t="s">
        <v>63</v>
      </c>
      <c r="Y95" s="132" t="s">
        <v>63</v>
      </c>
      <c r="Z95" s="132" t="s">
        <v>63</v>
      </c>
      <c r="AA95" s="134" t="s">
        <v>494</v>
      </c>
      <c r="AB95" s="134" t="s">
        <v>483</v>
      </c>
      <c r="AC95" s="132" t="s">
        <v>461</v>
      </c>
      <c r="AD95" s="132" t="s">
        <v>710</v>
      </c>
      <c r="AE95" s="132" t="s">
        <v>63</v>
      </c>
      <c r="AF95" s="132" t="s">
        <v>63</v>
      </c>
      <c r="AG95" s="132" t="s">
        <v>63</v>
      </c>
      <c r="AH95" s="132" t="s">
        <v>63</v>
      </c>
      <c r="AI95" s="132" t="s">
        <v>711</v>
      </c>
      <c r="AJ95" s="132" t="s">
        <v>63</v>
      </c>
      <c r="AK95" s="132" t="s">
        <v>712</v>
      </c>
      <c r="AL95" s="132" t="s">
        <v>713</v>
      </c>
      <c r="AM95" s="132" t="s">
        <v>714</v>
      </c>
      <c r="AN95" s="132" t="s">
        <v>715</v>
      </c>
    </row>
    <row r="96" spans="1:40" x14ac:dyDescent="0.3">
      <c r="A96" s="132" t="s">
        <v>84</v>
      </c>
      <c r="B96" s="132" t="s">
        <v>220</v>
      </c>
      <c r="C96" s="132" t="s">
        <v>287</v>
      </c>
      <c r="D96" s="132" t="s">
        <v>286</v>
      </c>
      <c r="E96" s="132" t="s">
        <v>288</v>
      </c>
      <c r="F96" s="132" t="s">
        <v>288</v>
      </c>
      <c r="G96" s="132" t="s">
        <v>288</v>
      </c>
      <c r="H96" s="132" t="s">
        <v>288</v>
      </c>
      <c r="I96" s="132" t="s">
        <v>288</v>
      </c>
      <c r="J96" s="132" t="s">
        <v>288</v>
      </c>
      <c r="K96" s="132" t="s">
        <v>288</v>
      </c>
      <c r="L96" s="132" t="s">
        <v>288</v>
      </c>
      <c r="M96" s="132" t="s">
        <v>288</v>
      </c>
      <c r="N96" s="132" t="s">
        <v>288</v>
      </c>
      <c r="O96" s="132" t="s">
        <v>288</v>
      </c>
      <c r="P96" s="132" t="s">
        <v>288</v>
      </c>
      <c r="Q96" s="132" t="s">
        <v>288</v>
      </c>
      <c r="R96" s="132" t="s">
        <v>288</v>
      </c>
      <c r="S96" s="132" t="s">
        <v>288</v>
      </c>
      <c r="T96" s="132" t="s">
        <v>288</v>
      </c>
      <c r="U96" s="132" t="s">
        <v>288</v>
      </c>
      <c r="V96" s="132" t="s">
        <v>288</v>
      </c>
      <c r="W96" s="132" t="s">
        <v>288</v>
      </c>
      <c r="X96" s="132" t="s">
        <v>288</v>
      </c>
      <c r="Y96" s="132" t="s">
        <v>288</v>
      </c>
      <c r="Z96" s="132" t="s">
        <v>288</v>
      </c>
      <c r="AA96" s="132" t="s">
        <v>716</v>
      </c>
      <c r="AB96" s="132" t="s">
        <v>717</v>
      </c>
      <c r="AC96" s="132" t="s">
        <v>288</v>
      </c>
      <c r="AD96" s="132" t="s">
        <v>288</v>
      </c>
      <c r="AE96" s="132" t="s">
        <v>288</v>
      </c>
      <c r="AF96" s="132" t="s">
        <v>288</v>
      </c>
      <c r="AG96" s="132" t="s">
        <v>288</v>
      </c>
      <c r="AH96" s="132" t="s">
        <v>288</v>
      </c>
      <c r="AI96" s="132" t="s">
        <v>718</v>
      </c>
      <c r="AJ96" s="132" t="s">
        <v>288</v>
      </c>
      <c r="AK96" s="132" t="s">
        <v>288</v>
      </c>
      <c r="AL96" s="132" t="s">
        <v>288</v>
      </c>
      <c r="AM96" s="132" t="s">
        <v>470</v>
      </c>
      <c r="AN96" s="132" t="s">
        <v>1</v>
      </c>
    </row>
    <row r="97" spans="1:40" x14ac:dyDescent="0.3">
      <c r="A97" s="132" t="s">
        <v>85</v>
      </c>
      <c r="B97" s="132" t="s">
        <v>220</v>
      </c>
      <c r="C97" s="132" t="s">
        <v>287</v>
      </c>
      <c r="D97" s="132" t="s">
        <v>286</v>
      </c>
      <c r="E97" s="132" t="s">
        <v>288</v>
      </c>
      <c r="F97" s="132" t="s">
        <v>288</v>
      </c>
      <c r="G97" s="132" t="s">
        <v>288</v>
      </c>
      <c r="H97" s="132" t="s">
        <v>288</v>
      </c>
      <c r="I97" s="132" t="s">
        <v>288</v>
      </c>
      <c r="J97" s="132" t="s">
        <v>288</v>
      </c>
      <c r="K97" s="132" t="s">
        <v>288</v>
      </c>
      <c r="L97" s="132" t="s">
        <v>288</v>
      </c>
      <c r="M97" s="132" t="s">
        <v>288</v>
      </c>
      <c r="N97" s="132" t="s">
        <v>288</v>
      </c>
      <c r="O97" s="132" t="s">
        <v>288</v>
      </c>
      <c r="P97" s="132" t="s">
        <v>288</v>
      </c>
      <c r="Q97" s="132" t="s">
        <v>288</v>
      </c>
      <c r="R97" s="132" t="s">
        <v>288</v>
      </c>
      <c r="S97" s="132" t="s">
        <v>288</v>
      </c>
      <c r="T97" s="132" t="s">
        <v>288</v>
      </c>
      <c r="U97" s="132" t="s">
        <v>288</v>
      </c>
      <c r="V97" s="132" t="s">
        <v>288</v>
      </c>
      <c r="W97" s="132" t="s">
        <v>288</v>
      </c>
      <c r="X97" s="132" t="s">
        <v>288</v>
      </c>
      <c r="Y97" s="132" t="s">
        <v>288</v>
      </c>
      <c r="Z97" s="132" t="s">
        <v>288</v>
      </c>
      <c r="AA97" s="132" t="s">
        <v>430</v>
      </c>
      <c r="AB97" s="132" t="s">
        <v>719</v>
      </c>
      <c r="AC97" s="132" t="s">
        <v>720</v>
      </c>
      <c r="AD97" s="132" t="s">
        <v>288</v>
      </c>
      <c r="AE97" s="132" t="s">
        <v>288</v>
      </c>
      <c r="AF97" s="132" t="s">
        <v>288</v>
      </c>
      <c r="AG97" s="132" t="s">
        <v>288</v>
      </c>
      <c r="AH97" s="132" t="s">
        <v>288</v>
      </c>
      <c r="AI97" s="132" t="s">
        <v>721</v>
      </c>
      <c r="AJ97" s="132" t="s">
        <v>288</v>
      </c>
      <c r="AK97" s="132" t="s">
        <v>288</v>
      </c>
      <c r="AL97" s="132" t="s">
        <v>300</v>
      </c>
      <c r="AM97" s="132" t="s">
        <v>722</v>
      </c>
      <c r="AN97" s="132" t="s">
        <v>1</v>
      </c>
    </row>
    <row r="98" spans="1:40" x14ac:dyDescent="0.3">
      <c r="A98" s="132" t="s">
        <v>86</v>
      </c>
      <c r="B98" s="132" t="s">
        <v>220</v>
      </c>
      <c r="C98" s="132" t="s">
        <v>289</v>
      </c>
      <c r="D98" s="132" t="s">
        <v>286</v>
      </c>
      <c r="E98" s="132" t="s">
        <v>292</v>
      </c>
      <c r="F98" s="132" t="s">
        <v>292</v>
      </c>
      <c r="G98" s="132" t="s">
        <v>292</v>
      </c>
      <c r="H98" s="132" t="s">
        <v>292</v>
      </c>
      <c r="I98" s="132" t="s">
        <v>292</v>
      </c>
      <c r="J98" s="132" t="s">
        <v>292</v>
      </c>
      <c r="K98" s="132" t="s">
        <v>570</v>
      </c>
      <c r="L98" s="132" t="s">
        <v>292</v>
      </c>
      <c r="M98" s="132" t="s">
        <v>292</v>
      </c>
      <c r="N98" s="132" t="s">
        <v>723</v>
      </c>
      <c r="O98" s="132" t="s">
        <v>570</v>
      </c>
      <c r="P98" s="132" t="s">
        <v>292</v>
      </c>
      <c r="Q98" s="132" t="s">
        <v>724</v>
      </c>
      <c r="R98" s="132" t="s">
        <v>298</v>
      </c>
      <c r="S98" s="132" t="s">
        <v>292</v>
      </c>
      <c r="T98" s="132" t="s">
        <v>292</v>
      </c>
      <c r="U98" s="132" t="s">
        <v>292</v>
      </c>
      <c r="V98" s="132" t="s">
        <v>292</v>
      </c>
      <c r="W98" s="132" t="s">
        <v>292</v>
      </c>
      <c r="X98" s="132" t="s">
        <v>292</v>
      </c>
      <c r="Y98" s="132" t="s">
        <v>292</v>
      </c>
      <c r="Z98" s="132" t="s">
        <v>292</v>
      </c>
      <c r="AA98" s="132" t="s">
        <v>588</v>
      </c>
      <c r="AB98" s="132" t="s">
        <v>725</v>
      </c>
      <c r="AC98" s="132" t="s">
        <v>726</v>
      </c>
      <c r="AD98" s="132" t="s">
        <v>727</v>
      </c>
      <c r="AE98" s="132" t="s">
        <v>292</v>
      </c>
      <c r="AF98" s="132" t="s">
        <v>292</v>
      </c>
      <c r="AG98" s="132" t="s">
        <v>292</v>
      </c>
      <c r="AH98" s="132" t="s">
        <v>292</v>
      </c>
      <c r="AI98" s="132" t="s">
        <v>469</v>
      </c>
      <c r="AJ98" s="132" t="s">
        <v>291</v>
      </c>
      <c r="AK98" s="132" t="s">
        <v>728</v>
      </c>
      <c r="AL98" s="132" t="s">
        <v>729</v>
      </c>
      <c r="AM98" s="132" t="s">
        <v>730</v>
      </c>
      <c r="AN98" s="132" t="s">
        <v>1</v>
      </c>
    </row>
    <row r="99" spans="1:40" x14ac:dyDescent="0.3">
      <c r="A99" s="132" t="s">
        <v>87</v>
      </c>
      <c r="B99" s="132" t="s">
        <v>220</v>
      </c>
      <c r="C99" s="132" t="s">
        <v>289</v>
      </c>
      <c r="D99" s="132" t="s">
        <v>286</v>
      </c>
      <c r="E99" s="132" t="s">
        <v>292</v>
      </c>
      <c r="F99" s="132" t="s">
        <v>292</v>
      </c>
      <c r="G99" s="132" t="s">
        <v>292</v>
      </c>
      <c r="H99" s="132" t="s">
        <v>292</v>
      </c>
      <c r="I99" s="132" t="s">
        <v>292</v>
      </c>
      <c r="J99" s="132" t="s">
        <v>292</v>
      </c>
      <c r="K99" s="132" t="s">
        <v>731</v>
      </c>
      <c r="L99" s="132" t="s">
        <v>570</v>
      </c>
      <c r="M99" s="132" t="s">
        <v>292</v>
      </c>
      <c r="N99" s="132" t="s">
        <v>732</v>
      </c>
      <c r="O99" s="132" t="s">
        <v>718</v>
      </c>
      <c r="P99" s="132" t="s">
        <v>292</v>
      </c>
      <c r="Q99" s="132" t="s">
        <v>733</v>
      </c>
      <c r="R99" s="132" t="s">
        <v>734</v>
      </c>
      <c r="S99" s="132" t="s">
        <v>292</v>
      </c>
      <c r="T99" s="132" t="s">
        <v>292</v>
      </c>
      <c r="U99" s="132" t="s">
        <v>292</v>
      </c>
      <c r="V99" s="132" t="s">
        <v>292</v>
      </c>
      <c r="W99" s="132" t="s">
        <v>292</v>
      </c>
      <c r="X99" s="132" t="s">
        <v>292</v>
      </c>
      <c r="Y99" s="132" t="s">
        <v>292</v>
      </c>
      <c r="Z99" s="132" t="s">
        <v>292</v>
      </c>
      <c r="AA99" s="132" t="s">
        <v>735</v>
      </c>
      <c r="AB99" s="132" t="s">
        <v>540</v>
      </c>
      <c r="AC99" s="132" t="s">
        <v>295</v>
      </c>
      <c r="AD99" s="132" t="s">
        <v>727</v>
      </c>
      <c r="AE99" s="132" t="s">
        <v>292</v>
      </c>
      <c r="AF99" s="132" t="s">
        <v>292</v>
      </c>
      <c r="AG99" s="132" t="s">
        <v>292</v>
      </c>
      <c r="AH99" s="132" t="s">
        <v>292</v>
      </c>
      <c r="AI99" s="132" t="s">
        <v>736</v>
      </c>
      <c r="AJ99" s="132" t="s">
        <v>696</v>
      </c>
      <c r="AK99" s="132" t="s">
        <v>310</v>
      </c>
      <c r="AL99" s="132" t="s">
        <v>554</v>
      </c>
      <c r="AM99" s="132" t="s">
        <v>737</v>
      </c>
      <c r="AN99" s="132" t="s">
        <v>1</v>
      </c>
    </row>
    <row r="100" spans="1:40" x14ac:dyDescent="0.3">
      <c r="A100" s="132" t="s">
        <v>88</v>
      </c>
      <c r="B100" s="132" t="s">
        <v>220</v>
      </c>
      <c r="C100" s="132" t="s">
        <v>289</v>
      </c>
      <c r="D100" s="132" t="s">
        <v>286</v>
      </c>
      <c r="E100" s="132" t="s">
        <v>292</v>
      </c>
      <c r="F100" s="132" t="s">
        <v>292</v>
      </c>
      <c r="G100" s="132" t="s">
        <v>292</v>
      </c>
      <c r="H100" s="132" t="s">
        <v>292</v>
      </c>
      <c r="I100" s="132" t="s">
        <v>292</v>
      </c>
      <c r="J100" s="132" t="s">
        <v>292</v>
      </c>
      <c r="K100" s="132" t="s">
        <v>474</v>
      </c>
      <c r="L100" s="132" t="s">
        <v>738</v>
      </c>
      <c r="M100" s="132" t="s">
        <v>302</v>
      </c>
      <c r="N100" s="132" t="s">
        <v>739</v>
      </c>
      <c r="O100" s="132" t="s">
        <v>740</v>
      </c>
      <c r="P100" s="132" t="s">
        <v>728</v>
      </c>
      <c r="Q100" s="132" t="s">
        <v>741</v>
      </c>
      <c r="R100" s="132" t="s">
        <v>742</v>
      </c>
      <c r="S100" s="132" t="s">
        <v>292</v>
      </c>
      <c r="T100" s="132" t="s">
        <v>292</v>
      </c>
      <c r="U100" s="132" t="s">
        <v>292</v>
      </c>
      <c r="V100" s="132" t="s">
        <v>292</v>
      </c>
      <c r="W100" s="132" t="s">
        <v>292</v>
      </c>
      <c r="X100" s="132" t="s">
        <v>618</v>
      </c>
      <c r="Y100" s="132" t="s">
        <v>611</v>
      </c>
      <c r="Z100" s="132" t="s">
        <v>292</v>
      </c>
      <c r="AA100" s="132" t="s">
        <v>743</v>
      </c>
      <c r="AB100" s="132" t="s">
        <v>744</v>
      </c>
      <c r="AC100" s="132" t="s">
        <v>740</v>
      </c>
      <c r="AD100" s="132" t="s">
        <v>228</v>
      </c>
      <c r="AE100" s="132" t="s">
        <v>292</v>
      </c>
      <c r="AF100" s="132" t="s">
        <v>292</v>
      </c>
      <c r="AG100" s="132" t="s">
        <v>292</v>
      </c>
      <c r="AH100" s="132" t="s">
        <v>292</v>
      </c>
      <c r="AI100" s="132" t="s">
        <v>745</v>
      </c>
      <c r="AJ100" s="132" t="s">
        <v>720</v>
      </c>
      <c r="AK100" s="132" t="s">
        <v>726</v>
      </c>
      <c r="AL100" s="132" t="s">
        <v>746</v>
      </c>
      <c r="AM100" s="132" t="s">
        <v>747</v>
      </c>
      <c r="AN100" s="132" t="s">
        <v>1</v>
      </c>
    </row>
    <row r="101" spans="1:40" x14ac:dyDescent="0.3">
      <c r="A101" s="132" t="s">
        <v>89</v>
      </c>
      <c r="B101" s="132" t="s">
        <v>220</v>
      </c>
      <c r="C101" s="132" t="s">
        <v>289</v>
      </c>
      <c r="D101" s="132" t="s">
        <v>286</v>
      </c>
      <c r="E101" s="132" t="s">
        <v>292</v>
      </c>
      <c r="F101" s="132" t="s">
        <v>292</v>
      </c>
      <c r="G101" s="132" t="s">
        <v>292</v>
      </c>
      <c r="H101" s="132" t="s">
        <v>292</v>
      </c>
      <c r="I101" s="132" t="s">
        <v>292</v>
      </c>
      <c r="J101" s="132" t="s">
        <v>292</v>
      </c>
      <c r="K101" s="132" t="s">
        <v>225</v>
      </c>
      <c r="L101" s="132" t="s">
        <v>748</v>
      </c>
      <c r="M101" s="132" t="s">
        <v>698</v>
      </c>
      <c r="N101" s="132" t="s">
        <v>558</v>
      </c>
      <c r="O101" s="132" t="s">
        <v>582</v>
      </c>
      <c r="P101" s="132" t="s">
        <v>266</v>
      </c>
      <c r="Q101" s="132" t="s">
        <v>749</v>
      </c>
      <c r="R101" s="132" t="s">
        <v>222</v>
      </c>
      <c r="S101" s="132" t="s">
        <v>292</v>
      </c>
      <c r="T101" s="132" t="s">
        <v>297</v>
      </c>
      <c r="U101" s="132" t="s">
        <v>292</v>
      </c>
      <c r="V101" s="132" t="s">
        <v>292</v>
      </c>
      <c r="W101" s="132" t="s">
        <v>292</v>
      </c>
      <c r="X101" s="132" t="s">
        <v>612</v>
      </c>
      <c r="Y101" s="132" t="s">
        <v>750</v>
      </c>
      <c r="Z101" s="132" t="s">
        <v>619</v>
      </c>
      <c r="AA101" s="132" t="s">
        <v>751</v>
      </c>
      <c r="AB101" s="132" t="s">
        <v>752</v>
      </c>
      <c r="AC101" s="132" t="s">
        <v>307</v>
      </c>
      <c r="AD101" s="132" t="s">
        <v>553</v>
      </c>
      <c r="AE101" s="132" t="s">
        <v>292</v>
      </c>
      <c r="AF101" s="132" t="s">
        <v>292</v>
      </c>
      <c r="AG101" s="132" t="s">
        <v>292</v>
      </c>
      <c r="AH101" s="132" t="s">
        <v>292</v>
      </c>
      <c r="AI101" s="132" t="s">
        <v>222</v>
      </c>
      <c r="AJ101" s="132" t="s">
        <v>425</v>
      </c>
      <c r="AK101" s="132" t="s">
        <v>753</v>
      </c>
      <c r="AL101" s="132" t="s">
        <v>307</v>
      </c>
      <c r="AM101" s="132" t="s">
        <v>533</v>
      </c>
      <c r="AN101" s="132" t="s">
        <v>1</v>
      </c>
    </row>
    <row r="102" spans="1:40" x14ac:dyDescent="0.3">
      <c r="A102" s="132" t="s">
        <v>90</v>
      </c>
      <c r="B102" s="132" t="s">
        <v>220</v>
      </c>
      <c r="C102" s="132" t="s">
        <v>289</v>
      </c>
      <c r="D102" s="132" t="s">
        <v>286</v>
      </c>
      <c r="E102" s="132" t="s">
        <v>292</v>
      </c>
      <c r="F102" s="132" t="s">
        <v>292</v>
      </c>
      <c r="G102" s="132" t="s">
        <v>292</v>
      </c>
      <c r="H102" s="132" t="s">
        <v>292</v>
      </c>
      <c r="I102" s="132" t="s">
        <v>292</v>
      </c>
      <c r="J102" s="132" t="s">
        <v>292</v>
      </c>
      <c r="K102" s="132" t="s">
        <v>554</v>
      </c>
      <c r="L102" s="132" t="s">
        <v>313</v>
      </c>
      <c r="M102" s="132" t="s">
        <v>754</v>
      </c>
      <c r="N102" s="132" t="s">
        <v>755</v>
      </c>
      <c r="O102" s="132" t="s">
        <v>756</v>
      </c>
      <c r="P102" s="132" t="s">
        <v>292</v>
      </c>
      <c r="Q102" s="132" t="s">
        <v>304</v>
      </c>
      <c r="R102" s="132" t="s">
        <v>299</v>
      </c>
      <c r="S102" s="132" t="s">
        <v>292</v>
      </c>
      <c r="T102" s="132" t="s">
        <v>306</v>
      </c>
      <c r="U102" s="132" t="s">
        <v>292</v>
      </c>
      <c r="V102" s="132" t="s">
        <v>292</v>
      </c>
      <c r="W102" s="132" t="s">
        <v>292</v>
      </c>
      <c r="X102" s="132" t="s">
        <v>292</v>
      </c>
      <c r="Y102" s="132" t="s">
        <v>292</v>
      </c>
      <c r="Z102" s="132" t="s">
        <v>292</v>
      </c>
      <c r="AA102" s="132" t="s">
        <v>757</v>
      </c>
      <c r="AB102" s="132" t="s">
        <v>542</v>
      </c>
      <c r="AC102" s="132" t="s">
        <v>758</v>
      </c>
      <c r="AD102" s="132" t="s">
        <v>474</v>
      </c>
      <c r="AE102" s="132" t="s">
        <v>292</v>
      </c>
      <c r="AF102" s="132" t="s">
        <v>292</v>
      </c>
      <c r="AG102" s="132" t="s">
        <v>292</v>
      </c>
      <c r="AH102" s="132" t="s">
        <v>292</v>
      </c>
      <c r="AI102" s="132" t="s">
        <v>478</v>
      </c>
      <c r="AJ102" s="132" t="s">
        <v>611</v>
      </c>
      <c r="AK102" s="132" t="s">
        <v>267</v>
      </c>
      <c r="AL102" s="132" t="s">
        <v>759</v>
      </c>
      <c r="AM102" s="132" t="s">
        <v>760</v>
      </c>
      <c r="AN102" s="132" t="s">
        <v>1</v>
      </c>
    </row>
    <row r="103" spans="1:40" x14ac:dyDescent="0.3">
      <c r="A103" s="132" t="s">
        <v>91</v>
      </c>
      <c r="B103" s="132" t="s">
        <v>220</v>
      </c>
      <c r="C103" s="132" t="s">
        <v>289</v>
      </c>
      <c r="D103" s="132" t="s">
        <v>286</v>
      </c>
      <c r="E103" s="132" t="s">
        <v>292</v>
      </c>
      <c r="F103" s="132" t="s">
        <v>292</v>
      </c>
      <c r="G103" s="132" t="s">
        <v>292</v>
      </c>
      <c r="H103" s="132" t="s">
        <v>292</v>
      </c>
      <c r="I103" s="132" t="s">
        <v>292</v>
      </c>
      <c r="J103" s="132" t="s">
        <v>292</v>
      </c>
      <c r="K103" s="132" t="s">
        <v>619</v>
      </c>
      <c r="L103" s="132" t="s">
        <v>292</v>
      </c>
      <c r="M103" s="132" t="s">
        <v>292</v>
      </c>
      <c r="N103" s="132" t="s">
        <v>552</v>
      </c>
      <c r="O103" s="132" t="s">
        <v>761</v>
      </c>
      <c r="P103" s="132" t="s">
        <v>292</v>
      </c>
      <c r="Q103" s="132" t="s">
        <v>311</v>
      </c>
      <c r="R103" s="132" t="s">
        <v>728</v>
      </c>
      <c r="S103" s="132" t="s">
        <v>292</v>
      </c>
      <c r="T103" s="132" t="s">
        <v>292</v>
      </c>
      <c r="U103" s="132" t="s">
        <v>292</v>
      </c>
      <c r="V103" s="132" t="s">
        <v>292</v>
      </c>
      <c r="W103" s="132" t="s">
        <v>292</v>
      </c>
      <c r="X103" s="132" t="s">
        <v>292</v>
      </c>
      <c r="Y103" s="132" t="s">
        <v>292</v>
      </c>
      <c r="Z103" s="132" t="s">
        <v>292</v>
      </c>
      <c r="AA103" s="132" t="s">
        <v>429</v>
      </c>
      <c r="AB103" s="132" t="s">
        <v>762</v>
      </c>
      <c r="AC103" s="132" t="s">
        <v>266</v>
      </c>
      <c r="AD103" s="132" t="s">
        <v>292</v>
      </c>
      <c r="AE103" s="132" t="s">
        <v>292</v>
      </c>
      <c r="AF103" s="132" t="s">
        <v>292</v>
      </c>
      <c r="AG103" s="132" t="s">
        <v>292</v>
      </c>
      <c r="AH103" s="132" t="s">
        <v>292</v>
      </c>
      <c r="AI103" s="132" t="s">
        <v>292</v>
      </c>
      <c r="AJ103" s="132" t="s">
        <v>292</v>
      </c>
      <c r="AK103" s="132" t="s">
        <v>292</v>
      </c>
      <c r="AL103" s="132" t="s">
        <v>474</v>
      </c>
      <c r="AM103" s="132" t="s">
        <v>763</v>
      </c>
      <c r="AN103" s="132" t="s">
        <v>1</v>
      </c>
    </row>
    <row r="104" spans="1:40" x14ac:dyDescent="0.3">
      <c r="A104" s="132" t="s">
        <v>764</v>
      </c>
      <c r="B104" s="132" t="s">
        <v>220</v>
      </c>
      <c r="C104" s="132" t="s">
        <v>268</v>
      </c>
      <c r="D104" s="132" t="s">
        <v>765</v>
      </c>
      <c r="E104" s="132"/>
      <c r="F104" s="132"/>
      <c r="G104" s="132"/>
      <c r="H104" s="132"/>
      <c r="I104" s="132"/>
      <c r="J104" s="132"/>
      <c r="K104" s="132"/>
      <c r="L104" s="132"/>
      <c r="M104" s="132"/>
      <c r="N104" s="132"/>
      <c r="O104" s="132"/>
      <c r="P104" s="132"/>
      <c r="Q104" s="132"/>
      <c r="R104" s="132"/>
      <c r="S104" s="132"/>
      <c r="T104" s="132"/>
      <c r="U104" s="132"/>
      <c r="V104" s="132"/>
      <c r="W104" s="132"/>
      <c r="X104" s="132"/>
      <c r="Y104" s="132"/>
      <c r="Z104" s="132"/>
      <c r="AA104" s="132"/>
      <c r="AB104" s="132" t="s">
        <v>766</v>
      </c>
      <c r="AC104" s="132"/>
      <c r="AD104" s="132"/>
      <c r="AE104" s="132" t="s">
        <v>766</v>
      </c>
      <c r="AF104" s="132"/>
      <c r="AG104" s="132"/>
      <c r="AH104" s="132"/>
      <c r="AI104" s="132"/>
      <c r="AJ104" s="132"/>
      <c r="AK104" s="132"/>
      <c r="AL104" s="132"/>
      <c r="AM104" s="132"/>
      <c r="AN104" s="132" t="s">
        <v>1</v>
      </c>
    </row>
    <row r="105" spans="1:40" x14ac:dyDescent="0.3">
      <c r="A105" s="132" t="s">
        <v>767</v>
      </c>
      <c r="B105" s="132" t="s">
        <v>220</v>
      </c>
      <c r="C105" s="132" t="s">
        <v>268</v>
      </c>
      <c r="D105" s="132" t="s">
        <v>765</v>
      </c>
      <c r="E105" s="132"/>
      <c r="F105" s="132"/>
      <c r="G105" s="132"/>
      <c r="H105" s="132"/>
      <c r="I105" s="132"/>
      <c r="J105" s="132"/>
      <c r="K105" s="132"/>
      <c r="L105" s="132"/>
      <c r="M105" s="132"/>
      <c r="N105" s="132"/>
      <c r="O105" s="132"/>
      <c r="P105" s="132"/>
      <c r="Q105" s="132"/>
      <c r="R105" s="132"/>
      <c r="S105" s="132"/>
      <c r="T105" s="132"/>
      <c r="U105" s="132"/>
      <c r="V105" s="132"/>
      <c r="W105" s="132"/>
      <c r="X105" s="132"/>
      <c r="Y105" s="132"/>
      <c r="Z105" s="132"/>
      <c r="AA105" s="132"/>
      <c r="AB105" s="132" t="s">
        <v>749</v>
      </c>
      <c r="AC105" s="132"/>
      <c r="AD105" s="132"/>
      <c r="AE105" s="132" t="s">
        <v>766</v>
      </c>
      <c r="AF105" s="132"/>
      <c r="AG105" s="132"/>
      <c r="AH105" s="132"/>
      <c r="AI105" s="132"/>
      <c r="AJ105" s="132"/>
      <c r="AK105" s="132"/>
      <c r="AL105" s="132"/>
      <c r="AM105" s="132"/>
      <c r="AN105" s="132" t="s">
        <v>1</v>
      </c>
    </row>
    <row r="106" spans="1:40" x14ac:dyDescent="0.3">
      <c r="A106" s="132" t="s">
        <v>768</v>
      </c>
      <c r="B106" s="132" t="s">
        <v>220</v>
      </c>
      <c r="C106" s="132" t="s">
        <v>268</v>
      </c>
      <c r="D106" s="132" t="s">
        <v>765</v>
      </c>
      <c r="E106" s="132"/>
      <c r="F106" s="132"/>
      <c r="G106" s="132"/>
      <c r="H106" s="132"/>
      <c r="I106" s="132"/>
      <c r="J106" s="132"/>
      <c r="K106" s="132"/>
      <c r="L106" s="132"/>
      <c r="M106" s="132"/>
      <c r="N106" s="132"/>
      <c r="O106" s="132"/>
      <c r="P106" s="132"/>
      <c r="Q106" s="132"/>
      <c r="R106" s="132"/>
      <c r="S106" s="132"/>
      <c r="T106" s="132"/>
      <c r="U106" s="132"/>
      <c r="V106" s="132"/>
      <c r="W106" s="132"/>
      <c r="X106" s="132"/>
      <c r="Y106" s="132"/>
      <c r="Z106" s="132"/>
      <c r="AA106" s="132"/>
      <c r="AB106" s="132" t="s">
        <v>545</v>
      </c>
      <c r="AC106" s="132"/>
      <c r="AD106" s="132"/>
      <c r="AE106" s="132" t="s">
        <v>766</v>
      </c>
      <c r="AF106" s="132"/>
      <c r="AG106" s="132"/>
      <c r="AH106" s="132"/>
      <c r="AI106" s="132"/>
      <c r="AJ106" s="132"/>
      <c r="AK106" s="132"/>
      <c r="AL106" s="132"/>
      <c r="AM106" s="132"/>
      <c r="AN106" s="132" t="s">
        <v>1</v>
      </c>
    </row>
    <row r="107" spans="1:40" x14ac:dyDescent="0.3">
      <c r="A107" s="132" t="s">
        <v>769</v>
      </c>
      <c r="B107" s="132" t="s">
        <v>220</v>
      </c>
      <c r="C107" s="132" t="s">
        <v>268</v>
      </c>
      <c r="D107" s="132" t="s">
        <v>765</v>
      </c>
      <c r="E107" s="132"/>
      <c r="F107" s="132"/>
      <c r="G107" s="132"/>
      <c r="H107" s="132"/>
      <c r="I107" s="132"/>
      <c r="J107" s="132"/>
      <c r="K107" s="132"/>
      <c r="L107" s="132"/>
      <c r="M107" s="132"/>
      <c r="N107" s="132"/>
      <c r="O107" s="132"/>
      <c r="P107" s="132"/>
      <c r="Q107" s="132"/>
      <c r="R107" s="132"/>
      <c r="S107" s="132"/>
      <c r="T107" s="132"/>
      <c r="U107" s="132"/>
      <c r="V107" s="132"/>
      <c r="W107" s="132"/>
      <c r="X107" s="132"/>
      <c r="Y107" s="132"/>
      <c r="Z107" s="132"/>
      <c r="AA107" s="132"/>
      <c r="AB107" s="132" t="s">
        <v>751</v>
      </c>
      <c r="AC107" s="132"/>
      <c r="AD107" s="132"/>
      <c r="AE107" s="132" t="s">
        <v>766</v>
      </c>
      <c r="AF107" s="132"/>
      <c r="AG107" s="132"/>
      <c r="AH107" s="132"/>
      <c r="AI107" s="132"/>
      <c r="AJ107" s="132"/>
      <c r="AK107" s="132"/>
      <c r="AL107" s="132"/>
      <c r="AM107" s="132"/>
      <c r="AN107" s="132" t="s">
        <v>1</v>
      </c>
    </row>
    <row r="108" spans="1:40" x14ac:dyDescent="0.3">
      <c r="A108" s="132" t="s">
        <v>770</v>
      </c>
      <c r="B108" s="132" t="s">
        <v>220</v>
      </c>
      <c r="C108" s="132" t="s">
        <v>268</v>
      </c>
      <c r="D108" s="132" t="s">
        <v>765</v>
      </c>
      <c r="E108" s="132"/>
      <c r="F108" s="132"/>
      <c r="G108" s="132"/>
      <c r="H108" s="132"/>
      <c r="I108" s="132"/>
      <c r="J108" s="132"/>
      <c r="K108" s="132"/>
      <c r="L108" s="132"/>
      <c r="M108" s="132"/>
      <c r="N108" s="132"/>
      <c r="O108" s="132"/>
      <c r="P108" s="132"/>
      <c r="Q108" s="132"/>
      <c r="R108" s="132"/>
      <c r="S108" s="132"/>
      <c r="T108" s="132"/>
      <c r="U108" s="132"/>
      <c r="V108" s="132"/>
      <c r="W108" s="132"/>
      <c r="X108" s="132"/>
      <c r="Y108" s="132"/>
      <c r="Z108" s="132"/>
      <c r="AA108" s="132"/>
      <c r="AB108" s="132" t="s">
        <v>429</v>
      </c>
      <c r="AC108" s="132"/>
      <c r="AD108" s="132"/>
      <c r="AE108" s="132" t="s">
        <v>766</v>
      </c>
      <c r="AF108" s="132"/>
      <c r="AG108" s="132"/>
      <c r="AH108" s="132"/>
      <c r="AI108" s="132"/>
      <c r="AJ108" s="132"/>
      <c r="AK108" s="132"/>
      <c r="AL108" s="132"/>
      <c r="AM108" s="132"/>
      <c r="AN108" s="132" t="s">
        <v>1</v>
      </c>
    </row>
    <row r="109" spans="1:40" x14ac:dyDescent="0.3">
      <c r="A109" s="132" t="s">
        <v>771</v>
      </c>
      <c r="B109" s="132" t="s">
        <v>220</v>
      </c>
      <c r="C109" s="132"/>
      <c r="D109" s="132" t="s">
        <v>772</v>
      </c>
      <c r="E109" s="132"/>
      <c r="F109" s="132"/>
      <c r="G109" s="132"/>
      <c r="H109" s="132"/>
      <c r="I109" s="132"/>
      <c r="J109" s="132"/>
      <c r="K109" s="132"/>
      <c r="L109" s="132"/>
      <c r="M109" s="132"/>
      <c r="N109" s="132"/>
      <c r="O109" s="132"/>
      <c r="P109" s="132"/>
      <c r="Q109" s="132"/>
      <c r="R109" s="132"/>
      <c r="S109" s="132"/>
      <c r="T109" s="132"/>
      <c r="U109" s="132"/>
      <c r="V109" s="132"/>
      <c r="W109" s="132"/>
      <c r="X109" s="132"/>
      <c r="Y109" s="132"/>
      <c r="Z109" s="132"/>
      <c r="AA109" s="132"/>
      <c r="AB109" s="132" t="s">
        <v>773</v>
      </c>
      <c r="AC109" s="132"/>
      <c r="AD109" s="132"/>
      <c r="AE109" s="132" t="s">
        <v>61</v>
      </c>
      <c r="AF109" s="132"/>
      <c r="AG109" s="132"/>
      <c r="AH109" s="132"/>
      <c r="AI109" s="132"/>
      <c r="AJ109" s="132"/>
      <c r="AK109" s="132"/>
      <c r="AL109" s="132"/>
      <c r="AM109" s="132"/>
      <c r="AN109" s="132" t="s">
        <v>1</v>
      </c>
    </row>
    <row r="110" spans="1:40" x14ac:dyDescent="0.3">
      <c r="A110" s="132" t="s">
        <v>774</v>
      </c>
      <c r="B110" s="132" t="s">
        <v>220</v>
      </c>
      <c r="C110" s="132" t="s">
        <v>268</v>
      </c>
      <c r="D110" s="132" t="s">
        <v>765</v>
      </c>
      <c r="E110" s="132"/>
      <c r="F110" s="132"/>
      <c r="G110" s="132"/>
      <c r="H110" s="132"/>
      <c r="I110" s="132"/>
      <c r="J110" s="132"/>
      <c r="K110" s="132"/>
      <c r="L110" s="132"/>
      <c r="M110" s="132"/>
      <c r="N110" s="132"/>
      <c r="O110" s="132"/>
      <c r="P110" s="132"/>
      <c r="Q110" s="132"/>
      <c r="R110" s="132"/>
      <c r="S110" s="132"/>
      <c r="T110" s="132"/>
      <c r="U110" s="132"/>
      <c r="V110" s="132"/>
      <c r="W110" s="132"/>
      <c r="X110" s="132"/>
      <c r="Y110" s="132"/>
      <c r="Z110" s="132"/>
      <c r="AA110" s="132"/>
      <c r="AB110" s="132" t="s">
        <v>766</v>
      </c>
      <c r="AC110" s="132"/>
      <c r="AD110" s="132"/>
      <c r="AE110" s="132" t="s">
        <v>766</v>
      </c>
      <c r="AF110" s="132"/>
      <c r="AG110" s="132"/>
      <c r="AH110" s="132"/>
      <c r="AI110" s="132"/>
      <c r="AJ110" s="132"/>
      <c r="AK110" s="132"/>
      <c r="AL110" s="132"/>
      <c r="AM110" s="132"/>
      <c r="AN110" s="132" t="s">
        <v>1</v>
      </c>
    </row>
    <row r="111" spans="1:40" x14ac:dyDescent="0.3">
      <c r="A111" s="132" t="s">
        <v>775</v>
      </c>
      <c r="B111" s="132" t="s">
        <v>220</v>
      </c>
      <c r="C111" s="132" t="s">
        <v>268</v>
      </c>
      <c r="D111" s="132" t="s">
        <v>765</v>
      </c>
      <c r="E111" s="132"/>
      <c r="F111" s="132"/>
      <c r="G111" s="132"/>
      <c r="H111" s="132"/>
      <c r="I111" s="132"/>
      <c r="J111" s="132"/>
      <c r="K111" s="132"/>
      <c r="L111" s="132"/>
      <c r="M111" s="132"/>
      <c r="N111" s="132"/>
      <c r="O111" s="132"/>
      <c r="P111" s="132"/>
      <c r="Q111" s="132"/>
      <c r="R111" s="132"/>
      <c r="S111" s="132"/>
      <c r="T111" s="132"/>
      <c r="U111" s="132"/>
      <c r="V111" s="132"/>
      <c r="W111" s="132"/>
      <c r="X111" s="132"/>
      <c r="Y111" s="132"/>
      <c r="Z111" s="132"/>
      <c r="AA111" s="132"/>
      <c r="AB111" s="132" t="s">
        <v>766</v>
      </c>
      <c r="AC111" s="132"/>
      <c r="AD111" s="132"/>
      <c r="AE111" s="132" t="s">
        <v>766</v>
      </c>
      <c r="AF111" s="132"/>
      <c r="AG111" s="132"/>
      <c r="AH111" s="132"/>
      <c r="AI111" s="132"/>
      <c r="AJ111" s="132"/>
      <c r="AK111" s="132"/>
      <c r="AL111" s="132"/>
      <c r="AM111" s="132"/>
      <c r="AN111" s="132" t="s">
        <v>1</v>
      </c>
    </row>
    <row r="112" spans="1:40" x14ac:dyDescent="0.3">
      <c r="A112" s="132" t="s">
        <v>776</v>
      </c>
      <c r="B112" s="132" t="s">
        <v>220</v>
      </c>
      <c r="C112" s="132" t="s">
        <v>268</v>
      </c>
      <c r="D112" s="132" t="s">
        <v>765</v>
      </c>
      <c r="E112" s="132"/>
      <c r="F112" s="132"/>
      <c r="G112" s="132"/>
      <c r="H112" s="132"/>
      <c r="I112" s="132"/>
      <c r="J112" s="132"/>
      <c r="K112" s="132"/>
      <c r="L112" s="132"/>
      <c r="M112" s="132"/>
      <c r="N112" s="132"/>
      <c r="O112" s="132"/>
      <c r="P112" s="132"/>
      <c r="Q112" s="132"/>
      <c r="R112" s="132"/>
      <c r="S112" s="132"/>
      <c r="T112" s="132"/>
      <c r="U112" s="132"/>
      <c r="V112" s="132"/>
      <c r="W112" s="132"/>
      <c r="X112" s="132"/>
      <c r="Y112" s="132"/>
      <c r="Z112" s="132"/>
      <c r="AA112" s="132"/>
      <c r="AB112" s="132" t="s">
        <v>263</v>
      </c>
      <c r="AC112" s="132"/>
      <c r="AD112" s="132"/>
      <c r="AE112" s="132" t="s">
        <v>766</v>
      </c>
      <c r="AF112" s="132"/>
      <c r="AG112" s="132"/>
      <c r="AH112" s="132"/>
      <c r="AI112" s="132"/>
      <c r="AJ112" s="132"/>
      <c r="AK112" s="132"/>
      <c r="AL112" s="132"/>
      <c r="AM112" s="132"/>
      <c r="AN112" s="132" t="s">
        <v>1</v>
      </c>
    </row>
    <row r="113" spans="1:40" x14ac:dyDescent="0.3">
      <c r="A113" s="132" t="s">
        <v>777</v>
      </c>
      <c r="B113" s="132" t="s">
        <v>220</v>
      </c>
      <c r="C113" s="132" t="s">
        <v>268</v>
      </c>
      <c r="D113" s="132" t="s">
        <v>765</v>
      </c>
      <c r="E113" s="132"/>
      <c r="F113" s="132"/>
      <c r="G113" s="132"/>
      <c r="H113" s="132"/>
      <c r="I113" s="132"/>
      <c r="J113" s="132"/>
      <c r="K113" s="132"/>
      <c r="L113" s="132"/>
      <c r="M113" s="132"/>
      <c r="N113" s="132"/>
      <c r="O113" s="132"/>
      <c r="P113" s="132"/>
      <c r="Q113" s="132"/>
      <c r="R113" s="132"/>
      <c r="S113" s="132"/>
      <c r="T113" s="132"/>
      <c r="U113" s="132"/>
      <c r="V113" s="132"/>
      <c r="W113" s="132"/>
      <c r="X113" s="132"/>
      <c r="Y113" s="132"/>
      <c r="Z113" s="132"/>
      <c r="AA113" s="132"/>
      <c r="AB113" s="132" t="s">
        <v>589</v>
      </c>
      <c r="AC113" s="132"/>
      <c r="AD113" s="132"/>
      <c r="AE113" s="132" t="s">
        <v>766</v>
      </c>
      <c r="AF113" s="132"/>
      <c r="AG113" s="132"/>
      <c r="AH113" s="132"/>
      <c r="AI113" s="132"/>
      <c r="AJ113" s="132"/>
      <c r="AK113" s="132"/>
      <c r="AL113" s="132"/>
      <c r="AM113" s="132"/>
      <c r="AN113" s="132" t="s">
        <v>1</v>
      </c>
    </row>
    <row r="114" spans="1:40" x14ac:dyDescent="0.3">
      <c r="A114" s="132" t="s">
        <v>778</v>
      </c>
      <c r="B114" s="132" t="s">
        <v>220</v>
      </c>
      <c r="C114" s="132" t="s">
        <v>268</v>
      </c>
      <c r="D114" s="132" t="s">
        <v>765</v>
      </c>
      <c r="E114" s="132"/>
      <c r="F114" s="132"/>
      <c r="G114" s="132"/>
      <c r="H114" s="132"/>
      <c r="I114" s="132"/>
      <c r="J114" s="132"/>
      <c r="K114" s="132"/>
      <c r="L114" s="132"/>
      <c r="M114" s="132"/>
      <c r="N114" s="132"/>
      <c r="O114" s="132"/>
      <c r="P114" s="132"/>
      <c r="Q114" s="132"/>
      <c r="R114" s="132"/>
      <c r="S114" s="132"/>
      <c r="T114" s="132"/>
      <c r="U114" s="132"/>
      <c r="V114" s="132"/>
      <c r="W114" s="132"/>
      <c r="X114" s="132"/>
      <c r="Y114" s="132"/>
      <c r="Z114" s="132"/>
      <c r="AA114" s="132"/>
      <c r="AB114" s="132" t="s">
        <v>581</v>
      </c>
      <c r="AC114" s="132"/>
      <c r="AD114" s="132"/>
      <c r="AE114" s="132" t="s">
        <v>766</v>
      </c>
      <c r="AF114" s="132"/>
      <c r="AG114" s="132"/>
      <c r="AH114" s="132"/>
      <c r="AI114" s="132"/>
      <c r="AJ114" s="132"/>
      <c r="AK114" s="132"/>
      <c r="AL114" s="132"/>
      <c r="AM114" s="132"/>
      <c r="AN114" s="132" t="s">
        <v>1</v>
      </c>
    </row>
    <row r="115" spans="1:40" x14ac:dyDescent="0.3">
      <c r="A115" s="132" t="s">
        <v>779</v>
      </c>
      <c r="B115" s="132" t="s">
        <v>220</v>
      </c>
      <c r="C115" s="132"/>
      <c r="D115" s="132" t="s">
        <v>765</v>
      </c>
      <c r="E115" s="132"/>
      <c r="F115" s="132"/>
      <c r="G115" s="132"/>
      <c r="H115" s="132"/>
      <c r="I115" s="132"/>
      <c r="J115" s="132"/>
      <c r="K115" s="132"/>
      <c r="L115" s="132"/>
      <c r="M115" s="132"/>
      <c r="N115" s="132"/>
      <c r="O115" s="132"/>
      <c r="P115" s="132"/>
      <c r="Q115" s="132"/>
      <c r="R115" s="132"/>
      <c r="S115" s="132"/>
      <c r="T115" s="132"/>
      <c r="U115" s="132"/>
      <c r="V115" s="132"/>
      <c r="W115" s="132"/>
      <c r="X115" s="132"/>
      <c r="Y115" s="132"/>
      <c r="Z115" s="132"/>
      <c r="AA115" s="132"/>
      <c r="AB115" s="132" t="s">
        <v>542</v>
      </c>
      <c r="AC115" s="132"/>
      <c r="AD115" s="132"/>
      <c r="AE115" s="132" t="s">
        <v>61</v>
      </c>
      <c r="AF115" s="132"/>
      <c r="AG115" s="132"/>
      <c r="AH115" s="132"/>
      <c r="AI115" s="132"/>
      <c r="AJ115" s="132"/>
      <c r="AK115" s="132"/>
      <c r="AL115" s="132"/>
      <c r="AM115" s="132"/>
      <c r="AN115" s="132" t="s">
        <v>1</v>
      </c>
    </row>
    <row r="116" spans="1:40" x14ac:dyDescent="0.3">
      <c r="A116" s="132" t="s">
        <v>780</v>
      </c>
      <c r="B116" s="132" t="s">
        <v>220</v>
      </c>
      <c r="C116" s="132"/>
      <c r="D116" s="132" t="s">
        <v>765</v>
      </c>
      <c r="E116" s="132"/>
      <c r="F116" s="132"/>
      <c r="G116" s="132"/>
      <c r="H116" s="132"/>
      <c r="I116" s="132"/>
      <c r="J116" s="132"/>
      <c r="K116" s="132"/>
      <c r="L116" s="132"/>
      <c r="M116" s="132"/>
      <c r="N116" s="132"/>
      <c r="O116" s="132"/>
      <c r="P116" s="132"/>
      <c r="Q116" s="132"/>
      <c r="R116" s="132"/>
      <c r="S116" s="132"/>
      <c r="T116" s="132"/>
      <c r="U116" s="132"/>
      <c r="V116" s="132"/>
      <c r="W116" s="132"/>
      <c r="X116" s="132"/>
      <c r="Y116" s="132"/>
      <c r="Z116" s="132"/>
      <c r="AA116" s="132"/>
      <c r="AB116" s="132" t="s">
        <v>781</v>
      </c>
      <c r="AC116" s="132"/>
      <c r="AD116" s="132"/>
      <c r="AE116" s="132" t="s">
        <v>61</v>
      </c>
      <c r="AF116" s="132"/>
      <c r="AG116" s="132"/>
      <c r="AH116" s="132"/>
      <c r="AI116" s="132"/>
      <c r="AJ116" s="132"/>
      <c r="AK116" s="132"/>
      <c r="AL116" s="132"/>
      <c r="AM116" s="132"/>
      <c r="AN116" s="132" t="s">
        <v>1</v>
      </c>
    </row>
    <row r="117" spans="1:40" x14ac:dyDescent="0.3">
      <c r="A117" s="132" t="s">
        <v>782</v>
      </c>
      <c r="B117" s="132" t="s">
        <v>220</v>
      </c>
      <c r="C117" s="132"/>
      <c r="D117" s="132" t="s">
        <v>783</v>
      </c>
      <c r="E117" s="132" t="s">
        <v>61</v>
      </c>
      <c r="F117" s="132" t="s">
        <v>61</v>
      </c>
      <c r="G117" s="132" t="s">
        <v>61</v>
      </c>
      <c r="H117" s="132" t="s">
        <v>61</v>
      </c>
      <c r="I117" s="132" t="s">
        <v>61</v>
      </c>
      <c r="J117" s="132" t="s">
        <v>61</v>
      </c>
      <c r="K117" s="132" t="s">
        <v>61</v>
      </c>
      <c r="L117" s="132" t="s">
        <v>61</v>
      </c>
      <c r="M117" s="132" t="s">
        <v>61</v>
      </c>
      <c r="N117" s="132"/>
      <c r="O117" s="132"/>
      <c r="P117" s="132"/>
      <c r="Q117" s="132"/>
      <c r="R117" s="132"/>
      <c r="S117" s="132"/>
      <c r="T117" s="132"/>
      <c r="U117" s="132"/>
      <c r="V117" s="132"/>
      <c r="W117" s="132"/>
      <c r="X117" s="132" t="s">
        <v>61</v>
      </c>
      <c r="Y117" s="132" t="s">
        <v>61</v>
      </c>
      <c r="Z117" s="132"/>
      <c r="AA117" s="132"/>
      <c r="AB117" s="132" t="s">
        <v>61</v>
      </c>
      <c r="AC117" s="132" t="s">
        <v>61</v>
      </c>
      <c r="AD117" s="132" t="s">
        <v>61</v>
      </c>
      <c r="AE117" s="132"/>
      <c r="AF117" s="132" t="s">
        <v>61</v>
      </c>
      <c r="AG117" s="132" t="s">
        <v>61</v>
      </c>
      <c r="AH117" s="132"/>
      <c r="AI117" s="132" t="s">
        <v>61</v>
      </c>
      <c r="AJ117" s="132" t="s">
        <v>61</v>
      </c>
      <c r="AK117" s="132" t="s">
        <v>61</v>
      </c>
      <c r="AL117" s="132" t="s">
        <v>61</v>
      </c>
      <c r="AM117" s="132" t="s">
        <v>61</v>
      </c>
      <c r="AN117" s="132" t="s">
        <v>1</v>
      </c>
    </row>
    <row r="118" spans="1:40" x14ac:dyDescent="0.3">
      <c r="A118" s="132" t="s">
        <v>100</v>
      </c>
      <c r="B118" s="132" t="s">
        <v>220</v>
      </c>
      <c r="C118" s="132"/>
      <c r="D118" s="132" t="s">
        <v>783</v>
      </c>
      <c r="E118" s="132" t="s">
        <v>61</v>
      </c>
      <c r="F118" s="132" t="s">
        <v>61</v>
      </c>
      <c r="G118" s="132" t="s">
        <v>61</v>
      </c>
      <c r="H118" s="132" t="s">
        <v>61</v>
      </c>
      <c r="I118" s="132" t="s">
        <v>61</v>
      </c>
      <c r="J118" s="132" t="s">
        <v>61</v>
      </c>
      <c r="K118" s="132" t="s">
        <v>61</v>
      </c>
      <c r="L118" s="132" t="s">
        <v>61</v>
      </c>
      <c r="M118" s="132" t="s">
        <v>61</v>
      </c>
      <c r="N118" s="132"/>
      <c r="O118" s="132"/>
      <c r="P118" s="132"/>
      <c r="Q118" s="132"/>
      <c r="R118" s="132"/>
      <c r="S118" s="132"/>
      <c r="T118" s="132"/>
      <c r="U118" s="132"/>
      <c r="V118" s="132"/>
      <c r="W118" s="132"/>
      <c r="X118" s="132" t="s">
        <v>61</v>
      </c>
      <c r="Y118" s="132" t="s">
        <v>61</v>
      </c>
      <c r="Z118" s="132"/>
      <c r="AA118" s="132"/>
      <c r="AB118" s="132" t="s">
        <v>61</v>
      </c>
      <c r="AC118" s="132" t="s">
        <v>61</v>
      </c>
      <c r="AD118" s="132" t="s">
        <v>61</v>
      </c>
      <c r="AE118" s="132"/>
      <c r="AF118" s="132" t="s">
        <v>61</v>
      </c>
      <c r="AG118" s="132" t="s">
        <v>61</v>
      </c>
      <c r="AH118" s="132"/>
      <c r="AI118" s="132" t="s">
        <v>61</v>
      </c>
      <c r="AJ118" s="132" t="s">
        <v>61</v>
      </c>
      <c r="AK118" s="132" t="s">
        <v>61</v>
      </c>
      <c r="AL118" s="132" t="s">
        <v>61</v>
      </c>
      <c r="AM118" s="132" t="s">
        <v>61</v>
      </c>
      <c r="AN118" s="132" t="s">
        <v>221</v>
      </c>
    </row>
    <row r="119" spans="1:40" x14ac:dyDescent="0.3">
      <c r="A119" s="132" t="s">
        <v>93</v>
      </c>
      <c r="B119" s="132" t="s">
        <v>220</v>
      </c>
      <c r="C119" s="132" t="s">
        <v>784</v>
      </c>
      <c r="D119" s="132" t="s">
        <v>783</v>
      </c>
      <c r="E119" s="132" t="s">
        <v>785</v>
      </c>
      <c r="F119" s="132" t="s">
        <v>785</v>
      </c>
      <c r="G119" s="132" t="s">
        <v>785</v>
      </c>
      <c r="H119" s="132" t="s">
        <v>785</v>
      </c>
      <c r="I119" s="132" t="s">
        <v>785</v>
      </c>
      <c r="J119" s="132" t="s">
        <v>785</v>
      </c>
      <c r="K119" s="132" t="s">
        <v>785</v>
      </c>
      <c r="L119" s="132" t="s">
        <v>785</v>
      </c>
      <c r="M119" s="132" t="s">
        <v>785</v>
      </c>
      <c r="N119" s="132"/>
      <c r="O119" s="132"/>
      <c r="P119" s="132"/>
      <c r="Q119" s="132"/>
      <c r="R119" s="132"/>
      <c r="S119" s="132"/>
      <c r="T119" s="132"/>
      <c r="U119" s="132"/>
      <c r="V119" s="132"/>
      <c r="W119" s="132"/>
      <c r="X119" s="132" t="s">
        <v>785</v>
      </c>
      <c r="Y119" s="132" t="s">
        <v>785</v>
      </c>
      <c r="Z119" s="132"/>
      <c r="AA119" s="132"/>
      <c r="AB119" s="132" t="s">
        <v>785</v>
      </c>
      <c r="AC119" s="132" t="s">
        <v>785</v>
      </c>
      <c r="AD119" s="132" t="s">
        <v>785</v>
      </c>
      <c r="AE119" s="132"/>
      <c r="AF119" s="132" t="s">
        <v>785</v>
      </c>
      <c r="AG119" s="132" t="s">
        <v>785</v>
      </c>
      <c r="AH119" s="132"/>
      <c r="AI119" s="132" t="s">
        <v>785</v>
      </c>
      <c r="AJ119" s="132" t="s">
        <v>785</v>
      </c>
      <c r="AK119" s="132" t="s">
        <v>785</v>
      </c>
      <c r="AL119" s="132" t="s">
        <v>785</v>
      </c>
      <c r="AM119" s="132" t="s">
        <v>785</v>
      </c>
      <c r="AN119" s="132" t="s">
        <v>1</v>
      </c>
    </row>
    <row r="120" spans="1:40" x14ac:dyDescent="0.3">
      <c r="A120" s="132" t="s">
        <v>94</v>
      </c>
      <c r="B120" s="132" t="s">
        <v>220</v>
      </c>
      <c r="C120" s="132" t="s">
        <v>784</v>
      </c>
      <c r="D120" s="132" t="s">
        <v>783</v>
      </c>
      <c r="E120" s="132" t="s">
        <v>785</v>
      </c>
      <c r="F120" s="132" t="s">
        <v>785</v>
      </c>
      <c r="G120" s="132" t="s">
        <v>785</v>
      </c>
      <c r="H120" s="132" t="s">
        <v>785</v>
      </c>
      <c r="I120" s="132" t="s">
        <v>785</v>
      </c>
      <c r="J120" s="132" t="s">
        <v>785</v>
      </c>
      <c r="K120" s="132" t="s">
        <v>785</v>
      </c>
      <c r="L120" s="132" t="s">
        <v>785</v>
      </c>
      <c r="M120" s="132" t="s">
        <v>785</v>
      </c>
      <c r="N120" s="132"/>
      <c r="O120" s="132"/>
      <c r="P120" s="132"/>
      <c r="Q120" s="132"/>
      <c r="R120" s="132"/>
      <c r="S120" s="132"/>
      <c r="T120" s="132"/>
      <c r="U120" s="132"/>
      <c r="V120" s="132"/>
      <c r="W120" s="132"/>
      <c r="X120" s="132" t="s">
        <v>785</v>
      </c>
      <c r="Y120" s="132" t="s">
        <v>785</v>
      </c>
      <c r="Z120" s="132"/>
      <c r="AA120" s="132"/>
      <c r="AB120" s="132" t="s">
        <v>785</v>
      </c>
      <c r="AC120" s="132" t="s">
        <v>785</v>
      </c>
      <c r="AD120" s="132" t="s">
        <v>785</v>
      </c>
      <c r="AE120" s="132"/>
      <c r="AF120" s="132" t="s">
        <v>785</v>
      </c>
      <c r="AG120" s="132" t="s">
        <v>785</v>
      </c>
      <c r="AH120" s="132"/>
      <c r="AI120" s="132" t="s">
        <v>785</v>
      </c>
      <c r="AJ120" s="132" t="s">
        <v>785</v>
      </c>
      <c r="AK120" s="132" t="s">
        <v>785</v>
      </c>
      <c r="AL120" s="132" t="s">
        <v>785</v>
      </c>
      <c r="AM120" s="132" t="s">
        <v>785</v>
      </c>
      <c r="AN120" s="132" t="s">
        <v>1</v>
      </c>
    </row>
    <row r="121" spans="1:40" x14ac:dyDescent="0.3">
      <c r="A121" s="132" t="s">
        <v>95</v>
      </c>
      <c r="B121" s="132" t="s">
        <v>220</v>
      </c>
      <c r="C121" s="132" t="s">
        <v>784</v>
      </c>
      <c r="D121" s="132" t="s">
        <v>783</v>
      </c>
      <c r="E121" s="132" t="s">
        <v>785</v>
      </c>
      <c r="F121" s="132" t="s">
        <v>785</v>
      </c>
      <c r="G121" s="132" t="s">
        <v>785</v>
      </c>
      <c r="H121" s="132" t="s">
        <v>785</v>
      </c>
      <c r="I121" s="132" t="s">
        <v>785</v>
      </c>
      <c r="J121" s="132" t="s">
        <v>785</v>
      </c>
      <c r="K121" s="132" t="s">
        <v>785</v>
      </c>
      <c r="L121" s="132" t="s">
        <v>785</v>
      </c>
      <c r="M121" s="132" t="s">
        <v>785</v>
      </c>
      <c r="N121" s="132"/>
      <c r="O121" s="132"/>
      <c r="P121" s="132"/>
      <c r="Q121" s="132"/>
      <c r="R121" s="132"/>
      <c r="S121" s="132"/>
      <c r="T121" s="132"/>
      <c r="U121" s="132"/>
      <c r="V121" s="132"/>
      <c r="W121" s="132"/>
      <c r="X121" s="132" t="s">
        <v>785</v>
      </c>
      <c r="Y121" s="132" t="s">
        <v>785</v>
      </c>
      <c r="Z121" s="132"/>
      <c r="AA121" s="132"/>
      <c r="AB121" s="132" t="s">
        <v>785</v>
      </c>
      <c r="AC121" s="132" t="s">
        <v>785</v>
      </c>
      <c r="AD121" s="132" t="s">
        <v>785</v>
      </c>
      <c r="AE121" s="132"/>
      <c r="AF121" s="132" t="s">
        <v>785</v>
      </c>
      <c r="AG121" s="132" t="s">
        <v>785</v>
      </c>
      <c r="AH121" s="132"/>
      <c r="AI121" s="132" t="s">
        <v>785</v>
      </c>
      <c r="AJ121" s="132" t="s">
        <v>785</v>
      </c>
      <c r="AK121" s="132" t="s">
        <v>785</v>
      </c>
      <c r="AL121" s="132" t="s">
        <v>785</v>
      </c>
      <c r="AM121" s="132" t="s">
        <v>785</v>
      </c>
      <c r="AN121" s="132" t="s">
        <v>1</v>
      </c>
    </row>
    <row r="122" spans="1:40" x14ac:dyDescent="0.3">
      <c r="A122" s="132" t="s">
        <v>96</v>
      </c>
      <c r="B122" s="132" t="s">
        <v>220</v>
      </c>
      <c r="C122" s="132" t="s">
        <v>784</v>
      </c>
      <c r="D122" s="132" t="s">
        <v>783</v>
      </c>
      <c r="E122" s="132" t="s">
        <v>785</v>
      </c>
      <c r="F122" s="132" t="s">
        <v>785</v>
      </c>
      <c r="G122" s="132" t="s">
        <v>785</v>
      </c>
      <c r="H122" s="132" t="s">
        <v>785</v>
      </c>
      <c r="I122" s="132" t="s">
        <v>785</v>
      </c>
      <c r="J122" s="132" t="s">
        <v>785</v>
      </c>
      <c r="K122" s="132" t="s">
        <v>785</v>
      </c>
      <c r="L122" s="132" t="s">
        <v>785</v>
      </c>
      <c r="M122" s="132" t="s">
        <v>785</v>
      </c>
      <c r="N122" s="132"/>
      <c r="O122" s="132"/>
      <c r="P122" s="132"/>
      <c r="Q122" s="132"/>
      <c r="R122" s="132"/>
      <c r="S122" s="132"/>
      <c r="T122" s="132"/>
      <c r="U122" s="132"/>
      <c r="V122" s="132"/>
      <c r="W122" s="132"/>
      <c r="X122" s="132" t="s">
        <v>785</v>
      </c>
      <c r="Y122" s="132" t="s">
        <v>785</v>
      </c>
      <c r="Z122" s="132"/>
      <c r="AA122" s="132"/>
      <c r="AB122" s="132" t="s">
        <v>785</v>
      </c>
      <c r="AC122" s="132" t="s">
        <v>785</v>
      </c>
      <c r="AD122" s="132" t="s">
        <v>785</v>
      </c>
      <c r="AE122" s="132"/>
      <c r="AF122" s="132" t="s">
        <v>785</v>
      </c>
      <c r="AG122" s="132" t="s">
        <v>785</v>
      </c>
      <c r="AH122" s="132"/>
      <c r="AI122" s="132" t="s">
        <v>785</v>
      </c>
      <c r="AJ122" s="132" t="s">
        <v>785</v>
      </c>
      <c r="AK122" s="132" t="s">
        <v>785</v>
      </c>
      <c r="AL122" s="132" t="s">
        <v>785</v>
      </c>
      <c r="AM122" s="132" t="s">
        <v>785</v>
      </c>
      <c r="AN122" s="132" t="s">
        <v>1</v>
      </c>
    </row>
    <row r="123" spans="1:40" x14ac:dyDescent="0.3">
      <c r="A123" s="132" t="s">
        <v>97</v>
      </c>
      <c r="B123" s="132" t="s">
        <v>220</v>
      </c>
      <c r="C123" s="132" t="s">
        <v>784</v>
      </c>
      <c r="D123" s="132" t="s">
        <v>783</v>
      </c>
      <c r="E123" s="132" t="s">
        <v>785</v>
      </c>
      <c r="F123" s="132" t="s">
        <v>785</v>
      </c>
      <c r="G123" s="132" t="s">
        <v>785</v>
      </c>
      <c r="H123" s="132" t="s">
        <v>785</v>
      </c>
      <c r="I123" s="132" t="s">
        <v>785</v>
      </c>
      <c r="J123" s="132" t="s">
        <v>785</v>
      </c>
      <c r="K123" s="132" t="s">
        <v>785</v>
      </c>
      <c r="L123" s="132" t="s">
        <v>785</v>
      </c>
      <c r="M123" s="132" t="s">
        <v>785</v>
      </c>
      <c r="N123" s="132"/>
      <c r="O123" s="132"/>
      <c r="P123" s="132"/>
      <c r="Q123" s="132"/>
      <c r="R123" s="132"/>
      <c r="S123" s="132"/>
      <c r="T123" s="132"/>
      <c r="U123" s="132"/>
      <c r="V123" s="132"/>
      <c r="W123" s="132"/>
      <c r="X123" s="132" t="s">
        <v>785</v>
      </c>
      <c r="Y123" s="132" t="s">
        <v>785</v>
      </c>
      <c r="Z123" s="132"/>
      <c r="AA123" s="132"/>
      <c r="AB123" s="132" t="s">
        <v>785</v>
      </c>
      <c r="AC123" s="132" t="s">
        <v>785</v>
      </c>
      <c r="AD123" s="132" t="s">
        <v>785</v>
      </c>
      <c r="AE123" s="132"/>
      <c r="AF123" s="132" t="s">
        <v>785</v>
      </c>
      <c r="AG123" s="132" t="s">
        <v>785</v>
      </c>
      <c r="AH123" s="132"/>
      <c r="AI123" s="132" t="s">
        <v>785</v>
      </c>
      <c r="AJ123" s="132" t="s">
        <v>785</v>
      </c>
      <c r="AK123" s="132" t="s">
        <v>785</v>
      </c>
      <c r="AL123" s="132" t="s">
        <v>785</v>
      </c>
      <c r="AM123" s="132" t="s">
        <v>785</v>
      </c>
      <c r="AN123" s="132" t="s">
        <v>1</v>
      </c>
    </row>
    <row r="124" spans="1:40" x14ac:dyDescent="0.3">
      <c r="A124" s="132" t="s">
        <v>98</v>
      </c>
      <c r="B124" s="132" t="s">
        <v>220</v>
      </c>
      <c r="C124" s="132" t="s">
        <v>784</v>
      </c>
      <c r="D124" s="132" t="s">
        <v>783</v>
      </c>
      <c r="E124" s="132" t="s">
        <v>785</v>
      </c>
      <c r="F124" s="132" t="s">
        <v>785</v>
      </c>
      <c r="G124" s="132" t="s">
        <v>785</v>
      </c>
      <c r="H124" s="132" t="s">
        <v>785</v>
      </c>
      <c r="I124" s="132" t="s">
        <v>785</v>
      </c>
      <c r="J124" s="132" t="s">
        <v>785</v>
      </c>
      <c r="K124" s="132" t="s">
        <v>785</v>
      </c>
      <c r="L124" s="132" t="s">
        <v>785</v>
      </c>
      <c r="M124" s="132" t="s">
        <v>785</v>
      </c>
      <c r="N124" s="132"/>
      <c r="O124" s="132"/>
      <c r="P124" s="132"/>
      <c r="Q124" s="132"/>
      <c r="R124" s="132"/>
      <c r="S124" s="132"/>
      <c r="T124" s="132"/>
      <c r="U124" s="132"/>
      <c r="V124" s="132"/>
      <c r="W124" s="132"/>
      <c r="X124" s="132" t="s">
        <v>785</v>
      </c>
      <c r="Y124" s="132" t="s">
        <v>785</v>
      </c>
      <c r="Z124" s="132"/>
      <c r="AA124" s="132"/>
      <c r="AB124" s="132" t="s">
        <v>785</v>
      </c>
      <c r="AC124" s="132" t="s">
        <v>785</v>
      </c>
      <c r="AD124" s="132" t="s">
        <v>785</v>
      </c>
      <c r="AE124" s="132"/>
      <c r="AF124" s="132" t="s">
        <v>785</v>
      </c>
      <c r="AG124" s="132" t="s">
        <v>785</v>
      </c>
      <c r="AH124" s="132"/>
      <c r="AI124" s="132" t="s">
        <v>785</v>
      </c>
      <c r="AJ124" s="132" t="s">
        <v>785</v>
      </c>
      <c r="AK124" s="132" t="s">
        <v>785</v>
      </c>
      <c r="AL124" s="132" t="s">
        <v>785</v>
      </c>
      <c r="AM124" s="132" t="s">
        <v>785</v>
      </c>
      <c r="AN124" s="132" t="s">
        <v>1</v>
      </c>
    </row>
    <row r="125" spans="1:40" x14ac:dyDescent="0.3">
      <c r="A125" s="132" t="s">
        <v>99</v>
      </c>
      <c r="B125" s="132" t="s">
        <v>220</v>
      </c>
      <c r="C125" s="132" t="s">
        <v>784</v>
      </c>
      <c r="D125" s="132" t="s">
        <v>783</v>
      </c>
      <c r="E125" s="132" t="s">
        <v>785</v>
      </c>
      <c r="F125" s="132" t="s">
        <v>785</v>
      </c>
      <c r="G125" s="132" t="s">
        <v>785</v>
      </c>
      <c r="H125" s="132" t="s">
        <v>785</v>
      </c>
      <c r="I125" s="132" t="s">
        <v>785</v>
      </c>
      <c r="J125" s="132" t="s">
        <v>785</v>
      </c>
      <c r="K125" s="132" t="s">
        <v>785</v>
      </c>
      <c r="L125" s="132" t="s">
        <v>785</v>
      </c>
      <c r="M125" s="132" t="s">
        <v>785</v>
      </c>
      <c r="N125" s="132"/>
      <c r="O125" s="132"/>
      <c r="P125" s="132"/>
      <c r="Q125" s="132"/>
      <c r="R125" s="132"/>
      <c r="S125" s="132"/>
      <c r="T125" s="132"/>
      <c r="U125" s="132"/>
      <c r="V125" s="132"/>
      <c r="W125" s="132"/>
      <c r="X125" s="132" t="s">
        <v>785</v>
      </c>
      <c r="Y125" s="132" t="s">
        <v>785</v>
      </c>
      <c r="Z125" s="132"/>
      <c r="AA125" s="132"/>
      <c r="AB125" s="132" t="s">
        <v>785</v>
      </c>
      <c r="AC125" s="132" t="s">
        <v>785</v>
      </c>
      <c r="AD125" s="132" t="s">
        <v>785</v>
      </c>
      <c r="AE125" s="132"/>
      <c r="AF125" s="132" t="s">
        <v>785</v>
      </c>
      <c r="AG125" s="132" t="s">
        <v>785</v>
      </c>
      <c r="AH125" s="132"/>
      <c r="AI125" s="132" t="s">
        <v>785</v>
      </c>
      <c r="AJ125" s="132" t="s">
        <v>785</v>
      </c>
      <c r="AK125" s="132" t="s">
        <v>785</v>
      </c>
      <c r="AL125" s="132" t="s">
        <v>785</v>
      </c>
      <c r="AM125" s="132" t="s">
        <v>785</v>
      </c>
      <c r="AN125" s="132" t="s">
        <v>1</v>
      </c>
    </row>
    <row r="126" spans="1:40" x14ac:dyDescent="0.3">
      <c r="A126" s="132" t="s">
        <v>786</v>
      </c>
      <c r="B126" s="132" t="s">
        <v>787</v>
      </c>
      <c r="C126" s="132" t="s">
        <v>231</v>
      </c>
      <c r="D126" s="132" t="s">
        <v>423</v>
      </c>
      <c r="E126" s="132" t="s">
        <v>736</v>
      </c>
      <c r="F126" s="132" t="s">
        <v>736</v>
      </c>
      <c r="G126" s="132" t="s">
        <v>736</v>
      </c>
      <c r="H126" s="132" t="s">
        <v>736</v>
      </c>
      <c r="I126" s="132" t="s">
        <v>736</v>
      </c>
      <c r="J126" s="132" t="s">
        <v>736</v>
      </c>
      <c r="K126" s="132" t="s">
        <v>736</v>
      </c>
      <c r="L126" s="132" t="s">
        <v>736</v>
      </c>
      <c r="M126" s="132" t="s">
        <v>736</v>
      </c>
      <c r="N126" s="132"/>
      <c r="O126" s="132"/>
      <c r="P126" s="132"/>
      <c r="Q126" s="132"/>
      <c r="R126" s="132"/>
      <c r="S126" s="132"/>
      <c r="T126" s="132"/>
      <c r="U126" s="132"/>
      <c r="V126" s="132"/>
      <c r="W126" s="132"/>
      <c r="X126" s="132" t="s">
        <v>736</v>
      </c>
      <c r="Y126" s="132" t="s">
        <v>736</v>
      </c>
      <c r="Z126" s="132"/>
      <c r="AA126" s="132"/>
      <c r="AB126" s="132" t="s">
        <v>736</v>
      </c>
      <c r="AC126" s="132" t="s">
        <v>736</v>
      </c>
      <c r="AD126" s="132" t="s">
        <v>736</v>
      </c>
      <c r="AE126" s="132"/>
      <c r="AF126" s="132" t="s">
        <v>736</v>
      </c>
      <c r="AG126" s="132" t="s">
        <v>736</v>
      </c>
      <c r="AH126" s="132"/>
      <c r="AI126" s="132" t="s">
        <v>736</v>
      </c>
      <c r="AJ126" s="132" t="s">
        <v>736</v>
      </c>
      <c r="AK126" s="132" t="s">
        <v>736</v>
      </c>
      <c r="AL126" s="132" t="s">
        <v>736</v>
      </c>
      <c r="AM126" s="132" t="s">
        <v>736</v>
      </c>
      <c r="AN126" s="132" t="s">
        <v>1</v>
      </c>
    </row>
    <row r="127" spans="1:40" x14ac:dyDescent="0.3">
      <c r="A127" s="132" t="s">
        <v>788</v>
      </c>
      <c r="B127" s="132" t="s">
        <v>789</v>
      </c>
      <c r="C127" s="132" t="s">
        <v>790</v>
      </c>
      <c r="D127" s="132" t="s">
        <v>423</v>
      </c>
      <c r="E127" s="132" t="s">
        <v>430</v>
      </c>
      <c r="F127" s="132" t="s">
        <v>791</v>
      </c>
      <c r="G127" s="132" t="s">
        <v>792</v>
      </c>
      <c r="H127" s="132" t="s">
        <v>793</v>
      </c>
      <c r="I127" s="132" t="s">
        <v>538</v>
      </c>
      <c r="J127" s="132" t="s">
        <v>430</v>
      </c>
      <c r="K127" s="132" t="s">
        <v>794</v>
      </c>
      <c r="L127" s="132" t="s">
        <v>429</v>
      </c>
      <c r="M127" s="132" t="s">
        <v>795</v>
      </c>
      <c r="N127" s="132"/>
      <c r="O127" s="132"/>
      <c r="P127" s="132"/>
      <c r="Q127" s="132"/>
      <c r="R127" s="132"/>
      <c r="S127" s="132"/>
      <c r="T127" s="132"/>
      <c r="U127" s="132"/>
      <c r="V127" s="132"/>
      <c r="W127" s="132"/>
      <c r="X127" s="132" t="s">
        <v>796</v>
      </c>
      <c r="Y127" s="132" t="s">
        <v>794</v>
      </c>
      <c r="Z127" s="132"/>
      <c r="AA127" s="132"/>
      <c r="AB127" s="132" t="s">
        <v>797</v>
      </c>
      <c r="AC127" s="132" t="s">
        <v>798</v>
      </c>
      <c r="AD127" s="132" t="s">
        <v>793</v>
      </c>
      <c r="AE127" s="132"/>
      <c r="AF127" s="132" t="s">
        <v>542</v>
      </c>
      <c r="AG127" s="132" t="s">
        <v>431</v>
      </c>
      <c r="AH127" s="132"/>
      <c r="AI127" s="132" t="s">
        <v>798</v>
      </c>
      <c r="AJ127" s="132" t="s">
        <v>793</v>
      </c>
      <c r="AK127" s="132" t="s">
        <v>588</v>
      </c>
      <c r="AL127" s="132" t="s">
        <v>540</v>
      </c>
      <c r="AM127" s="132" t="s">
        <v>542</v>
      </c>
      <c r="AN127" s="132" t="s">
        <v>1</v>
      </c>
    </row>
    <row r="128" spans="1:40" x14ac:dyDescent="0.3">
      <c r="A128" s="132" t="s">
        <v>799</v>
      </c>
      <c r="B128" s="132"/>
      <c r="C128" s="132" t="s">
        <v>410</v>
      </c>
      <c r="D128" s="132" t="s">
        <v>423</v>
      </c>
      <c r="E128" s="132" t="s">
        <v>800</v>
      </c>
      <c r="F128" s="132" t="s">
        <v>476</v>
      </c>
      <c r="G128" s="132" t="s">
        <v>734</v>
      </c>
      <c r="H128" s="132" t="s">
        <v>475</v>
      </c>
      <c r="I128" s="132" t="s">
        <v>800</v>
      </c>
      <c r="J128" s="132" t="s">
        <v>474</v>
      </c>
      <c r="K128" s="132" t="s">
        <v>800</v>
      </c>
      <c r="L128" s="132" t="s">
        <v>477</v>
      </c>
      <c r="M128" s="132" t="s">
        <v>226</v>
      </c>
      <c r="N128" s="132"/>
      <c r="O128" s="132"/>
      <c r="P128" s="132"/>
      <c r="Q128" s="132"/>
      <c r="R128" s="132"/>
      <c r="S128" s="132"/>
      <c r="T128" s="132"/>
      <c r="U128" s="132"/>
      <c r="V128" s="132"/>
      <c r="W128" s="132"/>
      <c r="X128" s="132" t="s">
        <v>476</v>
      </c>
      <c r="Y128" s="132" t="s">
        <v>226</v>
      </c>
      <c r="Z128" s="132"/>
      <c r="AA128" s="132"/>
      <c r="AB128" s="132" t="s">
        <v>763</v>
      </c>
      <c r="AC128" s="132" t="s">
        <v>800</v>
      </c>
      <c r="AD128" s="132" t="s">
        <v>477</v>
      </c>
      <c r="AE128" s="132"/>
      <c r="AF128" s="132" t="s">
        <v>800</v>
      </c>
      <c r="AG128" s="132" t="s">
        <v>477</v>
      </c>
      <c r="AH128" s="132"/>
      <c r="AI128" s="132" t="s">
        <v>560</v>
      </c>
      <c r="AJ128" s="132" t="s">
        <v>476</v>
      </c>
      <c r="AK128" s="132" t="s">
        <v>296</v>
      </c>
      <c r="AL128" s="132" t="s">
        <v>300</v>
      </c>
      <c r="AM128" s="132" t="s">
        <v>801</v>
      </c>
      <c r="AN128" s="132" t="s">
        <v>1</v>
      </c>
    </row>
    <row r="129" spans="1:40" x14ac:dyDescent="0.3">
      <c r="A129" s="132" t="s">
        <v>802</v>
      </c>
      <c r="B129" s="132" t="s">
        <v>803</v>
      </c>
      <c r="C129" s="132" t="s">
        <v>410</v>
      </c>
      <c r="D129" s="132" t="s">
        <v>423</v>
      </c>
      <c r="E129" s="132" t="s">
        <v>804</v>
      </c>
      <c r="F129" s="132" t="s">
        <v>805</v>
      </c>
      <c r="G129" s="132" t="s">
        <v>806</v>
      </c>
      <c r="H129" s="132" t="s">
        <v>804</v>
      </c>
      <c r="I129" s="132" t="s">
        <v>807</v>
      </c>
      <c r="J129" s="132" t="s">
        <v>806</v>
      </c>
      <c r="K129" s="132" t="s">
        <v>808</v>
      </c>
      <c r="L129" s="132" t="s">
        <v>809</v>
      </c>
      <c r="M129" s="132" t="s">
        <v>759</v>
      </c>
      <c r="N129" s="132"/>
      <c r="O129" s="132"/>
      <c r="P129" s="132"/>
      <c r="Q129" s="132"/>
      <c r="R129" s="132"/>
      <c r="S129" s="132"/>
      <c r="T129" s="132"/>
      <c r="U129" s="132"/>
      <c r="V129" s="132"/>
      <c r="W129" s="132"/>
      <c r="X129" s="132" t="s">
        <v>808</v>
      </c>
      <c r="Y129" s="132" t="s">
        <v>746</v>
      </c>
      <c r="Z129" s="132"/>
      <c r="AA129" s="132"/>
      <c r="AB129" s="132" t="s">
        <v>810</v>
      </c>
      <c r="AC129" s="132" t="s">
        <v>675</v>
      </c>
      <c r="AD129" s="132" t="s">
        <v>811</v>
      </c>
      <c r="AE129" s="132"/>
      <c r="AF129" s="132" t="s">
        <v>809</v>
      </c>
      <c r="AG129" s="132" t="s">
        <v>806</v>
      </c>
      <c r="AH129" s="132"/>
      <c r="AI129" s="132" t="s">
        <v>759</v>
      </c>
      <c r="AJ129" s="132" t="s">
        <v>684</v>
      </c>
      <c r="AK129" s="132" t="s">
        <v>746</v>
      </c>
      <c r="AL129" s="132" t="s">
        <v>807</v>
      </c>
      <c r="AM129" s="132" t="s">
        <v>810</v>
      </c>
      <c r="AN129" s="132" t="s">
        <v>1</v>
      </c>
    </row>
    <row r="130" spans="1:40" x14ac:dyDescent="0.3">
      <c r="A130" s="132" t="s">
        <v>109</v>
      </c>
      <c r="B130" s="132" t="s">
        <v>220</v>
      </c>
      <c r="C130" s="132" t="s">
        <v>479</v>
      </c>
      <c r="D130" s="132" t="s">
        <v>423</v>
      </c>
      <c r="E130" s="132" t="s">
        <v>479</v>
      </c>
      <c r="F130" s="132" t="s">
        <v>812</v>
      </c>
      <c r="G130" s="132" t="s">
        <v>812</v>
      </c>
      <c r="H130" s="132" t="s">
        <v>813</v>
      </c>
      <c r="I130" s="132" t="s">
        <v>814</v>
      </c>
      <c r="J130" s="132" t="s">
        <v>814</v>
      </c>
      <c r="K130" s="132" t="s">
        <v>815</v>
      </c>
      <c r="L130" s="132" t="s">
        <v>812</v>
      </c>
      <c r="M130" s="132" t="s">
        <v>812</v>
      </c>
      <c r="N130" s="132"/>
      <c r="O130" s="132"/>
      <c r="P130" s="132"/>
      <c r="Q130" s="132"/>
      <c r="R130" s="132"/>
      <c r="S130" s="132"/>
      <c r="T130" s="132"/>
      <c r="U130" s="132"/>
      <c r="V130" s="132"/>
      <c r="W130" s="132"/>
      <c r="X130" s="132" t="s">
        <v>816</v>
      </c>
      <c r="Y130" s="132" t="s">
        <v>751</v>
      </c>
      <c r="Z130" s="132"/>
      <c r="AA130" s="132"/>
      <c r="AB130" s="132" t="s">
        <v>817</v>
      </c>
      <c r="AC130" s="132" t="s">
        <v>815</v>
      </c>
      <c r="AD130" s="132" t="s">
        <v>812</v>
      </c>
      <c r="AE130" s="132"/>
      <c r="AF130" s="132" t="s">
        <v>818</v>
      </c>
      <c r="AG130" s="132" t="s">
        <v>812</v>
      </c>
      <c r="AH130" s="132"/>
      <c r="AI130" s="132" t="s">
        <v>743</v>
      </c>
      <c r="AJ130" s="134" t="s">
        <v>819</v>
      </c>
      <c r="AK130" s="132" t="s">
        <v>812</v>
      </c>
      <c r="AL130" s="132" t="s">
        <v>812</v>
      </c>
      <c r="AM130" s="132" t="s">
        <v>743</v>
      </c>
      <c r="AN130" s="132" t="s">
        <v>488</v>
      </c>
    </row>
    <row r="131" spans="1:40" x14ac:dyDescent="0.3">
      <c r="A131" s="132" t="s">
        <v>115</v>
      </c>
      <c r="B131" s="132" t="s">
        <v>220</v>
      </c>
      <c r="C131" s="132" t="s">
        <v>250</v>
      </c>
      <c r="D131" s="132" t="s">
        <v>423</v>
      </c>
      <c r="E131" s="132" t="s">
        <v>820</v>
      </c>
      <c r="F131" s="132" t="s">
        <v>820</v>
      </c>
      <c r="G131" s="132" t="s">
        <v>820</v>
      </c>
      <c r="H131" s="132" t="s">
        <v>820</v>
      </c>
      <c r="I131" s="132" t="s">
        <v>820</v>
      </c>
      <c r="J131" s="132" t="s">
        <v>820</v>
      </c>
      <c r="K131" s="132" t="s">
        <v>820</v>
      </c>
      <c r="L131" s="132" t="s">
        <v>820</v>
      </c>
      <c r="M131" s="132" t="s">
        <v>820</v>
      </c>
      <c r="N131" s="132"/>
      <c r="O131" s="132"/>
      <c r="P131" s="132"/>
      <c r="Q131" s="132"/>
      <c r="R131" s="132"/>
      <c r="S131" s="132"/>
      <c r="T131" s="132"/>
      <c r="U131" s="132"/>
      <c r="V131" s="132"/>
      <c r="W131" s="132"/>
      <c r="X131" s="132" t="s">
        <v>820</v>
      </c>
      <c r="Y131" s="132" t="s">
        <v>820</v>
      </c>
      <c r="Z131" s="132"/>
      <c r="AA131" s="132"/>
      <c r="AB131" s="132" t="s">
        <v>820</v>
      </c>
      <c r="AC131" s="132" t="s">
        <v>820</v>
      </c>
      <c r="AD131" s="132" t="s">
        <v>820</v>
      </c>
      <c r="AE131" s="132"/>
      <c r="AF131" s="132" t="s">
        <v>820</v>
      </c>
      <c r="AG131" s="132" t="s">
        <v>820</v>
      </c>
      <c r="AH131" s="132"/>
      <c r="AI131" s="134" t="s">
        <v>606</v>
      </c>
      <c r="AJ131" s="132" t="s">
        <v>820</v>
      </c>
      <c r="AK131" s="132" t="s">
        <v>820</v>
      </c>
      <c r="AL131" s="132" t="s">
        <v>820</v>
      </c>
      <c r="AM131" s="132" t="s">
        <v>820</v>
      </c>
      <c r="AN131" s="132" t="s">
        <v>253</v>
      </c>
    </row>
    <row r="132" spans="1:40" x14ac:dyDescent="0.3">
      <c r="A132" s="132" t="s">
        <v>116</v>
      </c>
      <c r="B132" s="132" t="s">
        <v>220</v>
      </c>
      <c r="C132" s="132" t="s">
        <v>250</v>
      </c>
      <c r="D132" s="132" t="s">
        <v>423</v>
      </c>
      <c r="E132" s="132" t="s">
        <v>820</v>
      </c>
      <c r="F132" s="132" t="s">
        <v>820</v>
      </c>
      <c r="G132" s="132" t="s">
        <v>820</v>
      </c>
      <c r="H132" s="132" t="s">
        <v>820</v>
      </c>
      <c r="I132" s="132" t="s">
        <v>820</v>
      </c>
      <c r="J132" s="132" t="s">
        <v>820</v>
      </c>
      <c r="K132" s="132" t="s">
        <v>821</v>
      </c>
      <c r="L132" s="132" t="s">
        <v>820</v>
      </c>
      <c r="M132" s="132" t="s">
        <v>820</v>
      </c>
      <c r="N132" s="132"/>
      <c r="O132" s="132"/>
      <c r="P132" s="132"/>
      <c r="Q132" s="132"/>
      <c r="R132" s="132"/>
      <c r="S132" s="132"/>
      <c r="T132" s="132"/>
      <c r="U132" s="132"/>
      <c r="V132" s="132"/>
      <c r="W132" s="132"/>
      <c r="X132" s="132" t="s">
        <v>822</v>
      </c>
      <c r="Y132" s="132" t="s">
        <v>634</v>
      </c>
      <c r="Z132" s="132"/>
      <c r="AA132" s="132"/>
      <c r="AB132" s="132" t="s">
        <v>645</v>
      </c>
      <c r="AC132" s="132" t="s">
        <v>822</v>
      </c>
      <c r="AD132" s="132" t="s">
        <v>820</v>
      </c>
      <c r="AE132" s="132"/>
      <c r="AF132" s="132" t="s">
        <v>820</v>
      </c>
      <c r="AG132" s="132" t="s">
        <v>820</v>
      </c>
      <c r="AH132" s="132"/>
      <c r="AI132" s="132" t="s">
        <v>647</v>
      </c>
      <c r="AJ132" s="132" t="s">
        <v>594</v>
      </c>
      <c r="AK132" s="132" t="s">
        <v>617</v>
      </c>
      <c r="AL132" s="132" t="s">
        <v>594</v>
      </c>
      <c r="AM132" s="132" t="s">
        <v>617</v>
      </c>
      <c r="AN132" s="132" t="s">
        <v>823</v>
      </c>
    </row>
    <row r="133" spans="1:40" x14ac:dyDescent="0.3">
      <c r="A133" s="132" t="s">
        <v>117</v>
      </c>
      <c r="B133" s="132" t="s">
        <v>220</v>
      </c>
      <c r="C133" s="132" t="s">
        <v>231</v>
      </c>
      <c r="D133" s="132" t="s">
        <v>423</v>
      </c>
      <c r="E133" s="132" t="s">
        <v>824</v>
      </c>
      <c r="F133" s="132" t="s">
        <v>824</v>
      </c>
      <c r="G133" s="132" t="s">
        <v>824</v>
      </c>
      <c r="H133" s="132" t="s">
        <v>251</v>
      </c>
      <c r="I133" s="132" t="s">
        <v>824</v>
      </c>
      <c r="J133" s="132" t="s">
        <v>824</v>
      </c>
      <c r="K133" s="132" t="s">
        <v>597</v>
      </c>
      <c r="L133" s="132" t="s">
        <v>252</v>
      </c>
      <c r="M133" s="132" t="s">
        <v>824</v>
      </c>
      <c r="N133" s="132"/>
      <c r="O133" s="132"/>
      <c r="P133" s="132"/>
      <c r="Q133" s="132"/>
      <c r="R133" s="132"/>
      <c r="S133" s="132"/>
      <c r="T133" s="132"/>
      <c r="U133" s="132"/>
      <c r="V133" s="132"/>
      <c r="W133" s="132"/>
      <c r="X133" s="132" t="s">
        <v>564</v>
      </c>
      <c r="Y133" s="132" t="s">
        <v>564</v>
      </c>
      <c r="Z133" s="132"/>
      <c r="AA133" s="132"/>
      <c r="AB133" s="132" t="s">
        <v>622</v>
      </c>
      <c r="AC133" s="132" t="s">
        <v>633</v>
      </c>
      <c r="AD133" s="132" t="s">
        <v>822</v>
      </c>
      <c r="AE133" s="132"/>
      <c r="AF133" s="132" t="s">
        <v>565</v>
      </c>
      <c r="AG133" s="132" t="s">
        <v>824</v>
      </c>
      <c r="AH133" s="132"/>
      <c r="AI133" s="132" t="s">
        <v>824</v>
      </c>
      <c r="AJ133" s="132" t="s">
        <v>597</v>
      </c>
      <c r="AK133" s="132" t="s">
        <v>634</v>
      </c>
      <c r="AL133" s="132" t="s">
        <v>597</v>
      </c>
      <c r="AM133" s="132" t="s">
        <v>645</v>
      </c>
      <c r="AN133" s="132" t="s">
        <v>285</v>
      </c>
    </row>
    <row r="134" spans="1:40" x14ac:dyDescent="0.3">
      <c r="A134" s="132" t="s">
        <v>118</v>
      </c>
      <c r="B134" s="132" t="s">
        <v>220</v>
      </c>
      <c r="C134" s="132" t="s">
        <v>784</v>
      </c>
      <c r="D134" s="132" t="s">
        <v>423</v>
      </c>
      <c r="E134" s="132" t="s">
        <v>825</v>
      </c>
      <c r="F134" s="132" t="s">
        <v>825</v>
      </c>
      <c r="G134" s="132" t="s">
        <v>825</v>
      </c>
      <c r="H134" s="132" t="s">
        <v>825</v>
      </c>
      <c r="I134" s="132" t="s">
        <v>825</v>
      </c>
      <c r="J134" s="132" t="s">
        <v>825</v>
      </c>
      <c r="K134" s="132" t="s">
        <v>825</v>
      </c>
      <c r="L134" s="132" t="s">
        <v>825</v>
      </c>
      <c r="M134" s="132" t="s">
        <v>825</v>
      </c>
      <c r="N134" s="132"/>
      <c r="O134" s="132"/>
      <c r="P134" s="132"/>
      <c r="Q134" s="132"/>
      <c r="R134" s="132"/>
      <c r="S134" s="132"/>
      <c r="T134" s="132"/>
      <c r="U134" s="132"/>
      <c r="V134" s="132"/>
      <c r="W134" s="132"/>
      <c r="X134" s="132" t="s">
        <v>825</v>
      </c>
      <c r="Y134" s="132" t="s">
        <v>826</v>
      </c>
      <c r="Z134" s="132"/>
      <c r="AA134" s="132"/>
      <c r="AB134" s="132" t="s">
        <v>825</v>
      </c>
      <c r="AC134" s="132" t="s">
        <v>825</v>
      </c>
      <c r="AD134" s="132" t="s">
        <v>825</v>
      </c>
      <c r="AE134" s="132"/>
      <c r="AF134" s="132" t="s">
        <v>825</v>
      </c>
      <c r="AG134" s="132" t="s">
        <v>826</v>
      </c>
      <c r="AH134" s="132"/>
      <c r="AI134" s="132" t="s">
        <v>825</v>
      </c>
      <c r="AJ134" s="132" t="s">
        <v>825</v>
      </c>
      <c r="AK134" s="132" t="s">
        <v>825</v>
      </c>
      <c r="AL134" s="132" t="s">
        <v>825</v>
      </c>
      <c r="AM134" s="132" t="s">
        <v>825</v>
      </c>
      <c r="AN134" s="132" t="s">
        <v>827</v>
      </c>
    </row>
    <row r="135" spans="1:40" x14ac:dyDescent="0.3">
      <c r="A135" s="132" t="s">
        <v>112</v>
      </c>
      <c r="B135" s="132" t="s">
        <v>220</v>
      </c>
      <c r="C135" s="132" t="s">
        <v>221</v>
      </c>
      <c r="D135" s="132" t="s">
        <v>423</v>
      </c>
      <c r="E135" s="132" t="s">
        <v>828</v>
      </c>
      <c r="F135" s="132" t="s">
        <v>223</v>
      </c>
      <c r="G135" s="132" t="s">
        <v>828</v>
      </c>
      <c r="H135" s="132" t="s">
        <v>247</v>
      </c>
      <c r="I135" s="132" t="s">
        <v>225</v>
      </c>
      <c r="J135" s="132" t="s">
        <v>230</v>
      </c>
      <c r="K135" s="132" t="s">
        <v>520</v>
      </c>
      <c r="L135" s="132" t="s">
        <v>225</v>
      </c>
      <c r="M135" s="132" t="s">
        <v>828</v>
      </c>
      <c r="N135" s="132"/>
      <c r="O135" s="132"/>
      <c r="P135" s="132"/>
      <c r="Q135" s="132"/>
      <c r="R135" s="132"/>
      <c r="S135" s="132"/>
      <c r="T135" s="132"/>
      <c r="U135" s="132"/>
      <c r="V135" s="132"/>
      <c r="W135" s="132"/>
      <c r="X135" s="132" t="s">
        <v>511</v>
      </c>
      <c r="Y135" s="132" t="s">
        <v>544</v>
      </c>
      <c r="Z135" s="132"/>
      <c r="AA135" s="132"/>
      <c r="AB135" s="132" t="s">
        <v>829</v>
      </c>
      <c r="AC135" s="132" t="s">
        <v>258</v>
      </c>
      <c r="AD135" s="132" t="s">
        <v>580</v>
      </c>
      <c r="AE135" s="132"/>
      <c r="AF135" s="132" t="s">
        <v>307</v>
      </c>
      <c r="AG135" s="132" t="s">
        <v>230</v>
      </c>
      <c r="AH135" s="132"/>
      <c r="AI135" s="132" t="s">
        <v>794</v>
      </c>
      <c r="AJ135" s="132" t="s">
        <v>247</v>
      </c>
      <c r="AK135" s="132" t="s">
        <v>577</v>
      </c>
      <c r="AL135" s="132" t="s">
        <v>578</v>
      </c>
      <c r="AM135" s="132" t="s">
        <v>794</v>
      </c>
      <c r="AN135" s="132" t="s">
        <v>830</v>
      </c>
    </row>
    <row r="136" spans="1:40" x14ac:dyDescent="0.3">
      <c r="A136" s="132" t="s">
        <v>119</v>
      </c>
      <c r="B136" s="132" t="s">
        <v>220</v>
      </c>
      <c r="C136" s="132" t="s">
        <v>700</v>
      </c>
      <c r="D136" s="132" t="s">
        <v>423</v>
      </c>
      <c r="E136" s="132" t="s">
        <v>831</v>
      </c>
      <c r="F136" s="132" t="s">
        <v>831</v>
      </c>
      <c r="G136" s="132" t="s">
        <v>831</v>
      </c>
      <c r="H136" s="132" t="s">
        <v>831</v>
      </c>
      <c r="I136" s="132" t="s">
        <v>831</v>
      </c>
      <c r="J136" s="132" t="s">
        <v>831</v>
      </c>
      <c r="K136" s="132" t="s">
        <v>831</v>
      </c>
      <c r="L136" s="132" t="s">
        <v>831</v>
      </c>
      <c r="M136" s="132" t="s">
        <v>831</v>
      </c>
      <c r="N136" s="132"/>
      <c r="O136" s="132"/>
      <c r="P136" s="132"/>
      <c r="Q136" s="132"/>
      <c r="R136" s="132"/>
      <c r="S136" s="132"/>
      <c r="T136" s="132"/>
      <c r="U136" s="132"/>
      <c r="V136" s="132"/>
      <c r="W136" s="132"/>
      <c r="X136" s="132" t="s">
        <v>831</v>
      </c>
      <c r="Y136" s="132" t="s">
        <v>831</v>
      </c>
      <c r="Z136" s="132"/>
      <c r="AA136" s="132"/>
      <c r="AB136" s="132" t="s">
        <v>831</v>
      </c>
      <c r="AC136" s="132" t="s">
        <v>832</v>
      </c>
      <c r="AD136" s="132" t="s">
        <v>831</v>
      </c>
      <c r="AE136" s="132"/>
      <c r="AF136" s="132" t="s">
        <v>831</v>
      </c>
      <c r="AG136" s="132" t="s">
        <v>831</v>
      </c>
      <c r="AH136" s="132"/>
      <c r="AI136" s="132" t="s">
        <v>831</v>
      </c>
      <c r="AJ136" s="132" t="s">
        <v>831</v>
      </c>
      <c r="AK136" s="132" t="s">
        <v>831</v>
      </c>
      <c r="AL136" s="132" t="s">
        <v>831</v>
      </c>
      <c r="AM136" s="132" t="s">
        <v>831</v>
      </c>
      <c r="AN136" s="132" t="s">
        <v>823</v>
      </c>
    </row>
    <row r="137" spans="1:40" x14ac:dyDescent="0.3">
      <c r="A137" s="132" t="s">
        <v>110</v>
      </c>
      <c r="B137" s="132" t="s">
        <v>220</v>
      </c>
      <c r="C137" s="132" t="s">
        <v>268</v>
      </c>
      <c r="D137" s="132" t="s">
        <v>423</v>
      </c>
      <c r="E137" s="132" t="s">
        <v>553</v>
      </c>
      <c r="F137" s="132" t="s">
        <v>268</v>
      </c>
      <c r="G137" s="132" t="s">
        <v>828</v>
      </c>
      <c r="H137" s="132" t="s">
        <v>544</v>
      </c>
      <c r="I137" s="132" t="s">
        <v>224</v>
      </c>
      <c r="J137" s="132" t="s">
        <v>222</v>
      </c>
      <c r="K137" s="132" t="s">
        <v>538</v>
      </c>
      <c r="L137" s="132" t="s">
        <v>509</v>
      </c>
      <c r="M137" s="132" t="s">
        <v>307</v>
      </c>
      <c r="N137" s="132"/>
      <c r="O137" s="132"/>
      <c r="P137" s="132"/>
      <c r="Q137" s="132"/>
      <c r="R137" s="132"/>
      <c r="S137" s="132"/>
      <c r="T137" s="132"/>
      <c r="U137" s="132"/>
      <c r="V137" s="132"/>
      <c r="W137" s="132"/>
      <c r="X137" s="132" t="s">
        <v>588</v>
      </c>
      <c r="Y137" s="132" t="s">
        <v>429</v>
      </c>
      <c r="Z137" s="132"/>
      <c r="AA137" s="132"/>
      <c r="AB137" s="132" t="s">
        <v>833</v>
      </c>
      <c r="AC137" s="132" t="s">
        <v>540</v>
      </c>
      <c r="AD137" s="132" t="s">
        <v>258</v>
      </c>
      <c r="AE137" s="132"/>
      <c r="AF137" s="132" t="s">
        <v>524</v>
      </c>
      <c r="AG137" s="132" t="s">
        <v>224</v>
      </c>
      <c r="AH137" s="132"/>
      <c r="AI137" s="132" t="s">
        <v>588</v>
      </c>
      <c r="AJ137" s="132" t="s">
        <v>586</v>
      </c>
      <c r="AK137" s="132" t="s">
        <v>240</v>
      </c>
      <c r="AL137" s="132" t="s">
        <v>531</v>
      </c>
      <c r="AM137" s="132" t="s">
        <v>549</v>
      </c>
      <c r="AN137" s="132" t="s">
        <v>715</v>
      </c>
    </row>
    <row r="138" spans="1:40" x14ac:dyDescent="0.3">
      <c r="A138" s="132" t="s">
        <v>120</v>
      </c>
      <c r="B138" s="132" t="s">
        <v>220</v>
      </c>
      <c r="C138" s="132" t="s">
        <v>700</v>
      </c>
      <c r="D138" s="132" t="s">
        <v>423</v>
      </c>
      <c r="E138" s="132" t="s">
        <v>832</v>
      </c>
      <c r="F138" s="132" t="s">
        <v>832</v>
      </c>
      <c r="G138" s="132" t="s">
        <v>831</v>
      </c>
      <c r="H138" s="132" t="s">
        <v>254</v>
      </c>
      <c r="I138" s="132" t="s">
        <v>834</v>
      </c>
      <c r="J138" s="132" t="s">
        <v>832</v>
      </c>
      <c r="K138" s="132" t="s">
        <v>254</v>
      </c>
      <c r="L138" s="132" t="s">
        <v>821</v>
      </c>
      <c r="M138" s="132" t="s">
        <v>253</v>
      </c>
      <c r="N138" s="132"/>
      <c r="O138" s="132"/>
      <c r="P138" s="132"/>
      <c r="Q138" s="132"/>
      <c r="R138" s="132"/>
      <c r="S138" s="132"/>
      <c r="T138" s="132"/>
      <c r="U138" s="132"/>
      <c r="V138" s="132"/>
      <c r="W138" s="132"/>
      <c r="X138" s="132" t="s">
        <v>827</v>
      </c>
      <c r="Y138" s="132" t="s">
        <v>597</v>
      </c>
      <c r="Z138" s="132"/>
      <c r="AA138" s="132"/>
      <c r="AB138" s="132" t="s">
        <v>831</v>
      </c>
      <c r="AC138" s="132" t="s">
        <v>835</v>
      </c>
      <c r="AD138" s="132" t="s">
        <v>594</v>
      </c>
      <c r="AE138" s="132"/>
      <c r="AF138" s="132" t="s">
        <v>253</v>
      </c>
      <c r="AG138" s="132" t="s">
        <v>827</v>
      </c>
      <c r="AH138" s="132"/>
      <c r="AI138" s="132" t="s">
        <v>634</v>
      </c>
      <c r="AJ138" s="132" t="s">
        <v>251</v>
      </c>
      <c r="AK138" s="132" t="s">
        <v>617</v>
      </c>
      <c r="AL138" s="132" t="s">
        <v>832</v>
      </c>
      <c r="AM138" s="132" t="s">
        <v>832</v>
      </c>
      <c r="AN138" s="132" t="s">
        <v>289</v>
      </c>
    </row>
    <row r="139" spans="1:40" x14ac:dyDescent="0.3">
      <c r="A139" s="132" t="s">
        <v>113</v>
      </c>
      <c r="B139" s="132" t="s">
        <v>220</v>
      </c>
      <c r="C139" s="132" t="s">
        <v>221</v>
      </c>
      <c r="D139" s="132" t="s">
        <v>423</v>
      </c>
      <c r="E139" s="132" t="s">
        <v>552</v>
      </c>
      <c r="F139" s="132" t="s">
        <v>293</v>
      </c>
      <c r="G139" s="132" t="s">
        <v>267</v>
      </c>
      <c r="H139" s="134" t="s">
        <v>230</v>
      </c>
      <c r="I139" s="134" t="s">
        <v>553</v>
      </c>
      <c r="J139" s="134" t="s">
        <v>225</v>
      </c>
      <c r="K139" s="134" t="s">
        <v>229</v>
      </c>
      <c r="L139" s="132" t="s">
        <v>470</v>
      </c>
      <c r="M139" s="132" t="s">
        <v>267</v>
      </c>
      <c r="N139" s="132"/>
      <c r="O139" s="132"/>
      <c r="P139" s="132"/>
      <c r="Q139" s="132"/>
      <c r="R139" s="132"/>
      <c r="S139" s="132"/>
      <c r="T139" s="132"/>
      <c r="U139" s="132"/>
      <c r="V139" s="132"/>
      <c r="W139" s="132"/>
      <c r="X139" s="134" t="s">
        <v>222</v>
      </c>
      <c r="Y139" s="132" t="s">
        <v>470</v>
      </c>
      <c r="Z139" s="132"/>
      <c r="AA139" s="132"/>
      <c r="AB139" s="132" t="s">
        <v>268</v>
      </c>
      <c r="AC139" s="134" t="s">
        <v>230</v>
      </c>
      <c r="AD139" s="132" t="s">
        <v>552</v>
      </c>
      <c r="AE139" s="132"/>
      <c r="AF139" s="134" t="s">
        <v>230</v>
      </c>
      <c r="AG139" s="132" t="s">
        <v>477</v>
      </c>
      <c r="AH139" s="132"/>
      <c r="AI139" s="134" t="s">
        <v>581</v>
      </c>
      <c r="AJ139" s="134" t="s">
        <v>222</v>
      </c>
      <c r="AK139" s="134" t="s">
        <v>225</v>
      </c>
      <c r="AL139" s="134" t="s">
        <v>229</v>
      </c>
      <c r="AM139" s="134" t="s">
        <v>222</v>
      </c>
      <c r="AN139" s="132" t="s">
        <v>268</v>
      </c>
    </row>
    <row r="140" spans="1:40" x14ac:dyDescent="0.3">
      <c r="A140" s="132" t="s">
        <v>111</v>
      </c>
      <c r="B140" s="132" t="s">
        <v>220</v>
      </c>
      <c r="C140" s="132" t="s">
        <v>231</v>
      </c>
      <c r="D140" s="132" t="s">
        <v>423</v>
      </c>
      <c r="E140" s="132" t="s">
        <v>824</v>
      </c>
      <c r="F140" s="132" t="s">
        <v>824</v>
      </c>
      <c r="G140" s="132" t="s">
        <v>824</v>
      </c>
      <c r="H140" s="132" t="s">
        <v>824</v>
      </c>
      <c r="I140" s="132" t="s">
        <v>824</v>
      </c>
      <c r="J140" s="132" t="s">
        <v>824</v>
      </c>
      <c r="K140" s="132" t="s">
        <v>824</v>
      </c>
      <c r="L140" s="132" t="s">
        <v>824</v>
      </c>
      <c r="M140" s="132" t="s">
        <v>824</v>
      </c>
      <c r="N140" s="132"/>
      <c r="O140" s="132"/>
      <c r="P140" s="132"/>
      <c r="Q140" s="132"/>
      <c r="R140" s="132"/>
      <c r="S140" s="132"/>
      <c r="T140" s="132"/>
      <c r="U140" s="132"/>
      <c r="V140" s="132"/>
      <c r="W140" s="132"/>
      <c r="X140" s="132" t="s">
        <v>824</v>
      </c>
      <c r="Y140" s="132" t="s">
        <v>824</v>
      </c>
      <c r="Z140" s="132"/>
      <c r="AA140" s="132"/>
      <c r="AB140" s="132" t="s">
        <v>645</v>
      </c>
      <c r="AC140" s="132" t="s">
        <v>824</v>
      </c>
      <c r="AD140" s="132" t="s">
        <v>824</v>
      </c>
      <c r="AE140" s="132"/>
      <c r="AF140" s="132" t="s">
        <v>824</v>
      </c>
      <c r="AG140" s="132" t="s">
        <v>824</v>
      </c>
      <c r="AH140" s="132"/>
      <c r="AI140" s="132" t="s">
        <v>599</v>
      </c>
      <c r="AJ140" s="132" t="s">
        <v>824</v>
      </c>
      <c r="AK140" s="132" t="s">
        <v>824</v>
      </c>
      <c r="AL140" s="132" t="s">
        <v>824</v>
      </c>
      <c r="AM140" s="132" t="s">
        <v>824</v>
      </c>
      <c r="AN140" s="132" t="s">
        <v>221</v>
      </c>
    </row>
    <row r="141" spans="1:40" x14ac:dyDescent="0.3">
      <c r="A141" s="132" t="s">
        <v>121</v>
      </c>
      <c r="B141" s="132" t="s">
        <v>220</v>
      </c>
      <c r="C141" s="132" t="s">
        <v>836</v>
      </c>
      <c r="D141" s="132" t="s">
        <v>423</v>
      </c>
      <c r="E141" s="132" t="s">
        <v>837</v>
      </c>
      <c r="F141" s="132" t="s">
        <v>837</v>
      </c>
      <c r="G141" s="132" t="s">
        <v>837</v>
      </c>
      <c r="H141" s="132" t="s">
        <v>837</v>
      </c>
      <c r="I141" s="132" t="s">
        <v>837</v>
      </c>
      <c r="J141" s="132" t="s">
        <v>837</v>
      </c>
      <c r="K141" s="132" t="s">
        <v>837</v>
      </c>
      <c r="L141" s="132" t="s">
        <v>837</v>
      </c>
      <c r="M141" s="132" t="s">
        <v>837</v>
      </c>
      <c r="N141" s="132"/>
      <c r="O141" s="132"/>
      <c r="P141" s="132"/>
      <c r="Q141" s="132"/>
      <c r="R141" s="132"/>
      <c r="S141" s="132"/>
      <c r="T141" s="132"/>
      <c r="U141" s="132"/>
      <c r="V141" s="132"/>
      <c r="W141" s="132"/>
      <c r="X141" s="132" t="s">
        <v>837</v>
      </c>
      <c r="Y141" s="134" t="s">
        <v>838</v>
      </c>
      <c r="Z141" s="132"/>
      <c r="AA141" s="132"/>
      <c r="AB141" s="132" t="s">
        <v>837</v>
      </c>
      <c r="AC141" s="132" t="s">
        <v>837</v>
      </c>
      <c r="AD141" s="132" t="s">
        <v>837</v>
      </c>
      <c r="AE141" s="132"/>
      <c r="AF141" s="132" t="s">
        <v>837</v>
      </c>
      <c r="AG141" s="132" t="s">
        <v>837</v>
      </c>
      <c r="AH141" s="132"/>
      <c r="AI141" s="132" t="s">
        <v>839</v>
      </c>
      <c r="AJ141" s="132" t="s">
        <v>840</v>
      </c>
      <c r="AK141" s="132" t="s">
        <v>841</v>
      </c>
      <c r="AL141" s="132" t="s">
        <v>837</v>
      </c>
      <c r="AM141" s="132" t="s">
        <v>837</v>
      </c>
      <c r="AN141" s="132" t="s">
        <v>842</v>
      </c>
    </row>
    <row r="142" spans="1:40" x14ac:dyDescent="0.3">
      <c r="A142" s="132" t="s">
        <v>122</v>
      </c>
      <c r="B142" s="132" t="s">
        <v>220</v>
      </c>
      <c r="C142" s="132" t="s">
        <v>250</v>
      </c>
      <c r="D142" s="132" t="s">
        <v>423</v>
      </c>
      <c r="E142" s="132" t="s">
        <v>820</v>
      </c>
      <c r="F142" s="132" t="s">
        <v>820</v>
      </c>
      <c r="G142" s="132" t="s">
        <v>820</v>
      </c>
      <c r="H142" s="132" t="s">
        <v>606</v>
      </c>
      <c r="I142" s="132" t="s">
        <v>820</v>
      </c>
      <c r="J142" s="132" t="s">
        <v>254</v>
      </c>
      <c r="K142" s="132" t="s">
        <v>640</v>
      </c>
      <c r="L142" s="132" t="s">
        <v>820</v>
      </c>
      <c r="M142" s="132" t="s">
        <v>820</v>
      </c>
      <c r="N142" s="132"/>
      <c r="O142" s="132"/>
      <c r="P142" s="132"/>
      <c r="Q142" s="132"/>
      <c r="R142" s="132"/>
      <c r="S142" s="132"/>
      <c r="T142" s="132"/>
      <c r="U142" s="132"/>
      <c r="V142" s="132"/>
      <c r="W142" s="132"/>
      <c r="X142" s="132" t="s">
        <v>251</v>
      </c>
      <c r="Y142" s="132" t="s">
        <v>820</v>
      </c>
      <c r="Z142" s="132"/>
      <c r="AA142" s="132"/>
      <c r="AB142" s="132" t="s">
        <v>843</v>
      </c>
      <c r="AC142" s="132" t="s">
        <v>626</v>
      </c>
      <c r="AD142" s="132" t="s">
        <v>820</v>
      </c>
      <c r="AE142" s="132"/>
      <c r="AF142" s="132" t="s">
        <v>617</v>
      </c>
      <c r="AG142" s="132" t="s">
        <v>820</v>
      </c>
      <c r="AH142" s="132"/>
      <c r="AI142" s="132" t="s">
        <v>615</v>
      </c>
      <c r="AJ142" s="132" t="s">
        <v>605</v>
      </c>
      <c r="AK142" s="132" t="s">
        <v>822</v>
      </c>
      <c r="AL142" s="134" t="s">
        <v>844</v>
      </c>
      <c r="AM142" s="132" t="s">
        <v>647</v>
      </c>
      <c r="AN142" s="132" t="s">
        <v>823</v>
      </c>
    </row>
    <row r="143" spans="1:40" x14ac:dyDescent="0.3">
      <c r="A143" s="132" t="s">
        <v>123</v>
      </c>
      <c r="B143" s="132" t="s">
        <v>220</v>
      </c>
      <c r="C143" s="132" t="s">
        <v>250</v>
      </c>
      <c r="D143" s="132" t="s">
        <v>423</v>
      </c>
      <c r="E143" s="132" t="s">
        <v>820</v>
      </c>
      <c r="F143" s="132" t="s">
        <v>820</v>
      </c>
      <c r="G143" s="132" t="s">
        <v>820</v>
      </c>
      <c r="H143" s="132" t="s">
        <v>820</v>
      </c>
      <c r="I143" s="132" t="s">
        <v>820</v>
      </c>
      <c r="J143" s="132" t="s">
        <v>820</v>
      </c>
      <c r="K143" s="132" t="s">
        <v>820</v>
      </c>
      <c r="L143" s="132" t="s">
        <v>820</v>
      </c>
      <c r="M143" s="132" t="s">
        <v>820</v>
      </c>
      <c r="N143" s="132"/>
      <c r="O143" s="132"/>
      <c r="P143" s="132"/>
      <c r="Q143" s="132"/>
      <c r="R143" s="132"/>
      <c r="S143" s="132"/>
      <c r="T143" s="132"/>
      <c r="U143" s="132"/>
      <c r="V143" s="132"/>
      <c r="W143" s="132"/>
      <c r="X143" s="132" t="s">
        <v>820</v>
      </c>
      <c r="Y143" s="132" t="s">
        <v>820</v>
      </c>
      <c r="Z143" s="132"/>
      <c r="AA143" s="132"/>
      <c r="AB143" s="132" t="s">
        <v>820</v>
      </c>
      <c r="AC143" s="132" t="s">
        <v>820</v>
      </c>
      <c r="AD143" s="132" t="s">
        <v>820</v>
      </c>
      <c r="AE143" s="132"/>
      <c r="AF143" s="132" t="s">
        <v>820</v>
      </c>
      <c r="AG143" s="132" t="s">
        <v>820</v>
      </c>
      <c r="AH143" s="132"/>
      <c r="AI143" s="132" t="s">
        <v>820</v>
      </c>
      <c r="AJ143" s="132" t="s">
        <v>820</v>
      </c>
      <c r="AK143" s="132" t="s">
        <v>820</v>
      </c>
      <c r="AL143" s="132" t="s">
        <v>820</v>
      </c>
      <c r="AM143" s="132" t="s">
        <v>820</v>
      </c>
      <c r="AN143" s="132" t="s">
        <v>845</v>
      </c>
    </row>
    <row r="144" spans="1:40" x14ac:dyDescent="0.3">
      <c r="A144" s="132" t="s">
        <v>124</v>
      </c>
      <c r="B144" s="132" t="s">
        <v>220</v>
      </c>
      <c r="C144" s="132" t="s">
        <v>250</v>
      </c>
      <c r="D144" s="132" t="s">
        <v>423</v>
      </c>
      <c r="E144" s="132" t="s">
        <v>820</v>
      </c>
      <c r="F144" s="132" t="s">
        <v>820</v>
      </c>
      <c r="G144" s="132" t="s">
        <v>820</v>
      </c>
      <c r="H144" s="132" t="s">
        <v>820</v>
      </c>
      <c r="I144" s="132" t="s">
        <v>820</v>
      </c>
      <c r="J144" s="132" t="s">
        <v>820</v>
      </c>
      <c r="K144" s="132" t="s">
        <v>820</v>
      </c>
      <c r="L144" s="132" t="s">
        <v>820</v>
      </c>
      <c r="M144" s="132" t="s">
        <v>820</v>
      </c>
      <c r="N144" s="132"/>
      <c r="O144" s="132"/>
      <c r="P144" s="132"/>
      <c r="Q144" s="132"/>
      <c r="R144" s="132"/>
      <c r="S144" s="132"/>
      <c r="T144" s="132"/>
      <c r="U144" s="132"/>
      <c r="V144" s="132"/>
      <c r="W144" s="132"/>
      <c r="X144" s="132" t="s">
        <v>820</v>
      </c>
      <c r="Y144" s="132" t="s">
        <v>820</v>
      </c>
      <c r="Z144" s="132"/>
      <c r="AA144" s="132"/>
      <c r="AB144" s="132" t="s">
        <v>820</v>
      </c>
      <c r="AC144" s="132" t="s">
        <v>820</v>
      </c>
      <c r="AD144" s="132" t="s">
        <v>820</v>
      </c>
      <c r="AE144" s="132"/>
      <c r="AF144" s="132" t="s">
        <v>820</v>
      </c>
      <c r="AG144" s="132" t="s">
        <v>820</v>
      </c>
      <c r="AH144" s="132"/>
      <c r="AI144" s="132" t="s">
        <v>820</v>
      </c>
      <c r="AJ144" s="132" t="s">
        <v>820</v>
      </c>
      <c r="AK144" s="132" t="s">
        <v>820</v>
      </c>
      <c r="AL144" s="132" t="s">
        <v>820</v>
      </c>
      <c r="AM144" s="132" t="s">
        <v>820</v>
      </c>
      <c r="AN144" s="132" t="s">
        <v>823</v>
      </c>
    </row>
    <row r="145" spans="1:40" x14ac:dyDescent="0.3">
      <c r="A145" s="132" t="s">
        <v>125</v>
      </c>
      <c r="B145" s="132" t="s">
        <v>220</v>
      </c>
      <c r="C145" s="132" t="s">
        <v>250</v>
      </c>
      <c r="D145" s="132" t="s">
        <v>423</v>
      </c>
      <c r="E145" s="132" t="s">
        <v>820</v>
      </c>
      <c r="F145" s="132" t="s">
        <v>820</v>
      </c>
      <c r="G145" s="132" t="s">
        <v>820</v>
      </c>
      <c r="H145" s="132" t="s">
        <v>820</v>
      </c>
      <c r="I145" s="132" t="s">
        <v>820</v>
      </c>
      <c r="J145" s="132" t="s">
        <v>820</v>
      </c>
      <c r="K145" s="132" t="s">
        <v>820</v>
      </c>
      <c r="L145" s="132" t="s">
        <v>820</v>
      </c>
      <c r="M145" s="132" t="s">
        <v>820</v>
      </c>
      <c r="N145" s="132"/>
      <c r="O145" s="132"/>
      <c r="P145" s="132"/>
      <c r="Q145" s="132"/>
      <c r="R145" s="132"/>
      <c r="S145" s="132"/>
      <c r="T145" s="132"/>
      <c r="U145" s="132"/>
      <c r="V145" s="132"/>
      <c r="W145" s="132"/>
      <c r="X145" s="132" t="s">
        <v>820</v>
      </c>
      <c r="Y145" s="132" t="s">
        <v>820</v>
      </c>
      <c r="Z145" s="132"/>
      <c r="AA145" s="132"/>
      <c r="AB145" s="132" t="s">
        <v>251</v>
      </c>
      <c r="AC145" s="132" t="s">
        <v>820</v>
      </c>
      <c r="AD145" s="132" t="s">
        <v>820</v>
      </c>
      <c r="AE145" s="132"/>
      <c r="AF145" s="132" t="s">
        <v>820</v>
      </c>
      <c r="AG145" s="132" t="s">
        <v>820</v>
      </c>
      <c r="AH145" s="132"/>
      <c r="AI145" s="132" t="s">
        <v>820</v>
      </c>
      <c r="AJ145" s="132" t="s">
        <v>820</v>
      </c>
      <c r="AK145" s="132" t="s">
        <v>820</v>
      </c>
      <c r="AL145" s="132" t="s">
        <v>820</v>
      </c>
      <c r="AM145" s="132" t="s">
        <v>820</v>
      </c>
      <c r="AN145" s="132" t="s">
        <v>233</v>
      </c>
    </row>
    <row r="146" spans="1:40" x14ac:dyDescent="0.3">
      <c r="A146" s="132" t="s">
        <v>114</v>
      </c>
      <c r="B146" s="132" t="s">
        <v>220</v>
      </c>
      <c r="C146" s="132" t="s">
        <v>531</v>
      </c>
      <c r="D146" s="132" t="s">
        <v>423</v>
      </c>
      <c r="E146" s="132" t="s">
        <v>540</v>
      </c>
      <c r="F146" s="132" t="s">
        <v>429</v>
      </c>
      <c r="G146" s="132" t="s">
        <v>259</v>
      </c>
      <c r="H146" s="132" t="s">
        <v>846</v>
      </c>
      <c r="I146" s="132" t="s">
        <v>588</v>
      </c>
      <c r="J146" s="132" t="s">
        <v>431</v>
      </c>
      <c r="K146" s="132" t="s">
        <v>793</v>
      </c>
      <c r="L146" s="132" t="s">
        <v>235</v>
      </c>
      <c r="M146" s="132" t="s">
        <v>237</v>
      </c>
      <c r="N146" s="132"/>
      <c r="O146" s="132"/>
      <c r="P146" s="132"/>
      <c r="Q146" s="132"/>
      <c r="R146" s="132"/>
      <c r="S146" s="132"/>
      <c r="T146" s="132"/>
      <c r="U146" s="132"/>
      <c r="V146" s="132"/>
      <c r="W146" s="132"/>
      <c r="X146" s="132" t="s">
        <v>431</v>
      </c>
      <c r="Y146" s="132" t="s">
        <v>847</v>
      </c>
      <c r="Z146" s="132"/>
      <c r="AA146" s="132"/>
      <c r="AB146" s="132" t="s">
        <v>848</v>
      </c>
      <c r="AC146" s="132" t="s">
        <v>849</v>
      </c>
      <c r="AD146" s="132" t="s">
        <v>538</v>
      </c>
      <c r="AE146" s="132"/>
      <c r="AF146" s="132" t="s">
        <v>850</v>
      </c>
      <c r="AG146" s="132" t="s">
        <v>429</v>
      </c>
      <c r="AH146" s="132"/>
      <c r="AI146" s="132" t="s">
        <v>430</v>
      </c>
      <c r="AJ146" s="132" t="s">
        <v>847</v>
      </c>
      <c r="AK146" s="132" t="s">
        <v>542</v>
      </c>
      <c r="AL146" s="132" t="s">
        <v>851</v>
      </c>
      <c r="AM146" s="132" t="s">
        <v>744</v>
      </c>
      <c r="AN146" s="132" t="s">
        <v>479</v>
      </c>
    </row>
    <row r="147" spans="1:40" x14ac:dyDescent="0.3">
      <c r="A147" s="132" t="s">
        <v>126</v>
      </c>
      <c r="B147" s="132" t="s">
        <v>220</v>
      </c>
      <c r="C147" s="132" t="s">
        <v>700</v>
      </c>
      <c r="D147" s="132" t="s">
        <v>423</v>
      </c>
      <c r="E147" s="132" t="s">
        <v>834</v>
      </c>
      <c r="F147" s="132" t="s">
        <v>254</v>
      </c>
      <c r="G147" s="132" t="s">
        <v>832</v>
      </c>
      <c r="H147" s="132" t="s">
        <v>831</v>
      </c>
      <c r="I147" s="132" t="s">
        <v>832</v>
      </c>
      <c r="J147" s="132" t="s">
        <v>831</v>
      </c>
      <c r="K147" s="132" t="s">
        <v>832</v>
      </c>
      <c r="L147" s="132" t="s">
        <v>827</v>
      </c>
      <c r="M147" s="132" t="s">
        <v>827</v>
      </c>
      <c r="N147" s="132"/>
      <c r="O147" s="132"/>
      <c r="P147" s="132"/>
      <c r="Q147" s="132"/>
      <c r="R147" s="132"/>
      <c r="S147" s="132"/>
      <c r="T147" s="132"/>
      <c r="U147" s="132"/>
      <c r="V147" s="132"/>
      <c r="W147" s="132"/>
      <c r="X147" s="132" t="s">
        <v>834</v>
      </c>
      <c r="Y147" s="132" t="s">
        <v>599</v>
      </c>
      <c r="Z147" s="132"/>
      <c r="AA147" s="132"/>
      <c r="AB147" s="132" t="s">
        <v>834</v>
      </c>
      <c r="AC147" s="132" t="s">
        <v>832</v>
      </c>
      <c r="AD147" s="132" t="s">
        <v>827</v>
      </c>
      <c r="AE147" s="132"/>
      <c r="AF147" s="132" t="s">
        <v>831</v>
      </c>
      <c r="AG147" s="132" t="s">
        <v>832</v>
      </c>
      <c r="AH147" s="132"/>
      <c r="AI147" s="132" t="s">
        <v>254</v>
      </c>
      <c r="AJ147" s="132" t="s">
        <v>834</v>
      </c>
      <c r="AK147" s="132" t="s">
        <v>827</v>
      </c>
      <c r="AL147" s="132" t="s">
        <v>827</v>
      </c>
      <c r="AM147" s="132" t="s">
        <v>834</v>
      </c>
      <c r="AN147" s="132" t="s">
        <v>287</v>
      </c>
    </row>
    <row r="148" spans="1:40" x14ac:dyDescent="0.3">
      <c r="A148" s="132" t="s">
        <v>852</v>
      </c>
      <c r="B148" s="132" t="s">
        <v>853</v>
      </c>
      <c r="C148" s="132" t="s">
        <v>537</v>
      </c>
      <c r="D148" s="132" t="s">
        <v>854</v>
      </c>
      <c r="E148" s="132" t="s">
        <v>855</v>
      </c>
      <c r="F148" s="132" t="s">
        <v>856</v>
      </c>
      <c r="G148" s="132" t="s">
        <v>856</v>
      </c>
      <c r="H148" s="132" t="s">
        <v>857</v>
      </c>
      <c r="I148" s="132" t="s">
        <v>858</v>
      </c>
      <c r="J148" s="132" t="s">
        <v>859</v>
      </c>
      <c r="K148" s="132" t="s">
        <v>860</v>
      </c>
      <c r="L148" s="132" t="s">
        <v>856</v>
      </c>
      <c r="M148" s="132" t="s">
        <v>856</v>
      </c>
      <c r="N148" s="132"/>
      <c r="O148" s="132"/>
      <c r="P148" s="132"/>
      <c r="Q148" s="132"/>
      <c r="R148" s="132"/>
      <c r="S148" s="132"/>
      <c r="T148" s="132"/>
      <c r="U148" s="132"/>
      <c r="V148" s="132"/>
      <c r="W148" s="132"/>
      <c r="X148" s="132" t="s">
        <v>861</v>
      </c>
      <c r="Y148" s="132" t="s">
        <v>862</v>
      </c>
      <c r="Z148" s="132"/>
      <c r="AA148" s="132"/>
      <c r="AB148" s="132" t="s">
        <v>863</v>
      </c>
      <c r="AC148" s="132" t="s">
        <v>864</v>
      </c>
      <c r="AD148" s="132" t="s">
        <v>856</v>
      </c>
      <c r="AE148" s="132"/>
      <c r="AF148" s="132" t="s">
        <v>535</v>
      </c>
      <c r="AG148" s="132" t="s">
        <v>856</v>
      </c>
      <c r="AH148" s="132"/>
      <c r="AI148" s="132" t="s">
        <v>865</v>
      </c>
      <c r="AJ148" s="132" t="s">
        <v>866</v>
      </c>
      <c r="AK148" s="132" t="s">
        <v>856</v>
      </c>
      <c r="AL148" s="132" t="s">
        <v>856</v>
      </c>
      <c r="AM148" s="132" t="s">
        <v>867</v>
      </c>
      <c r="AN148" s="132" t="s">
        <v>1</v>
      </c>
    </row>
    <row r="149" spans="1:40" x14ac:dyDescent="0.3">
      <c r="A149" s="132" t="s">
        <v>868</v>
      </c>
      <c r="B149" s="132" t="s">
        <v>853</v>
      </c>
      <c r="C149" s="132" t="s">
        <v>231</v>
      </c>
      <c r="D149" s="132" t="s">
        <v>869</v>
      </c>
      <c r="E149" s="132" t="s">
        <v>870</v>
      </c>
      <c r="F149" s="132" t="s">
        <v>871</v>
      </c>
      <c r="G149" s="132" t="s">
        <v>823</v>
      </c>
      <c r="H149" s="132" t="s">
        <v>426</v>
      </c>
      <c r="I149" s="132" t="s">
        <v>574</v>
      </c>
      <c r="J149" s="132" t="s">
        <v>424</v>
      </c>
      <c r="K149" s="132" t="s">
        <v>572</v>
      </c>
      <c r="L149" s="132" t="s">
        <v>872</v>
      </c>
      <c r="M149" s="132" t="s">
        <v>823</v>
      </c>
      <c r="N149" s="132"/>
      <c r="O149" s="132"/>
      <c r="P149" s="132"/>
      <c r="Q149" s="132"/>
      <c r="R149" s="132"/>
      <c r="S149" s="132"/>
      <c r="T149" s="132"/>
      <c r="U149" s="132"/>
      <c r="V149" s="132"/>
      <c r="W149" s="132"/>
      <c r="X149" s="132" t="s">
        <v>569</v>
      </c>
      <c r="Y149" s="132" t="s">
        <v>872</v>
      </c>
      <c r="Z149" s="132"/>
      <c r="AA149" s="132"/>
      <c r="AB149" s="132" t="s">
        <v>567</v>
      </c>
      <c r="AC149" s="132" t="s">
        <v>426</v>
      </c>
      <c r="AD149" s="132" t="s">
        <v>870</v>
      </c>
      <c r="AE149" s="132"/>
      <c r="AF149" s="132" t="s">
        <v>426</v>
      </c>
      <c r="AG149" s="132" t="s">
        <v>873</v>
      </c>
      <c r="AH149" s="132"/>
      <c r="AI149" s="132" t="s">
        <v>874</v>
      </c>
      <c r="AJ149" s="132" t="s">
        <v>569</v>
      </c>
      <c r="AK149" s="132" t="s">
        <v>424</v>
      </c>
      <c r="AL149" s="132" t="s">
        <v>572</v>
      </c>
      <c r="AM149" s="132" t="s">
        <v>569</v>
      </c>
      <c r="AN149" s="132" t="s">
        <v>1</v>
      </c>
    </row>
    <row r="150" spans="1:40" x14ac:dyDescent="0.3">
      <c r="A150" s="132" t="s">
        <v>26</v>
      </c>
      <c r="B150" s="132" t="s">
        <v>853</v>
      </c>
      <c r="C150" s="132" t="s">
        <v>215</v>
      </c>
      <c r="D150" s="132" t="s">
        <v>875</v>
      </c>
      <c r="E150" s="132" t="s">
        <v>876</v>
      </c>
      <c r="F150" s="132" t="s">
        <v>876</v>
      </c>
      <c r="G150" s="132" t="s">
        <v>876</v>
      </c>
      <c r="H150" s="132" t="s">
        <v>876</v>
      </c>
      <c r="I150" s="132" t="s">
        <v>876</v>
      </c>
      <c r="J150" s="132" t="s">
        <v>876</v>
      </c>
      <c r="K150" s="132" t="s">
        <v>876</v>
      </c>
      <c r="L150" s="132" t="s">
        <v>876</v>
      </c>
      <c r="M150" s="132" t="s">
        <v>876</v>
      </c>
      <c r="N150" s="132"/>
      <c r="O150" s="132"/>
      <c r="P150" s="132"/>
      <c r="Q150" s="132"/>
      <c r="R150" s="132"/>
      <c r="S150" s="132"/>
      <c r="T150" s="132"/>
      <c r="U150" s="132"/>
      <c r="V150" s="132"/>
      <c r="W150" s="132"/>
      <c r="X150" s="132" t="s">
        <v>876</v>
      </c>
      <c r="Y150" s="132" t="s">
        <v>876</v>
      </c>
      <c r="Z150" s="132"/>
      <c r="AA150" s="132"/>
      <c r="AB150" s="132" t="s">
        <v>877</v>
      </c>
      <c r="AC150" s="132" t="s">
        <v>876</v>
      </c>
      <c r="AD150" s="132" t="s">
        <v>876</v>
      </c>
      <c r="AE150" s="132"/>
      <c r="AF150" s="132" t="s">
        <v>876</v>
      </c>
      <c r="AG150" s="132" t="s">
        <v>876</v>
      </c>
      <c r="AH150" s="132"/>
      <c r="AI150" s="132" t="s">
        <v>878</v>
      </c>
      <c r="AJ150" s="132" t="s">
        <v>876</v>
      </c>
      <c r="AK150" s="132" t="s">
        <v>876</v>
      </c>
      <c r="AL150" s="132" t="s">
        <v>876</v>
      </c>
      <c r="AM150" s="132" t="s">
        <v>876</v>
      </c>
      <c r="AN150" s="132" t="s">
        <v>1</v>
      </c>
    </row>
    <row r="151" spans="1:40" x14ac:dyDescent="0.3">
      <c r="A151" s="132" t="s">
        <v>879</v>
      </c>
      <c r="B151" s="132" t="s">
        <v>853</v>
      </c>
      <c r="C151" s="132" t="s">
        <v>221</v>
      </c>
      <c r="D151" s="132" t="s">
        <v>880</v>
      </c>
      <c r="E151" s="132" t="s">
        <v>282</v>
      </c>
      <c r="F151" s="132" t="s">
        <v>571</v>
      </c>
      <c r="G151" s="132" t="s">
        <v>282</v>
      </c>
      <c r="H151" s="132" t="s">
        <v>297</v>
      </c>
      <c r="I151" s="132" t="s">
        <v>424</v>
      </c>
      <c r="J151" s="132" t="s">
        <v>426</v>
      </c>
      <c r="K151" s="132" t="s">
        <v>473</v>
      </c>
      <c r="L151" s="132" t="s">
        <v>424</v>
      </c>
      <c r="M151" s="132" t="s">
        <v>282</v>
      </c>
      <c r="N151" s="132"/>
      <c r="O151" s="132"/>
      <c r="P151" s="132"/>
      <c r="Q151" s="132"/>
      <c r="R151" s="132"/>
      <c r="S151" s="132"/>
      <c r="T151" s="132"/>
      <c r="U151" s="132"/>
      <c r="V151" s="132"/>
      <c r="W151" s="132"/>
      <c r="X151" s="132" t="s">
        <v>720</v>
      </c>
      <c r="Y151" s="132" t="s">
        <v>718</v>
      </c>
      <c r="Z151" s="132"/>
      <c r="AA151" s="132"/>
      <c r="AB151" s="132" t="s">
        <v>274</v>
      </c>
      <c r="AC151" s="132" t="s">
        <v>296</v>
      </c>
      <c r="AD151" s="132" t="s">
        <v>302</v>
      </c>
      <c r="AE151" s="132"/>
      <c r="AF151" s="132" t="s">
        <v>573</v>
      </c>
      <c r="AG151" s="132" t="s">
        <v>426</v>
      </c>
      <c r="AH151" s="132"/>
      <c r="AI151" s="132" t="s">
        <v>285</v>
      </c>
      <c r="AJ151" s="132" t="s">
        <v>297</v>
      </c>
      <c r="AK151" s="132" t="s">
        <v>311</v>
      </c>
      <c r="AL151" s="132" t="s">
        <v>570</v>
      </c>
      <c r="AM151" s="132" t="s">
        <v>285</v>
      </c>
      <c r="AN151" s="132" t="s">
        <v>1</v>
      </c>
    </row>
    <row r="152" spans="1:40" x14ac:dyDescent="0.3">
      <c r="A152" s="132" t="s">
        <v>881</v>
      </c>
      <c r="B152" s="132" t="s">
        <v>853</v>
      </c>
      <c r="C152" s="132" t="s">
        <v>790</v>
      </c>
      <c r="D152" s="132" t="s">
        <v>880</v>
      </c>
      <c r="E152" s="132" t="s">
        <v>582</v>
      </c>
      <c r="F152" s="132" t="s">
        <v>553</v>
      </c>
      <c r="G152" s="132" t="s">
        <v>476</v>
      </c>
      <c r="H152" s="132" t="s">
        <v>583</v>
      </c>
      <c r="I152" s="132" t="s">
        <v>222</v>
      </c>
      <c r="J152" s="132" t="s">
        <v>223</v>
      </c>
      <c r="K152" s="132" t="s">
        <v>230</v>
      </c>
      <c r="L152" s="132" t="s">
        <v>705</v>
      </c>
      <c r="M152" s="132" t="s">
        <v>228</v>
      </c>
      <c r="N152" s="132"/>
      <c r="O152" s="132"/>
      <c r="P152" s="132"/>
      <c r="Q152" s="132"/>
      <c r="R152" s="132"/>
      <c r="S152" s="132"/>
      <c r="T152" s="132"/>
      <c r="U152" s="132"/>
      <c r="V152" s="132"/>
      <c r="W152" s="132"/>
      <c r="X152" s="132" t="s">
        <v>223</v>
      </c>
      <c r="Y152" s="132" t="s">
        <v>882</v>
      </c>
      <c r="Z152" s="132"/>
      <c r="AA152" s="132"/>
      <c r="AB152" s="132" t="s">
        <v>547</v>
      </c>
      <c r="AC152" s="132" t="s">
        <v>261</v>
      </c>
      <c r="AD152" s="132" t="s">
        <v>225</v>
      </c>
      <c r="AE152" s="132"/>
      <c r="AF152" s="132" t="s">
        <v>550</v>
      </c>
      <c r="AG152" s="132" t="s">
        <v>553</v>
      </c>
      <c r="AH152" s="132"/>
      <c r="AI152" s="132" t="s">
        <v>229</v>
      </c>
      <c r="AJ152" s="132" t="s">
        <v>882</v>
      </c>
      <c r="AK152" s="132" t="s">
        <v>581</v>
      </c>
      <c r="AL152" s="132" t="s">
        <v>528</v>
      </c>
      <c r="AM152" s="132" t="s">
        <v>527</v>
      </c>
      <c r="AN152" s="132" t="s">
        <v>1</v>
      </c>
    </row>
    <row r="153" spans="1:40" x14ac:dyDescent="0.3">
      <c r="A153" s="132" t="s">
        <v>883</v>
      </c>
      <c r="B153" s="132" t="s">
        <v>853</v>
      </c>
      <c r="C153" s="132" t="s">
        <v>221</v>
      </c>
      <c r="D153" s="132" t="s">
        <v>884</v>
      </c>
      <c r="E153" s="132" t="s">
        <v>574</v>
      </c>
      <c r="F153" s="132" t="s">
        <v>567</v>
      </c>
      <c r="G153" s="132" t="s">
        <v>282</v>
      </c>
      <c r="H153" s="132" t="s">
        <v>718</v>
      </c>
      <c r="I153" s="132" t="s">
        <v>635</v>
      </c>
      <c r="J153" s="132" t="s">
        <v>569</v>
      </c>
      <c r="K153" s="132" t="s">
        <v>225</v>
      </c>
      <c r="L153" s="132" t="s">
        <v>301</v>
      </c>
      <c r="M153" s="132" t="s">
        <v>573</v>
      </c>
      <c r="N153" s="132"/>
      <c r="O153" s="132"/>
      <c r="P153" s="132"/>
      <c r="Q153" s="132"/>
      <c r="R153" s="132"/>
      <c r="S153" s="132"/>
      <c r="T153" s="132"/>
      <c r="U153" s="132"/>
      <c r="V153" s="132"/>
      <c r="W153" s="132"/>
      <c r="X153" s="132" t="s">
        <v>222</v>
      </c>
      <c r="Y153" s="132" t="s">
        <v>553</v>
      </c>
      <c r="Z153" s="132"/>
      <c r="AA153" s="132"/>
      <c r="AB153" s="132" t="s">
        <v>885</v>
      </c>
      <c r="AC153" s="132" t="s">
        <v>582</v>
      </c>
      <c r="AD153" s="132" t="s">
        <v>296</v>
      </c>
      <c r="AE153" s="132"/>
      <c r="AF153" s="132" t="s">
        <v>559</v>
      </c>
      <c r="AG153" s="132" t="s">
        <v>635</v>
      </c>
      <c r="AH153" s="132"/>
      <c r="AI153" s="132" t="s">
        <v>222</v>
      </c>
      <c r="AJ153" s="132" t="s">
        <v>753</v>
      </c>
      <c r="AK153" s="132" t="s">
        <v>314</v>
      </c>
      <c r="AL153" s="132" t="s">
        <v>267</v>
      </c>
      <c r="AM153" s="132" t="s">
        <v>305</v>
      </c>
      <c r="AN153" s="132" t="s">
        <v>1</v>
      </c>
    </row>
    <row r="154" spans="1:40" x14ac:dyDescent="0.3">
      <c r="A154" s="132" t="s">
        <v>45</v>
      </c>
      <c r="B154" s="132" t="s">
        <v>886</v>
      </c>
      <c r="C154" s="132" t="s">
        <v>790</v>
      </c>
      <c r="D154" s="132" t="s">
        <v>887</v>
      </c>
      <c r="E154" s="132" t="s">
        <v>882</v>
      </c>
      <c r="F154" s="132" t="s">
        <v>882</v>
      </c>
      <c r="G154" s="132" t="s">
        <v>882</v>
      </c>
      <c r="H154" s="132" t="s">
        <v>882</v>
      </c>
      <c r="I154" s="132" t="s">
        <v>882</v>
      </c>
      <c r="J154" s="132" t="s">
        <v>882</v>
      </c>
      <c r="K154" s="132" t="s">
        <v>882</v>
      </c>
      <c r="L154" s="132" t="s">
        <v>882</v>
      </c>
      <c r="M154" s="132" t="s">
        <v>882</v>
      </c>
      <c r="N154" s="132"/>
      <c r="O154" s="132"/>
      <c r="P154" s="132"/>
      <c r="Q154" s="132"/>
      <c r="R154" s="132"/>
      <c r="S154" s="132"/>
      <c r="T154" s="132"/>
      <c r="U154" s="132"/>
      <c r="V154" s="132"/>
      <c r="W154" s="132"/>
      <c r="X154" s="132" t="s">
        <v>882</v>
      </c>
      <c r="Y154" s="132" t="s">
        <v>882</v>
      </c>
      <c r="Z154" s="132"/>
      <c r="AA154" s="132"/>
      <c r="AB154" s="132" t="s">
        <v>882</v>
      </c>
      <c r="AC154" s="132" t="s">
        <v>882</v>
      </c>
      <c r="AD154" s="132" t="s">
        <v>882</v>
      </c>
      <c r="AE154" s="132"/>
      <c r="AF154" s="132" t="s">
        <v>882</v>
      </c>
      <c r="AG154" s="132" t="s">
        <v>882</v>
      </c>
      <c r="AH154" s="132"/>
      <c r="AI154" s="132" t="s">
        <v>749</v>
      </c>
      <c r="AJ154" s="132" t="s">
        <v>882</v>
      </c>
      <c r="AK154" s="132" t="s">
        <v>882</v>
      </c>
      <c r="AL154" s="132" t="s">
        <v>882</v>
      </c>
      <c r="AM154" s="132" t="s">
        <v>882</v>
      </c>
      <c r="AN154" s="132" t="s">
        <v>1</v>
      </c>
    </row>
    <row r="155" spans="1:40" x14ac:dyDescent="0.3">
      <c r="A155" s="132" t="s">
        <v>15</v>
      </c>
      <c r="B155" s="132" t="s">
        <v>886</v>
      </c>
      <c r="C155" s="132" t="s">
        <v>790</v>
      </c>
      <c r="D155" s="132" t="s">
        <v>887</v>
      </c>
      <c r="E155" s="132" t="s">
        <v>882</v>
      </c>
      <c r="F155" s="132" t="s">
        <v>882</v>
      </c>
      <c r="G155" s="132" t="s">
        <v>882</v>
      </c>
      <c r="H155" s="132" t="s">
        <v>882</v>
      </c>
      <c r="I155" s="132" t="s">
        <v>882</v>
      </c>
      <c r="J155" s="132" t="s">
        <v>882</v>
      </c>
      <c r="K155" s="132" t="s">
        <v>801</v>
      </c>
      <c r="L155" s="132" t="s">
        <v>882</v>
      </c>
      <c r="M155" s="132" t="s">
        <v>882</v>
      </c>
      <c r="N155" s="132"/>
      <c r="O155" s="132"/>
      <c r="P155" s="132"/>
      <c r="Q155" s="132"/>
      <c r="R155" s="132"/>
      <c r="S155" s="132"/>
      <c r="T155" s="132"/>
      <c r="U155" s="132"/>
      <c r="V155" s="132"/>
      <c r="W155" s="132"/>
      <c r="X155" s="132" t="s">
        <v>223</v>
      </c>
      <c r="Y155" s="132" t="s">
        <v>224</v>
      </c>
      <c r="Z155" s="132"/>
      <c r="AA155" s="132"/>
      <c r="AB155" s="132" t="s">
        <v>225</v>
      </c>
      <c r="AC155" s="132" t="s">
        <v>223</v>
      </c>
      <c r="AD155" s="132" t="s">
        <v>882</v>
      </c>
      <c r="AE155" s="132"/>
      <c r="AF155" s="132" t="s">
        <v>882</v>
      </c>
      <c r="AG155" s="132" t="s">
        <v>882</v>
      </c>
      <c r="AH155" s="132"/>
      <c r="AI155" s="132" t="s">
        <v>578</v>
      </c>
      <c r="AJ155" s="132" t="s">
        <v>229</v>
      </c>
      <c r="AK155" s="132" t="s">
        <v>582</v>
      </c>
      <c r="AL155" s="132" t="s">
        <v>229</v>
      </c>
      <c r="AM155" s="132" t="s">
        <v>582</v>
      </c>
      <c r="AN155" s="132" t="s">
        <v>1</v>
      </c>
    </row>
    <row r="156" spans="1:40" x14ac:dyDescent="0.3">
      <c r="A156" s="132" t="s">
        <v>534</v>
      </c>
      <c r="B156" s="132" t="s">
        <v>886</v>
      </c>
      <c r="C156" s="132" t="s">
        <v>268</v>
      </c>
      <c r="D156" s="132" t="s">
        <v>887</v>
      </c>
      <c r="E156" s="132" t="s">
        <v>766</v>
      </c>
      <c r="F156" s="132" t="s">
        <v>766</v>
      </c>
      <c r="G156" s="132" t="s">
        <v>766</v>
      </c>
      <c r="H156" s="132" t="s">
        <v>268</v>
      </c>
      <c r="I156" s="132" t="s">
        <v>766</v>
      </c>
      <c r="J156" s="132" t="s">
        <v>766</v>
      </c>
      <c r="K156" s="132" t="s">
        <v>222</v>
      </c>
      <c r="L156" s="132" t="s">
        <v>553</v>
      </c>
      <c r="M156" s="132" t="s">
        <v>766</v>
      </c>
      <c r="N156" s="132"/>
      <c r="O156" s="132"/>
      <c r="P156" s="132"/>
      <c r="Q156" s="132"/>
      <c r="R156" s="132"/>
      <c r="S156" s="132"/>
      <c r="T156" s="132"/>
      <c r="U156" s="132"/>
      <c r="V156" s="132"/>
      <c r="W156" s="132"/>
      <c r="X156" s="132" t="s">
        <v>579</v>
      </c>
      <c r="Y156" s="132" t="s">
        <v>579</v>
      </c>
      <c r="Z156" s="132"/>
      <c r="AA156" s="132"/>
      <c r="AB156" s="132" t="s">
        <v>261</v>
      </c>
      <c r="AC156" s="132" t="s">
        <v>263</v>
      </c>
      <c r="AD156" s="132" t="s">
        <v>223</v>
      </c>
      <c r="AE156" s="132"/>
      <c r="AF156" s="132" t="s">
        <v>581</v>
      </c>
      <c r="AG156" s="132" t="s">
        <v>766</v>
      </c>
      <c r="AH156" s="132"/>
      <c r="AI156" s="132" t="s">
        <v>766</v>
      </c>
      <c r="AJ156" s="132" t="s">
        <v>222</v>
      </c>
      <c r="AK156" s="132" t="s">
        <v>224</v>
      </c>
      <c r="AL156" s="132" t="s">
        <v>222</v>
      </c>
      <c r="AM156" s="132" t="s">
        <v>225</v>
      </c>
      <c r="AN156" s="132" t="s">
        <v>1</v>
      </c>
    </row>
    <row r="157" spans="1:40" x14ac:dyDescent="0.3">
      <c r="A157" s="132" t="s">
        <v>16</v>
      </c>
      <c r="B157" s="132" t="s">
        <v>886</v>
      </c>
      <c r="C157" s="132" t="s">
        <v>231</v>
      </c>
      <c r="D157" s="132" t="s">
        <v>887</v>
      </c>
      <c r="E157" s="132" t="s">
        <v>232</v>
      </c>
      <c r="F157" s="132" t="s">
        <v>232</v>
      </c>
      <c r="G157" s="132" t="s">
        <v>232</v>
      </c>
      <c r="H157" s="132" t="s">
        <v>232</v>
      </c>
      <c r="I157" s="132" t="s">
        <v>232</v>
      </c>
      <c r="J157" s="132" t="s">
        <v>232</v>
      </c>
      <c r="K157" s="132" t="s">
        <v>232</v>
      </c>
      <c r="L157" s="132" t="s">
        <v>232</v>
      </c>
      <c r="M157" s="132" t="s">
        <v>232</v>
      </c>
      <c r="N157" s="132"/>
      <c r="O157" s="132"/>
      <c r="P157" s="132"/>
      <c r="Q157" s="132"/>
      <c r="R157" s="132"/>
      <c r="S157" s="132"/>
      <c r="T157" s="132"/>
      <c r="U157" s="132"/>
      <c r="V157" s="132"/>
      <c r="W157" s="132"/>
      <c r="X157" s="132" t="s">
        <v>232</v>
      </c>
      <c r="Y157" s="132" t="s">
        <v>233</v>
      </c>
      <c r="Z157" s="132"/>
      <c r="AA157" s="132"/>
      <c r="AB157" s="132" t="s">
        <v>232</v>
      </c>
      <c r="AC157" s="132" t="s">
        <v>232</v>
      </c>
      <c r="AD157" s="132" t="s">
        <v>232</v>
      </c>
      <c r="AE157" s="132"/>
      <c r="AF157" s="132" t="s">
        <v>232</v>
      </c>
      <c r="AG157" s="132" t="s">
        <v>233</v>
      </c>
      <c r="AH157" s="132"/>
      <c r="AI157" s="132" t="s">
        <v>232</v>
      </c>
      <c r="AJ157" s="132" t="s">
        <v>232</v>
      </c>
      <c r="AK157" s="132" t="s">
        <v>232</v>
      </c>
      <c r="AL157" s="132" t="s">
        <v>232</v>
      </c>
      <c r="AM157" s="132" t="s">
        <v>232</v>
      </c>
      <c r="AN157" s="132" t="s">
        <v>1</v>
      </c>
    </row>
    <row r="158" spans="1:40" x14ac:dyDescent="0.3">
      <c r="A158" s="132" t="s">
        <v>17</v>
      </c>
      <c r="B158" s="132" t="s">
        <v>886</v>
      </c>
      <c r="C158" s="132" t="s">
        <v>289</v>
      </c>
      <c r="D158" s="132" t="s">
        <v>887</v>
      </c>
      <c r="E158" s="132" t="s">
        <v>292</v>
      </c>
      <c r="F158" s="132" t="s">
        <v>292</v>
      </c>
      <c r="G158" s="132" t="s">
        <v>292</v>
      </c>
      <c r="H158" s="132" t="s">
        <v>292</v>
      </c>
      <c r="I158" s="132" t="s">
        <v>292</v>
      </c>
      <c r="J158" s="132" t="s">
        <v>292</v>
      </c>
      <c r="K158" s="132" t="s">
        <v>292</v>
      </c>
      <c r="L158" s="132" t="s">
        <v>292</v>
      </c>
      <c r="M158" s="132" t="s">
        <v>292</v>
      </c>
      <c r="N158" s="132"/>
      <c r="O158" s="132"/>
      <c r="P158" s="132"/>
      <c r="Q158" s="132"/>
      <c r="R158" s="132"/>
      <c r="S158" s="132"/>
      <c r="T158" s="132"/>
      <c r="U158" s="132"/>
      <c r="V158" s="132"/>
      <c r="W158" s="132"/>
      <c r="X158" s="132" t="s">
        <v>292</v>
      </c>
      <c r="Y158" s="132" t="s">
        <v>292</v>
      </c>
      <c r="Z158" s="132"/>
      <c r="AA158" s="132"/>
      <c r="AB158" s="132" t="s">
        <v>292</v>
      </c>
      <c r="AC158" s="132" t="s">
        <v>291</v>
      </c>
      <c r="AD158" s="132" t="s">
        <v>292</v>
      </c>
      <c r="AE158" s="132"/>
      <c r="AF158" s="132" t="s">
        <v>292</v>
      </c>
      <c r="AG158" s="132" t="s">
        <v>292</v>
      </c>
      <c r="AH158" s="132"/>
      <c r="AI158" s="132" t="s">
        <v>292</v>
      </c>
      <c r="AJ158" s="132" t="s">
        <v>292</v>
      </c>
      <c r="AK158" s="132" t="s">
        <v>292</v>
      </c>
      <c r="AL158" s="132" t="s">
        <v>292</v>
      </c>
      <c r="AM158" s="132" t="s">
        <v>292</v>
      </c>
      <c r="AN158" s="132" t="s">
        <v>1</v>
      </c>
    </row>
    <row r="159" spans="1:40" x14ac:dyDescent="0.3">
      <c r="A159" s="132" t="s">
        <v>18</v>
      </c>
      <c r="B159" s="132" t="s">
        <v>886</v>
      </c>
      <c r="C159" s="132" t="s">
        <v>289</v>
      </c>
      <c r="D159" s="132" t="s">
        <v>887</v>
      </c>
      <c r="E159" s="132" t="s">
        <v>698</v>
      </c>
      <c r="F159" s="132" t="s">
        <v>619</v>
      </c>
      <c r="G159" s="132" t="s">
        <v>292</v>
      </c>
      <c r="H159" s="132" t="s">
        <v>888</v>
      </c>
      <c r="I159" s="132" t="s">
        <v>603</v>
      </c>
      <c r="J159" s="132" t="s">
        <v>302</v>
      </c>
      <c r="K159" s="132" t="s">
        <v>697</v>
      </c>
      <c r="L159" s="132" t="s">
        <v>474</v>
      </c>
      <c r="M159" s="132" t="s">
        <v>293</v>
      </c>
      <c r="N159" s="132"/>
      <c r="O159" s="132"/>
      <c r="P159" s="132"/>
      <c r="Q159" s="132"/>
      <c r="R159" s="132"/>
      <c r="S159" s="132"/>
      <c r="T159" s="132"/>
      <c r="U159" s="132"/>
      <c r="V159" s="132"/>
      <c r="W159" s="132"/>
      <c r="X159" s="132" t="s">
        <v>889</v>
      </c>
      <c r="Y159" s="132" t="s">
        <v>222</v>
      </c>
      <c r="Z159" s="132"/>
      <c r="AA159" s="132"/>
      <c r="AB159" s="132" t="s">
        <v>292</v>
      </c>
      <c r="AC159" s="132" t="s">
        <v>470</v>
      </c>
      <c r="AD159" s="132" t="s">
        <v>229</v>
      </c>
      <c r="AE159" s="132"/>
      <c r="AF159" s="132" t="s">
        <v>890</v>
      </c>
      <c r="AG159" s="132" t="s">
        <v>297</v>
      </c>
      <c r="AH159" s="132"/>
      <c r="AI159" s="132" t="s">
        <v>224</v>
      </c>
      <c r="AJ159" s="132" t="s">
        <v>891</v>
      </c>
      <c r="AK159" s="132" t="s">
        <v>582</v>
      </c>
      <c r="AL159" s="132" t="s">
        <v>754</v>
      </c>
      <c r="AM159" s="132" t="s">
        <v>698</v>
      </c>
      <c r="AN159" s="132" t="s">
        <v>1</v>
      </c>
    </row>
    <row r="160" spans="1:40" x14ac:dyDescent="0.3">
      <c r="A160" s="132" t="s">
        <v>892</v>
      </c>
      <c r="B160" s="132" t="s">
        <v>886</v>
      </c>
      <c r="C160" s="132" t="s">
        <v>893</v>
      </c>
      <c r="D160" s="132" t="s">
        <v>894</v>
      </c>
      <c r="E160" s="132" t="s">
        <v>895</v>
      </c>
      <c r="F160" s="132" t="s">
        <v>895</v>
      </c>
      <c r="G160" s="132" t="s">
        <v>895</v>
      </c>
      <c r="H160" s="132" t="s">
        <v>895</v>
      </c>
      <c r="I160" s="132" t="s">
        <v>895</v>
      </c>
      <c r="J160" s="132" t="s">
        <v>895</v>
      </c>
      <c r="K160" s="132" t="s">
        <v>895</v>
      </c>
      <c r="L160" s="132" t="s">
        <v>895</v>
      </c>
      <c r="M160" s="132" t="s">
        <v>895</v>
      </c>
      <c r="N160" s="132"/>
      <c r="O160" s="132"/>
      <c r="P160" s="132"/>
      <c r="Q160" s="132"/>
      <c r="R160" s="132"/>
      <c r="S160" s="132"/>
      <c r="T160" s="132"/>
      <c r="U160" s="132"/>
      <c r="V160" s="132"/>
      <c r="W160" s="132"/>
      <c r="X160" s="132" t="s">
        <v>895</v>
      </c>
      <c r="Y160" s="132" t="s">
        <v>750</v>
      </c>
      <c r="Z160" s="132"/>
      <c r="AA160" s="132"/>
      <c r="AB160" s="132" t="s">
        <v>895</v>
      </c>
      <c r="AC160" s="132" t="s">
        <v>895</v>
      </c>
      <c r="AD160" s="132" t="s">
        <v>895</v>
      </c>
      <c r="AE160" s="132"/>
      <c r="AF160" s="132" t="s">
        <v>895</v>
      </c>
      <c r="AG160" s="132" t="s">
        <v>895</v>
      </c>
      <c r="AH160" s="132"/>
      <c r="AI160" s="132" t="s">
        <v>827</v>
      </c>
      <c r="AJ160" s="132" t="s">
        <v>832</v>
      </c>
      <c r="AK160" s="132" t="s">
        <v>254</v>
      </c>
      <c r="AL160" s="132" t="s">
        <v>895</v>
      </c>
      <c r="AM160" s="132" t="s">
        <v>895</v>
      </c>
      <c r="AN160" s="132" t="s">
        <v>1</v>
      </c>
    </row>
    <row r="161" spans="1:40" x14ac:dyDescent="0.3">
      <c r="A161" s="132" t="s">
        <v>566</v>
      </c>
      <c r="B161" s="132" t="s">
        <v>886</v>
      </c>
      <c r="C161" s="132" t="s">
        <v>790</v>
      </c>
      <c r="D161" s="132" t="s">
        <v>887</v>
      </c>
      <c r="E161" s="132" t="s">
        <v>882</v>
      </c>
      <c r="F161" s="132" t="s">
        <v>882</v>
      </c>
      <c r="G161" s="132" t="s">
        <v>882</v>
      </c>
      <c r="H161" s="132" t="s">
        <v>749</v>
      </c>
      <c r="I161" s="132" t="s">
        <v>882</v>
      </c>
      <c r="J161" s="132" t="s">
        <v>294</v>
      </c>
      <c r="K161" s="132" t="s">
        <v>264</v>
      </c>
      <c r="L161" s="132" t="s">
        <v>882</v>
      </c>
      <c r="M161" s="132" t="s">
        <v>882</v>
      </c>
      <c r="N161" s="132"/>
      <c r="O161" s="132"/>
      <c r="P161" s="132"/>
      <c r="Q161" s="132"/>
      <c r="R161" s="132"/>
      <c r="S161" s="132"/>
      <c r="T161" s="132"/>
      <c r="U161" s="132"/>
      <c r="V161" s="132"/>
      <c r="W161" s="132"/>
      <c r="X161" s="132" t="s">
        <v>559</v>
      </c>
      <c r="Y161" s="132" t="s">
        <v>882</v>
      </c>
      <c r="Z161" s="132"/>
      <c r="AA161" s="132"/>
      <c r="AB161" s="132" t="s">
        <v>558</v>
      </c>
      <c r="AC161" s="132" t="s">
        <v>307</v>
      </c>
      <c r="AD161" s="132" t="s">
        <v>882</v>
      </c>
      <c r="AE161" s="132"/>
      <c r="AF161" s="132" t="s">
        <v>582</v>
      </c>
      <c r="AG161" s="132" t="s">
        <v>882</v>
      </c>
      <c r="AH161" s="132"/>
      <c r="AI161" s="132" t="s">
        <v>577</v>
      </c>
      <c r="AJ161" s="132" t="s">
        <v>285</v>
      </c>
      <c r="AK161" s="132" t="s">
        <v>223</v>
      </c>
      <c r="AL161" s="132" t="s">
        <v>272</v>
      </c>
      <c r="AM161" s="132" t="s">
        <v>578</v>
      </c>
      <c r="AN161" s="132" t="s">
        <v>1</v>
      </c>
    </row>
    <row r="162" spans="1:40" x14ac:dyDescent="0.3">
      <c r="A162" s="132" t="s">
        <v>20</v>
      </c>
      <c r="B162" s="132" t="s">
        <v>886</v>
      </c>
      <c r="C162" s="132" t="s">
        <v>790</v>
      </c>
      <c r="D162" s="132" t="s">
        <v>887</v>
      </c>
      <c r="E162" s="132" t="s">
        <v>882</v>
      </c>
      <c r="F162" s="132" t="s">
        <v>882</v>
      </c>
      <c r="G162" s="132" t="s">
        <v>882</v>
      </c>
      <c r="H162" s="132" t="s">
        <v>882</v>
      </c>
      <c r="I162" s="132" t="s">
        <v>882</v>
      </c>
      <c r="J162" s="132" t="s">
        <v>882</v>
      </c>
      <c r="K162" s="132" t="s">
        <v>882</v>
      </c>
      <c r="L162" s="132" t="s">
        <v>882</v>
      </c>
      <c r="M162" s="132" t="s">
        <v>882</v>
      </c>
      <c r="N162" s="132"/>
      <c r="O162" s="132"/>
      <c r="P162" s="132"/>
      <c r="Q162" s="132"/>
      <c r="R162" s="132"/>
      <c r="S162" s="132"/>
      <c r="T162" s="132"/>
      <c r="U162" s="132"/>
      <c r="V162" s="132"/>
      <c r="W162" s="132"/>
      <c r="X162" s="132" t="s">
        <v>882</v>
      </c>
      <c r="Y162" s="132" t="s">
        <v>882</v>
      </c>
      <c r="Z162" s="132"/>
      <c r="AA162" s="132"/>
      <c r="AB162" s="132" t="s">
        <v>882</v>
      </c>
      <c r="AC162" s="132" t="s">
        <v>882</v>
      </c>
      <c r="AD162" s="132" t="s">
        <v>882</v>
      </c>
      <c r="AE162" s="132"/>
      <c r="AF162" s="132" t="s">
        <v>882</v>
      </c>
      <c r="AG162" s="132" t="s">
        <v>882</v>
      </c>
      <c r="AH162" s="132"/>
      <c r="AI162" s="132" t="s">
        <v>882</v>
      </c>
      <c r="AJ162" s="132" t="s">
        <v>882</v>
      </c>
      <c r="AK162" s="132" t="s">
        <v>882</v>
      </c>
      <c r="AL162" s="132" t="s">
        <v>882</v>
      </c>
      <c r="AM162" s="132" t="s">
        <v>882</v>
      </c>
      <c r="AN162" s="132" t="s">
        <v>1</v>
      </c>
    </row>
    <row r="163" spans="1:40" x14ac:dyDescent="0.3">
      <c r="A163" s="132" t="s">
        <v>21</v>
      </c>
      <c r="B163" s="132" t="s">
        <v>886</v>
      </c>
      <c r="C163" s="132" t="s">
        <v>790</v>
      </c>
      <c r="D163" s="132" t="s">
        <v>887</v>
      </c>
      <c r="E163" s="132" t="s">
        <v>882</v>
      </c>
      <c r="F163" s="132" t="s">
        <v>882</v>
      </c>
      <c r="G163" s="132" t="s">
        <v>882</v>
      </c>
      <c r="H163" s="132" t="s">
        <v>882</v>
      </c>
      <c r="I163" s="132" t="s">
        <v>882</v>
      </c>
      <c r="J163" s="132" t="s">
        <v>882</v>
      </c>
      <c r="K163" s="132" t="s">
        <v>882</v>
      </c>
      <c r="L163" s="132" t="s">
        <v>882</v>
      </c>
      <c r="M163" s="132" t="s">
        <v>882</v>
      </c>
      <c r="N163" s="132"/>
      <c r="O163" s="132"/>
      <c r="P163" s="132"/>
      <c r="Q163" s="132"/>
      <c r="R163" s="132"/>
      <c r="S163" s="132"/>
      <c r="T163" s="132"/>
      <c r="U163" s="132"/>
      <c r="V163" s="132"/>
      <c r="W163" s="132"/>
      <c r="X163" s="132" t="s">
        <v>882</v>
      </c>
      <c r="Y163" s="132" t="s">
        <v>882</v>
      </c>
      <c r="Z163" s="132"/>
      <c r="AA163" s="132"/>
      <c r="AB163" s="132" t="s">
        <v>882</v>
      </c>
      <c r="AC163" s="132" t="s">
        <v>882</v>
      </c>
      <c r="AD163" s="132" t="s">
        <v>882</v>
      </c>
      <c r="AE163" s="132"/>
      <c r="AF163" s="132" t="s">
        <v>882</v>
      </c>
      <c r="AG163" s="132" t="s">
        <v>882</v>
      </c>
      <c r="AH163" s="132"/>
      <c r="AI163" s="132" t="s">
        <v>882</v>
      </c>
      <c r="AJ163" s="132" t="s">
        <v>882</v>
      </c>
      <c r="AK163" s="132" t="s">
        <v>882</v>
      </c>
      <c r="AL163" s="132" t="s">
        <v>882</v>
      </c>
      <c r="AM163" s="132" t="s">
        <v>882</v>
      </c>
      <c r="AN163" s="132" t="s">
        <v>1</v>
      </c>
    </row>
    <row r="164" spans="1:40" x14ac:dyDescent="0.3">
      <c r="A164" s="132" t="s">
        <v>584</v>
      </c>
      <c r="B164" s="132" t="s">
        <v>886</v>
      </c>
      <c r="C164" s="132" t="s">
        <v>790</v>
      </c>
      <c r="D164" s="132" t="s">
        <v>887</v>
      </c>
      <c r="E164" s="132" t="s">
        <v>882</v>
      </c>
      <c r="F164" s="132" t="s">
        <v>882</v>
      </c>
      <c r="G164" s="132" t="s">
        <v>882</v>
      </c>
      <c r="H164" s="132" t="s">
        <v>882</v>
      </c>
      <c r="I164" s="132" t="s">
        <v>882</v>
      </c>
      <c r="J164" s="132" t="s">
        <v>882</v>
      </c>
      <c r="K164" s="132" t="s">
        <v>882</v>
      </c>
      <c r="L164" s="132" t="s">
        <v>882</v>
      </c>
      <c r="M164" s="132" t="s">
        <v>882</v>
      </c>
      <c r="N164" s="132"/>
      <c r="O164" s="132"/>
      <c r="P164" s="132"/>
      <c r="Q164" s="132"/>
      <c r="R164" s="132"/>
      <c r="S164" s="132"/>
      <c r="T164" s="132"/>
      <c r="U164" s="132"/>
      <c r="V164" s="132"/>
      <c r="W164" s="132"/>
      <c r="X164" s="132" t="s">
        <v>882</v>
      </c>
      <c r="Y164" s="132" t="s">
        <v>882</v>
      </c>
      <c r="Z164" s="132"/>
      <c r="AA164" s="132"/>
      <c r="AB164" s="132" t="s">
        <v>554</v>
      </c>
      <c r="AC164" s="132" t="s">
        <v>882</v>
      </c>
      <c r="AD164" s="132" t="s">
        <v>882</v>
      </c>
      <c r="AE164" s="132"/>
      <c r="AF164" s="132" t="s">
        <v>882</v>
      </c>
      <c r="AG164" s="132" t="s">
        <v>882</v>
      </c>
      <c r="AH164" s="132"/>
      <c r="AI164" s="132" t="s">
        <v>882</v>
      </c>
      <c r="AJ164" s="132" t="s">
        <v>882</v>
      </c>
      <c r="AK164" s="132" t="s">
        <v>882</v>
      </c>
      <c r="AL164" s="132" t="s">
        <v>882</v>
      </c>
      <c r="AM164" s="132" t="s">
        <v>882</v>
      </c>
      <c r="AN164" s="132" t="s">
        <v>1</v>
      </c>
    </row>
    <row r="165" spans="1:40" x14ac:dyDescent="0.3">
      <c r="A165" s="132" t="s">
        <v>22</v>
      </c>
      <c r="B165" s="132" t="s">
        <v>886</v>
      </c>
      <c r="C165" s="132" t="s">
        <v>289</v>
      </c>
      <c r="D165" s="132" t="s">
        <v>887</v>
      </c>
      <c r="E165" s="132" t="s">
        <v>603</v>
      </c>
      <c r="F165" s="132" t="s">
        <v>313</v>
      </c>
      <c r="G165" s="132" t="s">
        <v>619</v>
      </c>
      <c r="H165" s="132" t="s">
        <v>292</v>
      </c>
      <c r="I165" s="132" t="s">
        <v>754</v>
      </c>
      <c r="J165" s="132" t="s">
        <v>292</v>
      </c>
      <c r="K165" s="132" t="s">
        <v>619</v>
      </c>
      <c r="L165" s="132" t="s">
        <v>311</v>
      </c>
      <c r="M165" s="132" t="s">
        <v>311</v>
      </c>
      <c r="N165" s="132"/>
      <c r="O165" s="132"/>
      <c r="P165" s="132"/>
      <c r="Q165" s="132"/>
      <c r="R165" s="132"/>
      <c r="S165" s="132"/>
      <c r="T165" s="132"/>
      <c r="U165" s="132"/>
      <c r="V165" s="132"/>
      <c r="W165" s="132"/>
      <c r="X165" s="132" t="s">
        <v>896</v>
      </c>
      <c r="Y165" s="132" t="s">
        <v>230</v>
      </c>
      <c r="Z165" s="132"/>
      <c r="AA165" s="132"/>
      <c r="AB165" s="132" t="s">
        <v>575</v>
      </c>
      <c r="AC165" s="132" t="s">
        <v>557</v>
      </c>
      <c r="AD165" s="132" t="s">
        <v>301</v>
      </c>
      <c r="AE165" s="132"/>
      <c r="AF165" s="132" t="s">
        <v>292</v>
      </c>
      <c r="AG165" s="132" t="s">
        <v>557</v>
      </c>
      <c r="AH165" s="132"/>
      <c r="AI165" s="132" t="s">
        <v>731</v>
      </c>
      <c r="AJ165" s="132" t="s">
        <v>603</v>
      </c>
      <c r="AK165" s="132" t="s">
        <v>297</v>
      </c>
      <c r="AL165" s="132" t="s">
        <v>727</v>
      </c>
      <c r="AM165" s="132" t="s">
        <v>896</v>
      </c>
      <c r="AN165" s="132" t="s">
        <v>1</v>
      </c>
    </row>
  </sheetData>
  <mergeCells count="1">
    <mergeCell ref="A1:C1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71"/>
  <sheetViews>
    <sheetView workbookViewId="0">
      <selection activeCell="O28" sqref="O28"/>
    </sheetView>
  </sheetViews>
  <sheetFormatPr baseColWidth="10" defaultRowHeight="14.4" x14ac:dyDescent="0.3"/>
  <cols>
    <col min="1" max="1" width="22.44140625" style="131" customWidth="1"/>
    <col min="2" max="2" width="7.44140625" style="131" customWidth="1"/>
    <col min="3" max="3" width="9.33203125" style="131" customWidth="1"/>
    <col min="4" max="4" width="22.44140625" style="131" customWidth="1"/>
    <col min="5" max="16384" width="11.5546875" style="131"/>
  </cols>
  <sheetData>
    <row r="1" spans="1:13" x14ac:dyDescent="0.3">
      <c r="A1" s="228" t="s">
        <v>956</v>
      </c>
      <c r="B1" s="229"/>
      <c r="C1" s="229"/>
    </row>
    <row r="2" spans="1:13" x14ac:dyDescent="0.3">
      <c r="A2" s="224"/>
    </row>
    <row r="3" spans="1:13" x14ac:dyDescent="0.3">
      <c r="A3" s="225" t="s">
        <v>204</v>
      </c>
      <c r="B3" s="224" t="s">
        <v>957</v>
      </c>
    </row>
    <row r="4" spans="1:13" x14ac:dyDescent="0.3">
      <c r="A4" s="225" t="s">
        <v>331</v>
      </c>
      <c r="B4" s="224" t="s">
        <v>957</v>
      </c>
    </row>
    <row r="5" spans="1:13" x14ac:dyDescent="0.3">
      <c r="A5" s="224"/>
    </row>
    <row r="6" spans="1:13" x14ac:dyDescent="0.3">
      <c r="A6" s="224"/>
      <c r="B6" s="224"/>
      <c r="C6" s="224"/>
      <c r="D6" s="225" t="s">
        <v>332</v>
      </c>
      <c r="E6" s="224" t="s">
        <v>957</v>
      </c>
      <c r="F6" s="224" t="s">
        <v>957</v>
      </c>
      <c r="G6" s="224" t="s">
        <v>957</v>
      </c>
      <c r="H6" s="224" t="s">
        <v>957</v>
      </c>
      <c r="I6" s="224" t="s">
        <v>957</v>
      </c>
      <c r="J6" s="224" t="s">
        <v>957</v>
      </c>
      <c r="K6" s="224" t="s">
        <v>957</v>
      </c>
      <c r="L6" s="224" t="s">
        <v>957</v>
      </c>
    </row>
    <row r="7" spans="1:13" x14ac:dyDescent="0.3">
      <c r="A7" s="224"/>
      <c r="B7" s="224"/>
      <c r="C7" s="224"/>
      <c r="D7" s="225" t="s">
        <v>205</v>
      </c>
      <c r="E7" s="224" t="s">
        <v>900</v>
      </c>
      <c r="F7" s="224" t="s">
        <v>901</v>
      </c>
      <c r="G7" s="224" t="s">
        <v>902</v>
      </c>
      <c r="H7" s="224" t="s">
        <v>903</v>
      </c>
      <c r="I7" s="224" t="s">
        <v>904</v>
      </c>
      <c r="J7" s="224" t="s">
        <v>905</v>
      </c>
      <c r="K7" s="224" t="s">
        <v>906</v>
      </c>
      <c r="L7" s="224" t="s">
        <v>907</v>
      </c>
    </row>
    <row r="8" spans="1:13" x14ac:dyDescent="0.3">
      <c r="A8" s="224"/>
      <c r="B8" s="224"/>
      <c r="C8" s="224"/>
      <c r="D8" s="225" t="s">
        <v>206</v>
      </c>
      <c r="E8" s="224" t="s">
        <v>908</v>
      </c>
      <c r="F8" s="224" t="s">
        <v>909</v>
      </c>
      <c r="G8" s="224" t="s">
        <v>910</v>
      </c>
      <c r="H8" s="224" t="s">
        <v>911</v>
      </c>
      <c r="I8" s="224" t="s">
        <v>912</v>
      </c>
      <c r="J8" s="224" t="s">
        <v>913</v>
      </c>
      <c r="K8" s="224" t="s">
        <v>914</v>
      </c>
      <c r="L8" s="224" t="s">
        <v>915</v>
      </c>
    </row>
    <row r="9" spans="1:13" x14ac:dyDescent="0.3">
      <c r="A9" s="224"/>
      <c r="B9" s="224"/>
      <c r="C9" s="224"/>
      <c r="D9" s="225" t="s">
        <v>403</v>
      </c>
      <c r="E9" s="224" t="s">
        <v>916</v>
      </c>
      <c r="F9" s="224" t="s">
        <v>916</v>
      </c>
      <c r="G9" s="224" t="s">
        <v>916</v>
      </c>
      <c r="H9" s="224" t="s">
        <v>916</v>
      </c>
      <c r="I9" s="224" t="s">
        <v>916</v>
      </c>
      <c r="J9" s="224" t="s">
        <v>916</v>
      </c>
      <c r="K9" s="224" t="s">
        <v>916</v>
      </c>
      <c r="L9" s="224" t="s">
        <v>916</v>
      </c>
    </row>
    <row r="10" spans="1:13" x14ac:dyDescent="0.3">
      <c r="A10" s="225" t="s">
        <v>207</v>
      </c>
      <c r="B10" s="225" t="s">
        <v>208</v>
      </c>
      <c r="C10" s="225" t="s">
        <v>407</v>
      </c>
      <c r="D10" s="225" t="s">
        <v>209</v>
      </c>
      <c r="E10" s="224"/>
      <c r="F10" s="224"/>
      <c r="G10" s="224"/>
      <c r="H10" s="224"/>
      <c r="I10" s="224"/>
      <c r="J10" s="224"/>
      <c r="K10" s="224"/>
      <c r="L10" s="224"/>
      <c r="M10" s="225" t="s">
        <v>210</v>
      </c>
    </row>
    <row r="11" spans="1:13" x14ac:dyDescent="0.3">
      <c r="A11" s="224" t="s">
        <v>213</v>
      </c>
      <c r="B11" s="224"/>
      <c r="C11" s="224"/>
      <c r="D11" s="224" t="s">
        <v>214</v>
      </c>
      <c r="E11" s="224"/>
      <c r="F11" s="224"/>
      <c r="G11" s="224"/>
      <c r="H11" s="224"/>
      <c r="I11" s="224"/>
      <c r="J11" s="224"/>
      <c r="K11" s="224"/>
      <c r="L11" s="224"/>
      <c r="M11" s="224" t="s">
        <v>1</v>
      </c>
    </row>
    <row r="12" spans="1:13" x14ac:dyDescent="0.3">
      <c r="A12" s="224" t="s">
        <v>24</v>
      </c>
      <c r="B12" s="224" t="s">
        <v>25</v>
      </c>
      <c r="C12" s="224" t="s">
        <v>215</v>
      </c>
      <c r="D12" s="224" t="s">
        <v>917</v>
      </c>
      <c r="E12" s="224" t="s">
        <v>918</v>
      </c>
      <c r="F12" s="224" t="s">
        <v>919</v>
      </c>
      <c r="G12" s="224" t="s">
        <v>920</v>
      </c>
      <c r="H12" s="224" t="s">
        <v>921</v>
      </c>
      <c r="I12" s="224" t="s">
        <v>922</v>
      </c>
      <c r="J12" s="224" t="s">
        <v>923</v>
      </c>
      <c r="K12" s="224" t="s">
        <v>924</v>
      </c>
      <c r="L12" s="224" t="s">
        <v>925</v>
      </c>
      <c r="M12" s="224" t="s">
        <v>1</v>
      </c>
    </row>
    <row r="13" spans="1:13" x14ac:dyDescent="0.3">
      <c r="A13" s="224" t="s">
        <v>211</v>
      </c>
      <c r="B13" s="224"/>
      <c r="C13" s="224"/>
      <c r="D13" s="224" t="s">
        <v>212</v>
      </c>
      <c r="E13" s="224"/>
      <c r="F13" s="224"/>
      <c r="G13" s="224"/>
      <c r="H13" s="224"/>
      <c r="I13" s="224"/>
      <c r="J13" s="224"/>
      <c r="K13" s="224"/>
      <c r="L13" s="224"/>
      <c r="M13" s="224" t="s">
        <v>1</v>
      </c>
    </row>
    <row r="14" spans="1:13" x14ac:dyDescent="0.3">
      <c r="A14" s="224" t="s">
        <v>218</v>
      </c>
      <c r="B14" s="224"/>
      <c r="C14" s="224"/>
      <c r="D14" s="224" t="s">
        <v>219</v>
      </c>
      <c r="E14" s="224"/>
      <c r="F14" s="224"/>
      <c r="G14" s="224"/>
      <c r="H14" s="224"/>
      <c r="I14" s="224"/>
      <c r="J14" s="224"/>
      <c r="K14" s="224"/>
      <c r="L14" s="224"/>
      <c r="M14" s="224" t="s">
        <v>1</v>
      </c>
    </row>
    <row r="15" spans="1:13" x14ac:dyDescent="0.3">
      <c r="A15" s="224" t="s">
        <v>15</v>
      </c>
      <c r="B15" s="224" t="s">
        <v>220</v>
      </c>
      <c r="C15" s="224" t="s">
        <v>221</v>
      </c>
      <c r="D15" s="224" t="s">
        <v>926</v>
      </c>
      <c r="E15" s="224" t="s">
        <v>473</v>
      </c>
      <c r="F15" s="224" t="s">
        <v>556</v>
      </c>
      <c r="G15" s="224" t="s">
        <v>425</v>
      </c>
      <c r="H15" s="224" t="s">
        <v>889</v>
      </c>
      <c r="I15" s="224" t="s">
        <v>306</v>
      </c>
      <c r="J15" s="224" t="s">
        <v>618</v>
      </c>
      <c r="K15" s="224" t="s">
        <v>652</v>
      </c>
      <c r="L15" s="224" t="s">
        <v>505</v>
      </c>
      <c r="M15" s="224" t="s">
        <v>1</v>
      </c>
    </row>
    <row r="16" spans="1:13" x14ac:dyDescent="0.3">
      <c r="A16" s="224" t="s">
        <v>16</v>
      </c>
      <c r="B16" s="224" t="s">
        <v>220</v>
      </c>
      <c r="C16" s="224" t="s">
        <v>231</v>
      </c>
      <c r="D16" s="224" t="s">
        <v>926</v>
      </c>
      <c r="E16" s="224" t="s">
        <v>306</v>
      </c>
      <c r="F16" s="224" t="s">
        <v>845</v>
      </c>
      <c r="G16" s="224" t="s">
        <v>845</v>
      </c>
      <c r="H16" s="224" t="s">
        <v>232</v>
      </c>
      <c r="I16" s="224" t="s">
        <v>232</v>
      </c>
      <c r="J16" s="224" t="s">
        <v>232</v>
      </c>
      <c r="K16" s="224" t="s">
        <v>232</v>
      </c>
      <c r="L16" s="224" t="s">
        <v>845</v>
      </c>
      <c r="M16" s="224" t="s">
        <v>1</v>
      </c>
    </row>
    <row r="17" spans="1:13" x14ac:dyDescent="0.3">
      <c r="A17" s="224" t="s">
        <v>17</v>
      </c>
      <c r="B17" s="224" t="s">
        <v>220</v>
      </c>
      <c r="C17" s="224" t="s">
        <v>234</v>
      </c>
      <c r="D17" s="224" t="s">
        <v>926</v>
      </c>
      <c r="E17" s="224" t="s">
        <v>268</v>
      </c>
      <c r="F17" s="224" t="s">
        <v>265</v>
      </c>
      <c r="G17" s="224" t="s">
        <v>247</v>
      </c>
      <c r="H17" s="224" t="s">
        <v>750</v>
      </c>
      <c r="I17" s="224" t="s">
        <v>753</v>
      </c>
      <c r="J17" s="224" t="s">
        <v>473</v>
      </c>
      <c r="K17" s="224" t="s">
        <v>705</v>
      </c>
      <c r="L17" s="224" t="s">
        <v>245</v>
      </c>
      <c r="M17" s="224" t="s">
        <v>1</v>
      </c>
    </row>
    <row r="18" spans="1:13" x14ac:dyDescent="0.3">
      <c r="A18" s="224" t="s">
        <v>18</v>
      </c>
      <c r="B18" s="224" t="s">
        <v>220</v>
      </c>
      <c r="C18" s="224" t="s">
        <v>234</v>
      </c>
      <c r="D18" s="224" t="s">
        <v>926</v>
      </c>
      <c r="E18" s="224" t="s">
        <v>504</v>
      </c>
      <c r="F18" s="224" t="s">
        <v>264</v>
      </c>
      <c r="G18" s="224" t="s">
        <v>547</v>
      </c>
      <c r="H18" s="224" t="s">
        <v>424</v>
      </c>
      <c r="I18" s="224" t="s">
        <v>750</v>
      </c>
      <c r="J18" s="224" t="s">
        <v>611</v>
      </c>
      <c r="K18" s="224" t="s">
        <v>618</v>
      </c>
      <c r="L18" s="224" t="s">
        <v>504</v>
      </c>
      <c r="M18" s="224" t="s">
        <v>1</v>
      </c>
    </row>
    <row r="19" spans="1:13" x14ac:dyDescent="0.3">
      <c r="A19" s="224" t="s">
        <v>19</v>
      </c>
      <c r="B19" s="224" t="s">
        <v>220</v>
      </c>
      <c r="C19" s="224" t="s">
        <v>250</v>
      </c>
      <c r="D19" s="224" t="s">
        <v>562</v>
      </c>
      <c r="E19" s="224" t="s">
        <v>597</v>
      </c>
      <c r="F19" s="224" t="s">
        <v>563</v>
      </c>
      <c r="G19" s="224" t="s">
        <v>62</v>
      </c>
      <c r="H19" s="224" t="s">
        <v>62</v>
      </c>
      <c r="I19" s="224" t="s">
        <v>62</v>
      </c>
      <c r="J19" s="224" t="s">
        <v>62</v>
      </c>
      <c r="K19" s="224" t="s">
        <v>62</v>
      </c>
      <c r="L19" s="224" t="s">
        <v>62</v>
      </c>
      <c r="M19" s="224" t="s">
        <v>1</v>
      </c>
    </row>
    <row r="20" spans="1:13" x14ac:dyDescent="0.3">
      <c r="A20" s="224" t="s">
        <v>20</v>
      </c>
      <c r="B20" s="224" t="s">
        <v>220</v>
      </c>
      <c r="C20" s="224" t="s">
        <v>255</v>
      </c>
      <c r="D20" s="224" t="s">
        <v>926</v>
      </c>
      <c r="E20" s="224" t="s">
        <v>475</v>
      </c>
      <c r="F20" s="224" t="s">
        <v>749</v>
      </c>
      <c r="G20" s="224" t="s">
        <v>582</v>
      </c>
      <c r="H20" s="224" t="s">
        <v>754</v>
      </c>
      <c r="I20" s="224" t="s">
        <v>720</v>
      </c>
      <c r="J20" s="224" t="s">
        <v>720</v>
      </c>
      <c r="K20" s="224" t="s">
        <v>888</v>
      </c>
      <c r="L20" s="224" t="s">
        <v>580</v>
      </c>
      <c r="M20" s="224" t="s">
        <v>1</v>
      </c>
    </row>
    <row r="21" spans="1:13" x14ac:dyDescent="0.3">
      <c r="A21" s="224" t="s">
        <v>21</v>
      </c>
      <c r="B21" s="224" t="s">
        <v>220</v>
      </c>
      <c r="C21" s="224" t="s">
        <v>255</v>
      </c>
      <c r="D21" s="224" t="s">
        <v>926</v>
      </c>
      <c r="E21" s="224" t="s">
        <v>242</v>
      </c>
      <c r="F21" s="224" t="s">
        <v>244</v>
      </c>
      <c r="G21" s="224" t="s">
        <v>241</v>
      </c>
      <c r="H21" s="224" t="s">
        <v>754</v>
      </c>
      <c r="I21" s="224" t="s">
        <v>927</v>
      </c>
      <c r="J21" s="224" t="s">
        <v>890</v>
      </c>
      <c r="K21" s="224" t="s">
        <v>754</v>
      </c>
      <c r="L21" s="224" t="s">
        <v>749</v>
      </c>
      <c r="M21" s="224" t="s">
        <v>1</v>
      </c>
    </row>
    <row r="22" spans="1:13" x14ac:dyDescent="0.3">
      <c r="A22" s="224" t="s">
        <v>22</v>
      </c>
      <c r="B22" s="224" t="s">
        <v>220</v>
      </c>
      <c r="C22" s="224" t="s">
        <v>221</v>
      </c>
      <c r="D22" s="224" t="s">
        <v>926</v>
      </c>
      <c r="E22" s="224" t="s">
        <v>430</v>
      </c>
      <c r="F22" s="224" t="s">
        <v>537</v>
      </c>
      <c r="G22" s="224" t="s">
        <v>794</v>
      </c>
      <c r="H22" s="224" t="s">
        <v>285</v>
      </c>
      <c r="I22" s="224" t="s">
        <v>547</v>
      </c>
      <c r="J22" s="224" t="s">
        <v>504</v>
      </c>
      <c r="K22" s="224" t="s">
        <v>246</v>
      </c>
      <c r="L22" s="224" t="s">
        <v>586</v>
      </c>
      <c r="M22" s="224" t="s">
        <v>1</v>
      </c>
    </row>
    <row r="23" spans="1:13" x14ac:dyDescent="0.3">
      <c r="A23" s="224" t="s">
        <v>8</v>
      </c>
      <c r="B23" s="224" t="s">
        <v>220</v>
      </c>
      <c r="C23" s="224" t="s">
        <v>250</v>
      </c>
      <c r="D23" s="224" t="s">
        <v>275</v>
      </c>
      <c r="E23" s="224" t="s">
        <v>928</v>
      </c>
      <c r="F23" s="224" t="s">
        <v>276</v>
      </c>
      <c r="G23" s="224" t="s">
        <v>276</v>
      </c>
      <c r="H23" s="224" t="s">
        <v>276</v>
      </c>
      <c r="I23" s="224" t="s">
        <v>276</v>
      </c>
      <c r="J23" s="224" t="s">
        <v>276</v>
      </c>
      <c r="K23" s="224" t="s">
        <v>276</v>
      </c>
      <c r="L23" s="224" t="s">
        <v>276</v>
      </c>
      <c r="M23" s="224" t="s">
        <v>1</v>
      </c>
    </row>
    <row r="24" spans="1:13" x14ac:dyDescent="0.3">
      <c r="A24" s="224" t="s">
        <v>3</v>
      </c>
      <c r="B24" s="224" t="s">
        <v>220</v>
      </c>
      <c r="C24" s="224" t="s">
        <v>250</v>
      </c>
      <c r="D24" s="224" t="s">
        <v>275</v>
      </c>
      <c r="E24" s="224" t="s">
        <v>276</v>
      </c>
      <c r="F24" s="224" t="s">
        <v>276</v>
      </c>
      <c r="G24" s="224" t="s">
        <v>276</v>
      </c>
      <c r="H24" s="224" t="s">
        <v>276</v>
      </c>
      <c r="I24" s="224" t="s">
        <v>276</v>
      </c>
      <c r="J24" s="224" t="s">
        <v>276</v>
      </c>
      <c r="K24" s="224" t="s">
        <v>276</v>
      </c>
      <c r="L24" s="224" t="s">
        <v>276</v>
      </c>
      <c r="M24" s="224" t="s">
        <v>1</v>
      </c>
    </row>
    <row r="25" spans="1:13" x14ac:dyDescent="0.3">
      <c r="A25" s="224" t="s">
        <v>2</v>
      </c>
      <c r="B25" s="224" t="s">
        <v>220</v>
      </c>
      <c r="C25" s="224" t="s">
        <v>250</v>
      </c>
      <c r="D25" s="224" t="s">
        <v>275</v>
      </c>
      <c r="E25" s="224" t="s">
        <v>629</v>
      </c>
      <c r="F25" s="224" t="s">
        <v>276</v>
      </c>
      <c r="G25" s="224" t="s">
        <v>276</v>
      </c>
      <c r="H25" s="224" t="s">
        <v>276</v>
      </c>
      <c r="I25" s="224" t="s">
        <v>276</v>
      </c>
      <c r="J25" s="224" t="s">
        <v>276</v>
      </c>
      <c r="K25" s="224" t="s">
        <v>276</v>
      </c>
      <c r="L25" s="224" t="s">
        <v>276</v>
      </c>
      <c r="M25" s="224" t="s">
        <v>1</v>
      </c>
    </row>
    <row r="26" spans="1:13" x14ac:dyDescent="0.3">
      <c r="A26" s="224" t="s">
        <v>7</v>
      </c>
      <c r="B26" s="224" t="s">
        <v>220</v>
      </c>
      <c r="C26" s="224" t="s">
        <v>250</v>
      </c>
      <c r="D26" s="224" t="s">
        <v>275</v>
      </c>
      <c r="E26" s="224" t="s">
        <v>276</v>
      </c>
      <c r="F26" s="224" t="s">
        <v>276</v>
      </c>
      <c r="G26" s="224" t="s">
        <v>276</v>
      </c>
      <c r="H26" s="224" t="s">
        <v>276</v>
      </c>
      <c r="I26" s="224" t="s">
        <v>276</v>
      </c>
      <c r="J26" s="224" t="s">
        <v>276</v>
      </c>
      <c r="K26" s="224" t="s">
        <v>276</v>
      </c>
      <c r="L26" s="224" t="s">
        <v>276</v>
      </c>
      <c r="M26" s="224" t="s">
        <v>1</v>
      </c>
    </row>
    <row r="27" spans="1:13" x14ac:dyDescent="0.3">
      <c r="A27" s="224" t="s">
        <v>9</v>
      </c>
      <c r="B27" s="224" t="s">
        <v>220</v>
      </c>
      <c r="C27" s="224" t="s">
        <v>250</v>
      </c>
      <c r="D27" s="224" t="s">
        <v>275</v>
      </c>
      <c r="E27" s="224" t="s">
        <v>929</v>
      </c>
      <c r="F27" s="224" t="s">
        <v>643</v>
      </c>
      <c r="G27" s="224" t="s">
        <v>610</v>
      </c>
      <c r="H27" s="224" t="s">
        <v>276</v>
      </c>
      <c r="I27" s="224" t="s">
        <v>276</v>
      </c>
      <c r="J27" s="224" t="s">
        <v>276</v>
      </c>
      <c r="K27" s="224" t="s">
        <v>276</v>
      </c>
      <c r="L27" s="224" t="s">
        <v>276</v>
      </c>
      <c r="M27" s="224" t="s">
        <v>1</v>
      </c>
    </row>
    <row r="28" spans="1:13" x14ac:dyDescent="0.3">
      <c r="A28" s="224" t="s">
        <v>4</v>
      </c>
      <c r="B28" s="224" t="s">
        <v>220</v>
      </c>
      <c r="C28" s="224" t="s">
        <v>250</v>
      </c>
      <c r="D28" s="224" t="s">
        <v>275</v>
      </c>
      <c r="E28" s="224" t="s">
        <v>930</v>
      </c>
      <c r="F28" s="224" t="s">
        <v>276</v>
      </c>
      <c r="G28" s="224" t="s">
        <v>276</v>
      </c>
      <c r="H28" s="224" t="s">
        <v>276</v>
      </c>
      <c r="I28" s="224" t="s">
        <v>276</v>
      </c>
      <c r="J28" s="224" t="s">
        <v>276</v>
      </c>
      <c r="K28" s="224" t="s">
        <v>276</v>
      </c>
      <c r="L28" s="224" t="s">
        <v>276</v>
      </c>
      <c r="M28" s="224" t="s">
        <v>1</v>
      </c>
    </row>
    <row r="29" spans="1:13" x14ac:dyDescent="0.3">
      <c r="A29" s="224" t="s">
        <v>46</v>
      </c>
      <c r="B29" s="224" t="s">
        <v>220</v>
      </c>
      <c r="C29" s="224" t="s">
        <v>250</v>
      </c>
      <c r="D29" s="224" t="s">
        <v>275</v>
      </c>
      <c r="E29" s="224" t="s">
        <v>416</v>
      </c>
      <c r="F29" s="224" t="s">
        <v>617</v>
      </c>
      <c r="G29" s="224" t="s">
        <v>607</v>
      </c>
      <c r="H29" s="224" t="s">
        <v>276</v>
      </c>
      <c r="I29" s="224" t="s">
        <v>276</v>
      </c>
      <c r="J29" s="224" t="s">
        <v>276</v>
      </c>
      <c r="K29" s="224" t="s">
        <v>276</v>
      </c>
      <c r="L29" s="224" t="s">
        <v>276</v>
      </c>
      <c r="M29" s="224" t="s">
        <v>1</v>
      </c>
    </row>
    <row r="30" spans="1:13" x14ac:dyDescent="0.3">
      <c r="A30" s="224" t="s">
        <v>10</v>
      </c>
      <c r="B30" s="224" t="s">
        <v>220</v>
      </c>
      <c r="C30" s="224" t="s">
        <v>250</v>
      </c>
      <c r="D30" s="224" t="s">
        <v>275</v>
      </c>
      <c r="E30" s="224" t="s">
        <v>631</v>
      </c>
      <c r="F30" s="224" t="s">
        <v>645</v>
      </c>
      <c r="G30" s="224" t="s">
        <v>633</v>
      </c>
      <c r="H30" s="224" t="s">
        <v>276</v>
      </c>
      <c r="I30" s="224" t="s">
        <v>276</v>
      </c>
      <c r="J30" s="224" t="s">
        <v>276</v>
      </c>
      <c r="K30" s="224" t="s">
        <v>276</v>
      </c>
      <c r="L30" s="224" t="s">
        <v>276</v>
      </c>
      <c r="M30" s="224" t="s">
        <v>1</v>
      </c>
    </row>
    <row r="31" spans="1:13" x14ac:dyDescent="0.3">
      <c r="A31" s="224" t="s">
        <v>5</v>
      </c>
      <c r="B31" s="224" t="s">
        <v>220</v>
      </c>
      <c r="C31" s="224" t="s">
        <v>250</v>
      </c>
      <c r="D31" s="224" t="s">
        <v>275</v>
      </c>
      <c r="E31" s="224" t="s">
        <v>931</v>
      </c>
      <c r="F31" s="224" t="s">
        <v>251</v>
      </c>
      <c r="G31" s="224" t="s">
        <v>822</v>
      </c>
      <c r="H31" s="224" t="s">
        <v>276</v>
      </c>
      <c r="I31" s="224" t="s">
        <v>276</v>
      </c>
      <c r="J31" s="224" t="s">
        <v>276</v>
      </c>
      <c r="K31" s="224" t="s">
        <v>276</v>
      </c>
      <c r="L31" s="224" t="s">
        <v>276</v>
      </c>
      <c r="M31" s="224" t="s">
        <v>1</v>
      </c>
    </row>
    <row r="32" spans="1:13" x14ac:dyDescent="0.3">
      <c r="A32" s="224" t="s">
        <v>6</v>
      </c>
      <c r="B32" s="224" t="s">
        <v>220</v>
      </c>
      <c r="C32" s="224" t="s">
        <v>250</v>
      </c>
      <c r="D32" s="224" t="s">
        <v>275</v>
      </c>
      <c r="E32" s="224" t="s">
        <v>624</v>
      </c>
      <c r="F32" s="224" t="s">
        <v>932</v>
      </c>
      <c r="G32" s="224" t="s">
        <v>252</v>
      </c>
      <c r="H32" s="224" t="s">
        <v>276</v>
      </c>
      <c r="I32" s="224" t="s">
        <v>276</v>
      </c>
      <c r="J32" s="224" t="s">
        <v>276</v>
      </c>
      <c r="K32" s="224" t="s">
        <v>276</v>
      </c>
      <c r="L32" s="224" t="s">
        <v>276</v>
      </c>
      <c r="M32" s="224" t="s">
        <v>1</v>
      </c>
    </row>
    <row r="33" spans="1:13" x14ac:dyDescent="0.3">
      <c r="A33" s="224" t="s">
        <v>47</v>
      </c>
      <c r="B33" s="224" t="s">
        <v>220</v>
      </c>
      <c r="C33" s="224" t="s">
        <v>250</v>
      </c>
      <c r="D33" s="224" t="s">
        <v>275</v>
      </c>
      <c r="E33" s="224" t="s">
        <v>624</v>
      </c>
      <c r="F33" s="224" t="s">
        <v>933</v>
      </c>
      <c r="G33" s="224" t="s">
        <v>251</v>
      </c>
      <c r="H33" s="224" t="s">
        <v>276</v>
      </c>
      <c r="I33" s="224" t="s">
        <v>276</v>
      </c>
      <c r="J33" s="224" t="s">
        <v>276</v>
      </c>
      <c r="K33" s="224" t="s">
        <v>276</v>
      </c>
      <c r="L33" s="224" t="s">
        <v>276</v>
      </c>
      <c r="M33" s="224" t="s">
        <v>1</v>
      </c>
    </row>
    <row r="34" spans="1:13" x14ac:dyDescent="0.3">
      <c r="A34" s="224" t="s">
        <v>48</v>
      </c>
      <c r="B34" s="224" t="s">
        <v>220</v>
      </c>
      <c r="C34" s="224" t="s">
        <v>250</v>
      </c>
      <c r="D34" s="224" t="s">
        <v>275</v>
      </c>
      <c r="E34" s="224" t="s">
        <v>596</v>
      </c>
      <c r="F34" s="224" t="s">
        <v>276</v>
      </c>
      <c r="G34" s="224" t="s">
        <v>934</v>
      </c>
      <c r="H34" s="224" t="s">
        <v>276</v>
      </c>
      <c r="I34" s="224" t="s">
        <v>276</v>
      </c>
      <c r="J34" s="224" t="s">
        <v>276</v>
      </c>
      <c r="K34" s="224" t="s">
        <v>276</v>
      </c>
      <c r="L34" s="224" t="s">
        <v>276</v>
      </c>
      <c r="M34" s="224" t="s">
        <v>1</v>
      </c>
    </row>
    <row r="35" spans="1:13" x14ac:dyDescent="0.3">
      <c r="A35" s="224" t="s">
        <v>49</v>
      </c>
      <c r="B35" s="224" t="s">
        <v>220</v>
      </c>
      <c r="C35" s="224" t="s">
        <v>250</v>
      </c>
      <c r="D35" s="224" t="s">
        <v>275</v>
      </c>
      <c r="E35" s="224" t="s">
        <v>627</v>
      </c>
      <c r="F35" s="224" t="s">
        <v>252</v>
      </c>
      <c r="G35" s="224" t="s">
        <v>594</v>
      </c>
      <c r="H35" s="224" t="s">
        <v>276</v>
      </c>
      <c r="I35" s="224" t="s">
        <v>276</v>
      </c>
      <c r="J35" s="224" t="s">
        <v>276</v>
      </c>
      <c r="K35" s="224" t="s">
        <v>276</v>
      </c>
      <c r="L35" s="224" t="s">
        <v>276</v>
      </c>
      <c r="M35" s="224" t="s">
        <v>1</v>
      </c>
    </row>
    <row r="36" spans="1:13" x14ac:dyDescent="0.3">
      <c r="A36" s="224" t="s">
        <v>50</v>
      </c>
      <c r="B36" s="224" t="s">
        <v>220</v>
      </c>
      <c r="C36" s="224" t="s">
        <v>250</v>
      </c>
      <c r="D36" s="224" t="s">
        <v>275</v>
      </c>
      <c r="E36" s="224" t="s">
        <v>276</v>
      </c>
      <c r="F36" s="224" t="s">
        <v>276</v>
      </c>
      <c r="G36" s="224" t="s">
        <v>276</v>
      </c>
      <c r="H36" s="224" t="s">
        <v>276</v>
      </c>
      <c r="I36" s="224" t="s">
        <v>276</v>
      </c>
      <c r="J36" s="224" t="s">
        <v>276</v>
      </c>
      <c r="K36" s="224" t="s">
        <v>276</v>
      </c>
      <c r="L36" s="224" t="s">
        <v>276</v>
      </c>
      <c r="M36" s="224" t="s">
        <v>1</v>
      </c>
    </row>
    <row r="37" spans="1:13" x14ac:dyDescent="0.3">
      <c r="A37" s="224" t="s">
        <v>51</v>
      </c>
      <c r="B37" s="224" t="s">
        <v>220</v>
      </c>
      <c r="C37" s="224" t="s">
        <v>250</v>
      </c>
      <c r="D37" s="224" t="s">
        <v>275</v>
      </c>
      <c r="E37" s="224" t="s">
        <v>564</v>
      </c>
      <c r="F37" s="224" t="s">
        <v>646</v>
      </c>
      <c r="G37" s="224" t="s">
        <v>252</v>
      </c>
      <c r="H37" s="224" t="s">
        <v>276</v>
      </c>
      <c r="I37" s="224" t="s">
        <v>276</v>
      </c>
      <c r="J37" s="224" t="s">
        <v>276</v>
      </c>
      <c r="K37" s="224" t="s">
        <v>276</v>
      </c>
      <c r="L37" s="224" t="s">
        <v>276</v>
      </c>
      <c r="M37" s="224" t="s">
        <v>1</v>
      </c>
    </row>
    <row r="38" spans="1:13" x14ac:dyDescent="0.3">
      <c r="A38" s="224" t="s">
        <v>52</v>
      </c>
      <c r="B38" s="224" t="s">
        <v>220</v>
      </c>
      <c r="C38" s="224" t="s">
        <v>250</v>
      </c>
      <c r="D38" s="224" t="s">
        <v>275</v>
      </c>
      <c r="E38" s="224" t="s">
        <v>935</v>
      </c>
      <c r="F38" s="224" t="s">
        <v>932</v>
      </c>
      <c r="G38" s="224" t="s">
        <v>936</v>
      </c>
      <c r="H38" s="224" t="s">
        <v>276</v>
      </c>
      <c r="I38" s="224" t="s">
        <v>276</v>
      </c>
      <c r="J38" s="224" t="s">
        <v>276</v>
      </c>
      <c r="K38" s="224" t="s">
        <v>276</v>
      </c>
      <c r="L38" s="224" t="s">
        <v>276</v>
      </c>
      <c r="M38" s="224" t="s">
        <v>1</v>
      </c>
    </row>
    <row r="39" spans="1:13" x14ac:dyDescent="0.3">
      <c r="A39" s="224" t="s">
        <v>654</v>
      </c>
      <c r="B39" s="224" t="s">
        <v>220</v>
      </c>
      <c r="C39" s="224"/>
      <c r="D39" s="224" t="s">
        <v>275</v>
      </c>
      <c r="E39" s="224" t="s">
        <v>937</v>
      </c>
      <c r="F39" s="224" t="s">
        <v>938</v>
      </c>
      <c r="G39" s="224" t="s">
        <v>939</v>
      </c>
      <c r="H39" s="224" t="s">
        <v>61</v>
      </c>
      <c r="I39" s="224" t="s">
        <v>61</v>
      </c>
      <c r="J39" s="224" t="s">
        <v>61</v>
      </c>
      <c r="K39" s="224" t="s">
        <v>61</v>
      </c>
      <c r="L39" s="224" t="s">
        <v>61</v>
      </c>
      <c r="M39" s="224" t="s">
        <v>1</v>
      </c>
    </row>
    <row r="40" spans="1:13" x14ac:dyDescent="0.3">
      <c r="A40" s="224" t="s">
        <v>669</v>
      </c>
      <c r="B40" s="224" t="s">
        <v>220</v>
      </c>
      <c r="C40" s="224"/>
      <c r="D40" s="224" t="s">
        <v>275</v>
      </c>
      <c r="E40" s="224" t="s">
        <v>940</v>
      </c>
      <c r="F40" s="224" t="s">
        <v>941</v>
      </c>
      <c r="G40" s="224" t="s">
        <v>942</v>
      </c>
      <c r="H40" s="224" t="s">
        <v>61</v>
      </c>
      <c r="I40" s="224" t="s">
        <v>61</v>
      </c>
      <c r="J40" s="224" t="s">
        <v>61</v>
      </c>
      <c r="K40" s="224" t="s">
        <v>61</v>
      </c>
      <c r="L40" s="224" t="s">
        <v>61</v>
      </c>
      <c r="M40" s="224" t="s">
        <v>1</v>
      </c>
    </row>
    <row r="41" spans="1:13" x14ac:dyDescent="0.3">
      <c r="A41" s="224" t="s">
        <v>107</v>
      </c>
      <c r="B41" s="224" t="s">
        <v>220</v>
      </c>
      <c r="C41" s="224"/>
      <c r="D41" s="224" t="s">
        <v>275</v>
      </c>
      <c r="E41" s="224" t="s">
        <v>943</v>
      </c>
      <c r="F41" s="224" t="s">
        <v>944</v>
      </c>
      <c r="G41" s="224" t="s">
        <v>945</v>
      </c>
      <c r="H41" s="224" t="s">
        <v>61</v>
      </c>
      <c r="I41" s="224" t="s">
        <v>61</v>
      </c>
      <c r="J41" s="224" t="s">
        <v>61</v>
      </c>
      <c r="K41" s="224" t="s">
        <v>61</v>
      </c>
      <c r="L41" s="224" t="s">
        <v>61</v>
      </c>
      <c r="M41" s="224" t="s">
        <v>531</v>
      </c>
    </row>
    <row r="42" spans="1:13" x14ac:dyDescent="0.3">
      <c r="A42" s="224" t="s">
        <v>11</v>
      </c>
      <c r="B42" s="224" t="s">
        <v>220</v>
      </c>
      <c r="C42" s="224" t="s">
        <v>250</v>
      </c>
      <c r="D42" s="224" t="s">
        <v>277</v>
      </c>
      <c r="E42" s="224" t="s">
        <v>62</v>
      </c>
      <c r="F42" s="224" t="s">
        <v>62</v>
      </c>
      <c r="G42" s="224" t="s">
        <v>62</v>
      </c>
      <c r="H42" s="224" t="s">
        <v>62</v>
      </c>
      <c r="I42" s="224" t="s">
        <v>62</v>
      </c>
      <c r="J42" s="224" t="s">
        <v>62</v>
      </c>
      <c r="K42" s="224" t="s">
        <v>62</v>
      </c>
      <c r="L42" s="224" t="s">
        <v>62</v>
      </c>
      <c r="M42" s="224" t="s">
        <v>1</v>
      </c>
    </row>
    <row r="43" spans="1:13" x14ac:dyDescent="0.3">
      <c r="A43" s="224" t="s">
        <v>12</v>
      </c>
      <c r="B43" s="224" t="s">
        <v>220</v>
      </c>
      <c r="C43" s="224" t="s">
        <v>250</v>
      </c>
      <c r="D43" s="224" t="s">
        <v>277</v>
      </c>
      <c r="E43" s="224" t="s">
        <v>62</v>
      </c>
      <c r="F43" s="224" t="s">
        <v>62</v>
      </c>
      <c r="G43" s="224" t="s">
        <v>62</v>
      </c>
      <c r="H43" s="224" t="s">
        <v>62</v>
      </c>
      <c r="I43" s="224" t="s">
        <v>62</v>
      </c>
      <c r="J43" s="224" t="s">
        <v>62</v>
      </c>
      <c r="K43" s="224" t="s">
        <v>62</v>
      </c>
      <c r="L43" s="224" t="s">
        <v>62</v>
      </c>
      <c r="M43" s="224" t="s">
        <v>1</v>
      </c>
    </row>
    <row r="44" spans="1:13" x14ac:dyDescent="0.3">
      <c r="A44" s="224" t="s">
        <v>13</v>
      </c>
      <c r="B44" s="224" t="s">
        <v>220</v>
      </c>
      <c r="C44" s="224" t="s">
        <v>250</v>
      </c>
      <c r="D44" s="224" t="s">
        <v>277</v>
      </c>
      <c r="E44" s="224" t="s">
        <v>62</v>
      </c>
      <c r="F44" s="224" t="s">
        <v>62</v>
      </c>
      <c r="G44" s="224" t="s">
        <v>62</v>
      </c>
      <c r="H44" s="224" t="s">
        <v>62</v>
      </c>
      <c r="I44" s="224" t="s">
        <v>62</v>
      </c>
      <c r="J44" s="224" t="s">
        <v>62</v>
      </c>
      <c r="K44" s="224" t="s">
        <v>62</v>
      </c>
      <c r="L44" s="224" t="s">
        <v>62</v>
      </c>
      <c r="M44" s="224" t="s">
        <v>1</v>
      </c>
    </row>
    <row r="45" spans="1:13" x14ac:dyDescent="0.3">
      <c r="A45" s="224" t="s">
        <v>105</v>
      </c>
      <c r="B45" s="224" t="s">
        <v>220</v>
      </c>
      <c r="C45" s="224" t="s">
        <v>231</v>
      </c>
      <c r="D45" s="224" t="s">
        <v>277</v>
      </c>
      <c r="E45" s="224" t="s">
        <v>278</v>
      </c>
      <c r="F45" s="224" t="s">
        <v>278</v>
      </c>
      <c r="G45" s="224" t="s">
        <v>278</v>
      </c>
      <c r="H45" s="224" t="s">
        <v>278</v>
      </c>
      <c r="I45" s="224" t="s">
        <v>278</v>
      </c>
      <c r="J45" s="224" t="s">
        <v>278</v>
      </c>
      <c r="K45" s="224" t="s">
        <v>278</v>
      </c>
      <c r="L45" s="224" t="s">
        <v>278</v>
      </c>
      <c r="M45" s="224" t="s">
        <v>1</v>
      </c>
    </row>
    <row r="46" spans="1:13" x14ac:dyDescent="0.3">
      <c r="A46" s="224" t="s">
        <v>14</v>
      </c>
      <c r="B46" s="224" t="s">
        <v>220</v>
      </c>
      <c r="C46" s="224" t="s">
        <v>250</v>
      </c>
      <c r="D46" s="224" t="s">
        <v>277</v>
      </c>
      <c r="E46" s="224" t="s">
        <v>276</v>
      </c>
      <c r="F46" s="224" t="s">
        <v>276</v>
      </c>
      <c r="G46" s="224" t="s">
        <v>276</v>
      </c>
      <c r="H46" s="224" t="s">
        <v>276</v>
      </c>
      <c r="I46" s="224" t="s">
        <v>276</v>
      </c>
      <c r="J46" s="224" t="s">
        <v>276</v>
      </c>
      <c r="K46" s="224" t="s">
        <v>276</v>
      </c>
      <c r="L46" s="224" t="s">
        <v>276</v>
      </c>
      <c r="M46" s="224" t="s">
        <v>1</v>
      </c>
    </row>
    <row r="47" spans="1:13" x14ac:dyDescent="0.3">
      <c r="A47" s="224" t="s">
        <v>8</v>
      </c>
      <c r="B47" s="224" t="s">
        <v>220</v>
      </c>
      <c r="C47" s="224" t="s">
        <v>231</v>
      </c>
      <c r="D47" s="224" t="s">
        <v>277</v>
      </c>
      <c r="E47" s="224" t="s">
        <v>278</v>
      </c>
      <c r="F47" s="224" t="s">
        <v>278</v>
      </c>
      <c r="G47" s="224" t="s">
        <v>278</v>
      </c>
      <c r="H47" s="224" t="s">
        <v>278</v>
      </c>
      <c r="I47" s="224" t="s">
        <v>278</v>
      </c>
      <c r="J47" s="224" t="s">
        <v>278</v>
      </c>
      <c r="K47" s="224" t="s">
        <v>278</v>
      </c>
      <c r="L47" s="224" t="s">
        <v>278</v>
      </c>
      <c r="M47" s="224" t="s">
        <v>1</v>
      </c>
    </row>
    <row r="48" spans="1:13" x14ac:dyDescent="0.3">
      <c r="A48" s="224" t="s">
        <v>279</v>
      </c>
      <c r="B48" s="224" t="s">
        <v>220</v>
      </c>
      <c r="C48" s="224"/>
      <c r="D48" s="224" t="s">
        <v>277</v>
      </c>
      <c r="E48" s="224" t="s">
        <v>61</v>
      </c>
      <c r="F48" s="224" t="s">
        <v>61</v>
      </c>
      <c r="G48" s="224" t="s">
        <v>61</v>
      </c>
      <c r="H48" s="224" t="s">
        <v>61</v>
      </c>
      <c r="I48" s="224" t="s">
        <v>61</v>
      </c>
      <c r="J48" s="224" t="s">
        <v>61</v>
      </c>
      <c r="K48" s="224" t="s">
        <v>61</v>
      </c>
      <c r="L48" s="224" t="s">
        <v>61</v>
      </c>
      <c r="M48" s="224" t="s">
        <v>1</v>
      </c>
    </row>
    <row r="49" spans="1:13" x14ac:dyDescent="0.3">
      <c r="A49" s="224" t="s">
        <v>101</v>
      </c>
      <c r="B49" s="224" t="s">
        <v>220</v>
      </c>
      <c r="C49" s="224" t="s">
        <v>700</v>
      </c>
      <c r="D49" s="224" t="s">
        <v>277</v>
      </c>
      <c r="E49" s="224" t="s">
        <v>701</v>
      </c>
      <c r="F49" s="224" t="s">
        <v>701</v>
      </c>
      <c r="G49" s="224" t="s">
        <v>701</v>
      </c>
      <c r="H49" s="224" t="s">
        <v>701</v>
      </c>
      <c r="I49" s="224" t="s">
        <v>701</v>
      </c>
      <c r="J49" s="224" t="s">
        <v>701</v>
      </c>
      <c r="K49" s="224" t="s">
        <v>701</v>
      </c>
      <c r="L49" s="224" t="s">
        <v>701</v>
      </c>
      <c r="M49" s="224" t="s">
        <v>1</v>
      </c>
    </row>
    <row r="50" spans="1:13" x14ac:dyDescent="0.3">
      <c r="A50" s="224" t="s">
        <v>37</v>
      </c>
      <c r="B50" s="224" t="s">
        <v>220</v>
      </c>
      <c r="C50" s="224" t="s">
        <v>250</v>
      </c>
      <c r="D50" s="224" t="s">
        <v>277</v>
      </c>
      <c r="E50" s="224" t="s">
        <v>62</v>
      </c>
      <c r="F50" s="224" t="s">
        <v>62</v>
      </c>
      <c r="G50" s="224" t="s">
        <v>62</v>
      </c>
      <c r="H50" s="224" t="s">
        <v>62</v>
      </c>
      <c r="I50" s="224" t="s">
        <v>62</v>
      </c>
      <c r="J50" s="224" t="s">
        <v>62</v>
      </c>
      <c r="K50" s="224" t="s">
        <v>62</v>
      </c>
      <c r="L50" s="224" t="s">
        <v>62</v>
      </c>
      <c r="M50" s="224" t="s">
        <v>1</v>
      </c>
    </row>
    <row r="51" spans="1:13" x14ac:dyDescent="0.3">
      <c r="A51" s="224" t="s">
        <v>38</v>
      </c>
      <c r="B51" s="224" t="s">
        <v>220</v>
      </c>
      <c r="C51" s="224" t="s">
        <v>250</v>
      </c>
      <c r="D51" s="224" t="s">
        <v>277</v>
      </c>
      <c r="E51" s="224" t="s">
        <v>62</v>
      </c>
      <c r="F51" s="224" t="s">
        <v>62</v>
      </c>
      <c r="G51" s="224" t="s">
        <v>62</v>
      </c>
      <c r="H51" s="224" t="s">
        <v>62</v>
      </c>
      <c r="I51" s="224" t="s">
        <v>62</v>
      </c>
      <c r="J51" s="224" t="s">
        <v>62</v>
      </c>
      <c r="K51" s="224" t="s">
        <v>62</v>
      </c>
      <c r="L51" s="224" t="s">
        <v>62</v>
      </c>
      <c r="M51" s="224" t="s">
        <v>1</v>
      </c>
    </row>
    <row r="52" spans="1:13" x14ac:dyDescent="0.3">
      <c r="A52" s="224" t="s">
        <v>39</v>
      </c>
      <c r="B52" s="224" t="s">
        <v>220</v>
      </c>
      <c r="C52" s="224" t="s">
        <v>250</v>
      </c>
      <c r="D52" s="224" t="s">
        <v>277</v>
      </c>
      <c r="E52" s="224" t="s">
        <v>62</v>
      </c>
      <c r="F52" s="224" t="s">
        <v>62</v>
      </c>
      <c r="G52" s="224" t="s">
        <v>62</v>
      </c>
      <c r="H52" s="224" t="s">
        <v>62</v>
      </c>
      <c r="I52" s="224" t="s">
        <v>62</v>
      </c>
      <c r="J52" s="224" t="s">
        <v>62</v>
      </c>
      <c r="K52" s="224" t="s">
        <v>62</v>
      </c>
      <c r="L52" s="224" t="s">
        <v>62</v>
      </c>
      <c r="M52" s="224" t="s">
        <v>1</v>
      </c>
    </row>
    <row r="53" spans="1:13" x14ac:dyDescent="0.3">
      <c r="A53" s="224" t="s">
        <v>40</v>
      </c>
      <c r="B53" s="224" t="s">
        <v>220</v>
      </c>
      <c r="C53" s="224" t="s">
        <v>250</v>
      </c>
      <c r="D53" s="224" t="s">
        <v>277</v>
      </c>
      <c r="E53" s="224" t="s">
        <v>62</v>
      </c>
      <c r="F53" s="224" t="s">
        <v>62</v>
      </c>
      <c r="G53" s="224" t="s">
        <v>62</v>
      </c>
      <c r="H53" s="224" t="s">
        <v>62</v>
      </c>
      <c r="I53" s="224" t="s">
        <v>62</v>
      </c>
      <c r="J53" s="224" t="s">
        <v>62</v>
      </c>
      <c r="K53" s="224" t="s">
        <v>62</v>
      </c>
      <c r="L53" s="224" t="s">
        <v>62</v>
      </c>
      <c r="M53" s="224" t="s">
        <v>1</v>
      </c>
    </row>
    <row r="54" spans="1:13" x14ac:dyDescent="0.3">
      <c r="A54" s="224" t="s">
        <v>41</v>
      </c>
      <c r="B54" s="224" t="s">
        <v>220</v>
      </c>
      <c r="C54" s="224" t="s">
        <v>250</v>
      </c>
      <c r="D54" s="224" t="s">
        <v>277</v>
      </c>
      <c r="E54" s="224" t="s">
        <v>62</v>
      </c>
      <c r="F54" s="224" t="s">
        <v>62</v>
      </c>
      <c r="G54" s="224" t="s">
        <v>62</v>
      </c>
      <c r="H54" s="224" t="s">
        <v>62</v>
      </c>
      <c r="I54" s="224" t="s">
        <v>62</v>
      </c>
      <c r="J54" s="224" t="s">
        <v>62</v>
      </c>
      <c r="K54" s="224" t="s">
        <v>62</v>
      </c>
      <c r="L54" s="224" t="s">
        <v>62</v>
      </c>
      <c r="M54" s="224" t="s">
        <v>1</v>
      </c>
    </row>
    <row r="55" spans="1:13" x14ac:dyDescent="0.3">
      <c r="A55" s="224" t="s">
        <v>42</v>
      </c>
      <c r="B55" s="224" t="s">
        <v>220</v>
      </c>
      <c r="C55" s="224" t="s">
        <v>250</v>
      </c>
      <c r="D55" s="224" t="s">
        <v>277</v>
      </c>
      <c r="E55" s="224" t="s">
        <v>62</v>
      </c>
      <c r="F55" s="224" t="s">
        <v>62</v>
      </c>
      <c r="G55" s="224" t="s">
        <v>62</v>
      </c>
      <c r="H55" s="224" t="s">
        <v>62</v>
      </c>
      <c r="I55" s="224" t="s">
        <v>62</v>
      </c>
      <c r="J55" s="224" t="s">
        <v>62</v>
      </c>
      <c r="K55" s="224" t="s">
        <v>62</v>
      </c>
      <c r="L55" s="224" t="s">
        <v>62</v>
      </c>
      <c r="M55" s="224" t="s">
        <v>1</v>
      </c>
    </row>
    <row r="56" spans="1:13" x14ac:dyDescent="0.3">
      <c r="A56" s="224" t="s">
        <v>65</v>
      </c>
      <c r="B56" s="224" t="s">
        <v>220</v>
      </c>
      <c r="C56" s="224" t="s">
        <v>250</v>
      </c>
      <c r="D56" s="224" t="s">
        <v>277</v>
      </c>
      <c r="E56" s="224" t="s">
        <v>62</v>
      </c>
      <c r="F56" s="224" t="s">
        <v>62</v>
      </c>
      <c r="G56" s="224" t="s">
        <v>62</v>
      </c>
      <c r="H56" s="224" t="s">
        <v>62</v>
      </c>
      <c r="I56" s="224" t="s">
        <v>62</v>
      </c>
      <c r="J56" s="224" t="s">
        <v>62</v>
      </c>
      <c r="K56" s="224" t="s">
        <v>62</v>
      </c>
      <c r="L56" s="224" t="s">
        <v>62</v>
      </c>
      <c r="M56" s="224" t="s">
        <v>1</v>
      </c>
    </row>
    <row r="57" spans="1:13" x14ac:dyDescent="0.3">
      <c r="A57" s="224" t="s">
        <v>43</v>
      </c>
      <c r="B57" s="224" t="s">
        <v>220</v>
      </c>
      <c r="C57" s="224" t="s">
        <v>231</v>
      </c>
      <c r="D57" s="224" t="s">
        <v>277</v>
      </c>
      <c r="E57" s="224" t="s">
        <v>278</v>
      </c>
      <c r="F57" s="224" t="s">
        <v>278</v>
      </c>
      <c r="G57" s="224" t="s">
        <v>278</v>
      </c>
      <c r="H57" s="224" t="s">
        <v>278</v>
      </c>
      <c r="I57" s="224" t="s">
        <v>278</v>
      </c>
      <c r="J57" s="224" t="s">
        <v>278</v>
      </c>
      <c r="K57" s="224" t="s">
        <v>278</v>
      </c>
      <c r="L57" s="224" t="s">
        <v>278</v>
      </c>
      <c r="M57" s="224" t="s">
        <v>1</v>
      </c>
    </row>
    <row r="58" spans="1:13" x14ac:dyDescent="0.3">
      <c r="A58" s="224" t="s">
        <v>64</v>
      </c>
      <c r="B58" s="224" t="s">
        <v>220</v>
      </c>
      <c r="C58" s="224" t="s">
        <v>250</v>
      </c>
      <c r="D58" s="224" t="s">
        <v>277</v>
      </c>
      <c r="E58" s="224" t="s">
        <v>62</v>
      </c>
      <c r="F58" s="224" t="s">
        <v>62</v>
      </c>
      <c r="G58" s="224" t="s">
        <v>62</v>
      </c>
      <c r="H58" s="224" t="s">
        <v>62</v>
      </c>
      <c r="I58" s="224" t="s">
        <v>62</v>
      </c>
      <c r="J58" s="224" t="s">
        <v>62</v>
      </c>
      <c r="K58" s="224" t="s">
        <v>62</v>
      </c>
      <c r="L58" s="224" t="s">
        <v>62</v>
      </c>
      <c r="M58" s="224" t="s">
        <v>1</v>
      </c>
    </row>
    <row r="59" spans="1:13" x14ac:dyDescent="0.3">
      <c r="A59" s="224" t="s">
        <v>44</v>
      </c>
      <c r="B59" s="224" t="s">
        <v>220</v>
      </c>
      <c r="C59" s="224" t="s">
        <v>231</v>
      </c>
      <c r="D59" s="224" t="s">
        <v>277</v>
      </c>
      <c r="E59" s="224" t="s">
        <v>278</v>
      </c>
      <c r="F59" s="224" t="s">
        <v>278</v>
      </c>
      <c r="G59" s="224" t="s">
        <v>278</v>
      </c>
      <c r="H59" s="224" t="s">
        <v>278</v>
      </c>
      <c r="I59" s="224" t="s">
        <v>278</v>
      </c>
      <c r="J59" s="224" t="s">
        <v>278</v>
      </c>
      <c r="K59" s="224" t="s">
        <v>278</v>
      </c>
      <c r="L59" s="224" t="s">
        <v>278</v>
      </c>
      <c r="M59" s="224" t="s">
        <v>1</v>
      </c>
    </row>
    <row r="60" spans="1:13" x14ac:dyDescent="0.3">
      <c r="A60" s="224" t="s">
        <v>946</v>
      </c>
      <c r="B60" s="224" t="s">
        <v>220</v>
      </c>
      <c r="C60" s="224" t="s">
        <v>702</v>
      </c>
      <c r="D60" s="224" t="s">
        <v>277</v>
      </c>
      <c r="E60" s="224" t="s">
        <v>947</v>
      </c>
      <c r="F60" s="224" t="s">
        <v>947</v>
      </c>
      <c r="G60" s="224" t="s">
        <v>947</v>
      </c>
      <c r="H60" s="224" t="s">
        <v>947</v>
      </c>
      <c r="I60" s="224" t="s">
        <v>947</v>
      </c>
      <c r="J60" s="224" t="s">
        <v>947</v>
      </c>
      <c r="K60" s="224" t="s">
        <v>947</v>
      </c>
      <c r="L60" s="224" t="s">
        <v>947</v>
      </c>
      <c r="M60" s="224" t="s">
        <v>1</v>
      </c>
    </row>
    <row r="61" spans="1:13" x14ac:dyDescent="0.3">
      <c r="A61" s="224" t="s">
        <v>103</v>
      </c>
      <c r="B61" s="224" t="s">
        <v>220</v>
      </c>
      <c r="C61" s="224" t="s">
        <v>702</v>
      </c>
      <c r="D61" s="224" t="s">
        <v>277</v>
      </c>
      <c r="E61" s="224" t="s">
        <v>947</v>
      </c>
      <c r="F61" s="224" t="s">
        <v>947</v>
      </c>
      <c r="G61" s="224" t="s">
        <v>947</v>
      </c>
      <c r="H61" s="224" t="s">
        <v>947</v>
      </c>
      <c r="I61" s="224" t="s">
        <v>947</v>
      </c>
      <c r="J61" s="224" t="s">
        <v>947</v>
      </c>
      <c r="K61" s="224" t="s">
        <v>947</v>
      </c>
      <c r="L61" s="224" t="s">
        <v>947</v>
      </c>
      <c r="M61" s="224" t="s">
        <v>1</v>
      </c>
    </row>
    <row r="62" spans="1:13" x14ac:dyDescent="0.3">
      <c r="A62" s="224" t="s">
        <v>704</v>
      </c>
      <c r="B62" s="224" t="s">
        <v>220</v>
      </c>
      <c r="C62" s="224"/>
      <c r="D62" s="224" t="s">
        <v>277</v>
      </c>
      <c r="E62" s="224" t="s">
        <v>61</v>
      </c>
      <c r="F62" s="224" t="s">
        <v>61</v>
      </c>
      <c r="G62" s="224" t="s">
        <v>61</v>
      </c>
      <c r="H62" s="224" t="s">
        <v>61</v>
      </c>
      <c r="I62" s="224" t="s">
        <v>61</v>
      </c>
      <c r="J62" s="224" t="s">
        <v>61</v>
      </c>
      <c r="K62" s="224" t="s">
        <v>61</v>
      </c>
      <c r="L62" s="224" t="s">
        <v>61</v>
      </c>
      <c r="M62" s="224" t="s">
        <v>1</v>
      </c>
    </row>
    <row r="63" spans="1:13" x14ac:dyDescent="0.3">
      <c r="A63" s="224" t="s">
        <v>92</v>
      </c>
      <c r="B63" s="224" t="s">
        <v>220</v>
      </c>
      <c r="C63" s="224" t="s">
        <v>285</v>
      </c>
      <c r="D63" s="224" t="s">
        <v>286</v>
      </c>
      <c r="E63" s="224" t="s">
        <v>948</v>
      </c>
      <c r="F63" s="224" t="s">
        <v>429</v>
      </c>
      <c r="G63" s="224" t="s">
        <v>431</v>
      </c>
      <c r="H63" s="224" t="s">
        <v>63</v>
      </c>
      <c r="I63" s="224" t="s">
        <v>63</v>
      </c>
      <c r="J63" s="224" t="s">
        <v>63</v>
      </c>
      <c r="K63" s="224" t="s">
        <v>63</v>
      </c>
      <c r="L63" s="224" t="s">
        <v>63</v>
      </c>
      <c r="M63" s="224" t="s">
        <v>715</v>
      </c>
    </row>
    <row r="64" spans="1:13" x14ac:dyDescent="0.3">
      <c r="A64" s="224" t="s">
        <v>84</v>
      </c>
      <c r="B64" s="224" t="s">
        <v>220</v>
      </c>
      <c r="C64" s="224" t="s">
        <v>287</v>
      </c>
      <c r="D64" s="224" t="s">
        <v>286</v>
      </c>
      <c r="E64" s="224" t="s">
        <v>288</v>
      </c>
      <c r="F64" s="224" t="s">
        <v>288</v>
      </c>
      <c r="G64" s="224" t="s">
        <v>288</v>
      </c>
      <c r="H64" s="224" t="s">
        <v>288</v>
      </c>
      <c r="I64" s="224" t="s">
        <v>288</v>
      </c>
      <c r="J64" s="224" t="s">
        <v>288</v>
      </c>
      <c r="K64" s="224" t="s">
        <v>288</v>
      </c>
      <c r="L64" s="224" t="s">
        <v>288</v>
      </c>
      <c r="M64" s="224" t="s">
        <v>1</v>
      </c>
    </row>
    <row r="65" spans="1:13" x14ac:dyDescent="0.3">
      <c r="A65" s="224" t="s">
        <v>85</v>
      </c>
      <c r="B65" s="224" t="s">
        <v>220</v>
      </c>
      <c r="C65" s="224" t="s">
        <v>287</v>
      </c>
      <c r="D65" s="224" t="s">
        <v>286</v>
      </c>
      <c r="E65" s="224" t="s">
        <v>288</v>
      </c>
      <c r="F65" s="224" t="s">
        <v>288</v>
      </c>
      <c r="G65" s="224" t="s">
        <v>288</v>
      </c>
      <c r="H65" s="224" t="s">
        <v>288</v>
      </c>
      <c r="I65" s="224" t="s">
        <v>288</v>
      </c>
      <c r="J65" s="224" t="s">
        <v>288</v>
      </c>
      <c r="K65" s="224" t="s">
        <v>288</v>
      </c>
      <c r="L65" s="224" t="s">
        <v>288</v>
      </c>
      <c r="M65" s="224" t="s">
        <v>1</v>
      </c>
    </row>
    <row r="66" spans="1:13" x14ac:dyDescent="0.3">
      <c r="A66" s="224" t="s">
        <v>86</v>
      </c>
      <c r="B66" s="224" t="s">
        <v>220</v>
      </c>
      <c r="C66" s="224" t="s">
        <v>289</v>
      </c>
      <c r="D66" s="224" t="s">
        <v>286</v>
      </c>
      <c r="E66" s="224" t="s">
        <v>723</v>
      </c>
      <c r="F66" s="224" t="s">
        <v>290</v>
      </c>
      <c r="G66" s="224" t="s">
        <v>736</v>
      </c>
      <c r="H66" s="224" t="s">
        <v>292</v>
      </c>
      <c r="I66" s="224" t="s">
        <v>292</v>
      </c>
      <c r="J66" s="224" t="s">
        <v>292</v>
      </c>
      <c r="K66" s="224" t="s">
        <v>292</v>
      </c>
      <c r="L66" s="224" t="s">
        <v>292</v>
      </c>
      <c r="M66" s="224" t="s">
        <v>1</v>
      </c>
    </row>
    <row r="67" spans="1:13" x14ac:dyDescent="0.3">
      <c r="A67" s="224" t="s">
        <v>87</v>
      </c>
      <c r="B67" s="224" t="s">
        <v>220</v>
      </c>
      <c r="C67" s="224" t="s">
        <v>289</v>
      </c>
      <c r="D67" s="224" t="s">
        <v>286</v>
      </c>
      <c r="E67" s="224" t="s">
        <v>949</v>
      </c>
      <c r="F67" s="224" t="s">
        <v>950</v>
      </c>
      <c r="G67" s="224" t="s">
        <v>951</v>
      </c>
      <c r="H67" s="224" t="s">
        <v>292</v>
      </c>
      <c r="I67" s="224" t="s">
        <v>292</v>
      </c>
      <c r="J67" s="224" t="s">
        <v>292</v>
      </c>
      <c r="K67" s="224" t="s">
        <v>292</v>
      </c>
      <c r="L67" s="224" t="s">
        <v>292</v>
      </c>
      <c r="M67" s="224" t="s">
        <v>1</v>
      </c>
    </row>
    <row r="68" spans="1:13" x14ac:dyDescent="0.3">
      <c r="A68" s="224" t="s">
        <v>88</v>
      </c>
      <c r="B68" s="224" t="s">
        <v>220</v>
      </c>
      <c r="C68" s="224" t="s">
        <v>289</v>
      </c>
      <c r="D68" s="224" t="s">
        <v>286</v>
      </c>
      <c r="E68" s="224" t="s">
        <v>952</v>
      </c>
      <c r="F68" s="224" t="s">
        <v>953</v>
      </c>
      <c r="G68" s="224" t="s">
        <v>954</v>
      </c>
      <c r="H68" s="224" t="s">
        <v>292</v>
      </c>
      <c r="I68" s="224" t="s">
        <v>292</v>
      </c>
      <c r="J68" s="224" t="s">
        <v>292</v>
      </c>
      <c r="K68" s="224" t="s">
        <v>292</v>
      </c>
      <c r="L68" s="224" t="s">
        <v>291</v>
      </c>
      <c r="M68" s="224" t="s">
        <v>1</v>
      </c>
    </row>
    <row r="69" spans="1:13" x14ac:dyDescent="0.3">
      <c r="A69" s="224" t="s">
        <v>89</v>
      </c>
      <c r="B69" s="224" t="s">
        <v>220</v>
      </c>
      <c r="C69" s="224" t="s">
        <v>289</v>
      </c>
      <c r="D69" s="224" t="s">
        <v>286</v>
      </c>
      <c r="E69" s="224" t="s">
        <v>263</v>
      </c>
      <c r="F69" s="224" t="s">
        <v>261</v>
      </c>
      <c r="G69" s="224" t="s">
        <v>583</v>
      </c>
      <c r="H69" s="224" t="s">
        <v>292</v>
      </c>
      <c r="I69" s="224" t="s">
        <v>292</v>
      </c>
      <c r="J69" s="224" t="s">
        <v>292</v>
      </c>
      <c r="K69" s="224" t="s">
        <v>292</v>
      </c>
      <c r="L69" s="224" t="s">
        <v>557</v>
      </c>
      <c r="M69" s="224" t="s">
        <v>1</v>
      </c>
    </row>
    <row r="70" spans="1:13" x14ac:dyDescent="0.3">
      <c r="A70" s="224" t="s">
        <v>90</v>
      </c>
      <c r="B70" s="224" t="s">
        <v>220</v>
      </c>
      <c r="C70" s="224" t="s">
        <v>289</v>
      </c>
      <c r="D70" s="224" t="s">
        <v>286</v>
      </c>
      <c r="E70" s="224" t="s">
        <v>308</v>
      </c>
      <c r="F70" s="224" t="s">
        <v>955</v>
      </c>
      <c r="G70" s="224" t="s">
        <v>952</v>
      </c>
      <c r="H70" s="224" t="s">
        <v>292</v>
      </c>
      <c r="I70" s="224" t="s">
        <v>292</v>
      </c>
      <c r="J70" s="224" t="s">
        <v>292</v>
      </c>
      <c r="K70" s="224" t="s">
        <v>292</v>
      </c>
      <c r="L70" s="224" t="s">
        <v>292</v>
      </c>
      <c r="M70" s="224" t="s">
        <v>1</v>
      </c>
    </row>
    <row r="71" spans="1:13" x14ac:dyDescent="0.3">
      <c r="A71" s="224" t="s">
        <v>91</v>
      </c>
      <c r="B71" s="224" t="s">
        <v>220</v>
      </c>
      <c r="C71" s="224" t="s">
        <v>289</v>
      </c>
      <c r="D71" s="224" t="s">
        <v>286</v>
      </c>
      <c r="E71" s="224" t="s">
        <v>761</v>
      </c>
      <c r="F71" s="224" t="s">
        <v>469</v>
      </c>
      <c r="G71" s="224" t="s">
        <v>309</v>
      </c>
      <c r="H71" s="224" t="s">
        <v>292</v>
      </c>
      <c r="I71" s="224" t="s">
        <v>292</v>
      </c>
      <c r="J71" s="224" t="s">
        <v>292</v>
      </c>
      <c r="K71" s="224" t="s">
        <v>292</v>
      </c>
      <c r="L71" s="224" t="s">
        <v>292</v>
      </c>
      <c r="M71" s="224" t="s">
        <v>1</v>
      </c>
    </row>
  </sheetData>
  <mergeCells count="1">
    <mergeCell ref="A1:C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</vt:lpstr>
      <vt:lpstr>SOL</vt:lpstr>
      <vt:lpstr>export</vt:lpstr>
      <vt:lpstr>Excel Summary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BURCKLEN MARTIN</dc:creator>
  <cp:lastModifiedBy>BURCKLEN MARTIN</cp:lastModifiedBy>
  <dcterms:created xsi:type="dcterms:W3CDTF">2016-07-06T12:55:23Z</dcterms:created>
  <dcterms:modified xsi:type="dcterms:W3CDTF">2025-05-20T14:34:14Z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2022-05-16T05:22:10Z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9e519a09-5895-4278-85ae-e9eca60f6f6c</vt:lpwstr>
  </property>
  <property fmtid="{D5CDD505-2E9C-101B-9397-08002B2CF9AE}" pid="8" name="MSIP_Label_2d26f538-337a-4593-a7e6-123667b1a538_ContentBits">
    <vt:lpwstr>0</vt:lpwstr>
  </property>
</Properties>
</file>