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5" i="1" l="1"/>
  <c r="F155" i="1"/>
  <c r="D155" i="1"/>
  <c r="E149" i="1"/>
  <c r="F149" i="1"/>
  <c r="E143" i="1"/>
  <c r="F143" i="1"/>
  <c r="F154" i="1"/>
  <c r="E154" i="1"/>
  <c r="D154" i="1"/>
  <c r="F152" i="1"/>
  <c r="E152" i="1"/>
  <c r="D152" i="1"/>
  <c r="F148" i="1"/>
  <c r="E148" i="1"/>
  <c r="D148" i="1"/>
  <c r="F146" i="1"/>
  <c r="E146" i="1"/>
  <c r="D146" i="1"/>
  <c r="F241" i="1"/>
  <c r="D149" i="1"/>
  <c r="D143" i="1"/>
  <c r="E325" i="1"/>
  <c r="E376" i="1" s="1"/>
  <c r="D376" i="1"/>
  <c r="F376" i="1"/>
  <c r="E91" i="1"/>
  <c r="F91" i="1"/>
  <c r="D91" i="1"/>
  <c r="D124" i="1" s="1"/>
  <c r="E83" i="1"/>
  <c r="E124" i="1" s="1"/>
  <c r="F83" i="1"/>
  <c r="D83" i="1"/>
  <c r="D107" i="1"/>
  <c r="E81" i="1"/>
  <c r="F81" i="1"/>
  <c r="D81" i="1"/>
  <c r="D68" i="1"/>
  <c r="E61" i="1"/>
  <c r="F61" i="1"/>
  <c r="D61" i="1"/>
  <c r="E38" i="1"/>
  <c r="F38" i="1"/>
  <c r="D38" i="1"/>
  <c r="E140" i="1"/>
  <c r="F140" i="1"/>
  <c r="D140" i="1"/>
  <c r="D126" i="1"/>
  <c r="F375" i="1"/>
  <c r="E375" i="1"/>
  <c r="D375" i="1"/>
  <c r="F374" i="1"/>
  <c r="E374" i="1"/>
  <c r="D374" i="1"/>
  <c r="F373" i="1"/>
  <c r="E373" i="1"/>
  <c r="D373" i="1"/>
  <c r="F372" i="1"/>
  <c r="E372" i="1"/>
  <c r="D372" i="1"/>
  <c r="F370" i="1"/>
  <c r="E370" i="1"/>
  <c r="D370" i="1"/>
  <c r="F368" i="1"/>
  <c r="E368" i="1"/>
  <c r="D368" i="1"/>
  <c r="F367" i="1"/>
  <c r="E367" i="1"/>
  <c r="D367" i="1"/>
  <c r="F366" i="1"/>
  <c r="E366" i="1"/>
  <c r="D366" i="1"/>
  <c r="F365" i="1"/>
  <c r="E365" i="1"/>
  <c r="D365" i="1"/>
  <c r="F364" i="1"/>
  <c r="E364" i="1"/>
  <c r="D364" i="1"/>
  <c r="F363" i="1"/>
  <c r="E363" i="1"/>
  <c r="D363" i="1"/>
  <c r="F362" i="1"/>
  <c r="E362" i="1"/>
  <c r="D362" i="1"/>
  <c r="F361" i="1"/>
  <c r="E361" i="1"/>
  <c r="D361" i="1"/>
  <c r="F359" i="1"/>
  <c r="E359" i="1"/>
  <c r="D359" i="1"/>
  <c r="F358" i="1"/>
  <c r="E358" i="1"/>
  <c r="D358" i="1"/>
  <c r="F357" i="1"/>
  <c r="E357" i="1"/>
  <c r="D357" i="1"/>
  <c r="F354" i="1"/>
  <c r="E354" i="1"/>
  <c r="D354" i="1"/>
  <c r="F352" i="1"/>
  <c r="E352" i="1"/>
  <c r="D352" i="1"/>
  <c r="F350" i="1"/>
  <c r="E350" i="1"/>
  <c r="D350" i="1"/>
  <c r="F349" i="1"/>
  <c r="E349" i="1"/>
  <c r="D349" i="1"/>
  <c r="F348" i="1"/>
  <c r="E348" i="1"/>
  <c r="D348" i="1"/>
  <c r="F347" i="1"/>
  <c r="E347" i="1"/>
  <c r="D347" i="1"/>
  <c r="F346" i="1"/>
  <c r="E346" i="1"/>
  <c r="D346" i="1"/>
  <c r="F345" i="1"/>
  <c r="E345" i="1"/>
  <c r="D345" i="1"/>
  <c r="F343" i="1"/>
  <c r="E343" i="1"/>
  <c r="D343" i="1"/>
  <c r="F342" i="1"/>
  <c r="E342" i="1"/>
  <c r="D342" i="1"/>
  <c r="F341" i="1"/>
  <c r="E341" i="1"/>
  <c r="D341" i="1"/>
  <c r="F339" i="1"/>
  <c r="E339" i="1"/>
  <c r="D339" i="1"/>
  <c r="F337" i="1"/>
  <c r="E337" i="1"/>
  <c r="D337" i="1"/>
  <c r="F335" i="1"/>
  <c r="E335" i="1"/>
  <c r="D335" i="1"/>
  <c r="F334" i="1"/>
  <c r="E334" i="1"/>
  <c r="D334" i="1"/>
  <c r="F331" i="1"/>
  <c r="E331" i="1"/>
  <c r="D331" i="1"/>
  <c r="F330" i="1"/>
  <c r="E330" i="1"/>
  <c r="D330" i="1"/>
  <c r="F329" i="1"/>
  <c r="E329" i="1"/>
  <c r="D329" i="1"/>
  <c r="F328" i="1"/>
  <c r="E328" i="1"/>
  <c r="D328" i="1"/>
  <c r="F327" i="1"/>
  <c r="E327" i="1"/>
  <c r="D327" i="1"/>
  <c r="F324" i="1"/>
  <c r="E324" i="1"/>
  <c r="D324" i="1"/>
  <c r="F321" i="1"/>
  <c r="E321" i="1"/>
  <c r="D321" i="1"/>
  <c r="F320" i="1"/>
  <c r="E320" i="1"/>
  <c r="D320" i="1"/>
  <c r="F318" i="1"/>
  <c r="E318" i="1"/>
  <c r="D318" i="1"/>
  <c r="F317" i="1"/>
  <c r="E317" i="1"/>
  <c r="D317" i="1"/>
  <c r="F315" i="1"/>
  <c r="E315" i="1"/>
  <c r="D315" i="1"/>
  <c r="F310" i="1"/>
  <c r="E310" i="1"/>
  <c r="D310" i="1"/>
  <c r="F309" i="1"/>
  <c r="E309" i="1"/>
  <c r="D309" i="1"/>
  <c r="F308" i="1"/>
  <c r="E308" i="1"/>
  <c r="D308" i="1"/>
  <c r="F306" i="1"/>
  <c r="E306" i="1"/>
  <c r="D306" i="1"/>
  <c r="F305" i="1"/>
  <c r="E305" i="1"/>
  <c r="D305" i="1"/>
  <c r="F302" i="1"/>
  <c r="E302" i="1"/>
  <c r="D302" i="1"/>
  <c r="F300" i="1"/>
  <c r="E300" i="1"/>
  <c r="D300" i="1"/>
  <c r="F299" i="1"/>
  <c r="E299" i="1"/>
  <c r="D299" i="1"/>
  <c r="F297" i="1"/>
  <c r="E297" i="1"/>
  <c r="D297" i="1"/>
  <c r="F295" i="1"/>
  <c r="E295" i="1"/>
  <c r="D295" i="1"/>
  <c r="F292" i="1"/>
  <c r="E292" i="1"/>
  <c r="D292" i="1"/>
  <c r="F290" i="1"/>
  <c r="E290" i="1"/>
  <c r="D290" i="1"/>
  <c r="F289" i="1"/>
  <c r="E289" i="1"/>
  <c r="D289" i="1"/>
  <c r="F288" i="1"/>
  <c r="E288" i="1"/>
  <c r="D288" i="1"/>
  <c r="F287" i="1"/>
  <c r="E287" i="1"/>
  <c r="D287" i="1"/>
  <c r="F285" i="1"/>
  <c r="E285" i="1"/>
  <c r="D285" i="1"/>
  <c r="F280" i="1"/>
  <c r="F278" i="1" s="1"/>
  <c r="E280" i="1"/>
  <c r="E278" i="1" s="1"/>
  <c r="D280" i="1"/>
  <c r="D278" i="1" s="1"/>
  <c r="F277" i="1"/>
  <c r="E277" i="1"/>
  <c r="E275" i="1" s="1"/>
  <c r="D277" i="1"/>
  <c r="D275" i="1" s="1"/>
  <c r="F274" i="1"/>
  <c r="E274" i="1"/>
  <c r="D274" i="1"/>
  <c r="F273" i="1"/>
  <c r="E273" i="1"/>
  <c r="D273" i="1"/>
  <c r="F272" i="1"/>
  <c r="E272" i="1"/>
  <c r="D272" i="1"/>
  <c r="F271" i="1"/>
  <c r="E271" i="1"/>
  <c r="D271" i="1"/>
  <c r="F270" i="1"/>
  <c r="E270" i="1"/>
  <c r="D270" i="1"/>
  <c r="F268" i="1"/>
  <c r="E268" i="1"/>
  <c r="D268" i="1"/>
  <c r="F267" i="1"/>
  <c r="E267" i="1"/>
  <c r="D267" i="1"/>
  <c r="F266" i="1"/>
  <c r="E266" i="1"/>
  <c r="D266" i="1"/>
  <c r="F265" i="1"/>
  <c r="E265" i="1"/>
  <c r="D265" i="1"/>
  <c r="F264" i="1"/>
  <c r="E264" i="1"/>
  <c r="D264" i="1"/>
  <c r="F263" i="1"/>
  <c r="E263" i="1"/>
  <c r="D263" i="1"/>
  <c r="F260" i="1"/>
  <c r="E260" i="1"/>
  <c r="D260" i="1"/>
  <c r="F258" i="1"/>
  <c r="E258" i="1"/>
  <c r="D258" i="1"/>
  <c r="F257" i="1"/>
  <c r="E257" i="1"/>
  <c r="D257" i="1"/>
  <c r="F256" i="1"/>
  <c r="E256" i="1"/>
  <c r="D256" i="1"/>
  <c r="F255" i="1"/>
  <c r="E255" i="1"/>
  <c r="D255" i="1"/>
  <c r="F254" i="1"/>
  <c r="E254" i="1"/>
  <c r="D254" i="1"/>
  <c r="F252" i="1"/>
  <c r="E252" i="1"/>
  <c r="D252" i="1"/>
  <c r="F249" i="1"/>
  <c r="E249" i="1"/>
  <c r="D249" i="1"/>
  <c r="F248" i="1"/>
  <c r="E248" i="1"/>
  <c r="D248" i="1"/>
  <c r="F245" i="1"/>
  <c r="E245" i="1"/>
  <c r="D245" i="1"/>
  <c r="F243" i="1"/>
  <c r="E243" i="1"/>
  <c r="D243" i="1"/>
  <c r="F240" i="1"/>
  <c r="E240" i="1"/>
  <c r="D240" i="1"/>
  <c r="F238" i="1"/>
  <c r="E238" i="1"/>
  <c r="D238" i="1"/>
  <c r="F237" i="1"/>
  <c r="E237" i="1"/>
  <c r="D237" i="1"/>
  <c r="F235" i="1"/>
  <c r="E235" i="1"/>
  <c r="D235" i="1"/>
  <c r="F233" i="1"/>
  <c r="E233" i="1"/>
  <c r="D233" i="1"/>
  <c r="F232" i="1"/>
  <c r="E232" i="1"/>
  <c r="D232" i="1"/>
  <c r="F231" i="1"/>
  <c r="E231" i="1"/>
  <c r="D231" i="1"/>
  <c r="F230" i="1"/>
  <c r="E230" i="1"/>
  <c r="D230" i="1"/>
  <c r="F228" i="1"/>
  <c r="E228" i="1"/>
  <c r="D228" i="1"/>
  <c r="F227" i="1"/>
  <c r="E227" i="1"/>
  <c r="D227" i="1"/>
  <c r="F226" i="1"/>
  <c r="E226" i="1"/>
  <c r="D226" i="1"/>
  <c r="F225" i="1"/>
  <c r="E225" i="1"/>
  <c r="D225" i="1"/>
  <c r="F224" i="1"/>
  <c r="E224" i="1"/>
  <c r="D224" i="1"/>
  <c r="F223" i="1"/>
  <c r="E223" i="1"/>
  <c r="D223" i="1"/>
  <c r="F222" i="1"/>
  <c r="E222" i="1"/>
  <c r="D222" i="1"/>
  <c r="F220" i="1"/>
  <c r="E220" i="1"/>
  <c r="D220" i="1"/>
  <c r="F219" i="1"/>
  <c r="E219" i="1"/>
  <c r="D219" i="1"/>
  <c r="F218" i="1"/>
  <c r="E218" i="1"/>
  <c r="D218" i="1"/>
  <c r="F215" i="1"/>
  <c r="E215" i="1"/>
  <c r="D215" i="1"/>
  <c r="F214" i="1"/>
  <c r="E214" i="1"/>
  <c r="D214" i="1"/>
  <c r="F213" i="1"/>
  <c r="E213" i="1"/>
  <c r="D213" i="1"/>
  <c r="F212" i="1"/>
  <c r="E212" i="1"/>
  <c r="D212" i="1"/>
  <c r="F211" i="1"/>
  <c r="E211" i="1"/>
  <c r="D211" i="1"/>
  <c r="F210" i="1"/>
  <c r="E210" i="1"/>
  <c r="D210" i="1"/>
  <c r="F209" i="1"/>
  <c r="E209" i="1"/>
  <c r="D209" i="1"/>
  <c r="F208" i="1"/>
  <c r="E208" i="1"/>
  <c r="D208" i="1"/>
  <c r="F205" i="1"/>
  <c r="E205" i="1"/>
  <c r="D205" i="1"/>
  <c r="F203" i="1"/>
  <c r="E203" i="1"/>
  <c r="D203" i="1"/>
  <c r="F202" i="1"/>
  <c r="E202" i="1"/>
  <c r="D202" i="1"/>
  <c r="F201" i="1"/>
  <c r="E201" i="1"/>
  <c r="D201" i="1"/>
  <c r="F200" i="1"/>
  <c r="E200" i="1"/>
  <c r="D200" i="1"/>
  <c r="F199" i="1"/>
  <c r="E199" i="1"/>
  <c r="D199" i="1"/>
  <c r="F198" i="1"/>
  <c r="E198" i="1"/>
  <c r="D198" i="1"/>
  <c r="F197" i="1"/>
  <c r="E197" i="1"/>
  <c r="D197" i="1"/>
  <c r="F196" i="1"/>
  <c r="E196" i="1"/>
  <c r="D196" i="1"/>
  <c r="F193" i="1"/>
  <c r="E193" i="1"/>
  <c r="D193" i="1"/>
  <c r="F192" i="1"/>
  <c r="E192" i="1"/>
  <c r="D192" i="1"/>
  <c r="F191" i="1"/>
  <c r="E191" i="1"/>
  <c r="D191" i="1"/>
  <c r="F190" i="1"/>
  <c r="E190" i="1"/>
  <c r="D190" i="1"/>
  <c r="F188" i="1"/>
  <c r="E188" i="1"/>
  <c r="D188" i="1"/>
  <c r="F187" i="1"/>
  <c r="E187" i="1"/>
  <c r="D187" i="1"/>
  <c r="F275" i="1"/>
  <c r="D377" i="1" l="1"/>
  <c r="F124" i="1"/>
  <c r="D313" i="1"/>
  <c r="D369" i="1"/>
  <c r="F355" i="1"/>
  <c r="E369" i="1"/>
  <c r="D325" i="1"/>
  <c r="D355" i="1"/>
  <c r="F313" i="1"/>
  <c r="F325" i="1"/>
  <c r="E313" i="1"/>
  <c r="E355" i="1"/>
  <c r="F369" i="1"/>
  <c r="D241" i="1"/>
  <c r="D184" i="1"/>
  <c r="E241" i="1"/>
  <c r="D293" i="1"/>
  <c r="D283" i="1"/>
  <c r="D303" i="1"/>
  <c r="F303" i="1"/>
  <c r="E303" i="1"/>
  <c r="F293" i="1"/>
  <c r="E293" i="1"/>
  <c r="E283" i="1"/>
  <c r="E311" i="1" s="1"/>
  <c r="F283" i="1"/>
  <c r="F311" i="1" s="1"/>
  <c r="E184" i="1"/>
  <c r="D261" i="1"/>
  <c r="E261" i="1"/>
  <c r="F261" i="1"/>
  <c r="F246" i="1"/>
  <c r="D246" i="1"/>
  <c r="E246" i="1"/>
  <c r="D206" i="1"/>
  <c r="E206" i="1"/>
  <c r="F206" i="1"/>
  <c r="D194" i="1"/>
  <c r="E194" i="1"/>
  <c r="F194" i="1"/>
  <c r="F184" i="1"/>
  <c r="D311" i="1" l="1"/>
  <c r="F281" i="1"/>
  <c r="D281" i="1"/>
  <c r="E281" i="1"/>
  <c r="E9" i="1"/>
  <c r="D160" i="1" l="1"/>
  <c r="E160" i="1"/>
  <c r="D181" i="1" l="1"/>
  <c r="D180" i="1"/>
  <c r="D179" i="1"/>
  <c r="D175" i="1"/>
  <c r="D174" i="1"/>
  <c r="D172" i="1"/>
  <c r="D171" i="1"/>
  <c r="D170" i="1"/>
  <c r="D168" i="1"/>
  <c r="D166" i="1"/>
  <c r="D165" i="1"/>
  <c r="D163" i="1"/>
  <c r="D162" i="1"/>
  <c r="D161" i="1"/>
  <c r="D159" i="1"/>
  <c r="D139" i="1"/>
  <c r="D137" i="1"/>
  <c r="D135" i="1"/>
  <c r="D134" i="1"/>
  <c r="D132" i="1"/>
  <c r="D131" i="1"/>
  <c r="D130" i="1"/>
  <c r="D128" i="1"/>
  <c r="D123" i="1"/>
  <c r="D122" i="1"/>
  <c r="D121" i="1"/>
  <c r="D120" i="1"/>
  <c r="D119" i="1"/>
  <c r="D118" i="1"/>
  <c r="D117" i="1"/>
  <c r="D116" i="1"/>
  <c r="D115" i="1"/>
  <c r="D114" i="1"/>
  <c r="D112" i="1"/>
  <c r="D111" i="1"/>
  <c r="D110" i="1"/>
  <c r="D106" i="1"/>
  <c r="D105" i="1"/>
  <c r="D103" i="1"/>
  <c r="D102" i="1"/>
  <c r="D101" i="1"/>
  <c r="D100" i="1"/>
  <c r="D98" i="1"/>
  <c r="D97" i="1"/>
  <c r="D96" i="1"/>
  <c r="D95" i="1"/>
  <c r="D93" i="1"/>
  <c r="D90" i="1"/>
  <c r="D88" i="1"/>
  <c r="D86" i="1"/>
  <c r="D85" i="1"/>
  <c r="D80" i="1"/>
  <c r="D79" i="1"/>
  <c r="D77" i="1"/>
  <c r="D76" i="1"/>
  <c r="D75" i="1"/>
  <c r="D74" i="1"/>
  <c r="D73" i="1"/>
  <c r="D72" i="1"/>
  <c r="D71" i="1"/>
  <c r="D67" i="1"/>
  <c r="D65" i="1"/>
  <c r="D63" i="1"/>
  <c r="D60" i="1"/>
  <c r="D58" i="1"/>
  <c r="D56" i="1"/>
  <c r="D54" i="1"/>
  <c r="D52" i="1"/>
  <c r="D49" i="1"/>
  <c r="D47" i="1"/>
  <c r="D45" i="1"/>
  <c r="D43" i="1"/>
  <c r="D40" i="1"/>
  <c r="D35" i="1"/>
  <c r="D34" i="1"/>
  <c r="D33" i="1"/>
  <c r="D32" i="1"/>
  <c r="D31" i="1"/>
  <c r="D30" i="1"/>
  <c r="D29" i="1"/>
  <c r="D25" i="1"/>
  <c r="D23" i="1"/>
  <c r="D20" i="1"/>
  <c r="D18" i="1"/>
  <c r="D16" i="1"/>
  <c r="D14" i="1"/>
  <c r="D13" i="1"/>
  <c r="D11" i="1"/>
  <c r="D9" i="1"/>
  <c r="D26" i="1" l="1"/>
  <c r="D156" i="1"/>
  <c r="D176" i="1"/>
  <c r="D182" i="1" l="1"/>
  <c r="F181" i="1" l="1"/>
  <c r="F180" i="1"/>
  <c r="F179" i="1"/>
  <c r="F176" i="1" s="1"/>
  <c r="F175" i="1"/>
  <c r="F174" i="1"/>
  <c r="F172" i="1"/>
  <c r="F171" i="1"/>
  <c r="F170" i="1"/>
  <c r="F168" i="1"/>
  <c r="F166" i="1"/>
  <c r="F165" i="1"/>
  <c r="F163" i="1"/>
  <c r="F162" i="1"/>
  <c r="F161" i="1"/>
  <c r="F123" i="1"/>
  <c r="F122" i="1"/>
  <c r="F121" i="1"/>
  <c r="F120" i="1"/>
  <c r="F119" i="1"/>
  <c r="F118" i="1"/>
  <c r="F117" i="1"/>
  <c r="F116" i="1"/>
  <c r="F115" i="1"/>
  <c r="F114" i="1"/>
  <c r="F112" i="1"/>
  <c r="F111" i="1"/>
  <c r="F110" i="1"/>
  <c r="F80" i="1"/>
  <c r="F35" i="1"/>
  <c r="F79" i="1"/>
  <c r="F77" i="1"/>
  <c r="F75" i="1"/>
  <c r="F74" i="1"/>
  <c r="F73" i="1"/>
  <c r="F72" i="1"/>
  <c r="F71" i="1"/>
  <c r="F34" i="1"/>
  <c r="F33" i="1"/>
  <c r="F32" i="1"/>
  <c r="F31" i="1"/>
  <c r="F30" i="1"/>
  <c r="F29" i="1"/>
  <c r="F139" i="1"/>
  <c r="F137" i="1"/>
  <c r="F135" i="1"/>
  <c r="F134" i="1"/>
  <c r="F132" i="1"/>
  <c r="F130" i="1"/>
  <c r="F106" i="1"/>
  <c r="F105" i="1"/>
  <c r="F103" i="1"/>
  <c r="F102" i="1"/>
  <c r="F100" i="1"/>
  <c r="F98" i="1"/>
  <c r="F97" i="1"/>
  <c r="F95" i="1"/>
  <c r="F93" i="1"/>
  <c r="F90" i="1"/>
  <c r="F88" i="1"/>
  <c r="F86" i="1"/>
  <c r="F85" i="1"/>
  <c r="F67" i="1"/>
  <c r="F25" i="1"/>
  <c r="F52" i="1"/>
  <c r="F49" i="1"/>
  <c r="F47" i="1"/>
  <c r="F45" i="1"/>
  <c r="F43" i="1"/>
  <c r="F20" i="1"/>
  <c r="F18" i="1"/>
  <c r="F16" i="1"/>
  <c r="F14" i="1"/>
  <c r="F13" i="1"/>
  <c r="F11" i="1"/>
  <c r="F9" i="1"/>
  <c r="F107" i="1" l="1"/>
  <c r="F26" i="1"/>
  <c r="F159" i="1"/>
  <c r="F160" i="1"/>
  <c r="F60" i="1"/>
  <c r="F54" i="1"/>
  <c r="F96" i="1"/>
  <c r="F101" i="1"/>
  <c r="F56" i="1"/>
  <c r="F156" i="1" l="1"/>
  <c r="F76" i="1"/>
  <c r="F68" i="1" s="1"/>
  <c r="F40" i="1"/>
  <c r="F23" i="1"/>
  <c r="F65" i="1"/>
  <c r="F58" i="1"/>
  <c r="F131" i="1"/>
  <c r="F128" i="1"/>
  <c r="F182" i="1" l="1"/>
  <c r="F126" i="1"/>
  <c r="F63" i="1"/>
  <c r="E180" i="1" l="1"/>
  <c r="E175" i="1"/>
  <c r="E174" i="1"/>
  <c r="E171" i="1"/>
  <c r="E170" i="1"/>
  <c r="E168" i="1"/>
  <c r="E165" i="1"/>
  <c r="E163" i="1"/>
  <c r="E162" i="1"/>
  <c r="E161" i="1"/>
  <c r="E123" i="1"/>
  <c r="E122" i="1"/>
  <c r="E119" i="1"/>
  <c r="E118" i="1"/>
  <c r="E117" i="1"/>
  <c r="E115" i="1"/>
  <c r="E114" i="1"/>
  <c r="E110" i="1"/>
  <c r="E80" i="1"/>
  <c r="E35" i="1"/>
  <c r="E79" i="1"/>
  <c r="E77" i="1"/>
  <c r="E75" i="1"/>
  <c r="E74" i="1"/>
  <c r="E73" i="1"/>
  <c r="E72" i="1"/>
  <c r="E71" i="1"/>
  <c r="E33" i="1"/>
  <c r="E31" i="1"/>
  <c r="E29" i="1"/>
  <c r="E135" i="1"/>
  <c r="E134" i="1"/>
  <c r="E132" i="1"/>
  <c r="E103" i="1"/>
  <c r="E102" i="1"/>
  <c r="E101" i="1"/>
  <c r="E98" i="1"/>
  <c r="E95" i="1"/>
  <c r="E88" i="1"/>
  <c r="E25" i="1"/>
  <c r="E23" i="1"/>
  <c r="E60" i="1"/>
  <c r="E54" i="1"/>
  <c r="E52" i="1"/>
  <c r="E49" i="1"/>
  <c r="E45" i="1"/>
  <c r="E43" i="1"/>
  <c r="E20" i="1"/>
  <c r="E18" i="1"/>
  <c r="E14" i="1"/>
  <c r="E13" i="1"/>
  <c r="E11" i="1"/>
  <c r="E16" i="1" l="1"/>
  <c r="E96" i="1"/>
  <c r="E106" i="1"/>
  <c r="E30" i="1"/>
  <c r="E34" i="1"/>
  <c r="E112" i="1"/>
  <c r="E121" i="1"/>
  <c r="E47" i="1"/>
  <c r="E56" i="1"/>
  <c r="E67" i="1"/>
  <c r="E90" i="1"/>
  <c r="E97" i="1"/>
  <c r="E130" i="1"/>
  <c r="E137" i="1"/>
  <c r="E159" i="1"/>
  <c r="E181" i="1"/>
  <c r="E85" i="1"/>
  <c r="E93" i="1"/>
  <c r="E139" i="1"/>
  <c r="E32" i="1"/>
  <c r="E166" i="1"/>
  <c r="E172" i="1"/>
  <c r="E86" i="1"/>
  <c r="E100" i="1"/>
  <c r="E105" i="1"/>
  <c r="E111" i="1"/>
  <c r="E116" i="1"/>
  <c r="E120" i="1"/>
  <c r="E179" i="1"/>
  <c r="E131" i="1"/>
  <c r="E176" i="1" l="1"/>
  <c r="E26" i="1"/>
  <c r="E107" i="1"/>
  <c r="E156" i="1"/>
  <c r="E63" i="1"/>
  <c r="E65" i="1"/>
  <c r="E40" i="1"/>
  <c r="E182" i="1" l="1"/>
  <c r="E76" i="1"/>
  <c r="E68" i="1" s="1"/>
  <c r="E58" i="1" l="1"/>
  <c r="E128" i="1" l="1"/>
  <c r="E126" i="1" s="1"/>
  <c r="E377" i="1" l="1"/>
  <c r="F377" i="1" l="1"/>
  <c r="E6" i="1"/>
  <c r="E36" i="1"/>
  <c r="E141" i="1"/>
  <c r="E378" i="1"/>
  <c r="F378" i="1"/>
  <c r="D378" i="1"/>
  <c r="F6" i="1"/>
  <c r="F36" i="1"/>
  <c r="F141" i="1"/>
  <c r="D6" i="1"/>
  <c r="D36" i="1"/>
  <c r="D141" i="1"/>
</calcChain>
</file>

<file path=xl/sharedStrings.xml><?xml version="1.0" encoding="utf-8"?>
<sst xmlns="http://schemas.openxmlformats.org/spreadsheetml/2006/main" count="379" uniqueCount="317">
  <si>
    <t>Actifs</t>
  </si>
  <si>
    <t>Actifs immobilisés</t>
  </si>
  <si>
    <t xml:space="preserve">Immobilisations incorporelles </t>
  </si>
  <si>
    <t>IMMOBILISATIONS INCORPORELLES</t>
  </si>
  <si>
    <t>INVESTISSEMENTS DE RECHERCHE &amp; DÉVELOPPEMENT</t>
  </si>
  <si>
    <t>CONCESSIONS DE MARQUES, BREVETS, LICENCES, MARQUES</t>
  </si>
  <si>
    <t>LOGICIELS INFORMATIQUES</t>
  </si>
  <si>
    <t>LOGICIELS INFORMATIQUES D'EXPLOITATION</t>
  </si>
  <si>
    <t>LOGICIELS INFORMATIQUES DE BUREAUTIQUE</t>
  </si>
  <si>
    <t>FONDS COMMERCIAL</t>
  </si>
  <si>
    <t>DROIT AU BAIL</t>
  </si>
  <si>
    <t>AUTRES IMMOBILISATIONS INCORPORELLES</t>
  </si>
  <si>
    <t>IMMOBILISATIONS EN COURS</t>
  </si>
  <si>
    <t>IMMOBILISATIONS INCORPORELLES EN COURS</t>
  </si>
  <si>
    <t>AVANCES &amp; ACOMPTES VERSÉS SUR COMMANDES D'IMMOBILISATIONS INCORPORELLES</t>
  </si>
  <si>
    <t>AMORTISSEMENTS DES IMMOBILISATIONS</t>
  </si>
  <si>
    <t>AMORTISSEMENTS DES IMMOBILISATIONS INCORPORELLES</t>
  </si>
  <si>
    <t>AMORTISSEMENTS DES INVESTISSEMENTS DE RECHERCHE &amp; DE DÉVELOPPEMENT</t>
  </si>
  <si>
    <t>AMORTISSEMENTS DES CONCESSIONS DE MARQUES, BREVETS, LICENCES</t>
  </si>
  <si>
    <t>AMORTISSEMENTS DES LOGICIELS INFORMATIQUES</t>
  </si>
  <si>
    <t>AMORTISSEMENTS DU FONDS COMMERCIAL</t>
  </si>
  <si>
    <t>AMORTISSEMENTS DU DROIT AU BAIL</t>
  </si>
  <si>
    <t>AMORTISSEMENTS DES AUTRES IMMOBILISATIONS INCORPORELLES</t>
  </si>
  <si>
    <t>Moins: Amortissements des immobilisations incorporelles</t>
  </si>
  <si>
    <t>PROVISIONS POUR DÉPRÉCIATION DES IMMOBILISATIONS INCORPORELLES</t>
  </si>
  <si>
    <t>Immobilisations incorporelles</t>
  </si>
  <si>
    <t xml:space="preserve">Immobilisations corporelles </t>
  </si>
  <si>
    <t>IMMOBILISATIONS CORPORELLES</t>
  </si>
  <si>
    <t>TERRAINS</t>
  </si>
  <si>
    <t>CONSTRUCTIONS</t>
  </si>
  <si>
    <t>BÂTIMENTS</t>
  </si>
  <si>
    <t>INSTALLATIONS GÉNÉRALES, AGENCEMENTS ET AMENAGEMENTS DES CONSTRUCTIONS</t>
  </si>
  <si>
    <t>OUVRAGES D'INFRASTRUCTURE</t>
  </si>
  <si>
    <t>CONSTRUCTIONS SUR SOL D'AUTRUI</t>
  </si>
  <si>
    <t>INSTALLATIONS TECHNIQUES, MATÉRIELS ET OUTILLAGES D'EXPLOITATION</t>
  </si>
  <si>
    <t>INSTALLATIONS TECHNIQUES</t>
  </si>
  <si>
    <t>MATÉRIELS ET OUTILLAGES D'EXPLOITATION</t>
  </si>
  <si>
    <t>MATÉRIELS DE TRANSPORT</t>
  </si>
  <si>
    <t>ÉQUIPEMENTS INFORMATIQUES</t>
  </si>
  <si>
    <t>AUTRES IMMOBILISATIONS CORPORELLES</t>
  </si>
  <si>
    <t>IMMOBILISATIONS CORPORELLES EN COURS</t>
  </si>
  <si>
    <t>AVANCES &amp; ACOMPTES VERSÉS SUR COMMANDES D'IMMOBILISATIONS CORPORELLES</t>
  </si>
  <si>
    <t>IMMOBILISATIONS A STATUT JURIDIQUE PARTICULIER</t>
  </si>
  <si>
    <t>Moins: Amortissements des immobilisations corporelles</t>
  </si>
  <si>
    <t>AMORTISSEMENTS DES IMMOBILISATIONS CORPORELLES</t>
  </si>
  <si>
    <t>AMORTISSEMENTS DES TERRAINS</t>
  </si>
  <si>
    <t>AMORTISSEMENTS DES CONSTRUCTIONS</t>
  </si>
  <si>
    <t>AMORTISSEMENTS DES INSTALLATIONS TECHNIQUES, MATÉRIELS ET OUTILLAGES INDUSTRIELS</t>
  </si>
  <si>
    <t>AMORTISSEMENTS MATÉRIELS DE TRANSPORT</t>
  </si>
  <si>
    <t>AMORTISSEMENTS MATÉRIELS D'EXPLOITATION</t>
  </si>
  <si>
    <t>AMORTISSEMENTS ÉQUIPEMENTS INFORMATIQUES</t>
  </si>
  <si>
    <t>AMORTISSEMENTS DES AUTRES IMMOBILISATIONS CORPORELLES</t>
  </si>
  <si>
    <t>AMORTISSEMENTS DES IMMOBILISATIONS A STATUT JURIDIQUE PARTICULIER</t>
  </si>
  <si>
    <t>PROVISIONS POUR DÉPRÉCIATION DES IMMOBILISATIONS CORPORELLES</t>
  </si>
  <si>
    <t>Immobilisations corporelles</t>
  </si>
  <si>
    <t>Immobilisations financières</t>
  </si>
  <si>
    <t>PARTICIPATIONS &amp; CRÉANCES LIEES A DES PARTICIPATIONS</t>
  </si>
  <si>
    <t>TITRES DE PARTICIPATION</t>
  </si>
  <si>
    <t>ACTIONS</t>
  </si>
  <si>
    <t>AUTRES TITRES DE PARTICIPATION</t>
  </si>
  <si>
    <t>AUTRES FORMES DE PARTICIPATIONS</t>
  </si>
  <si>
    <t>VERSEMENT RESTANT À EFFECTUER SUR TITRES DE PARTICIPATIONS NON LIBERES</t>
  </si>
  <si>
    <t>AUTRES IMMOBILISATIONS FINANCIÈRES</t>
  </si>
  <si>
    <t>TITRES IMMOBILISES</t>
  </si>
  <si>
    <t>OBLIGATIONS</t>
  </si>
  <si>
    <t>PRÊTS</t>
  </si>
  <si>
    <t>PRÊTS AUX ASSOCIÉS</t>
  </si>
  <si>
    <t>PRÊTS AUX PERSONNELS</t>
  </si>
  <si>
    <t>PRÊTS ASSORTIS DE SÛRETÉS</t>
  </si>
  <si>
    <t>AUTRES PRÊTS</t>
  </si>
  <si>
    <t>DÉPÔTS ET CAUTIONNEMENTS VERSES</t>
  </si>
  <si>
    <t>DÉPÔTS</t>
  </si>
  <si>
    <t>CAUTIONNEMENTS</t>
  </si>
  <si>
    <t>DÉPÔTS BANCAIRES NON COURANTS</t>
  </si>
  <si>
    <t>AUTRES DÉPÔTS ET CAUTIONNEMENTS</t>
  </si>
  <si>
    <t>AUTRES CRÉANCES IMMOBILISÉES</t>
  </si>
  <si>
    <t>CRÉANCES IMMOBILISÉES</t>
  </si>
  <si>
    <t>AUTRES CRÉANCES NON COURANTES</t>
  </si>
  <si>
    <t>PROVISIONS POUR DÉPRÉCIATION DES IMMOBILISATIONS</t>
  </si>
  <si>
    <t>PROVISIONS POUR DÉPRÉCIATION DES PARTICIPATIONS &amp; CRÉANCES LIÉES A DES PARTICIPATIONS</t>
  </si>
  <si>
    <t>PROVISIONS POUR DÉPRÉCIATION DES ACTIONS</t>
  </si>
  <si>
    <t>PROVISIONS POUR DÉPRÉCIATION DES AUTRES TITRES DE PARTICIPATION</t>
  </si>
  <si>
    <t>PROVISIONS POUR DÉPRÉCIATION DES AUTRES FORMES DE PARTICIPATIONS</t>
  </si>
  <si>
    <t>PROVISIONS POUR DÉPRÉCIATION DES AUTRES IMMOBILISATIONS FINANCIÈRES</t>
  </si>
  <si>
    <t>PROVISIONS POUR DÉPRÉCIATION DES PRÊTS AUX ASSOCIÉS</t>
  </si>
  <si>
    <t>PROVISIONS POUR DÉPRÉCIATION DES PRÊTS AUX PERSONNELS</t>
  </si>
  <si>
    <t>PROVISIONS POUR DÉPRÉCIATION DES PRÊTS ASSORTIS DE SÛRETÉS</t>
  </si>
  <si>
    <t>PROVISIONS POUR DÉPRÉCIATION DES AUTRES PRÊTS</t>
  </si>
  <si>
    <t>PROVISIONS POUR DÉPRÉCIATION DES DÉPÔTS</t>
  </si>
  <si>
    <t>PROVISIONS POUR DÉPRÉCIATION DES CAUTIONNEMENTS</t>
  </si>
  <si>
    <t>PROVISIONS POUR DÉPRÉCIATION DES DÉPÔTS BANCAIRES NON COURANTS</t>
  </si>
  <si>
    <t>PROVISIONS POUR DÉPRÉCIATION DES AUTRES DÉPÔTS ET CAUTIONNEMENTS</t>
  </si>
  <si>
    <t>PROVISIONS POUR DÉPRÉCIATION DES CRÉANCES IMMOBILISÉES</t>
  </si>
  <si>
    <t>PROVISIONS POUR DÉPRÉCIATION DES AUTRES CRÉANCES NON COURANTES</t>
  </si>
  <si>
    <t>Moins: Provisions pour dépréciation des immobilisations financières</t>
  </si>
  <si>
    <t>Autres actifs non courants</t>
  </si>
  <si>
    <t>AUTRES ACTIFS NON COURANTS</t>
  </si>
  <si>
    <t>FRAIS PRÉLIMINAIRES</t>
  </si>
  <si>
    <t>CHARGES À RÉPARTIR</t>
  </si>
  <si>
    <t>CHARGES DE LOGICIEL D'EXPLOITATION A REPARTIR</t>
  </si>
  <si>
    <t>CHARGES DE LOGICIEL DE BUREAUTIQUE A REPARTIR</t>
  </si>
  <si>
    <t>AUTRES CHARGES À RÉPARTIR</t>
  </si>
  <si>
    <t>FRAIS D'ÉMISSION &amp; PRIMES DE REMBOURSEMENT DES EMPRUNTS</t>
  </si>
  <si>
    <t>FRAIS D'ÉMISSION DES EMPRUNTS</t>
  </si>
  <si>
    <t>PRIMES DE REMBOURSEMENT DES EMPRUNTS</t>
  </si>
  <si>
    <t>ÉCARTS DE CONVERSION</t>
  </si>
  <si>
    <t>AUTRES</t>
  </si>
  <si>
    <t>Total des Actifs Non Courants</t>
  </si>
  <si>
    <t>ACTIFS COURANTS</t>
  </si>
  <si>
    <t>Stocks</t>
  </si>
  <si>
    <t>AUTRES APPROVISIONNEMENTS</t>
  </si>
  <si>
    <t>STOCKS EMBALLAGES</t>
  </si>
  <si>
    <t>STOCKS DE MARCHANDISES</t>
  </si>
  <si>
    <t>Moins: Provisions pour dépréciation des stocks</t>
  </si>
  <si>
    <t>PROVISIONS POUR DÉPRÉCIATIONS DES STOCKS</t>
  </si>
  <si>
    <t>PROVISIONS POUR DÉPRÉCIATIONS DES AUTRES APPROVISIONNEMENTS</t>
  </si>
  <si>
    <t>PROVISIONS POUR DÉPRÉCIATIONS DES STOCKS EMBALLAGES</t>
  </si>
  <si>
    <t>PROVISIONS POUR DÉPRÉCIATIONS DES STOCKS DE MARCHANDISES</t>
  </si>
  <si>
    <t>Clients et comptes rattachés</t>
  </si>
  <si>
    <t>CLIENTS &amp; COMPTES RATTACHES</t>
  </si>
  <si>
    <t>CLIENTS-VENTES DE MARCHANDISES</t>
  </si>
  <si>
    <t>CLIENTS-VENTES DE MARCHANDISES PAR BONS DE RÉDUCTIONS</t>
  </si>
  <si>
    <t>CLIENTS VENTE PRESTATION SERVI</t>
  </si>
  <si>
    <t>CLIENTS-VENTES DE MARCHANDISES PAR BONS CADEAUX</t>
  </si>
  <si>
    <t>CLIENTS-VENTES DE MARCHANDISES PAR CRÉDIT BANCAIRE</t>
  </si>
  <si>
    <t>CLIENTS-VENTES DE MARCHANDISES AVEC PAIEMENT DIFFERE</t>
  </si>
  <si>
    <t>CLIENTS-VENTES AUTRES PRODUITS</t>
  </si>
  <si>
    <t>CLIENTS AUTRES PRODUITS</t>
  </si>
  <si>
    <t>CLIENTS-EFFETS À RECEVOIR</t>
  </si>
  <si>
    <t>CLIENTS DOUTEUX OU LITIGIEUX</t>
  </si>
  <si>
    <t>CLIENTS DOUTEUX OU LITIGIEUX- PAIEMENT PAR CHEQUES IMPAYÉS</t>
  </si>
  <si>
    <t>CLIENTS DOUTEUX OU LITIGIEUX-EFFETS À RECEVOIR IMPAYÉS</t>
  </si>
  <si>
    <t>AUTRES CLIENTS DOUTEUX OU LITIGIEUX</t>
  </si>
  <si>
    <t>CLIENTS PRODUITS NON ENCORE FACTURES</t>
  </si>
  <si>
    <t>CLIENTS-FACTURES A ÉTABLIR</t>
  </si>
  <si>
    <t>CLIENTS-INTERETS COURUS A FACTURER</t>
  </si>
  <si>
    <t>PROVISIONS POUR DÉPRÉCIATION DES COMPTES DES TIERS</t>
  </si>
  <si>
    <t>PROVISIONS POUR DÉPRÉCIATION DES COMPTES CLIENTS</t>
  </si>
  <si>
    <t>PROVISIONS POUR DÉPRÉCIATION DES COMPTES CLIENTS DOUTEUX OU LITIGIEUX-PAIEMENT PAR CHÈQUES IMPAYÉS</t>
  </si>
  <si>
    <t>PROVISIONS POUR DÉPRÉCIATION DES COMPTES CLIENTS DOUTEUX OU LITIGIEUX-EFFETS À RECEVOIR IMPAYÉS</t>
  </si>
  <si>
    <t>PROVISIONS POUR DÉPRÉCIATION DES AUTRES COMPTES CLIENTS DOUTEUX OU LITIGIEUX</t>
  </si>
  <si>
    <t>Moins: Provisions pour dépréciation des comptes clients</t>
  </si>
  <si>
    <t>Clients</t>
  </si>
  <si>
    <t>Autres actifs courants</t>
  </si>
  <si>
    <t>FOURNISSEURS &amp; COMPTES RATTACHES</t>
  </si>
  <si>
    <t>FOURNISSEURS DÉBITEURS</t>
  </si>
  <si>
    <t>FOURNISSEURS AVANCES ET ACOMPTES VERSÉES SUR COMMANDES</t>
  </si>
  <si>
    <t>FOURNISSEURS DE MARCHANDISES AVANCES ET ACOMPTES VERSÉES SUR COMMANDES</t>
  </si>
  <si>
    <t>FOURNISSEURS FRAIS GÉNÉRAUX AVANCES ET ACOMPTES VERSÉES SUR COMMANDES</t>
  </si>
  <si>
    <t>R.R.R. A OBTENIR ET FOURNISSEURS AVOIRS NON PARVENUS</t>
  </si>
  <si>
    <t>FOURNISSEURS DE MARCHANDISES-AVOIRS NON PARVENUS</t>
  </si>
  <si>
    <t>FOURNISSEURS DE MARCHANDISES-RISTOURNES A RECEVOIR</t>
  </si>
  <si>
    <t>FOURNISSEURS FRAIS GENERAUX-R.R.R  A RECEVOIR ET AVOIRS NON PARVENUS</t>
  </si>
  <si>
    <t>FOURNISSEURS D'IMMOBILISATIONS-R.R.R  A RECEVOIR ET AVOIRS NON PARVENUS</t>
  </si>
  <si>
    <t>PERSONNEL &amp; COMPTES RATTACHES</t>
  </si>
  <si>
    <t>PERSONNEL- AVANCES ET ACOMPTES</t>
  </si>
  <si>
    <t>PERSONNEL-AVANCES ET ACOMPTES SUR SALAIRES</t>
  </si>
  <si>
    <t>PERSONNEL-ECARTS DE CAISSE A RETENIR SUR SALAIRES</t>
  </si>
  <si>
    <t>PERSONNEL-AVANTAGES EN NATURE SERVIS</t>
  </si>
  <si>
    <t>PERSONNEL AVANCES AUX STAGIAIRES</t>
  </si>
  <si>
    <t>PERSONNEL-EXCEDENTS SUR AVANTAGE EN NATURE-CARBURANT A RETENIR SUR SALAIRES</t>
  </si>
  <si>
    <t>PERSONNEL-EXCEDENTS SUR AVANTAGE EN NATURE-TELEPHONE A RETENIR SUR SALAIRES</t>
  </si>
  <si>
    <t>PERSONNEL-AVANCES SUR TICKETS RESTAURANT</t>
  </si>
  <si>
    <t xml:space="preserve">PERSONNEL-PRETS COURANTS COURT TERME (SANS INTERETS) </t>
  </si>
  <si>
    <t>PERSONNEL-CHARGES A PAYER ET PRODUITS A RECEVOIR</t>
  </si>
  <si>
    <t>PERSONNEL- PRODUITS A RECEVOIR</t>
  </si>
  <si>
    <t>ÉTAT &amp; COLLECTIVITÉS PUBLIQUES</t>
  </si>
  <si>
    <t>ÉTAT, IMPÔTS SUR LES BÉNÉFICES</t>
  </si>
  <si>
    <t>RETENUES À LA SOURCE</t>
  </si>
  <si>
    <t>RETENUES À LA SOURCE/RCM</t>
  </si>
  <si>
    <t>A.I.R. SUR  DÉCLARATIONS DE DOUANE</t>
  </si>
  <si>
    <t>ACOMPTES PROVISIONNELS</t>
  </si>
  <si>
    <t>IMPÔTS SUR LES BÉNÉFICES À LIQUIDER</t>
  </si>
  <si>
    <t>IMPÔTS SUR LES BÉNÉFICES A REPORTER</t>
  </si>
  <si>
    <t>IMPÔTS DIFFERES-ACTIFS</t>
  </si>
  <si>
    <t>IMPÔTS DIFFERES-PASSIFS</t>
  </si>
  <si>
    <t>ÉTAT, TAXES SUR LE CHIFFRE D'AFFAIRES</t>
  </si>
  <si>
    <t>TAXES SUR LE CHIFFRE D'AFFAIRES A DÉCAISSER</t>
  </si>
  <si>
    <t>TAXES/CHIFFRE D'AFFAIRES À DÉC</t>
  </si>
  <si>
    <t>TAXE SUR LES ÉTABLISSEMENTS A CARACTÈRE INDUSTRIEL, COMMERCIAL, OU PROFESSIONNEL (TCL) A PAYER</t>
  </si>
  <si>
    <t>TVA A PAYER</t>
  </si>
  <si>
    <t>TAXES SUR LE CHIFFRE D'AFFAIRES DÉDUCTIBLE</t>
  </si>
  <si>
    <t>TVA DÉDUCTIBLE / ACHAT MSES</t>
  </si>
  <si>
    <t>TVA SUR ACQUISITIONS DE BIENS IMMOBILIERS</t>
  </si>
  <si>
    <t>TVA SUR ACQUISITIONS LOCALES DE MATÉRIELS</t>
  </si>
  <si>
    <t>TVA SUR IMPORTATION DE MATÉRIELS</t>
  </si>
  <si>
    <t>TVA SUR ACQUISITIONS LOCALES D'AUTRES BIENS ET SERVICES</t>
  </si>
  <si>
    <t>TVA SUR IMPORTATION D'AUTRES BIENS ET SERVICES</t>
  </si>
  <si>
    <t>CRÉDIT DE  TVA À REPORTER</t>
  </si>
  <si>
    <t>TAXES SUR LE CHIFFRE D'AFFAIRES COLLECTÉES</t>
  </si>
  <si>
    <t>TVA COLLECTÉE 6%</t>
  </si>
  <si>
    <t>TVA COLLECTÉE 10%</t>
  </si>
  <si>
    <t>TVA COLLECTÉE 18%</t>
  </si>
  <si>
    <t>TVA COLLECTÉE 29%</t>
  </si>
  <si>
    <t>TAXES SUR LE CHIFFRE D'AFFAIRES A RÉGULARISER</t>
  </si>
  <si>
    <t>TVA DÉDUITE A REVERSER</t>
  </si>
  <si>
    <t>AUTRES IMPÔTS, TAXES &amp; VERSEMENTS ASSIMILES</t>
  </si>
  <si>
    <t>TFP A PAYER</t>
  </si>
  <si>
    <t>RISTOURNE SUR TFP</t>
  </si>
  <si>
    <t>ÉTAT, CHARGES A PAYER ET PRODUITS A RECEVOIR</t>
  </si>
  <si>
    <t>ETAT- PRODUITS A RECEVOIR</t>
  </si>
  <si>
    <t>SOCIÉTÉS DU GROUPE &amp; ASSOCIES</t>
  </si>
  <si>
    <t>GROUPE</t>
  </si>
  <si>
    <t>CRENANCES ET INTERETS COURUS</t>
  </si>
  <si>
    <t>ACTIONNAIRES-OPÉRATIONS SUR LE CAPITAL</t>
  </si>
  <si>
    <t>DÉBITEURS DIVERS &amp; CRÉDITEURS DIVERS</t>
  </si>
  <si>
    <t>CRÉANCES SUR CESSIONS D'IMMOBILISATION</t>
  </si>
  <si>
    <t>CRÉANCES SUR CESSIONS D'IMMOBILISATIONS CORPORELLES ET INCORPORELLES</t>
  </si>
  <si>
    <t>CRÉANCES SUR CESSIONS D'IMMOBILISATIONS FINANCIERES</t>
  </si>
  <si>
    <t>SÉCURITÉ SOCIALE ET AUTRES ORGANISMES SOCIAUX</t>
  </si>
  <si>
    <t>ORGANISMES SOCIAUX- CHARGES A PAYER ET PRODUITS A RECEVOIR</t>
  </si>
  <si>
    <t>ORGANISMES SOCIAUX-PRODUITS À RECEVOIR</t>
  </si>
  <si>
    <t>AUTRES COMPTES DÉBITEURS OU CRÉDITEURS</t>
  </si>
  <si>
    <t>DÉBITEURS DIVERS</t>
  </si>
  <si>
    <t>CRÉANCES SUR VENTE BON D'ACHAT CARREFOUR</t>
  </si>
  <si>
    <t>CRÉANCES SUR VENTE PAR BON DE RÉDUCTION ET BONS CADEAUX</t>
  </si>
  <si>
    <t>AUTRES DEBITEURS ET CREDITEURS DIVERS</t>
  </si>
  <si>
    <t>AUTRES DEBIT. &amp; CREDIT. DIVERS</t>
  </si>
  <si>
    <t>DIVERS CHARGES A PAYER ET PRODUITS A RECEVOIR</t>
  </si>
  <si>
    <t>DIVERS PRODUIT À RECEVOIR</t>
  </si>
  <si>
    <t>COMPTES TRANSITOIRES OU D'ATTENTE</t>
  </si>
  <si>
    <t>COMPTE D'ATTENTE</t>
  </si>
  <si>
    <t>ÉCART DE CAISSE SUR RECETTE EN ESPÈCE</t>
  </si>
  <si>
    <t>ÉCART DE CAISSE SUR RECETTE PAR CHÈQUE</t>
  </si>
  <si>
    <t>ÉCART DE CAISSE SUR RECETTE PAR CARTE</t>
  </si>
  <si>
    <t>ÉCART DE CAISSE SUR ENCAISSEMENT DE DROIT DE TIMBRE</t>
  </si>
  <si>
    <t>PERTES EXCEPTIONNELLES A APPROUVER</t>
  </si>
  <si>
    <t>COMPTE D'ATTENTE- DIVERS</t>
  </si>
  <si>
    <t>AUTRES COMPTES TRANSITOIRES</t>
  </si>
  <si>
    <t>RECETTE A AFFECTER</t>
  </si>
  <si>
    <t>ECARTS DE CAISSE A AFFECTER</t>
  </si>
  <si>
    <t>TVA THEORIQUE EN SUSPENSION A REGULARISER</t>
  </si>
  <si>
    <t>COMPTES TRANSITOIRES SUR PRETS AUX PERSONNELS</t>
  </si>
  <si>
    <t>COMPTES DE RÉGULARISATION</t>
  </si>
  <si>
    <t>COMPTES DE REGULARISATION-ACTIF</t>
  </si>
  <si>
    <t>CHARGES CONSTATÉES D'AVANCE</t>
  </si>
  <si>
    <t>PROVISIONS POUR DÉPRÉCIATION DES COMPTES DES DÉBITEURS DIVERS</t>
  </si>
  <si>
    <t>PROVISION  POUR DÉPRÉCIATION DES AUTRES COMPTES DÉBITEURS</t>
  </si>
  <si>
    <t>Placements et autres actifs financiers</t>
  </si>
  <si>
    <t>PRÊTS &amp; AUTRES CRÉANCES FINANCIÈRES COURANTES</t>
  </si>
  <si>
    <t>PRÊTS COURANTS LIES AUX CYCLES D'EXPLOITATION</t>
  </si>
  <si>
    <t>ÉCHÉANCES A MOINS D'UN AN SUR PRÊTS NON COURANTS</t>
  </si>
  <si>
    <t>INTÉRÊTS COURUS</t>
  </si>
  <si>
    <t>INTÉRÊTS COURUS SUR PRÊTS</t>
  </si>
  <si>
    <t>PLACEMENTS COURANTS</t>
  </si>
  <si>
    <t>ACTIONS-TITRES NON COTES</t>
  </si>
  <si>
    <t>AUTRES TITRES CONFÉRANT UN DROIT DE PROPRIÉTÉ</t>
  </si>
  <si>
    <t>OBLIGATIONS-TITRES COTES</t>
  </si>
  <si>
    <t>OBLIGATIONS-TITRES NON COTES</t>
  </si>
  <si>
    <t>VERSEMENT RESTANT A EFFECTUER SUR LES VALEURS MOBILIÈRES DE PLACEMENT NON LIBÉRÉES</t>
  </si>
  <si>
    <t>PROVISIONS POUR DÉPRÉCIATION DES COMPTES FINANCIERS</t>
  </si>
  <si>
    <t>PROVISION POUR DÉPRÉCIATION DES COMPTES PRÊTS &amp; AUTRES CRÉANCES FINANCIERS COURANTS</t>
  </si>
  <si>
    <t xml:space="preserve">PROVISION POUR DÉPRÉCIATION DES COMPTES PRÊTS COURANTS LIES AUX CYCLES D'EXPLOITATION </t>
  </si>
  <si>
    <t>PROVISION POUR DÉPRÉCIATION DES COMPTES PRÊTS NON COURANTS</t>
  </si>
  <si>
    <t>PROVISION POUR DÉPRÉCIATION DES COMPTES PLACEMENTS COURANTS</t>
  </si>
  <si>
    <t>PROVISION POUR DÉPRÉCIATION DES COMPTES DES ACTIONS</t>
  </si>
  <si>
    <t>PROVISION POUR DÉPRÉCIATION DES COMPTES DES AUTRES TITRES CONFÉRANT UN DROIT DE PROPRIÉTÉ</t>
  </si>
  <si>
    <t>PROVISION POUR DÉPRÉCIATION DES COMPTES DES OBLIGATIONS</t>
  </si>
  <si>
    <t>Liquidités et équivalents de liquidités</t>
  </si>
  <si>
    <t>ACTIONS-TITRES COTES</t>
  </si>
  <si>
    <t>BONS DU TRÉSOR ET BONS DE CAISSE À COURT TERME</t>
  </si>
  <si>
    <t>BONS DU TRÉSOR À COURT TERME</t>
  </si>
  <si>
    <t>BONS DE CAISSE À COURT TERME</t>
  </si>
  <si>
    <t>AUTRES PLACEMENTS COURANTS</t>
  </si>
  <si>
    <t>INTERETS COURUS SUR PLACEMENTS (COUPONS)</t>
  </si>
  <si>
    <t>INTERETS A RECEVOIR SUR PLACEMENTS &amp; DEPOTS</t>
  </si>
  <si>
    <t>PROVISION POUR DÉPRÉCIATION DES COMPTES DES BONS DU TRÉSOR ET BONS DE CAISSE A COURT TERME</t>
  </si>
  <si>
    <t>BANQUES, ÉTABLISSEMENTS FINANCIERS ET ASSIMILES</t>
  </si>
  <si>
    <t>VALEURS A L'ENCAISSEMENT</t>
  </si>
  <si>
    <t>CHÈQUES-VENTE MARCHANDISES À ENCAISSER</t>
  </si>
  <si>
    <t>AUTRES CHEQUES A ENCAISSER</t>
  </si>
  <si>
    <t>EFFETS À L'ENCAISSEMENT</t>
  </si>
  <si>
    <t>EFFETS À L'ESCOMPTE</t>
  </si>
  <si>
    <t>RÈGLEMENT PAR CARTE À ENCAISSER</t>
  </si>
  <si>
    <t>BANQUES</t>
  </si>
  <si>
    <t>ATB</t>
  </si>
  <si>
    <t>ATB (MARCHANDISE)</t>
  </si>
  <si>
    <t>COMPTE INDISPONIBLE</t>
  </si>
  <si>
    <t>CITIBANK</t>
  </si>
  <si>
    <t>CITIBANK (TUNIS)</t>
  </si>
  <si>
    <t>AMEN BANK</t>
  </si>
  <si>
    <t>AMEN BANK (LA CHARGUIA)</t>
  </si>
  <si>
    <t>BIAT</t>
  </si>
  <si>
    <t>BIAT (PAIE)</t>
  </si>
  <si>
    <t>BIAT (RECETTE)</t>
  </si>
  <si>
    <t xml:space="preserve">BIAT LES BERGES DU LAC 15     </t>
  </si>
  <si>
    <t>UBCI</t>
  </si>
  <si>
    <t>UBCI (RECETTE)</t>
  </si>
  <si>
    <t>UBCI (CRÉDIT)</t>
  </si>
  <si>
    <t>UBCI (AUTRES DÉPENSE)</t>
  </si>
  <si>
    <t>UBCI (LES JARDINS DE LA SOUKRA)</t>
  </si>
  <si>
    <t>ATTIJARI</t>
  </si>
  <si>
    <t>COMPTE COURANT POSTAL</t>
  </si>
  <si>
    <t>CAISSES</t>
  </si>
  <si>
    <t>CAISSES SIÈGE</t>
  </si>
  <si>
    <t>CAISSE SIÈGE- DIRECTION FINANCIERE</t>
  </si>
  <si>
    <t>CAISSE SIÈGE- DIRECTION DES RESSOURCES HUMAINES</t>
  </si>
  <si>
    <t>CAISSE- REMBOURSEMENT CLIENT DE LA SOUKRA</t>
  </si>
  <si>
    <t>CAISSES MAGASIN LA SOUKRA</t>
  </si>
  <si>
    <t>CAISSE SERVICE ENTRETIEN</t>
  </si>
  <si>
    <t>FONDS DE ROULEMENT TDR</t>
  </si>
  <si>
    <t>FONDS DE ROULEMENT POUR REMBOURSEMENT CLIENT</t>
  </si>
  <si>
    <t>FONDS DE ROULEMENT CAISSE CENTRALE</t>
  </si>
  <si>
    <t>RECETTES ESPÈCES EN COFFRE</t>
  </si>
  <si>
    <t>CAISSE SAV</t>
  </si>
  <si>
    <t>FONDS DES CAISSIÈRES</t>
  </si>
  <si>
    <t>CAISSE SERVICE SECURITE</t>
  </si>
  <si>
    <t>RÉGIES D'AVANCES &amp; ACCRÉDITIFS</t>
  </si>
  <si>
    <t>RÉGIES D'AVANCES ET ACCRÉDITIFS</t>
  </si>
  <si>
    <t>VIREMENTS INTERNES</t>
  </si>
  <si>
    <t>VIREMENT INTERNE (BANQUE-BANQUE)</t>
  </si>
  <si>
    <t>VIREMENT INTERNE (BANQUE-CAISSE)</t>
  </si>
  <si>
    <t>VIREMENT INTERNE (CAISSE-CAISSE)</t>
  </si>
  <si>
    <t>CPT LIAISON INTER-ETS</t>
  </si>
  <si>
    <t>Total des Actifs</t>
  </si>
  <si>
    <t>x</t>
  </si>
  <si>
    <t>Total des Actifs Courants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</si>
</sst>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4" fillId="0" borderId="0" xfId="0" applyFont="1"/>
    <xf numFmtId="164" fontId="2" fillId="0" borderId="0" xfId="0" quotePrefix="1" applyNumberFormat="1" applyFont="1"/>
    <xf numFmtId="1" fontId="4" fillId="0" borderId="0" xfId="0" applyNumberFormat="1" applyFont="1" applyBorder="1"/>
    <xf numFmtId="1" fontId="2" fillId="0" borderId="0" xfId="0" applyNumberFormat="1" applyFont="1" applyBorder="1"/>
    <xf numFmtId="1" fontId="6" fillId="0" borderId="0" xfId="1" applyNumberFormat="1" applyFont="1" applyFill="1" applyBorder="1" applyAlignment="1">
      <alignment horizontal="right" vertical="center"/>
    </xf>
    <xf numFmtId="1" fontId="5" fillId="0" borderId="0" xfId="1" applyNumberFormat="1" applyFont="1" applyFill="1" applyBorder="1" applyAlignment="1">
      <alignment horizontal="right" vertical="center"/>
    </xf>
    <xf numFmtId="164" fontId="4" fillId="0" borderId="0" xfId="0" quotePrefix="1" applyNumberFormat="1" applyFont="1"/>
    <xf numFmtId="164" fontId="4" fillId="0" borderId="0" xfId="0" applyNumberFormat="1" applyFont="1"/>
    <xf numFmtId="0" fontId="1" fillId="0" borderId="0" xfId="0" applyFont="1"/>
    <xf numFmtId="1" fontId="4" fillId="2" borderId="0" xfId="0" applyNumberFormat="1" applyFont="1" applyFill="1" applyBorder="1"/>
    <xf numFmtId="0" fontId="4" fillId="2" borderId="0" xfId="0" applyFont="1" applyFill="1"/>
    <xf numFmtId="164" fontId="4" fillId="2" borderId="0" xfId="0" applyNumberFormat="1" applyFont="1" applyFill="1"/>
    <xf numFmtId="1" fontId="2" fillId="2" borderId="0" xfId="0" applyNumberFormat="1" applyFont="1" applyFill="1" applyBorder="1"/>
    <xf numFmtId="164" fontId="4" fillId="2" borderId="0" xfId="0" quotePrefix="1" applyNumberFormat="1" applyFont="1" applyFill="1"/>
    <xf numFmtId="1" fontId="4" fillId="3" borderId="0" xfId="0" applyNumberFormat="1" applyFont="1" applyFill="1" applyBorder="1"/>
    <xf numFmtId="0" fontId="4" fillId="3" borderId="0" xfId="0" applyFont="1" applyFill="1"/>
    <xf numFmtId="164" fontId="4" fillId="3" borderId="0" xfId="0" applyNumberFormat="1" applyFont="1" applyFill="1"/>
    <xf numFmtId="1" fontId="2" fillId="3" borderId="0" xfId="0" applyNumberFormat="1" applyFont="1" applyFill="1" applyBorder="1"/>
    <xf numFmtId="0" fontId="4" fillId="4" borderId="0" xfId="0" applyFont="1" applyFill="1"/>
    <xf numFmtId="164" fontId="4" fillId="4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ymen.Settela/Desktop/ULC%20MGH/Comptabilit&#233;/Exercice%202018/EF%20ULC%202018/EF%20ULC%2031-12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LC000_KBAG_20181231V0403"/>
      <sheetName val="Engagements hors bilan"/>
      <sheetName val="Balance 31-12-2018"/>
      <sheetName val="Ecriture"/>
      <sheetName val="Les balances"/>
      <sheetName val="facturation"/>
      <sheetName val="Bilan"/>
      <sheetName val="Etat Rtat"/>
      <sheetName val="E Flux "/>
      <sheetName val="Etat Rtat-Bgt"/>
      <sheetName val="Bilan Analytique"/>
      <sheetName val="Notes passage"/>
      <sheetName val="Tab E-R"/>
      <sheetName val="Décompte IS 2017"/>
      <sheetName val="Tab Immob-Corp &amp; incorp 3112018"/>
      <sheetName val="Tab Amt Immo-Cor &amp; incor 311218"/>
      <sheetName val="Tableau de variation des Cxp"/>
      <sheetName val="Tableau de résorptionFP"/>
      <sheetName val="FP"/>
      <sheetName val="Résorp° Charg à répartir"/>
      <sheetName val="TABLEAU EMPRUNTS"/>
      <sheetName val="SIG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I10" t="str">
            <v>Au 31/12/2018</v>
          </cell>
          <cell r="K10" t="str">
            <v>Au 31/12/2017</v>
          </cell>
          <cell r="M10" t="str">
            <v>Au 31/12/2016</v>
          </cell>
        </row>
        <row r="14">
          <cell r="I14">
            <v>290738.18400000001</v>
          </cell>
          <cell r="K14">
            <v>0</v>
          </cell>
          <cell r="M14">
            <v>0</v>
          </cell>
        </row>
        <row r="15">
          <cell r="D15">
            <v>21</v>
          </cell>
        </row>
        <row r="16">
          <cell r="D16">
            <v>211</v>
          </cell>
        </row>
        <row r="17">
          <cell r="D17">
            <v>21100100</v>
          </cell>
          <cell r="I17">
            <v>0</v>
          </cell>
          <cell r="K17">
            <v>0</v>
          </cell>
          <cell r="M17">
            <v>0</v>
          </cell>
        </row>
        <row r="18">
          <cell r="D18">
            <v>212</v>
          </cell>
        </row>
        <row r="19">
          <cell r="D19">
            <v>21200100</v>
          </cell>
          <cell r="I19">
            <v>0</v>
          </cell>
          <cell r="K19">
            <v>0</v>
          </cell>
          <cell r="M19">
            <v>0</v>
          </cell>
        </row>
        <row r="20">
          <cell r="D20">
            <v>213</v>
          </cell>
        </row>
        <row r="21">
          <cell r="D21">
            <v>21300100</v>
          </cell>
          <cell r="I21">
            <v>0</v>
          </cell>
          <cell r="K21">
            <v>0</v>
          </cell>
          <cell r="M21">
            <v>0</v>
          </cell>
        </row>
        <row r="22">
          <cell r="D22">
            <v>21300200</v>
          </cell>
          <cell r="I22">
            <v>0</v>
          </cell>
          <cell r="K22">
            <v>0</v>
          </cell>
          <cell r="M22">
            <v>0</v>
          </cell>
        </row>
        <row r="23">
          <cell r="D23">
            <v>214</v>
          </cell>
        </row>
        <row r="24">
          <cell r="D24">
            <v>21400100</v>
          </cell>
          <cell r="I24">
            <v>0</v>
          </cell>
          <cell r="K24">
            <v>0</v>
          </cell>
          <cell r="M24">
            <v>0</v>
          </cell>
        </row>
        <row r="25">
          <cell r="D25">
            <v>216</v>
          </cell>
        </row>
        <row r="26">
          <cell r="D26">
            <v>21600100</v>
          </cell>
          <cell r="I26">
            <v>-290738.18400000001</v>
          </cell>
          <cell r="K26">
            <v>0</v>
          </cell>
          <cell r="M26">
            <v>0</v>
          </cell>
        </row>
        <row r="27">
          <cell r="D27">
            <v>218</v>
          </cell>
        </row>
        <row r="28">
          <cell r="D28">
            <v>21800100</v>
          </cell>
          <cell r="I28">
            <v>0</v>
          </cell>
          <cell r="K28">
            <v>0</v>
          </cell>
          <cell r="M28">
            <v>0</v>
          </cell>
        </row>
        <row r="30">
          <cell r="D30">
            <v>23</v>
          </cell>
        </row>
        <row r="31">
          <cell r="D31">
            <v>231</v>
          </cell>
        </row>
        <row r="32">
          <cell r="D32">
            <v>23100100</v>
          </cell>
          <cell r="I32">
            <v>0</v>
          </cell>
          <cell r="K32">
            <v>0</v>
          </cell>
          <cell r="M32">
            <v>0</v>
          </cell>
        </row>
        <row r="33">
          <cell r="D33">
            <v>237</v>
          </cell>
        </row>
        <row r="34">
          <cell r="D34">
            <v>23700100</v>
          </cell>
          <cell r="I34">
            <v>0</v>
          </cell>
          <cell r="K34">
            <v>0</v>
          </cell>
          <cell r="M34">
            <v>0</v>
          </cell>
        </row>
        <row r="35">
          <cell r="I35">
            <v>0</v>
          </cell>
          <cell r="K35">
            <v>0</v>
          </cell>
          <cell r="M35">
            <v>0</v>
          </cell>
        </row>
        <row r="36">
          <cell r="D36">
            <v>28</v>
          </cell>
        </row>
        <row r="37">
          <cell r="D37">
            <v>281</v>
          </cell>
        </row>
        <row r="38">
          <cell r="D38">
            <v>28100100</v>
          </cell>
          <cell r="I38">
            <v>0</v>
          </cell>
          <cell r="K38">
            <v>0</v>
          </cell>
          <cell r="M38">
            <v>0</v>
          </cell>
        </row>
        <row r="39">
          <cell r="D39">
            <v>28100200</v>
          </cell>
          <cell r="I39">
            <v>0</v>
          </cell>
          <cell r="K39">
            <v>0</v>
          </cell>
          <cell r="M39">
            <v>0</v>
          </cell>
        </row>
        <row r="40">
          <cell r="D40">
            <v>28100300</v>
          </cell>
          <cell r="I40">
            <v>0</v>
          </cell>
          <cell r="K40">
            <v>0</v>
          </cell>
          <cell r="M40">
            <v>0</v>
          </cell>
        </row>
        <row r="41">
          <cell r="D41">
            <v>28100400</v>
          </cell>
          <cell r="I41">
            <v>0</v>
          </cell>
          <cell r="K41">
            <v>0</v>
          </cell>
          <cell r="M41">
            <v>0</v>
          </cell>
        </row>
        <row r="42">
          <cell r="D42">
            <v>28100600</v>
          </cell>
          <cell r="I42">
            <v>0</v>
          </cell>
          <cell r="K42">
            <v>0</v>
          </cell>
          <cell r="M42">
            <v>0</v>
          </cell>
        </row>
        <row r="43">
          <cell r="D43">
            <v>28100800</v>
          </cell>
          <cell r="I43">
            <v>0</v>
          </cell>
          <cell r="K43">
            <v>0</v>
          </cell>
          <cell r="M43">
            <v>0</v>
          </cell>
        </row>
        <row r="45">
          <cell r="D45">
            <v>29200100</v>
          </cell>
          <cell r="I45">
            <v>0</v>
          </cell>
          <cell r="K45">
            <v>0</v>
          </cell>
          <cell r="M45">
            <v>0</v>
          </cell>
        </row>
        <row r="46">
          <cell r="I46">
            <v>290738.18400000001</v>
          </cell>
          <cell r="K46">
            <v>0</v>
          </cell>
          <cell r="M46">
            <v>0</v>
          </cell>
        </row>
        <row r="48">
          <cell r="I48">
            <v>49126068.594999999</v>
          </cell>
          <cell r="K48">
            <v>21258087.177000001</v>
          </cell>
          <cell r="M48">
            <v>6860323.4389999993</v>
          </cell>
        </row>
        <row r="49">
          <cell r="D49">
            <v>22</v>
          </cell>
        </row>
        <row r="50">
          <cell r="D50">
            <v>221</v>
          </cell>
        </row>
        <row r="51">
          <cell r="D51">
            <v>22100100</v>
          </cell>
          <cell r="I51">
            <v>-4661634.6679999996</v>
          </cell>
          <cell r="K51">
            <v>-4661634.6679999996</v>
          </cell>
          <cell r="M51">
            <v>-4661634.6679999996</v>
          </cell>
        </row>
        <row r="52">
          <cell r="D52">
            <v>222</v>
          </cell>
        </row>
        <row r="53">
          <cell r="D53">
            <v>2221</v>
          </cell>
        </row>
        <row r="54">
          <cell r="D54">
            <v>22210100</v>
          </cell>
          <cell r="I54">
            <v>0</v>
          </cell>
          <cell r="K54">
            <v>0</v>
          </cell>
          <cell r="M54">
            <v>0</v>
          </cell>
        </row>
        <row r="55">
          <cell r="D55">
            <v>2225</v>
          </cell>
        </row>
        <row r="56">
          <cell r="D56">
            <v>22250100</v>
          </cell>
          <cell r="I56">
            <v>0</v>
          </cell>
          <cell r="K56">
            <v>0</v>
          </cell>
          <cell r="M56">
            <v>0</v>
          </cell>
        </row>
        <row r="57">
          <cell r="D57">
            <v>2226</v>
          </cell>
        </row>
        <row r="58">
          <cell r="D58">
            <v>22260100</v>
          </cell>
          <cell r="I58">
            <v>0</v>
          </cell>
          <cell r="K58">
            <v>0</v>
          </cell>
          <cell r="M58">
            <v>0</v>
          </cell>
        </row>
        <row r="59">
          <cell r="D59">
            <v>2227</v>
          </cell>
        </row>
        <row r="60">
          <cell r="D60">
            <v>22270100</v>
          </cell>
          <cell r="I60">
            <v>0</v>
          </cell>
          <cell r="K60">
            <v>0</v>
          </cell>
          <cell r="M60">
            <v>0</v>
          </cell>
        </row>
        <row r="61">
          <cell r="D61">
            <v>223</v>
          </cell>
        </row>
        <row r="62">
          <cell r="D62">
            <v>2231</v>
          </cell>
        </row>
        <row r="63">
          <cell r="D63">
            <v>22310100</v>
          </cell>
          <cell r="I63">
            <v>0</v>
          </cell>
          <cell r="K63">
            <v>0</v>
          </cell>
          <cell r="M63">
            <v>0</v>
          </cell>
        </row>
        <row r="64">
          <cell r="D64">
            <v>2234</v>
          </cell>
        </row>
        <row r="65">
          <cell r="D65">
            <v>22340100</v>
          </cell>
          <cell r="I65">
            <v>-5337872.6749999998</v>
          </cell>
          <cell r="K65">
            <v>0</v>
          </cell>
          <cell r="M65">
            <v>0</v>
          </cell>
        </row>
        <row r="66">
          <cell r="D66">
            <v>224</v>
          </cell>
        </row>
        <row r="67">
          <cell r="D67">
            <v>22400100</v>
          </cell>
          <cell r="I67">
            <v>-6586023.9109999994</v>
          </cell>
          <cell r="K67">
            <v>-1120980.3130000001</v>
          </cell>
          <cell r="M67">
            <v>0</v>
          </cell>
        </row>
        <row r="68">
          <cell r="D68">
            <v>226</v>
          </cell>
        </row>
        <row r="69">
          <cell r="D69">
            <v>22600100</v>
          </cell>
          <cell r="I69">
            <v>-845814.66500000004</v>
          </cell>
          <cell r="K69">
            <v>-49120.5</v>
          </cell>
          <cell r="M69">
            <v>-3510</v>
          </cell>
        </row>
        <row r="70">
          <cell r="D70">
            <v>228</v>
          </cell>
        </row>
        <row r="71">
          <cell r="D71">
            <v>22800100</v>
          </cell>
          <cell r="I71">
            <v>-321963.87400000001</v>
          </cell>
          <cell r="K71">
            <v>0</v>
          </cell>
          <cell r="M71">
            <v>0</v>
          </cell>
        </row>
        <row r="73">
          <cell r="D73">
            <v>23</v>
          </cell>
        </row>
        <row r="74">
          <cell r="D74">
            <v>232</v>
          </cell>
        </row>
        <row r="75">
          <cell r="D75">
            <v>23200100</v>
          </cell>
          <cell r="I75">
            <v>-30405095.426000003</v>
          </cell>
          <cell r="K75">
            <v>-13524570.504000001</v>
          </cell>
          <cell r="M75">
            <v>-1047444.336</v>
          </cell>
        </row>
        <row r="76">
          <cell r="D76">
            <v>238</v>
          </cell>
        </row>
        <row r="77">
          <cell r="D77">
            <v>23800100</v>
          </cell>
          <cell r="I77">
            <v>-967663.37600000005</v>
          </cell>
          <cell r="K77">
            <v>-1901781.192</v>
          </cell>
          <cell r="M77">
            <v>-1147734.4350000001</v>
          </cell>
        </row>
        <row r="79">
          <cell r="D79">
            <v>24</v>
          </cell>
        </row>
        <row r="80">
          <cell r="D80">
            <v>24000100</v>
          </cell>
          <cell r="I80">
            <v>0</v>
          </cell>
          <cell r="K80">
            <v>0</v>
          </cell>
          <cell r="M80">
            <v>0</v>
          </cell>
        </row>
        <row r="81">
          <cell r="I81">
            <v>-2197.3150000000001</v>
          </cell>
          <cell r="K81">
            <v>-2197.3150000000001</v>
          </cell>
          <cell r="M81">
            <v>-1121.9269999999999</v>
          </cell>
        </row>
        <row r="82">
          <cell r="D82">
            <v>28</v>
          </cell>
        </row>
        <row r="83">
          <cell r="D83">
            <v>282</v>
          </cell>
        </row>
        <row r="84">
          <cell r="D84">
            <v>28200100</v>
          </cell>
          <cell r="I84">
            <v>0</v>
          </cell>
          <cell r="K84">
            <v>0</v>
          </cell>
          <cell r="M84">
            <v>0</v>
          </cell>
        </row>
        <row r="85">
          <cell r="D85">
            <v>28200200</v>
          </cell>
          <cell r="I85">
            <v>0</v>
          </cell>
          <cell r="K85">
            <v>0</v>
          </cell>
          <cell r="M85">
            <v>0</v>
          </cell>
        </row>
        <row r="86">
          <cell r="D86">
            <v>28200300</v>
          </cell>
          <cell r="I86">
            <v>0</v>
          </cell>
          <cell r="K86">
            <v>0</v>
          </cell>
          <cell r="M86">
            <v>0</v>
          </cell>
        </row>
        <row r="87">
          <cell r="D87">
            <v>28200400</v>
          </cell>
          <cell r="I87">
            <v>0</v>
          </cell>
          <cell r="K87">
            <v>0</v>
          </cell>
          <cell r="M87">
            <v>0</v>
          </cell>
        </row>
        <row r="88">
          <cell r="D88">
            <v>28200500</v>
          </cell>
          <cell r="I88">
            <v>0</v>
          </cell>
          <cell r="K88">
            <v>0</v>
          </cell>
          <cell r="M88">
            <v>0</v>
          </cell>
        </row>
        <row r="89">
          <cell r="D89">
            <v>28200600</v>
          </cell>
          <cell r="I89">
            <v>2197.3150000000001</v>
          </cell>
          <cell r="K89">
            <v>2197.3150000000001</v>
          </cell>
          <cell r="M89">
            <v>1121.9269999999999</v>
          </cell>
        </row>
        <row r="90">
          <cell r="D90">
            <v>28200800</v>
          </cell>
          <cell r="I90">
            <v>0</v>
          </cell>
          <cell r="K90">
            <v>0</v>
          </cell>
          <cell r="M90">
            <v>0</v>
          </cell>
        </row>
        <row r="91">
          <cell r="D91">
            <v>284</v>
          </cell>
        </row>
        <row r="92">
          <cell r="D92">
            <v>28400100</v>
          </cell>
          <cell r="I92">
            <v>0</v>
          </cell>
          <cell r="K92">
            <v>0</v>
          </cell>
          <cell r="M92">
            <v>0</v>
          </cell>
        </row>
        <row r="94">
          <cell r="D94">
            <v>29200200</v>
          </cell>
          <cell r="I94">
            <v>0</v>
          </cell>
          <cell r="K94">
            <v>0</v>
          </cell>
          <cell r="M94">
            <v>0</v>
          </cell>
        </row>
        <row r="95">
          <cell r="I95">
            <v>49123871.280000001</v>
          </cell>
          <cell r="K95">
            <v>21255889.862</v>
          </cell>
          <cell r="M95">
            <v>6859201.5119999992</v>
          </cell>
        </row>
        <row r="97">
          <cell r="I97">
            <v>11322.040000000005</v>
          </cell>
          <cell r="K97">
            <v>0</v>
          </cell>
          <cell r="M97">
            <v>0</v>
          </cell>
        </row>
        <row r="98">
          <cell r="D98">
            <v>25</v>
          </cell>
        </row>
        <row r="99">
          <cell r="D99">
            <v>251</v>
          </cell>
        </row>
        <row r="100">
          <cell r="D100">
            <v>25100100</v>
          </cell>
          <cell r="I100">
            <v>0</v>
          </cell>
          <cell r="K100">
            <v>0</v>
          </cell>
          <cell r="M100">
            <v>0</v>
          </cell>
        </row>
        <row r="101">
          <cell r="D101">
            <v>25100200</v>
          </cell>
          <cell r="I101">
            <v>0</v>
          </cell>
          <cell r="K101">
            <v>0</v>
          </cell>
          <cell r="M101">
            <v>0</v>
          </cell>
        </row>
        <row r="102">
          <cell r="D102">
            <v>256</v>
          </cell>
        </row>
        <row r="103">
          <cell r="D103">
            <v>25600100</v>
          </cell>
          <cell r="I103">
            <v>0</v>
          </cell>
          <cell r="K103">
            <v>0</v>
          </cell>
          <cell r="M103">
            <v>0</v>
          </cell>
        </row>
        <row r="104">
          <cell r="D104">
            <v>259</v>
          </cell>
        </row>
        <row r="105">
          <cell r="D105">
            <v>25900100</v>
          </cell>
          <cell r="I105">
            <v>0</v>
          </cell>
          <cell r="K105">
            <v>0</v>
          </cell>
          <cell r="M105">
            <v>0</v>
          </cell>
        </row>
        <row r="107">
          <cell r="D107">
            <v>26</v>
          </cell>
        </row>
        <row r="108">
          <cell r="D108">
            <v>262</v>
          </cell>
        </row>
        <row r="109">
          <cell r="D109">
            <v>26200100</v>
          </cell>
          <cell r="I109">
            <v>0</v>
          </cell>
          <cell r="K109">
            <v>0</v>
          </cell>
          <cell r="M109">
            <v>0</v>
          </cell>
        </row>
        <row r="110">
          <cell r="D110">
            <v>264</v>
          </cell>
        </row>
        <row r="111">
          <cell r="D111">
            <v>26400100</v>
          </cell>
          <cell r="I111">
            <v>0</v>
          </cell>
          <cell r="K111">
            <v>0</v>
          </cell>
          <cell r="M111">
            <v>0</v>
          </cell>
        </row>
        <row r="112">
          <cell r="D112">
            <v>26400200</v>
          </cell>
          <cell r="I112">
            <v>-11322.040000000005</v>
          </cell>
          <cell r="K112">
            <v>0</v>
          </cell>
          <cell r="M112">
            <v>0</v>
          </cell>
        </row>
        <row r="113">
          <cell r="D113">
            <v>26400300</v>
          </cell>
          <cell r="I113">
            <v>0</v>
          </cell>
          <cell r="K113">
            <v>0</v>
          </cell>
          <cell r="M113">
            <v>0</v>
          </cell>
        </row>
        <row r="114">
          <cell r="D114">
            <v>26400400</v>
          </cell>
          <cell r="I114">
            <v>0</v>
          </cell>
          <cell r="K114">
            <v>0</v>
          </cell>
          <cell r="M114">
            <v>0</v>
          </cell>
        </row>
        <row r="115">
          <cell r="D115">
            <v>265</v>
          </cell>
        </row>
        <row r="116">
          <cell r="D116">
            <v>26500100</v>
          </cell>
          <cell r="I116">
            <v>0</v>
          </cell>
          <cell r="K116">
            <v>0</v>
          </cell>
          <cell r="M116">
            <v>0</v>
          </cell>
        </row>
        <row r="117">
          <cell r="D117">
            <v>26500200</v>
          </cell>
          <cell r="I117">
            <v>0</v>
          </cell>
          <cell r="K117">
            <v>0</v>
          </cell>
          <cell r="M117">
            <v>0</v>
          </cell>
        </row>
        <row r="118">
          <cell r="D118">
            <v>26500300</v>
          </cell>
          <cell r="I118">
            <v>0</v>
          </cell>
          <cell r="K118">
            <v>0</v>
          </cell>
          <cell r="M118">
            <v>0</v>
          </cell>
        </row>
        <row r="119">
          <cell r="D119">
            <v>26500400</v>
          </cell>
          <cell r="I119">
            <v>0</v>
          </cell>
          <cell r="K119">
            <v>0</v>
          </cell>
          <cell r="M119">
            <v>0</v>
          </cell>
        </row>
        <row r="120">
          <cell r="D120">
            <v>266</v>
          </cell>
        </row>
        <row r="121">
          <cell r="D121">
            <v>26600100</v>
          </cell>
          <cell r="I121">
            <v>0</v>
          </cell>
          <cell r="K121">
            <v>0</v>
          </cell>
          <cell r="M121">
            <v>0</v>
          </cell>
        </row>
        <row r="122">
          <cell r="D122">
            <v>26600200</v>
          </cell>
          <cell r="I122">
            <v>0</v>
          </cell>
          <cell r="K122">
            <v>0</v>
          </cell>
          <cell r="M122">
            <v>0</v>
          </cell>
        </row>
        <row r="123">
          <cell r="I123">
            <v>0</v>
          </cell>
          <cell r="K123">
            <v>0</v>
          </cell>
          <cell r="M123">
            <v>0</v>
          </cell>
        </row>
        <row r="124">
          <cell r="D124">
            <v>29</v>
          </cell>
        </row>
        <row r="125">
          <cell r="D125">
            <v>295</v>
          </cell>
        </row>
        <row r="126">
          <cell r="D126">
            <v>29500100</v>
          </cell>
          <cell r="I126">
            <v>0</v>
          </cell>
          <cell r="K126">
            <v>0</v>
          </cell>
          <cell r="M126">
            <v>0</v>
          </cell>
        </row>
        <row r="127">
          <cell r="D127">
            <v>29500200</v>
          </cell>
          <cell r="I127">
            <v>0</v>
          </cell>
          <cell r="K127">
            <v>0</v>
          </cell>
          <cell r="M127">
            <v>0</v>
          </cell>
        </row>
        <row r="128">
          <cell r="D128">
            <v>29500300</v>
          </cell>
          <cell r="I128">
            <v>0</v>
          </cell>
          <cell r="K128">
            <v>0</v>
          </cell>
          <cell r="M128">
            <v>0</v>
          </cell>
        </row>
        <row r="129">
          <cell r="D129">
            <v>296</v>
          </cell>
        </row>
        <row r="130">
          <cell r="D130">
            <v>29600100</v>
          </cell>
          <cell r="I130">
            <v>0</v>
          </cell>
          <cell r="K130">
            <v>0</v>
          </cell>
          <cell r="M130">
            <v>0</v>
          </cell>
        </row>
        <row r="131">
          <cell r="D131">
            <v>29600110</v>
          </cell>
          <cell r="I131">
            <v>0</v>
          </cell>
          <cell r="K131">
            <v>0</v>
          </cell>
          <cell r="M131">
            <v>0</v>
          </cell>
        </row>
        <row r="132">
          <cell r="D132">
            <v>29600120</v>
          </cell>
          <cell r="I132">
            <v>0</v>
          </cell>
          <cell r="K132">
            <v>0</v>
          </cell>
          <cell r="M132">
            <v>0</v>
          </cell>
        </row>
        <row r="133">
          <cell r="D133">
            <v>29600130</v>
          </cell>
          <cell r="I133">
            <v>0</v>
          </cell>
          <cell r="K133">
            <v>0</v>
          </cell>
          <cell r="M133">
            <v>0</v>
          </cell>
        </row>
        <row r="134">
          <cell r="D134">
            <v>29600140</v>
          </cell>
          <cell r="I134">
            <v>0</v>
          </cell>
          <cell r="K134">
            <v>0</v>
          </cell>
          <cell r="M134">
            <v>0</v>
          </cell>
        </row>
        <row r="135">
          <cell r="D135">
            <v>29600150</v>
          </cell>
          <cell r="I135">
            <v>0</v>
          </cell>
          <cell r="K135">
            <v>0</v>
          </cell>
          <cell r="M135">
            <v>0</v>
          </cell>
        </row>
        <row r="136">
          <cell r="D136">
            <v>29600160</v>
          </cell>
          <cell r="I136">
            <v>0</v>
          </cell>
          <cell r="K136">
            <v>0</v>
          </cell>
          <cell r="M136">
            <v>0</v>
          </cell>
        </row>
        <row r="137">
          <cell r="D137">
            <v>29600170</v>
          </cell>
          <cell r="I137">
            <v>0</v>
          </cell>
          <cell r="K137">
            <v>0</v>
          </cell>
          <cell r="M137">
            <v>0</v>
          </cell>
        </row>
        <row r="138">
          <cell r="D138">
            <v>29600180</v>
          </cell>
          <cell r="I138">
            <v>0</v>
          </cell>
          <cell r="K138">
            <v>0</v>
          </cell>
          <cell r="M138">
            <v>0</v>
          </cell>
        </row>
        <row r="139">
          <cell r="D139">
            <v>29600190</v>
          </cell>
          <cell r="I139">
            <v>0</v>
          </cell>
          <cell r="K139">
            <v>0</v>
          </cell>
          <cell r="M139">
            <v>0</v>
          </cell>
        </row>
        <row r="140">
          <cell r="I140">
            <v>11322.040000000005</v>
          </cell>
          <cell r="K140">
            <v>0</v>
          </cell>
          <cell r="M140">
            <v>0</v>
          </cell>
        </row>
        <row r="142">
          <cell r="I142">
            <v>49425931.504000001</v>
          </cell>
          <cell r="K142">
            <v>21255889.862</v>
          </cell>
          <cell r="M142">
            <v>6859201.5119999992</v>
          </cell>
        </row>
        <row r="144">
          <cell r="I144">
            <v>1543939.5120000001</v>
          </cell>
          <cell r="K144">
            <v>1056538.993</v>
          </cell>
          <cell r="M144">
            <v>365733.74</v>
          </cell>
        </row>
        <row r="145">
          <cell r="D145">
            <v>27</v>
          </cell>
        </row>
        <row r="146">
          <cell r="D146">
            <v>271</v>
          </cell>
        </row>
        <row r="147">
          <cell r="D147">
            <v>27100100</v>
          </cell>
          <cell r="I147">
            <v>-331496.56699999998</v>
          </cell>
          <cell r="K147">
            <v>-508663.30499999999</v>
          </cell>
          <cell r="M147">
            <v>-244178.74000000002</v>
          </cell>
        </row>
        <row r="148">
          <cell r="D148">
            <v>272</v>
          </cell>
        </row>
        <row r="149">
          <cell r="D149">
            <v>27200100</v>
          </cell>
          <cell r="I149">
            <v>0</v>
          </cell>
          <cell r="K149">
            <v>0</v>
          </cell>
          <cell r="M149">
            <v>0</v>
          </cell>
        </row>
        <row r="150">
          <cell r="D150">
            <v>27200200</v>
          </cell>
          <cell r="I150">
            <v>-1212442.9450000001</v>
          </cell>
          <cell r="K150">
            <v>-547875.68799999997</v>
          </cell>
          <cell r="M150">
            <v>-121555</v>
          </cell>
        </row>
        <row r="151">
          <cell r="D151">
            <v>27200300</v>
          </cell>
          <cell r="I151">
            <v>0</v>
          </cell>
          <cell r="K151">
            <v>0</v>
          </cell>
          <cell r="M151">
            <v>0</v>
          </cell>
        </row>
        <row r="152">
          <cell r="D152">
            <v>273</v>
          </cell>
        </row>
        <row r="153">
          <cell r="D153">
            <v>27300100</v>
          </cell>
          <cell r="I153">
            <v>0</v>
          </cell>
          <cell r="K153">
            <v>0</v>
          </cell>
          <cell r="M153">
            <v>0</v>
          </cell>
        </row>
        <row r="154">
          <cell r="D154">
            <v>27300200</v>
          </cell>
          <cell r="I154">
            <v>0</v>
          </cell>
          <cell r="K154">
            <v>0</v>
          </cell>
          <cell r="M154">
            <v>0</v>
          </cell>
        </row>
        <row r="155">
          <cell r="D155">
            <v>275</v>
          </cell>
        </row>
        <row r="156">
          <cell r="D156">
            <v>27500100</v>
          </cell>
          <cell r="I156">
            <v>0</v>
          </cell>
          <cell r="K156">
            <v>0</v>
          </cell>
          <cell r="M156">
            <v>0</v>
          </cell>
        </row>
        <row r="157">
          <cell r="D157">
            <v>278</v>
          </cell>
        </row>
        <row r="158">
          <cell r="D158">
            <v>27800100</v>
          </cell>
          <cell r="I158">
            <v>0</v>
          </cell>
          <cell r="K158">
            <v>0</v>
          </cell>
          <cell r="M158">
            <v>0</v>
          </cell>
        </row>
        <row r="160">
          <cell r="I160">
            <v>50969871.016000003</v>
          </cell>
          <cell r="K160">
            <v>22312428.855</v>
          </cell>
          <cell r="M160">
            <v>7224935.2519999994</v>
          </cell>
        </row>
        <row r="164">
          <cell r="I164">
            <v>0</v>
          </cell>
          <cell r="K164">
            <v>0</v>
          </cell>
          <cell r="M164">
            <v>0</v>
          </cell>
        </row>
        <row r="165">
          <cell r="D165">
            <v>32</v>
          </cell>
        </row>
        <row r="166">
          <cell r="D166">
            <v>326</v>
          </cell>
        </row>
        <row r="167">
          <cell r="D167">
            <v>32600100</v>
          </cell>
          <cell r="I167">
            <v>0</v>
          </cell>
          <cell r="K167">
            <v>0</v>
          </cell>
          <cell r="M167">
            <v>0</v>
          </cell>
        </row>
        <row r="169">
          <cell r="D169">
            <v>37</v>
          </cell>
        </row>
        <row r="170">
          <cell r="D170">
            <v>37000100</v>
          </cell>
          <cell r="I170">
            <v>0</v>
          </cell>
          <cell r="K170">
            <v>0</v>
          </cell>
          <cell r="M170">
            <v>0</v>
          </cell>
        </row>
        <row r="171">
          <cell r="I171">
            <v>0</v>
          </cell>
          <cell r="K171">
            <v>0</v>
          </cell>
          <cell r="M171">
            <v>0</v>
          </cell>
        </row>
        <row r="172">
          <cell r="D172">
            <v>39</v>
          </cell>
        </row>
        <row r="173">
          <cell r="D173">
            <v>392</v>
          </cell>
        </row>
        <row r="174">
          <cell r="D174">
            <v>39200600</v>
          </cell>
          <cell r="I174">
            <v>0</v>
          </cell>
          <cell r="K174">
            <v>0</v>
          </cell>
          <cell r="M174">
            <v>0</v>
          </cell>
        </row>
        <row r="175">
          <cell r="D175">
            <v>397</v>
          </cell>
        </row>
        <row r="176">
          <cell r="D176">
            <v>39700100</v>
          </cell>
          <cell r="I176">
            <v>0</v>
          </cell>
          <cell r="K176">
            <v>0</v>
          </cell>
          <cell r="M176">
            <v>0</v>
          </cell>
        </row>
        <row r="177">
          <cell r="I177">
            <v>0</v>
          </cell>
          <cell r="K177">
            <v>0</v>
          </cell>
          <cell r="M177">
            <v>0</v>
          </cell>
        </row>
        <row r="179">
          <cell r="I179">
            <v>1030463.4030799998</v>
          </cell>
          <cell r="K179">
            <v>0</v>
          </cell>
          <cell r="M179">
            <v>0</v>
          </cell>
        </row>
        <row r="180">
          <cell r="D180">
            <v>41</v>
          </cell>
        </row>
        <row r="181">
          <cell r="D181">
            <v>411</v>
          </cell>
        </row>
        <row r="182">
          <cell r="D182">
            <v>41100100</v>
          </cell>
          <cell r="I182">
            <v>0</v>
          </cell>
          <cell r="K182">
            <v>0</v>
          </cell>
          <cell r="M182">
            <v>0</v>
          </cell>
        </row>
        <row r="183">
          <cell r="D183">
            <v>41100110</v>
          </cell>
          <cell r="I183">
            <v>-1030463.4030799998</v>
          </cell>
          <cell r="K183">
            <v>0</v>
          </cell>
          <cell r="M183">
            <v>0</v>
          </cell>
        </row>
        <row r="184">
          <cell r="D184">
            <v>41100200</v>
          </cell>
          <cell r="I184">
            <v>0</v>
          </cell>
          <cell r="K184">
            <v>0</v>
          </cell>
          <cell r="M184">
            <v>0</v>
          </cell>
        </row>
        <row r="185">
          <cell r="D185">
            <v>41100300</v>
          </cell>
          <cell r="I185">
            <v>0</v>
          </cell>
          <cell r="K185">
            <v>0</v>
          </cell>
          <cell r="M185">
            <v>0</v>
          </cell>
        </row>
        <row r="186">
          <cell r="D186">
            <v>41100400</v>
          </cell>
          <cell r="I186">
            <v>0</v>
          </cell>
          <cell r="K186">
            <v>0</v>
          </cell>
          <cell r="M186">
            <v>0</v>
          </cell>
        </row>
        <row r="187">
          <cell r="D187">
            <v>412</v>
          </cell>
        </row>
        <row r="188">
          <cell r="D188">
            <v>41199900</v>
          </cell>
          <cell r="I188">
            <v>0</v>
          </cell>
          <cell r="K188">
            <v>0</v>
          </cell>
          <cell r="M188">
            <v>0</v>
          </cell>
        </row>
        <row r="189">
          <cell r="D189">
            <v>41200100</v>
          </cell>
          <cell r="I189">
            <v>0</v>
          </cell>
          <cell r="K189">
            <v>0</v>
          </cell>
          <cell r="M189">
            <v>0</v>
          </cell>
        </row>
        <row r="190">
          <cell r="D190">
            <v>413</v>
          </cell>
        </row>
        <row r="191">
          <cell r="D191">
            <v>41300100</v>
          </cell>
          <cell r="I191">
            <v>0</v>
          </cell>
          <cell r="K191">
            <v>0</v>
          </cell>
          <cell r="M191">
            <v>0</v>
          </cell>
        </row>
        <row r="192">
          <cell r="D192">
            <v>416</v>
          </cell>
        </row>
        <row r="193">
          <cell r="D193">
            <v>41600100</v>
          </cell>
          <cell r="I193">
            <v>0</v>
          </cell>
          <cell r="K193">
            <v>0</v>
          </cell>
          <cell r="M193">
            <v>0</v>
          </cell>
        </row>
        <row r="194">
          <cell r="D194">
            <v>41600200</v>
          </cell>
          <cell r="I194">
            <v>0</v>
          </cell>
          <cell r="K194">
            <v>0</v>
          </cell>
          <cell r="M194">
            <v>0</v>
          </cell>
        </row>
        <row r="195">
          <cell r="D195">
            <v>41600300</v>
          </cell>
          <cell r="I195">
            <v>0</v>
          </cell>
          <cell r="K195">
            <v>0</v>
          </cell>
          <cell r="M195">
            <v>0</v>
          </cell>
        </row>
        <row r="196">
          <cell r="D196">
            <v>418</v>
          </cell>
        </row>
        <row r="197">
          <cell r="D197">
            <v>41800100</v>
          </cell>
          <cell r="I197">
            <v>0</v>
          </cell>
          <cell r="K197">
            <v>0</v>
          </cell>
          <cell r="M197">
            <v>0</v>
          </cell>
        </row>
        <row r="198">
          <cell r="D198">
            <v>41800200</v>
          </cell>
          <cell r="I198">
            <v>0</v>
          </cell>
          <cell r="K198">
            <v>0</v>
          </cell>
          <cell r="M198">
            <v>0</v>
          </cell>
        </row>
        <row r="199">
          <cell r="I199">
            <v>0</v>
          </cell>
          <cell r="K199">
            <v>0</v>
          </cell>
          <cell r="M199">
            <v>0</v>
          </cell>
        </row>
        <row r="200">
          <cell r="D200">
            <v>49</v>
          </cell>
        </row>
        <row r="201">
          <cell r="D201">
            <v>491</v>
          </cell>
        </row>
        <row r="202">
          <cell r="D202">
            <v>49100100</v>
          </cell>
          <cell r="I202">
            <v>0</v>
          </cell>
          <cell r="K202">
            <v>0</v>
          </cell>
          <cell r="M202">
            <v>0</v>
          </cell>
        </row>
        <row r="203">
          <cell r="D203">
            <v>49100200</v>
          </cell>
          <cell r="I203">
            <v>0</v>
          </cell>
          <cell r="K203">
            <v>0</v>
          </cell>
          <cell r="M203">
            <v>0</v>
          </cell>
        </row>
        <row r="204">
          <cell r="D204">
            <v>49100300</v>
          </cell>
          <cell r="I204">
            <v>0</v>
          </cell>
          <cell r="K204">
            <v>0</v>
          </cell>
          <cell r="M204">
            <v>0</v>
          </cell>
        </row>
        <row r="205">
          <cell r="I205">
            <v>1030463.4030799998</v>
          </cell>
          <cell r="K205">
            <v>0</v>
          </cell>
          <cell r="M205">
            <v>0</v>
          </cell>
        </row>
        <row r="207">
          <cell r="I207">
            <v>7994793.4302541288</v>
          </cell>
          <cell r="K207">
            <v>3045275.4420000003</v>
          </cell>
          <cell r="M207">
            <v>424367.55699999997</v>
          </cell>
        </row>
        <row r="209">
          <cell r="D209">
            <v>40</v>
          </cell>
        </row>
        <row r="210">
          <cell r="D210">
            <v>409</v>
          </cell>
        </row>
        <row r="211">
          <cell r="D211">
            <v>4091</v>
          </cell>
        </row>
        <row r="212">
          <cell r="D212">
            <v>40910100</v>
          </cell>
          <cell r="I212">
            <v>0</v>
          </cell>
          <cell r="K212">
            <v>0</v>
          </cell>
          <cell r="M212">
            <v>0</v>
          </cell>
        </row>
        <row r="213">
          <cell r="D213">
            <v>40910200</v>
          </cell>
          <cell r="I213">
            <v>0</v>
          </cell>
          <cell r="K213">
            <v>0</v>
          </cell>
          <cell r="M213">
            <v>0</v>
          </cell>
        </row>
        <row r="214">
          <cell r="D214">
            <v>4098</v>
          </cell>
        </row>
        <row r="215">
          <cell r="D215">
            <v>40980100</v>
          </cell>
          <cell r="I215">
            <v>0</v>
          </cell>
          <cell r="K215">
            <v>0</v>
          </cell>
          <cell r="M215">
            <v>0</v>
          </cell>
        </row>
        <row r="216">
          <cell r="D216">
            <v>40980200</v>
          </cell>
          <cell r="I216">
            <v>0</v>
          </cell>
          <cell r="K216">
            <v>0</v>
          </cell>
          <cell r="M216">
            <v>0</v>
          </cell>
        </row>
        <row r="217">
          <cell r="D217">
            <v>40980300</v>
          </cell>
          <cell r="I217">
            <v>0</v>
          </cell>
          <cell r="K217">
            <v>0</v>
          </cell>
          <cell r="M217">
            <v>0</v>
          </cell>
        </row>
        <row r="218">
          <cell r="D218">
            <v>40980400</v>
          </cell>
          <cell r="I218">
            <v>0</v>
          </cell>
          <cell r="K218">
            <v>0</v>
          </cell>
          <cell r="M218">
            <v>0</v>
          </cell>
        </row>
        <row r="220">
          <cell r="D220">
            <v>42</v>
          </cell>
        </row>
        <row r="221">
          <cell r="D221">
            <v>421</v>
          </cell>
        </row>
        <row r="222">
          <cell r="D222">
            <v>42100100</v>
          </cell>
          <cell r="I222">
            <v>-350</v>
          </cell>
          <cell r="K222">
            <v>0</v>
          </cell>
          <cell r="M222">
            <v>0</v>
          </cell>
        </row>
        <row r="223">
          <cell r="D223">
            <v>42100200</v>
          </cell>
          <cell r="I223">
            <v>0</v>
          </cell>
          <cell r="K223">
            <v>0</v>
          </cell>
          <cell r="M223">
            <v>0</v>
          </cell>
        </row>
        <row r="224">
          <cell r="D224">
            <v>42100300</v>
          </cell>
          <cell r="I224">
            <v>0</v>
          </cell>
          <cell r="K224">
            <v>0</v>
          </cell>
          <cell r="M224">
            <v>0</v>
          </cell>
        </row>
        <row r="225">
          <cell r="D225">
            <v>42100400</v>
          </cell>
          <cell r="I225">
            <v>0</v>
          </cell>
          <cell r="K225">
            <v>0</v>
          </cell>
          <cell r="M225">
            <v>0</v>
          </cell>
        </row>
        <row r="226">
          <cell r="D226">
            <v>42100500</v>
          </cell>
          <cell r="I226">
            <v>0</v>
          </cell>
          <cell r="K226">
            <v>0</v>
          </cell>
          <cell r="M226">
            <v>0</v>
          </cell>
        </row>
        <row r="227">
          <cell r="D227">
            <v>42100600</v>
          </cell>
          <cell r="I227">
            <v>0</v>
          </cell>
          <cell r="K227">
            <v>0</v>
          </cell>
          <cell r="M227">
            <v>0</v>
          </cell>
        </row>
        <row r="228">
          <cell r="D228">
            <v>42100700</v>
          </cell>
          <cell r="I228">
            <v>-9902.4999999999982</v>
          </cell>
          <cell r="K228">
            <v>0</v>
          </cell>
          <cell r="M228">
            <v>0</v>
          </cell>
        </row>
        <row r="229">
          <cell r="D229">
            <v>42100800</v>
          </cell>
          <cell r="I229">
            <v>-14612.024000000001</v>
          </cell>
          <cell r="K229">
            <v>0</v>
          </cell>
          <cell r="M229">
            <v>0</v>
          </cell>
        </row>
        <row r="230">
          <cell r="D230">
            <v>428</v>
          </cell>
        </row>
        <row r="231">
          <cell r="D231">
            <v>42800500</v>
          </cell>
          <cell r="I231">
            <v>0</v>
          </cell>
          <cell r="K231">
            <v>0</v>
          </cell>
          <cell r="M231">
            <v>0</v>
          </cell>
        </row>
        <row r="233">
          <cell r="D233">
            <v>43</v>
          </cell>
        </row>
        <row r="234">
          <cell r="D234">
            <v>434</v>
          </cell>
        </row>
        <row r="235">
          <cell r="D235">
            <v>43400100</v>
          </cell>
          <cell r="I235">
            <v>-28760.883000000002</v>
          </cell>
          <cell r="K235">
            <v>0</v>
          </cell>
          <cell r="M235">
            <v>0</v>
          </cell>
        </row>
        <row r="236">
          <cell r="D236">
            <v>43400110</v>
          </cell>
          <cell r="I236">
            <v>-165718.17199999999</v>
          </cell>
          <cell r="K236">
            <v>0</v>
          </cell>
          <cell r="M236">
            <v>0</v>
          </cell>
        </row>
        <row r="237">
          <cell r="D237">
            <v>43400200</v>
          </cell>
          <cell r="I237">
            <v>0</v>
          </cell>
          <cell r="K237">
            <v>0</v>
          </cell>
          <cell r="M237">
            <v>0</v>
          </cell>
        </row>
        <row r="238">
          <cell r="D238">
            <v>43400300</v>
          </cell>
          <cell r="I238">
            <v>0</v>
          </cell>
          <cell r="K238">
            <v>0</v>
          </cell>
          <cell r="M238">
            <v>0</v>
          </cell>
        </row>
        <row r="239">
          <cell r="D239">
            <v>43400400</v>
          </cell>
          <cell r="I239">
            <v>0</v>
          </cell>
          <cell r="K239">
            <v>0</v>
          </cell>
          <cell r="M239">
            <v>0</v>
          </cell>
        </row>
        <row r="240">
          <cell r="D240">
            <v>43400500</v>
          </cell>
          <cell r="I240">
            <v>-17359.235999999997</v>
          </cell>
          <cell r="K240">
            <v>-23263.434000000001</v>
          </cell>
          <cell r="M240">
            <v>-20461.361000000001</v>
          </cell>
        </row>
        <row r="241">
          <cell r="D241">
            <v>43400800</v>
          </cell>
          <cell r="I241">
            <v>0</v>
          </cell>
          <cell r="K241">
            <v>0</v>
          </cell>
          <cell r="M241">
            <v>0</v>
          </cell>
        </row>
        <row r="242">
          <cell r="D242">
            <v>43400900</v>
          </cell>
          <cell r="I242">
            <v>0</v>
          </cell>
          <cell r="K242">
            <v>0</v>
          </cell>
          <cell r="M242">
            <v>0</v>
          </cell>
        </row>
        <row r="243">
          <cell r="D243">
            <v>436</v>
          </cell>
        </row>
        <row r="244">
          <cell r="D244">
            <v>4365</v>
          </cell>
        </row>
        <row r="245">
          <cell r="D245">
            <v>43650000</v>
          </cell>
          <cell r="I245">
            <v>0</v>
          </cell>
          <cell r="K245">
            <v>0</v>
          </cell>
          <cell r="M245">
            <v>0</v>
          </cell>
        </row>
        <row r="246">
          <cell r="D246">
            <v>43650100</v>
          </cell>
          <cell r="I246">
            <v>0</v>
          </cell>
          <cell r="K246">
            <v>0</v>
          </cell>
          <cell r="M246">
            <v>0</v>
          </cell>
        </row>
        <row r="247">
          <cell r="D247">
            <v>43650200</v>
          </cell>
          <cell r="I247">
            <v>0</v>
          </cell>
          <cell r="K247">
            <v>0</v>
          </cell>
          <cell r="M247">
            <v>0</v>
          </cell>
        </row>
        <row r="248">
          <cell r="D248">
            <v>4366</v>
          </cell>
        </row>
        <row r="249">
          <cell r="D249">
            <v>43664000</v>
          </cell>
          <cell r="I249">
            <v>0</v>
          </cell>
          <cell r="K249">
            <v>0</v>
          </cell>
          <cell r="M249">
            <v>0</v>
          </cell>
        </row>
        <row r="250">
          <cell r="D250">
            <v>43660100</v>
          </cell>
          <cell r="I250">
            <v>-55932.467000000004</v>
          </cell>
          <cell r="K250">
            <v>0</v>
          </cell>
          <cell r="M250">
            <v>0</v>
          </cell>
        </row>
        <row r="251">
          <cell r="D251">
            <v>43660200</v>
          </cell>
          <cell r="I251">
            <v>-129508.75600412801</v>
          </cell>
          <cell r="K251">
            <v>0</v>
          </cell>
          <cell r="M251">
            <v>0</v>
          </cell>
        </row>
        <row r="252">
          <cell r="D252">
            <v>43660300</v>
          </cell>
          <cell r="I252">
            <v>0</v>
          </cell>
          <cell r="K252">
            <v>0</v>
          </cell>
          <cell r="M252">
            <v>0</v>
          </cell>
        </row>
        <row r="253">
          <cell r="D253">
            <v>43660400</v>
          </cell>
          <cell r="I253">
            <v>-124978.97832999997</v>
          </cell>
          <cell r="K253">
            <v>0</v>
          </cell>
        </row>
        <row r="254">
          <cell r="D254">
            <v>43660500</v>
          </cell>
          <cell r="I254">
            <v>0</v>
          </cell>
          <cell r="K254">
            <v>0</v>
          </cell>
          <cell r="M254">
            <v>0</v>
          </cell>
        </row>
        <row r="255">
          <cell r="D255">
            <v>43660700</v>
          </cell>
          <cell r="I255">
            <v>-6777570.188000001</v>
          </cell>
          <cell r="K255">
            <v>-3024503.2319999998</v>
          </cell>
          <cell r="M255">
            <v>-382268.478</v>
          </cell>
        </row>
        <row r="256">
          <cell r="D256">
            <v>4367</v>
          </cell>
        </row>
        <row r="257">
          <cell r="D257">
            <v>43670100</v>
          </cell>
          <cell r="I257">
            <v>-47.105240000000776</v>
          </cell>
          <cell r="K257">
            <v>0</v>
          </cell>
          <cell r="M257">
            <v>0</v>
          </cell>
        </row>
        <row r="258">
          <cell r="D258">
            <v>43670200</v>
          </cell>
          <cell r="I258">
            <v>0</v>
          </cell>
          <cell r="K258">
            <v>0</v>
          </cell>
          <cell r="M258">
            <v>0</v>
          </cell>
        </row>
        <row r="259">
          <cell r="D259">
            <v>43670300</v>
          </cell>
          <cell r="I259">
            <v>-298.33367999998154</v>
          </cell>
          <cell r="K259">
            <v>0</v>
          </cell>
          <cell r="M259">
            <v>0</v>
          </cell>
        </row>
        <row r="260">
          <cell r="D260">
            <v>43670400</v>
          </cell>
          <cell r="I260">
            <v>0</v>
          </cell>
          <cell r="K260">
            <v>0</v>
          </cell>
          <cell r="M260">
            <v>0</v>
          </cell>
        </row>
        <row r="261">
          <cell r="D261">
            <v>4368</v>
          </cell>
        </row>
        <row r="262">
          <cell r="D262">
            <v>43680100</v>
          </cell>
          <cell r="I262">
            <v>0</v>
          </cell>
          <cell r="K262">
            <v>0</v>
          </cell>
          <cell r="M262">
            <v>0</v>
          </cell>
        </row>
        <row r="263">
          <cell r="D263">
            <v>437</v>
          </cell>
        </row>
        <row r="264">
          <cell r="D264">
            <v>43700100</v>
          </cell>
          <cell r="M264">
            <v>0</v>
          </cell>
        </row>
        <row r="265">
          <cell r="D265">
            <v>43700200</v>
          </cell>
          <cell r="M265">
            <v>0</v>
          </cell>
        </row>
        <row r="266">
          <cell r="D266">
            <v>438</v>
          </cell>
        </row>
        <row r="267">
          <cell r="D267">
            <v>43800500</v>
          </cell>
          <cell r="I267">
            <v>0</v>
          </cell>
          <cell r="K267">
            <v>0</v>
          </cell>
          <cell r="M267">
            <v>0</v>
          </cell>
        </row>
        <row r="269">
          <cell r="D269">
            <v>44</v>
          </cell>
        </row>
        <row r="270">
          <cell r="D270">
            <v>441</v>
          </cell>
        </row>
        <row r="271">
          <cell r="D271">
            <v>44100100</v>
          </cell>
          <cell r="I271">
            <v>-510748.42600000009</v>
          </cell>
          <cell r="K271">
            <v>0</v>
          </cell>
          <cell r="M271">
            <v>0</v>
          </cell>
        </row>
        <row r="272">
          <cell r="D272">
            <v>446</v>
          </cell>
        </row>
        <row r="273">
          <cell r="D273">
            <v>44600100</v>
          </cell>
          <cell r="I273">
            <v>0</v>
          </cell>
          <cell r="K273">
            <v>0</v>
          </cell>
          <cell r="M273">
            <v>0</v>
          </cell>
        </row>
        <row r="275">
          <cell r="D275">
            <v>45</v>
          </cell>
        </row>
        <row r="276">
          <cell r="D276">
            <v>452</v>
          </cell>
        </row>
        <row r="277">
          <cell r="D277">
            <v>45200100</v>
          </cell>
          <cell r="I277">
            <v>0</v>
          </cell>
          <cell r="K277">
            <v>0</v>
          </cell>
          <cell r="M277">
            <v>0</v>
          </cell>
        </row>
        <row r="278">
          <cell r="D278">
            <v>45200200</v>
          </cell>
          <cell r="I278">
            <v>0</v>
          </cell>
          <cell r="K278">
            <v>0</v>
          </cell>
          <cell r="M278">
            <v>0</v>
          </cell>
        </row>
        <row r="279">
          <cell r="D279">
            <v>453</v>
          </cell>
        </row>
        <row r="280">
          <cell r="D280">
            <v>4538</v>
          </cell>
        </row>
        <row r="281">
          <cell r="D281">
            <v>45380500</v>
          </cell>
          <cell r="I281">
            <v>0</v>
          </cell>
          <cell r="K281">
            <v>0</v>
          </cell>
          <cell r="M281">
            <v>0</v>
          </cell>
        </row>
        <row r="282">
          <cell r="D282">
            <v>457</v>
          </cell>
        </row>
        <row r="283">
          <cell r="D283">
            <v>45700100</v>
          </cell>
          <cell r="I283">
            <v>0</v>
          </cell>
          <cell r="K283">
            <v>0</v>
          </cell>
          <cell r="M283">
            <v>0</v>
          </cell>
        </row>
        <row r="284">
          <cell r="D284">
            <v>45700300</v>
          </cell>
          <cell r="I284">
            <v>0</v>
          </cell>
          <cell r="K284">
            <v>0</v>
          </cell>
          <cell r="M284">
            <v>0</v>
          </cell>
        </row>
        <row r="285">
          <cell r="D285">
            <v>45700400</v>
          </cell>
          <cell r="I285">
            <v>0</v>
          </cell>
          <cell r="K285">
            <v>0</v>
          </cell>
          <cell r="M285">
            <v>0</v>
          </cell>
        </row>
        <row r="286">
          <cell r="D286">
            <v>45700900</v>
          </cell>
        </row>
        <row r="287">
          <cell r="D287">
            <v>45719900</v>
          </cell>
          <cell r="I287">
            <v>0</v>
          </cell>
          <cell r="K287">
            <v>0</v>
          </cell>
          <cell r="M287">
            <v>0</v>
          </cell>
        </row>
        <row r="288">
          <cell r="D288">
            <v>458</v>
          </cell>
        </row>
        <row r="289">
          <cell r="D289">
            <v>45800200</v>
          </cell>
          <cell r="I289">
            <v>-166973.13500000001</v>
          </cell>
          <cell r="K289">
            <v>-3210.6030000000001</v>
          </cell>
          <cell r="M289">
            <v>0</v>
          </cell>
        </row>
        <row r="291">
          <cell r="D291">
            <v>46</v>
          </cell>
        </row>
        <row r="292">
          <cell r="D292">
            <v>461</v>
          </cell>
        </row>
        <row r="293">
          <cell r="D293">
            <v>46100100</v>
          </cell>
          <cell r="I293">
            <v>0</v>
          </cell>
          <cell r="K293">
            <v>0</v>
          </cell>
          <cell r="M293">
            <v>0</v>
          </cell>
        </row>
        <row r="294">
          <cell r="D294">
            <v>46100200</v>
          </cell>
          <cell r="I294">
            <v>0</v>
          </cell>
          <cell r="K294">
            <v>0</v>
          </cell>
          <cell r="M294">
            <v>0</v>
          </cell>
        </row>
        <row r="295">
          <cell r="D295">
            <v>46100300</v>
          </cell>
          <cell r="I295">
            <v>0</v>
          </cell>
          <cell r="K295">
            <v>0</v>
          </cell>
          <cell r="M295">
            <v>0</v>
          </cell>
        </row>
        <row r="296">
          <cell r="D296">
            <v>46100400</v>
          </cell>
          <cell r="I296">
            <v>0</v>
          </cell>
          <cell r="K296">
            <v>0</v>
          </cell>
          <cell r="M296">
            <v>0</v>
          </cell>
        </row>
        <row r="297">
          <cell r="D297">
            <v>46100500</v>
          </cell>
          <cell r="I297">
            <v>-16.344999999999999</v>
          </cell>
          <cell r="K297">
            <v>0</v>
          </cell>
          <cell r="M297">
            <v>0</v>
          </cell>
        </row>
        <row r="298">
          <cell r="D298">
            <v>46100700</v>
          </cell>
          <cell r="I298">
            <v>-300</v>
          </cell>
          <cell r="K298">
            <v>-130.19999999999999</v>
          </cell>
          <cell r="M298">
            <v>0</v>
          </cell>
        </row>
        <row r="299">
          <cell r="D299">
            <v>468</v>
          </cell>
        </row>
        <row r="300">
          <cell r="D300">
            <v>46800100</v>
          </cell>
          <cell r="I300">
            <v>0</v>
          </cell>
          <cell r="K300">
            <v>0</v>
          </cell>
          <cell r="M300">
            <v>0</v>
          </cell>
        </row>
        <row r="301">
          <cell r="D301">
            <v>46800200</v>
          </cell>
          <cell r="I301">
            <v>0</v>
          </cell>
          <cell r="K301">
            <v>0</v>
          </cell>
          <cell r="M301">
            <v>0</v>
          </cell>
        </row>
        <row r="302">
          <cell r="D302">
            <v>46800300</v>
          </cell>
          <cell r="I302">
            <v>0</v>
          </cell>
          <cell r="K302">
            <v>0</v>
          </cell>
          <cell r="M302">
            <v>0</v>
          </cell>
        </row>
        <row r="303">
          <cell r="D303">
            <v>46800400</v>
          </cell>
          <cell r="I303">
            <v>0</v>
          </cell>
          <cell r="K303">
            <v>0</v>
          </cell>
          <cell r="M303">
            <v>0</v>
          </cell>
        </row>
        <row r="304">
          <cell r="D304">
            <v>46800900</v>
          </cell>
          <cell r="I304">
            <v>0</v>
          </cell>
          <cell r="K304">
            <v>0</v>
          </cell>
          <cell r="M304">
            <v>0</v>
          </cell>
        </row>
        <row r="306">
          <cell r="D306">
            <v>47</v>
          </cell>
        </row>
        <row r="307">
          <cell r="D307">
            <v>471</v>
          </cell>
        </row>
        <row r="308">
          <cell r="D308">
            <v>47100100</v>
          </cell>
          <cell r="I308">
            <v>-9716.8809999999976</v>
          </cell>
          <cell r="K308">
            <v>-12167.973</v>
          </cell>
          <cell r="M308">
            <v>-21637.718000000001</v>
          </cell>
        </row>
        <row r="310">
          <cell r="D310">
            <v>49</v>
          </cell>
        </row>
        <row r="311">
          <cell r="D311">
            <v>496</v>
          </cell>
        </row>
        <row r="312">
          <cell r="D312">
            <v>49600100</v>
          </cell>
          <cell r="I312">
            <v>18000</v>
          </cell>
          <cell r="K312">
            <v>18000</v>
          </cell>
          <cell r="M312">
            <v>0</v>
          </cell>
        </row>
        <row r="313">
          <cell r="I313">
            <v>0</v>
          </cell>
          <cell r="K313">
            <v>0</v>
          </cell>
          <cell r="M313">
            <v>0</v>
          </cell>
        </row>
        <row r="315">
          <cell r="D315">
            <v>51</v>
          </cell>
        </row>
        <row r="316">
          <cell r="D316">
            <v>511</v>
          </cell>
        </row>
        <row r="317">
          <cell r="D317">
            <v>51100100</v>
          </cell>
          <cell r="I317">
            <v>0</v>
          </cell>
          <cell r="K317">
            <v>0</v>
          </cell>
          <cell r="M317">
            <v>0</v>
          </cell>
        </row>
        <row r="318">
          <cell r="D318">
            <v>516</v>
          </cell>
        </row>
        <row r="319">
          <cell r="D319">
            <v>51600100</v>
          </cell>
          <cell r="I319">
            <v>0</v>
          </cell>
          <cell r="K319">
            <v>0</v>
          </cell>
          <cell r="M319">
            <v>0</v>
          </cell>
        </row>
        <row r="320">
          <cell r="D320">
            <v>51600200</v>
          </cell>
          <cell r="I320">
            <v>0</v>
          </cell>
          <cell r="K320">
            <v>0</v>
          </cell>
          <cell r="M320">
            <v>0</v>
          </cell>
        </row>
        <row r="321">
          <cell r="D321">
            <v>51600300</v>
          </cell>
          <cell r="I321">
            <v>0</v>
          </cell>
          <cell r="K321">
            <v>0</v>
          </cell>
          <cell r="M321">
            <v>0</v>
          </cell>
        </row>
        <row r="322">
          <cell r="D322">
            <v>51600400</v>
          </cell>
          <cell r="I322">
            <v>0</v>
          </cell>
          <cell r="K322">
            <v>0</v>
          </cell>
          <cell r="M322">
            <v>0</v>
          </cell>
        </row>
        <row r="323">
          <cell r="D323">
            <v>518</v>
          </cell>
        </row>
        <row r="324">
          <cell r="D324">
            <v>51800100</v>
          </cell>
          <cell r="I324">
            <v>0</v>
          </cell>
          <cell r="K324">
            <v>0</v>
          </cell>
          <cell r="M324">
            <v>0</v>
          </cell>
        </row>
        <row r="326">
          <cell r="D326">
            <v>52</v>
          </cell>
        </row>
        <row r="327">
          <cell r="D327">
            <v>523</v>
          </cell>
        </row>
        <row r="328">
          <cell r="D328">
            <v>52300200</v>
          </cell>
          <cell r="I328">
            <v>0</v>
          </cell>
          <cell r="K328">
            <v>0</v>
          </cell>
          <cell r="M328">
            <v>0</v>
          </cell>
        </row>
        <row r="329">
          <cell r="D329">
            <v>524</v>
          </cell>
        </row>
        <row r="330">
          <cell r="D330">
            <v>52400100</v>
          </cell>
          <cell r="I330">
            <v>0</v>
          </cell>
          <cell r="K330">
            <v>0</v>
          </cell>
          <cell r="M330">
            <v>0</v>
          </cell>
        </row>
        <row r="331">
          <cell r="D331">
            <v>526</v>
          </cell>
        </row>
        <row r="332">
          <cell r="D332">
            <v>52600100</v>
          </cell>
          <cell r="I332">
            <v>0</v>
          </cell>
          <cell r="K332">
            <v>0</v>
          </cell>
          <cell r="M332">
            <v>0</v>
          </cell>
        </row>
        <row r="333">
          <cell r="D333">
            <v>52600200</v>
          </cell>
          <cell r="I333">
            <v>0</v>
          </cell>
          <cell r="K333">
            <v>0</v>
          </cell>
          <cell r="M333">
            <v>0</v>
          </cell>
        </row>
        <row r="334">
          <cell r="D334">
            <v>529</v>
          </cell>
        </row>
        <row r="335">
          <cell r="D335">
            <v>52900100</v>
          </cell>
          <cell r="I335">
            <v>0</v>
          </cell>
          <cell r="K335">
            <v>0</v>
          </cell>
          <cell r="M335">
            <v>0</v>
          </cell>
        </row>
        <row r="337">
          <cell r="D337">
            <v>59</v>
          </cell>
        </row>
        <row r="338">
          <cell r="D338">
            <v>591</v>
          </cell>
        </row>
        <row r="339">
          <cell r="D339">
            <v>59100100</v>
          </cell>
          <cell r="I339">
            <v>0</v>
          </cell>
          <cell r="K339">
            <v>0</v>
          </cell>
          <cell r="M339">
            <v>0</v>
          </cell>
        </row>
        <row r="340">
          <cell r="D340">
            <v>59100200</v>
          </cell>
          <cell r="I340">
            <v>0</v>
          </cell>
          <cell r="K340">
            <v>0</v>
          </cell>
          <cell r="M340">
            <v>0</v>
          </cell>
        </row>
        <row r="341">
          <cell r="D341">
            <v>592</v>
          </cell>
        </row>
        <row r="342">
          <cell r="D342">
            <v>59200100</v>
          </cell>
          <cell r="I342">
            <v>0</v>
          </cell>
          <cell r="K342">
            <v>0</v>
          </cell>
          <cell r="M342">
            <v>0</v>
          </cell>
        </row>
        <row r="343">
          <cell r="D343">
            <v>59200200</v>
          </cell>
          <cell r="I343">
            <v>0</v>
          </cell>
          <cell r="K343">
            <v>0</v>
          </cell>
          <cell r="M343">
            <v>0</v>
          </cell>
        </row>
        <row r="344">
          <cell r="D344">
            <v>59200300</v>
          </cell>
          <cell r="I344">
            <v>0</v>
          </cell>
          <cell r="K344">
            <v>0</v>
          </cell>
          <cell r="M344">
            <v>0</v>
          </cell>
        </row>
        <row r="345">
          <cell r="I345">
            <v>17215944.967</v>
          </cell>
          <cell r="K345">
            <v>13462219.877999999</v>
          </cell>
          <cell r="M345">
            <v>114.51900000000001</v>
          </cell>
        </row>
        <row r="346">
          <cell r="D346">
            <v>52</v>
          </cell>
        </row>
        <row r="347">
          <cell r="D347">
            <v>523</v>
          </cell>
        </row>
        <row r="348">
          <cell r="D348">
            <v>52300100</v>
          </cell>
          <cell r="I348">
            <v>0</v>
          </cell>
          <cell r="K348">
            <v>0</v>
          </cell>
          <cell r="M348">
            <v>0</v>
          </cell>
        </row>
        <row r="349">
          <cell r="D349">
            <v>527</v>
          </cell>
        </row>
        <row r="350">
          <cell r="D350">
            <v>52700100</v>
          </cell>
          <cell r="I350">
            <v>0</v>
          </cell>
          <cell r="K350">
            <v>0</v>
          </cell>
          <cell r="M350">
            <v>0</v>
          </cell>
        </row>
        <row r="351">
          <cell r="D351">
            <v>52700200</v>
          </cell>
          <cell r="I351">
            <v>-8000000</v>
          </cell>
          <cell r="K351">
            <v>0</v>
          </cell>
          <cell r="M351">
            <v>0</v>
          </cell>
        </row>
        <row r="352">
          <cell r="D352">
            <v>528</v>
          </cell>
        </row>
        <row r="353">
          <cell r="D353">
            <v>52800100</v>
          </cell>
          <cell r="I353">
            <v>0</v>
          </cell>
          <cell r="K353">
            <v>0</v>
          </cell>
          <cell r="M353">
            <v>0</v>
          </cell>
        </row>
        <row r="354">
          <cell r="D354">
            <v>52800200</v>
          </cell>
          <cell r="I354">
            <v>0</v>
          </cell>
          <cell r="K354">
            <v>0</v>
          </cell>
          <cell r="M354">
            <v>0</v>
          </cell>
        </row>
        <row r="356">
          <cell r="D356">
            <v>59</v>
          </cell>
        </row>
        <row r="357">
          <cell r="D357">
            <v>592</v>
          </cell>
        </row>
        <row r="358">
          <cell r="D358">
            <v>59200400</v>
          </cell>
          <cell r="I358">
            <v>0</v>
          </cell>
          <cell r="K358">
            <v>0</v>
          </cell>
          <cell r="M358">
            <v>0</v>
          </cell>
        </row>
        <row r="360">
          <cell r="D360">
            <v>53</v>
          </cell>
        </row>
        <row r="361">
          <cell r="D361">
            <v>531</v>
          </cell>
        </row>
        <row r="362">
          <cell r="D362">
            <v>53100100</v>
          </cell>
          <cell r="I362">
            <v>0</v>
          </cell>
          <cell r="K362">
            <v>0</v>
          </cell>
          <cell r="M362">
            <v>0</v>
          </cell>
        </row>
        <row r="363">
          <cell r="D363">
            <v>53100200</v>
          </cell>
          <cell r="I363">
            <v>-386460.16600000003</v>
          </cell>
          <cell r="K363">
            <v>0</v>
          </cell>
          <cell r="M363">
            <v>0</v>
          </cell>
        </row>
        <row r="364">
          <cell r="D364">
            <v>53100300</v>
          </cell>
          <cell r="I364">
            <v>0</v>
          </cell>
          <cell r="K364">
            <v>0</v>
          </cell>
          <cell r="M364">
            <v>0</v>
          </cell>
        </row>
        <row r="365">
          <cell r="D365">
            <v>53100400</v>
          </cell>
          <cell r="I365">
            <v>0</v>
          </cell>
          <cell r="K365">
            <v>0</v>
          </cell>
          <cell r="M365">
            <v>0</v>
          </cell>
        </row>
        <row r="366">
          <cell r="D366">
            <v>53100500</v>
          </cell>
          <cell r="I366">
            <v>0</v>
          </cell>
          <cell r="K366">
            <v>0</v>
          </cell>
          <cell r="M366">
            <v>0</v>
          </cell>
        </row>
        <row r="367">
          <cell r="D367">
            <v>532</v>
          </cell>
        </row>
        <row r="368">
          <cell r="D368">
            <v>5321</v>
          </cell>
        </row>
        <row r="369">
          <cell r="D369">
            <v>53210100</v>
          </cell>
          <cell r="I369">
            <v>-455340.26500000001</v>
          </cell>
          <cell r="K369">
            <v>9538166.9140000008</v>
          </cell>
        </row>
        <row r="370">
          <cell r="D370">
            <v>53210990</v>
          </cell>
          <cell r="I370">
            <v>0</v>
          </cell>
          <cell r="K370">
            <v>-23000000</v>
          </cell>
          <cell r="M370">
            <v>0</v>
          </cell>
        </row>
        <row r="371">
          <cell r="D371">
            <v>5322</v>
          </cell>
        </row>
        <row r="372">
          <cell r="D372">
            <v>53220100</v>
          </cell>
          <cell r="I372">
            <v>0</v>
          </cell>
          <cell r="K372">
            <v>0</v>
          </cell>
          <cell r="M372">
            <v>0</v>
          </cell>
        </row>
        <row r="373">
          <cell r="D373">
            <v>5323</v>
          </cell>
        </row>
        <row r="374">
          <cell r="D374">
            <v>53230100</v>
          </cell>
          <cell r="I374">
            <v>0</v>
          </cell>
          <cell r="K374">
            <v>0</v>
          </cell>
          <cell r="M374">
            <v>0</v>
          </cell>
        </row>
        <row r="375">
          <cell r="D375">
            <v>5324</v>
          </cell>
        </row>
        <row r="376">
          <cell r="D376">
            <v>53240100</v>
          </cell>
          <cell r="I376">
            <v>0</v>
          </cell>
          <cell r="K376">
            <v>0</v>
          </cell>
          <cell r="M376">
            <v>0</v>
          </cell>
        </row>
        <row r="377">
          <cell r="D377">
            <v>53240110</v>
          </cell>
          <cell r="I377">
            <v>0</v>
          </cell>
          <cell r="K377">
            <v>0</v>
          </cell>
          <cell r="M377">
            <v>0</v>
          </cell>
        </row>
        <row r="378">
          <cell r="D378">
            <v>53240140</v>
          </cell>
          <cell r="I378">
            <v>-197177.68299999999</v>
          </cell>
          <cell r="M378">
            <v>0</v>
          </cell>
        </row>
        <row r="379">
          <cell r="D379">
            <v>5325</v>
          </cell>
        </row>
        <row r="380">
          <cell r="D380">
            <v>53250100</v>
          </cell>
          <cell r="I380">
            <v>-82106.168000000005</v>
          </cell>
          <cell r="K380">
            <v>0</v>
          </cell>
          <cell r="M380">
            <v>0</v>
          </cell>
        </row>
        <row r="381">
          <cell r="D381">
            <v>53250110</v>
          </cell>
          <cell r="I381">
            <v>0</v>
          </cell>
          <cell r="K381">
            <v>0</v>
          </cell>
          <cell r="M381">
            <v>0</v>
          </cell>
        </row>
        <row r="382">
          <cell r="D382">
            <v>53250120</v>
          </cell>
          <cell r="I382">
            <v>0</v>
          </cell>
          <cell r="K382">
            <v>0</v>
          </cell>
          <cell r="M382">
            <v>0</v>
          </cell>
        </row>
        <row r="383">
          <cell r="D383">
            <v>53250130</v>
          </cell>
          <cell r="I383">
            <v>0</v>
          </cell>
          <cell r="K383">
            <v>0</v>
          </cell>
          <cell r="M383">
            <v>0</v>
          </cell>
        </row>
        <row r="384">
          <cell r="D384">
            <v>53250140</v>
          </cell>
          <cell r="I384">
            <v>0</v>
          </cell>
          <cell r="K384">
            <v>0</v>
          </cell>
          <cell r="M384">
            <v>0</v>
          </cell>
        </row>
        <row r="385">
          <cell r="D385">
            <v>53250150</v>
          </cell>
          <cell r="I385">
            <v>0</v>
          </cell>
          <cell r="K385">
            <v>0</v>
          </cell>
          <cell r="M385">
            <v>0</v>
          </cell>
        </row>
        <row r="386">
          <cell r="D386">
            <v>5329</v>
          </cell>
        </row>
        <row r="387">
          <cell r="D387">
            <v>53290100</v>
          </cell>
          <cell r="I387">
            <v>-8092367.9579999996</v>
          </cell>
          <cell r="M387">
            <v>0</v>
          </cell>
        </row>
        <row r="388">
          <cell r="D388">
            <v>534</v>
          </cell>
        </row>
        <row r="389">
          <cell r="D389">
            <v>53400100</v>
          </cell>
          <cell r="I389">
            <v>0</v>
          </cell>
          <cell r="K389">
            <v>0</v>
          </cell>
          <cell r="M389">
            <v>0</v>
          </cell>
        </row>
        <row r="391">
          <cell r="D391">
            <v>54</v>
          </cell>
        </row>
        <row r="392">
          <cell r="D392">
            <v>541</v>
          </cell>
        </row>
        <row r="393">
          <cell r="D393">
            <v>54100100</v>
          </cell>
          <cell r="I393">
            <v>-2492.7269999999999</v>
          </cell>
          <cell r="K393">
            <v>-386.79199999999997</v>
          </cell>
          <cell r="M393">
            <v>-114.51900000000001</v>
          </cell>
        </row>
        <row r="394">
          <cell r="D394">
            <v>54100200</v>
          </cell>
          <cell r="I394">
            <v>0</v>
          </cell>
          <cell r="K394">
            <v>0</v>
          </cell>
          <cell r="M394">
            <v>0</v>
          </cell>
        </row>
        <row r="395">
          <cell r="D395">
            <v>54100300</v>
          </cell>
          <cell r="I395">
            <v>0</v>
          </cell>
          <cell r="K395">
            <v>0</v>
          </cell>
          <cell r="M395">
            <v>0</v>
          </cell>
        </row>
        <row r="396">
          <cell r="D396">
            <v>542</v>
          </cell>
        </row>
        <row r="397">
          <cell r="D397">
            <v>54200100</v>
          </cell>
          <cell r="I397">
            <v>0</v>
          </cell>
          <cell r="K397">
            <v>0</v>
          </cell>
          <cell r="M397">
            <v>0</v>
          </cell>
        </row>
        <row r="398">
          <cell r="D398">
            <v>54200110</v>
          </cell>
          <cell r="I398">
            <v>0</v>
          </cell>
          <cell r="K398">
            <v>0</v>
          </cell>
          <cell r="M398">
            <v>0</v>
          </cell>
        </row>
        <row r="399">
          <cell r="D399">
            <v>54200120</v>
          </cell>
          <cell r="I399">
            <v>0</v>
          </cell>
          <cell r="K399">
            <v>0</v>
          </cell>
          <cell r="M399">
            <v>0</v>
          </cell>
        </row>
        <row r="400">
          <cell r="D400">
            <v>54200130</v>
          </cell>
          <cell r="I400">
            <v>0</v>
          </cell>
          <cell r="K400">
            <v>0</v>
          </cell>
          <cell r="M400">
            <v>0</v>
          </cell>
        </row>
        <row r="401">
          <cell r="D401">
            <v>54200140</v>
          </cell>
          <cell r="I401">
            <v>0</v>
          </cell>
          <cell r="K401">
            <v>0</v>
          </cell>
          <cell r="M401">
            <v>0</v>
          </cell>
        </row>
        <row r="402">
          <cell r="D402">
            <v>54200150</v>
          </cell>
          <cell r="I402">
            <v>0</v>
          </cell>
          <cell r="K402">
            <v>0</v>
          </cell>
          <cell r="M402">
            <v>0</v>
          </cell>
        </row>
        <row r="403">
          <cell r="D403">
            <v>54200160</v>
          </cell>
          <cell r="I403">
            <v>0</v>
          </cell>
          <cell r="K403">
            <v>0</v>
          </cell>
          <cell r="M403">
            <v>0</v>
          </cell>
        </row>
        <row r="404">
          <cell r="D404">
            <v>54200170</v>
          </cell>
          <cell r="I404">
            <v>0</v>
          </cell>
          <cell r="K404">
            <v>0</v>
          </cell>
          <cell r="M404">
            <v>0</v>
          </cell>
        </row>
        <row r="406">
          <cell r="D406">
            <v>55</v>
          </cell>
        </row>
        <row r="407">
          <cell r="D407">
            <v>55000100</v>
          </cell>
          <cell r="I407">
            <v>0</v>
          </cell>
          <cell r="K407">
            <v>0</v>
          </cell>
          <cell r="M407">
            <v>0</v>
          </cell>
        </row>
        <row r="409">
          <cell r="D409">
            <v>58</v>
          </cell>
        </row>
        <row r="410">
          <cell r="D410">
            <v>58000100</v>
          </cell>
          <cell r="I410">
            <v>0</v>
          </cell>
          <cell r="K410">
            <v>0</v>
          </cell>
          <cell r="M410">
            <v>0</v>
          </cell>
        </row>
        <row r="411">
          <cell r="D411">
            <v>58000200</v>
          </cell>
          <cell r="I411">
            <v>0</v>
          </cell>
          <cell r="K411">
            <v>0</v>
          </cell>
          <cell r="M411">
            <v>0</v>
          </cell>
        </row>
        <row r="412">
          <cell r="D412">
            <v>58000300</v>
          </cell>
          <cell r="I412">
            <v>0</v>
          </cell>
          <cell r="K412">
            <v>0</v>
          </cell>
          <cell r="M412">
            <v>0</v>
          </cell>
        </row>
        <row r="413">
          <cell r="D413">
            <v>58400000</v>
          </cell>
          <cell r="I413">
            <v>0</v>
          </cell>
          <cell r="K413">
            <v>0</v>
          </cell>
          <cell r="M413">
            <v>0</v>
          </cell>
        </row>
        <row r="415">
          <cell r="I415">
            <v>26241201.800334129</v>
          </cell>
          <cell r="K415">
            <v>16507495.319999998</v>
          </cell>
          <cell r="M415">
            <v>424482.07599999994</v>
          </cell>
        </row>
        <row r="417">
          <cell r="I417">
            <v>77211072.816334128</v>
          </cell>
          <cell r="K417">
            <v>38819924.174999997</v>
          </cell>
          <cell r="M417">
            <v>7649417.3279999997</v>
          </cell>
        </row>
        <row r="428">
          <cell r="I428" t="str">
            <v>Au 31/12/2018</v>
          </cell>
          <cell r="K428" t="str">
            <v>Au 31/12/2017</v>
          </cell>
          <cell r="M428" t="str">
            <v>Au 31/12/2016</v>
          </cell>
        </row>
        <row r="432">
          <cell r="I432">
            <v>27000000</v>
          </cell>
          <cell r="K432">
            <v>27000000</v>
          </cell>
          <cell r="M432">
            <v>4000000</v>
          </cell>
        </row>
        <row r="433">
          <cell r="D433">
            <v>10</v>
          </cell>
        </row>
        <row r="434">
          <cell r="D434">
            <v>101</v>
          </cell>
        </row>
        <row r="435">
          <cell r="D435">
            <v>10100100</v>
          </cell>
          <cell r="I435">
            <v>0</v>
          </cell>
          <cell r="K435">
            <v>0</v>
          </cell>
          <cell r="M435">
            <v>0</v>
          </cell>
        </row>
        <row r="436">
          <cell r="D436">
            <v>10100200</v>
          </cell>
          <cell r="I436">
            <v>0</v>
          </cell>
          <cell r="K436">
            <v>0</v>
          </cell>
          <cell r="M436">
            <v>0</v>
          </cell>
        </row>
        <row r="437">
          <cell r="D437">
            <v>10100300</v>
          </cell>
          <cell r="I437">
            <v>27000000</v>
          </cell>
          <cell r="K437">
            <v>27000000</v>
          </cell>
          <cell r="M437">
            <v>4000000</v>
          </cell>
        </row>
        <row r="438">
          <cell r="D438">
            <v>109</v>
          </cell>
        </row>
        <row r="439">
          <cell r="D439">
            <v>10900100</v>
          </cell>
          <cell r="I439">
            <v>0</v>
          </cell>
          <cell r="K439">
            <v>0</v>
          </cell>
          <cell r="M439">
            <v>0</v>
          </cell>
        </row>
        <row r="440">
          <cell r="I440">
            <v>1821.4590000000001</v>
          </cell>
          <cell r="K440">
            <v>1821.4590000000001</v>
          </cell>
          <cell r="M440">
            <v>1821.4590000000001</v>
          </cell>
        </row>
        <row r="441">
          <cell r="D441">
            <v>11</v>
          </cell>
        </row>
        <row r="442">
          <cell r="D442">
            <v>111</v>
          </cell>
        </row>
        <row r="443">
          <cell r="D443">
            <v>11100100</v>
          </cell>
          <cell r="I443">
            <v>1821.4590000000001</v>
          </cell>
          <cell r="K443">
            <v>1821.4590000000001</v>
          </cell>
          <cell r="M443">
            <v>1821.4590000000001</v>
          </cell>
        </row>
        <row r="444">
          <cell r="D444">
            <v>112</v>
          </cell>
        </row>
        <row r="445">
          <cell r="D445">
            <v>11200100</v>
          </cell>
          <cell r="I445">
            <v>0</v>
          </cell>
          <cell r="K445">
            <v>0</v>
          </cell>
          <cell r="M445">
            <v>0</v>
          </cell>
        </row>
        <row r="446">
          <cell r="D446">
            <v>117</v>
          </cell>
        </row>
        <row r="447">
          <cell r="D447">
            <v>11700100</v>
          </cell>
          <cell r="I447">
            <v>0</v>
          </cell>
          <cell r="K447">
            <v>0</v>
          </cell>
          <cell r="M447">
            <v>0</v>
          </cell>
        </row>
        <row r="448">
          <cell r="D448">
            <v>118</v>
          </cell>
        </row>
        <row r="449">
          <cell r="D449">
            <v>11800100</v>
          </cell>
          <cell r="I449">
            <v>0</v>
          </cell>
          <cell r="K449">
            <v>0</v>
          </cell>
          <cell r="M449">
            <v>0</v>
          </cell>
        </row>
        <row r="450">
          <cell r="I450">
            <v>0</v>
          </cell>
          <cell r="K450">
            <v>0</v>
          </cell>
          <cell r="M450">
            <v>0</v>
          </cell>
        </row>
        <row r="451">
          <cell r="D451">
            <v>14</v>
          </cell>
        </row>
        <row r="452">
          <cell r="D452">
            <v>143</v>
          </cell>
        </row>
        <row r="453">
          <cell r="D453">
            <v>14300100</v>
          </cell>
          <cell r="I453">
            <v>0</v>
          </cell>
          <cell r="K453">
            <v>0</v>
          </cell>
          <cell r="M453">
            <v>0</v>
          </cell>
        </row>
        <row r="454">
          <cell r="D454">
            <v>145</v>
          </cell>
        </row>
        <row r="455">
          <cell r="D455">
            <v>14500100</v>
          </cell>
          <cell r="I455">
            <v>0</v>
          </cell>
          <cell r="K455">
            <v>0</v>
          </cell>
          <cell r="M455">
            <v>0</v>
          </cell>
        </row>
        <row r="456">
          <cell r="D456">
            <v>14500200</v>
          </cell>
          <cell r="I456">
            <v>0</v>
          </cell>
          <cell r="K456">
            <v>0</v>
          </cell>
          <cell r="M456">
            <v>0</v>
          </cell>
        </row>
        <row r="457">
          <cell r="I457">
            <v>-1753169.6340000001</v>
          </cell>
          <cell r="K457">
            <v>-876374.42599999998</v>
          </cell>
          <cell r="M457">
            <v>-719857.51399999997</v>
          </cell>
        </row>
        <row r="458">
          <cell r="D458">
            <v>12</v>
          </cell>
        </row>
        <row r="459">
          <cell r="D459">
            <v>121</v>
          </cell>
        </row>
        <row r="460">
          <cell r="D460">
            <v>12100100</v>
          </cell>
          <cell r="I460">
            <v>-1753169.6340000001</v>
          </cell>
          <cell r="K460">
            <v>-876374.42599999998</v>
          </cell>
          <cell r="M460">
            <v>-719857.51399999997</v>
          </cell>
        </row>
        <row r="461">
          <cell r="D461">
            <v>128</v>
          </cell>
        </row>
        <row r="462">
          <cell r="D462">
            <v>12800100</v>
          </cell>
          <cell r="I462">
            <v>0</v>
          </cell>
          <cell r="K462">
            <v>0</v>
          </cell>
          <cell r="M462">
            <v>0</v>
          </cell>
        </row>
        <row r="464">
          <cell r="I464">
            <v>25248651.824999999</v>
          </cell>
          <cell r="K464">
            <v>26125447.033</v>
          </cell>
          <cell r="M464">
            <v>3281963.9449999998</v>
          </cell>
        </row>
        <row r="466">
          <cell r="I466">
            <v>-2883298.0789958723</v>
          </cell>
          <cell r="K466">
            <v>-876795.2080000001</v>
          </cell>
          <cell r="M466">
            <v>-156516.91200000001</v>
          </cell>
        </row>
        <row r="467">
          <cell r="D467">
            <v>13</v>
          </cell>
        </row>
        <row r="468">
          <cell r="D468">
            <v>131</v>
          </cell>
        </row>
        <row r="469">
          <cell r="D469">
            <v>13100100</v>
          </cell>
          <cell r="I469">
            <v>0</v>
          </cell>
          <cell r="K469">
            <v>0</v>
          </cell>
          <cell r="M469">
            <v>0</v>
          </cell>
        </row>
        <row r="470">
          <cell r="D470">
            <v>135</v>
          </cell>
        </row>
        <row r="471">
          <cell r="D471">
            <v>13500110</v>
          </cell>
          <cell r="I471">
            <v>0</v>
          </cell>
          <cell r="K471">
            <v>0</v>
          </cell>
          <cell r="M471">
            <v>0</v>
          </cell>
        </row>
        <row r="473">
          <cell r="I473">
            <v>22365353.746004127</v>
          </cell>
          <cell r="K473">
            <v>25248651.824999999</v>
          </cell>
          <cell r="M473">
            <v>3125447.0329999998</v>
          </cell>
        </row>
        <row r="478">
          <cell r="I478">
            <v>42487878.788000003</v>
          </cell>
          <cell r="K478">
            <v>8160689.6600000001</v>
          </cell>
          <cell r="M478">
            <v>1582758.6259999999</v>
          </cell>
        </row>
        <row r="479">
          <cell r="D479">
            <v>16</v>
          </cell>
        </row>
        <row r="480">
          <cell r="D480">
            <v>161</v>
          </cell>
        </row>
        <row r="481">
          <cell r="D481">
            <v>16100100</v>
          </cell>
          <cell r="I481">
            <v>0</v>
          </cell>
          <cell r="K481">
            <v>0</v>
          </cell>
          <cell r="M481">
            <v>0</v>
          </cell>
        </row>
        <row r="482">
          <cell r="D482">
            <v>162</v>
          </cell>
        </row>
        <row r="483">
          <cell r="D483">
            <v>16200100</v>
          </cell>
          <cell r="I483">
            <v>42487878.788000003</v>
          </cell>
          <cell r="K483">
            <v>8160689.6600000001</v>
          </cell>
          <cell r="M483">
            <v>1582758.6259999999</v>
          </cell>
        </row>
        <row r="484">
          <cell r="I484">
            <v>0</v>
          </cell>
          <cell r="K484">
            <v>0</v>
          </cell>
          <cell r="M484">
            <v>0</v>
          </cell>
        </row>
        <row r="485">
          <cell r="D485">
            <v>16</v>
          </cell>
        </row>
        <row r="486">
          <cell r="D486">
            <v>167</v>
          </cell>
        </row>
        <row r="487">
          <cell r="D487">
            <v>16700100</v>
          </cell>
          <cell r="I487">
            <v>0</v>
          </cell>
          <cell r="K487">
            <v>0</v>
          </cell>
          <cell r="M487">
            <v>0</v>
          </cell>
        </row>
        <row r="489">
          <cell r="D489">
            <v>18</v>
          </cell>
        </row>
        <row r="490">
          <cell r="D490">
            <v>185</v>
          </cell>
        </row>
        <row r="491">
          <cell r="D491">
            <v>18500100</v>
          </cell>
          <cell r="I491">
            <v>0</v>
          </cell>
          <cell r="K491">
            <v>0</v>
          </cell>
          <cell r="M491">
            <v>0</v>
          </cell>
        </row>
        <row r="492">
          <cell r="I492">
            <v>0</v>
          </cell>
          <cell r="K492">
            <v>0</v>
          </cell>
          <cell r="M492">
            <v>0</v>
          </cell>
        </row>
        <row r="493">
          <cell r="D493">
            <v>15</v>
          </cell>
        </row>
        <row r="494">
          <cell r="D494">
            <v>151</v>
          </cell>
        </row>
        <row r="495">
          <cell r="D495">
            <v>15100100</v>
          </cell>
          <cell r="I495">
            <v>0</v>
          </cell>
          <cell r="K495">
            <v>0</v>
          </cell>
          <cell r="M495">
            <v>0</v>
          </cell>
        </row>
        <row r="496">
          <cell r="D496">
            <v>15100200</v>
          </cell>
          <cell r="I496">
            <v>0</v>
          </cell>
          <cell r="K496">
            <v>0</v>
          </cell>
          <cell r="M496">
            <v>0</v>
          </cell>
        </row>
        <row r="497">
          <cell r="D497">
            <v>15100300</v>
          </cell>
          <cell r="I497">
            <v>0</v>
          </cell>
          <cell r="K497">
            <v>0</v>
          </cell>
          <cell r="M497">
            <v>0</v>
          </cell>
        </row>
        <row r="498">
          <cell r="D498">
            <v>158</v>
          </cell>
        </row>
        <row r="499">
          <cell r="D499">
            <v>15800100</v>
          </cell>
          <cell r="I499">
            <v>0</v>
          </cell>
          <cell r="K499">
            <v>0</v>
          </cell>
          <cell r="M499">
            <v>0</v>
          </cell>
        </row>
        <row r="501">
          <cell r="I501">
            <v>42487878.788000003</v>
          </cell>
          <cell r="K501">
            <v>8160689.6600000001</v>
          </cell>
          <cell r="M501">
            <v>1582758.6259999999</v>
          </cell>
        </row>
        <row r="505">
          <cell r="I505">
            <v>6518736.5159999998</v>
          </cell>
          <cell r="K505">
            <v>4836892.9230000004</v>
          </cell>
          <cell r="M505">
            <v>840929.49699999997</v>
          </cell>
        </row>
        <row r="506">
          <cell r="D506">
            <v>40</v>
          </cell>
        </row>
        <row r="507">
          <cell r="D507">
            <v>401</v>
          </cell>
        </row>
        <row r="508">
          <cell r="D508">
            <v>4011</v>
          </cell>
        </row>
        <row r="509">
          <cell r="D509">
            <v>40100000</v>
          </cell>
          <cell r="I509">
            <v>0</v>
          </cell>
          <cell r="K509">
            <v>0</v>
          </cell>
          <cell r="M509">
            <v>0</v>
          </cell>
        </row>
        <row r="510">
          <cell r="D510">
            <v>40110100</v>
          </cell>
          <cell r="I510">
            <v>0</v>
          </cell>
          <cell r="K510">
            <v>0</v>
          </cell>
          <cell r="M510">
            <v>0</v>
          </cell>
        </row>
        <row r="511">
          <cell r="D511">
            <v>40110200</v>
          </cell>
          <cell r="I511">
            <v>0</v>
          </cell>
          <cell r="K511">
            <v>0</v>
          </cell>
          <cell r="M511">
            <v>0</v>
          </cell>
        </row>
        <row r="512">
          <cell r="D512">
            <v>4012</v>
          </cell>
        </row>
        <row r="513">
          <cell r="D513">
            <v>45710000</v>
          </cell>
          <cell r="I513">
            <v>0</v>
          </cell>
          <cell r="K513">
            <v>0</v>
          </cell>
          <cell r="M513">
            <v>0</v>
          </cell>
        </row>
        <row r="514">
          <cell r="D514">
            <v>40120100</v>
          </cell>
          <cell r="I514">
            <v>878132.64999999991</v>
          </cell>
          <cell r="K514">
            <v>50848.165000000001</v>
          </cell>
          <cell r="M514">
            <v>32608.334000000003</v>
          </cell>
        </row>
        <row r="515">
          <cell r="D515">
            <v>40120200</v>
          </cell>
          <cell r="I515">
            <v>0</v>
          </cell>
          <cell r="K515">
            <v>0</v>
          </cell>
          <cell r="M515">
            <v>0</v>
          </cell>
        </row>
        <row r="516">
          <cell r="D516">
            <v>403</v>
          </cell>
        </row>
        <row r="517">
          <cell r="D517">
            <v>40300000</v>
          </cell>
          <cell r="I517">
            <v>0</v>
          </cell>
          <cell r="K517">
            <v>0</v>
          </cell>
          <cell r="M517">
            <v>0</v>
          </cell>
        </row>
        <row r="518">
          <cell r="D518">
            <v>40300100</v>
          </cell>
          <cell r="I518">
            <v>0</v>
          </cell>
          <cell r="K518">
            <v>0</v>
          </cell>
          <cell r="M518">
            <v>0</v>
          </cell>
        </row>
        <row r="519">
          <cell r="D519">
            <v>404</v>
          </cell>
        </row>
        <row r="520">
          <cell r="D520">
            <v>40400000</v>
          </cell>
          <cell r="I520">
            <v>0</v>
          </cell>
          <cell r="K520">
            <v>0</v>
          </cell>
          <cell r="M520">
            <v>0</v>
          </cell>
        </row>
        <row r="521">
          <cell r="D521">
            <v>40400100</v>
          </cell>
          <cell r="I521">
            <v>2717494.4759999998</v>
          </cell>
          <cell r="K521">
            <v>3810429.2310000001</v>
          </cell>
          <cell r="M521">
            <v>564724.97699999996</v>
          </cell>
        </row>
        <row r="522">
          <cell r="D522">
            <v>40400200</v>
          </cell>
          <cell r="I522">
            <v>455732.37799999997</v>
          </cell>
          <cell r="K522">
            <v>271270.60499999998</v>
          </cell>
          <cell r="M522">
            <v>143434.9</v>
          </cell>
        </row>
        <row r="523">
          <cell r="D523">
            <v>40400300</v>
          </cell>
          <cell r="I523">
            <v>1577320.493</v>
          </cell>
          <cell r="K523">
            <v>560411.06999999995</v>
          </cell>
          <cell r="M523">
            <v>86744.960000000006</v>
          </cell>
        </row>
        <row r="524">
          <cell r="D524">
            <v>40400400</v>
          </cell>
          <cell r="I524">
            <v>146171.91</v>
          </cell>
          <cell r="K524">
            <v>82864.547000000006</v>
          </cell>
          <cell r="M524">
            <v>12418.046</v>
          </cell>
        </row>
        <row r="525">
          <cell r="D525">
            <v>40400500</v>
          </cell>
          <cell r="I525">
            <v>9902.6859999999997</v>
          </cell>
          <cell r="K525">
            <v>7379.3050000000003</v>
          </cell>
          <cell r="M525">
            <v>998.28</v>
          </cell>
        </row>
        <row r="526">
          <cell r="D526">
            <v>40400600</v>
          </cell>
          <cell r="I526">
            <v>0</v>
          </cell>
          <cell r="K526">
            <v>0</v>
          </cell>
          <cell r="M526">
            <v>0</v>
          </cell>
        </row>
        <row r="527">
          <cell r="D527">
            <v>405</v>
          </cell>
        </row>
        <row r="528">
          <cell r="D528">
            <v>40500100</v>
          </cell>
          <cell r="I528">
            <v>0</v>
          </cell>
          <cell r="K528">
            <v>0</v>
          </cell>
          <cell r="M528">
            <v>0</v>
          </cell>
        </row>
        <row r="529">
          <cell r="D529">
            <v>408</v>
          </cell>
        </row>
        <row r="530">
          <cell r="D530">
            <v>40800100</v>
          </cell>
          <cell r="I530">
            <v>0</v>
          </cell>
          <cell r="K530">
            <v>0</v>
          </cell>
          <cell r="M530">
            <v>0</v>
          </cell>
        </row>
        <row r="531">
          <cell r="D531">
            <v>40800110</v>
          </cell>
          <cell r="I531">
            <v>0</v>
          </cell>
          <cell r="K531">
            <v>0</v>
          </cell>
          <cell r="M531">
            <v>0</v>
          </cell>
        </row>
        <row r="532">
          <cell r="D532">
            <v>40800200</v>
          </cell>
          <cell r="I532">
            <v>171692.75600000002</v>
          </cell>
          <cell r="K532">
            <v>1200</v>
          </cell>
          <cell r="M532">
            <v>0</v>
          </cell>
        </row>
        <row r="533">
          <cell r="D533">
            <v>40800300</v>
          </cell>
          <cell r="I533">
            <v>562289.16700000002</v>
          </cell>
          <cell r="K533">
            <v>52490</v>
          </cell>
          <cell r="M533">
            <v>0</v>
          </cell>
        </row>
        <row r="534">
          <cell r="I534">
            <v>5247979.4993299991</v>
          </cell>
          <cell r="K534">
            <v>48209.5</v>
          </cell>
          <cell r="M534">
            <v>24094.638000000003</v>
          </cell>
        </row>
        <row r="535">
          <cell r="D535">
            <v>41</v>
          </cell>
        </row>
        <row r="536">
          <cell r="D536">
            <v>419</v>
          </cell>
        </row>
        <row r="537">
          <cell r="D537">
            <v>41900100</v>
          </cell>
          <cell r="I537">
            <v>0</v>
          </cell>
          <cell r="K537">
            <v>0</v>
          </cell>
          <cell r="M537">
            <v>0</v>
          </cell>
        </row>
        <row r="538">
          <cell r="D538">
            <v>41900200</v>
          </cell>
          <cell r="I538">
            <v>0</v>
          </cell>
          <cell r="K538">
            <v>0</v>
          </cell>
          <cell r="M538">
            <v>0</v>
          </cell>
        </row>
        <row r="539">
          <cell r="D539">
            <v>41900300</v>
          </cell>
          <cell r="I539">
            <v>0</v>
          </cell>
          <cell r="K539">
            <v>0</v>
          </cell>
          <cell r="M539">
            <v>0</v>
          </cell>
        </row>
        <row r="540">
          <cell r="D540">
            <v>41900400</v>
          </cell>
          <cell r="I540">
            <v>0</v>
          </cell>
          <cell r="K540">
            <v>0</v>
          </cell>
          <cell r="M540">
            <v>0</v>
          </cell>
        </row>
        <row r="542">
          <cell r="D542">
            <v>42</v>
          </cell>
        </row>
        <row r="543">
          <cell r="D543">
            <v>423</v>
          </cell>
        </row>
        <row r="544">
          <cell r="D544">
            <v>42300100</v>
          </cell>
          <cell r="I544">
            <v>9487.0139999999992</v>
          </cell>
          <cell r="K544">
            <v>0</v>
          </cell>
          <cell r="M544">
            <v>0</v>
          </cell>
        </row>
        <row r="545">
          <cell r="D545">
            <v>425</v>
          </cell>
        </row>
        <row r="546">
          <cell r="D546">
            <v>42500100</v>
          </cell>
          <cell r="I546">
            <v>102971.99200000023</v>
          </cell>
          <cell r="K546">
            <v>0</v>
          </cell>
          <cell r="M546">
            <v>0</v>
          </cell>
        </row>
        <row r="547">
          <cell r="D547">
            <v>427</v>
          </cell>
        </row>
        <row r="548">
          <cell r="D548">
            <v>42700100</v>
          </cell>
          <cell r="I548">
            <v>77.841999999999999</v>
          </cell>
          <cell r="K548">
            <v>0</v>
          </cell>
          <cell r="M548">
            <v>0</v>
          </cell>
        </row>
        <row r="549">
          <cell r="D549">
            <v>428</v>
          </cell>
        </row>
        <row r="550">
          <cell r="D550">
            <v>42800100</v>
          </cell>
          <cell r="I550">
            <v>165805.73699999999</v>
          </cell>
          <cell r="K550">
            <v>6929.8429999999998</v>
          </cell>
          <cell r="M550">
            <v>722.83699999999999</v>
          </cell>
        </row>
        <row r="551">
          <cell r="D551">
            <v>42800200</v>
          </cell>
          <cell r="I551">
            <v>0</v>
          </cell>
          <cell r="K551">
            <v>0</v>
          </cell>
          <cell r="M551">
            <v>0</v>
          </cell>
        </row>
        <row r="552">
          <cell r="D552">
            <v>42800300</v>
          </cell>
          <cell r="I552">
            <v>510704.46000000008</v>
          </cell>
          <cell r="K552">
            <v>15277.299000000001</v>
          </cell>
          <cell r="M552">
            <v>11463.589</v>
          </cell>
        </row>
        <row r="553">
          <cell r="D553">
            <v>42800400</v>
          </cell>
          <cell r="I553">
            <v>0</v>
          </cell>
          <cell r="K553">
            <v>0</v>
          </cell>
          <cell r="M553">
            <v>0</v>
          </cell>
        </row>
        <row r="555">
          <cell r="D555">
            <v>43</v>
          </cell>
        </row>
        <row r="556">
          <cell r="D556">
            <v>432</v>
          </cell>
        </row>
        <row r="557">
          <cell r="D557">
            <v>4321</v>
          </cell>
        </row>
        <row r="558">
          <cell r="D558">
            <v>43210100</v>
          </cell>
          <cell r="I558">
            <v>3104.9510000000009</v>
          </cell>
          <cell r="K558">
            <v>0</v>
          </cell>
          <cell r="M558">
            <v>0</v>
          </cell>
        </row>
        <row r="559">
          <cell r="D559">
            <v>43210500</v>
          </cell>
          <cell r="I559">
            <v>0</v>
          </cell>
          <cell r="K559">
            <v>0</v>
          </cell>
          <cell r="M559">
            <v>0</v>
          </cell>
        </row>
        <row r="560">
          <cell r="D560">
            <v>4322</v>
          </cell>
        </row>
        <row r="561">
          <cell r="D561">
            <v>43220100</v>
          </cell>
          <cell r="I561">
            <v>0</v>
          </cell>
          <cell r="K561">
            <v>0</v>
          </cell>
          <cell r="M561">
            <v>0</v>
          </cell>
        </row>
        <row r="562">
          <cell r="D562">
            <v>43220200</v>
          </cell>
          <cell r="I562">
            <v>0</v>
          </cell>
          <cell r="K562">
            <v>0</v>
          </cell>
          <cell r="M562">
            <v>0</v>
          </cell>
        </row>
        <row r="563">
          <cell r="D563">
            <v>4323</v>
          </cell>
        </row>
        <row r="564">
          <cell r="D564">
            <v>43230100</v>
          </cell>
          <cell r="I564">
            <v>0</v>
          </cell>
          <cell r="K564">
            <v>0</v>
          </cell>
          <cell r="M564">
            <v>0</v>
          </cell>
        </row>
        <row r="565">
          <cell r="D565">
            <v>4324</v>
          </cell>
        </row>
        <row r="566">
          <cell r="D566">
            <v>43240100</v>
          </cell>
          <cell r="I566">
            <v>0</v>
          </cell>
          <cell r="K566">
            <v>0</v>
          </cell>
          <cell r="M566">
            <v>0</v>
          </cell>
        </row>
        <row r="567">
          <cell r="D567">
            <v>43240200</v>
          </cell>
          <cell r="I567">
            <v>1981.5809999999999</v>
          </cell>
          <cell r="K567">
            <v>0</v>
          </cell>
          <cell r="M567">
            <v>0</v>
          </cell>
        </row>
        <row r="568">
          <cell r="D568">
            <v>43240300</v>
          </cell>
          <cell r="I568">
            <v>0</v>
          </cell>
          <cell r="K568">
            <v>0</v>
          </cell>
          <cell r="M568">
            <v>0</v>
          </cell>
        </row>
        <row r="569">
          <cell r="D569">
            <v>43240400</v>
          </cell>
          <cell r="I569">
            <v>0</v>
          </cell>
          <cell r="K569">
            <v>0</v>
          </cell>
          <cell r="M569">
            <v>0</v>
          </cell>
        </row>
        <row r="570">
          <cell r="D570">
            <v>43240500</v>
          </cell>
          <cell r="I570">
            <v>0</v>
          </cell>
          <cell r="K570">
            <v>0</v>
          </cell>
          <cell r="M570">
            <v>0</v>
          </cell>
        </row>
        <row r="571">
          <cell r="D571">
            <v>43240600</v>
          </cell>
          <cell r="I571">
            <v>0</v>
          </cell>
          <cell r="K571">
            <v>0</v>
          </cell>
          <cell r="M571">
            <v>0</v>
          </cell>
        </row>
        <row r="572">
          <cell r="D572">
            <v>43240700</v>
          </cell>
          <cell r="I572">
            <v>0</v>
          </cell>
          <cell r="K572">
            <v>0</v>
          </cell>
          <cell r="M572">
            <v>0</v>
          </cell>
        </row>
        <row r="573">
          <cell r="D573">
            <v>4325</v>
          </cell>
        </row>
        <row r="574">
          <cell r="D574">
            <v>43250100</v>
          </cell>
          <cell r="I574">
            <v>0</v>
          </cell>
          <cell r="K574">
            <v>0</v>
          </cell>
          <cell r="M574">
            <v>0</v>
          </cell>
        </row>
        <row r="575">
          <cell r="D575">
            <v>43250200</v>
          </cell>
          <cell r="I575">
            <v>0</v>
          </cell>
          <cell r="K575">
            <v>0</v>
          </cell>
          <cell r="M575">
            <v>0</v>
          </cell>
        </row>
        <row r="576">
          <cell r="D576">
            <v>4326</v>
          </cell>
        </row>
        <row r="577">
          <cell r="D577">
            <v>43260100</v>
          </cell>
          <cell r="I577">
            <v>2007.521</v>
          </cell>
          <cell r="K577">
            <v>0</v>
          </cell>
          <cell r="M577">
            <v>0</v>
          </cell>
        </row>
        <row r="578">
          <cell r="D578">
            <v>43280110</v>
          </cell>
          <cell r="I578">
            <v>0</v>
          </cell>
          <cell r="K578">
            <v>0</v>
          </cell>
          <cell r="M578">
            <v>250</v>
          </cell>
        </row>
        <row r="579">
          <cell r="D579">
            <v>4329</v>
          </cell>
        </row>
        <row r="580">
          <cell r="D580">
            <v>43290100</v>
          </cell>
          <cell r="I580">
            <v>0</v>
          </cell>
          <cell r="K580">
            <v>0</v>
          </cell>
          <cell r="M580">
            <v>0</v>
          </cell>
        </row>
        <row r="581">
          <cell r="D581">
            <v>434</v>
          </cell>
        </row>
        <row r="582">
          <cell r="D582">
            <v>43400100</v>
          </cell>
          <cell r="K582">
            <v>0</v>
          </cell>
          <cell r="M582">
            <v>0</v>
          </cell>
        </row>
        <row r="583">
          <cell r="D583">
            <v>43400200</v>
          </cell>
          <cell r="K583">
            <v>0</v>
          </cell>
          <cell r="M583">
            <v>0</v>
          </cell>
        </row>
        <row r="584">
          <cell r="D584">
            <v>43400300</v>
          </cell>
          <cell r="M584">
            <v>0</v>
          </cell>
        </row>
        <row r="585">
          <cell r="D585">
            <v>43400400</v>
          </cell>
        </row>
        <row r="586">
          <cell r="D586">
            <v>43400500</v>
          </cell>
        </row>
        <row r="587">
          <cell r="D587">
            <v>43400800</v>
          </cell>
          <cell r="K587">
            <v>0</v>
          </cell>
          <cell r="M587">
            <v>0</v>
          </cell>
        </row>
        <row r="588">
          <cell r="D588">
            <v>43400900</v>
          </cell>
          <cell r="K588">
            <v>0</v>
          </cell>
          <cell r="M588">
            <v>0</v>
          </cell>
        </row>
        <row r="589">
          <cell r="D589">
            <v>435</v>
          </cell>
        </row>
        <row r="590">
          <cell r="D590">
            <v>43500100</v>
          </cell>
          <cell r="I590">
            <v>0</v>
          </cell>
          <cell r="K590">
            <v>0</v>
          </cell>
          <cell r="M590">
            <v>0</v>
          </cell>
        </row>
        <row r="591">
          <cell r="D591">
            <v>436</v>
          </cell>
        </row>
        <row r="592">
          <cell r="D592">
            <v>4365</v>
          </cell>
        </row>
        <row r="593">
          <cell r="D593">
            <v>43650100</v>
          </cell>
          <cell r="I593">
            <v>0</v>
          </cell>
          <cell r="K593">
            <v>0</v>
          </cell>
          <cell r="M593">
            <v>0</v>
          </cell>
        </row>
        <row r="594">
          <cell r="D594">
            <v>43650200</v>
          </cell>
          <cell r="I594">
            <v>0</v>
          </cell>
          <cell r="K594">
            <v>0</v>
          </cell>
          <cell r="M594">
            <v>0</v>
          </cell>
        </row>
        <row r="595">
          <cell r="D595">
            <v>4366</v>
          </cell>
        </row>
        <row r="596">
          <cell r="D596">
            <v>43664000</v>
          </cell>
          <cell r="M596">
            <v>0</v>
          </cell>
        </row>
        <row r="597">
          <cell r="D597">
            <v>43660100</v>
          </cell>
          <cell r="M597">
            <v>0</v>
          </cell>
        </row>
        <row r="598">
          <cell r="D598">
            <v>43660200</v>
          </cell>
          <cell r="M598">
            <v>0</v>
          </cell>
        </row>
        <row r="599">
          <cell r="D599">
            <v>43660300</v>
          </cell>
          <cell r="M599">
            <v>0</v>
          </cell>
        </row>
        <row r="600">
          <cell r="D600">
            <v>43660400</v>
          </cell>
          <cell r="M600">
            <v>0</v>
          </cell>
        </row>
        <row r="601">
          <cell r="D601">
            <v>43660500</v>
          </cell>
          <cell r="M601">
            <v>0</v>
          </cell>
        </row>
        <row r="602">
          <cell r="D602">
            <v>43660700</v>
          </cell>
          <cell r="M602">
            <v>0</v>
          </cell>
        </row>
        <row r="603">
          <cell r="D603">
            <v>4367</v>
          </cell>
        </row>
        <row r="604">
          <cell r="D604">
            <v>43670100</v>
          </cell>
          <cell r="M604">
            <v>0</v>
          </cell>
        </row>
        <row r="605">
          <cell r="D605">
            <v>43670200</v>
          </cell>
          <cell r="M605">
            <v>0</v>
          </cell>
        </row>
        <row r="606">
          <cell r="D606">
            <v>43670300</v>
          </cell>
          <cell r="M606">
            <v>0</v>
          </cell>
        </row>
        <row r="607">
          <cell r="D607">
            <v>43670400</v>
          </cell>
          <cell r="M607">
            <v>0</v>
          </cell>
        </row>
        <row r="608">
          <cell r="D608">
            <v>4368</v>
          </cell>
        </row>
        <row r="609">
          <cell r="D609">
            <v>43680100</v>
          </cell>
          <cell r="I609">
            <v>0</v>
          </cell>
          <cell r="K609">
            <v>0</v>
          </cell>
          <cell r="M609">
            <v>0</v>
          </cell>
        </row>
        <row r="610">
          <cell r="D610">
            <v>437</v>
          </cell>
        </row>
        <row r="611">
          <cell r="D611">
            <v>43700100</v>
          </cell>
          <cell r="I611">
            <v>407.13600000000224</v>
          </cell>
          <cell r="K611">
            <v>0</v>
          </cell>
          <cell r="M611">
            <v>0</v>
          </cell>
        </row>
        <row r="612">
          <cell r="D612">
            <v>43700200</v>
          </cell>
          <cell r="I612">
            <v>1511.4879999999998</v>
          </cell>
          <cell r="K612">
            <v>1511.4880000000001</v>
          </cell>
          <cell r="M612">
            <v>0</v>
          </cell>
        </row>
        <row r="613">
          <cell r="D613">
            <v>43700300</v>
          </cell>
          <cell r="I613">
            <v>203.56899999999951</v>
          </cell>
          <cell r="K613">
            <v>0</v>
          </cell>
          <cell r="M613">
            <v>0</v>
          </cell>
        </row>
        <row r="614">
          <cell r="D614">
            <v>43700400</v>
          </cell>
          <cell r="I614">
            <v>0</v>
          </cell>
          <cell r="K614">
            <v>0</v>
          </cell>
          <cell r="M614">
            <v>0</v>
          </cell>
        </row>
        <row r="615">
          <cell r="D615">
            <v>438</v>
          </cell>
        </row>
        <row r="616">
          <cell r="D616">
            <v>43800100</v>
          </cell>
          <cell r="I616">
            <v>0</v>
          </cell>
          <cell r="K616">
            <v>0</v>
          </cell>
          <cell r="M616">
            <v>0</v>
          </cell>
        </row>
        <row r="617">
          <cell r="D617">
            <v>43800200</v>
          </cell>
          <cell r="I617">
            <v>0</v>
          </cell>
          <cell r="K617">
            <v>0</v>
          </cell>
          <cell r="M617">
            <v>0</v>
          </cell>
        </row>
        <row r="618">
          <cell r="D618">
            <v>43800300</v>
          </cell>
          <cell r="I618">
            <v>0</v>
          </cell>
          <cell r="K618">
            <v>0</v>
          </cell>
          <cell r="M618">
            <v>0</v>
          </cell>
        </row>
        <row r="619">
          <cell r="D619">
            <v>43800400</v>
          </cell>
          <cell r="I619">
            <v>0</v>
          </cell>
          <cell r="K619">
            <v>0</v>
          </cell>
          <cell r="M619">
            <v>0</v>
          </cell>
        </row>
        <row r="621">
          <cell r="D621">
            <v>44</v>
          </cell>
        </row>
        <row r="622">
          <cell r="D622">
            <v>441</v>
          </cell>
        </row>
        <row r="623">
          <cell r="D623">
            <v>44100200</v>
          </cell>
          <cell r="I623">
            <v>4151619.5093299998</v>
          </cell>
          <cell r="K623">
            <v>0</v>
          </cell>
          <cell r="M623">
            <v>0</v>
          </cell>
        </row>
        <row r="624">
          <cell r="D624">
            <v>442</v>
          </cell>
        </row>
        <row r="625">
          <cell r="D625">
            <v>44200100</v>
          </cell>
          <cell r="I625">
            <v>0</v>
          </cell>
          <cell r="K625">
            <v>0</v>
          </cell>
          <cell r="M625">
            <v>0</v>
          </cell>
        </row>
        <row r="626">
          <cell r="D626">
            <v>446</v>
          </cell>
        </row>
        <row r="627">
          <cell r="D627">
            <v>44600100</v>
          </cell>
          <cell r="K627">
            <v>0</v>
          </cell>
          <cell r="M627">
            <v>0</v>
          </cell>
        </row>
        <row r="628">
          <cell r="D628">
            <v>447</v>
          </cell>
        </row>
        <row r="629">
          <cell r="D629">
            <v>44700100</v>
          </cell>
          <cell r="I629">
            <v>0</v>
          </cell>
          <cell r="K629">
            <v>0</v>
          </cell>
          <cell r="M629">
            <v>0</v>
          </cell>
        </row>
        <row r="631">
          <cell r="D631">
            <v>45</v>
          </cell>
        </row>
        <row r="632">
          <cell r="D632">
            <v>453</v>
          </cell>
        </row>
        <row r="633">
          <cell r="D633">
            <v>4531</v>
          </cell>
        </row>
        <row r="634">
          <cell r="D634">
            <v>45310100</v>
          </cell>
          <cell r="I634">
            <v>233234.77000000002</v>
          </cell>
          <cell r="K634">
            <v>11972.12</v>
          </cell>
          <cell r="M634">
            <v>8389.4380000000001</v>
          </cell>
        </row>
        <row r="635">
          <cell r="D635">
            <v>45310200</v>
          </cell>
          <cell r="I635">
            <v>14234.239000000001</v>
          </cell>
          <cell r="K635">
            <v>1839.0029999999999</v>
          </cell>
          <cell r="M635">
            <v>-3910.817</v>
          </cell>
        </row>
        <row r="636">
          <cell r="D636">
            <v>45310300</v>
          </cell>
          <cell r="I636">
            <v>36161.991999999998</v>
          </cell>
          <cell r="K636">
            <v>1859.7470000000001</v>
          </cell>
          <cell r="M636">
            <v>1303.213</v>
          </cell>
        </row>
        <row r="637">
          <cell r="D637">
            <v>45310400</v>
          </cell>
          <cell r="I637">
            <v>0</v>
          </cell>
          <cell r="K637">
            <v>0</v>
          </cell>
          <cell r="M637">
            <v>0</v>
          </cell>
        </row>
        <row r="638">
          <cell r="D638">
            <v>4538</v>
          </cell>
        </row>
        <row r="639">
          <cell r="D639">
            <v>45380100</v>
          </cell>
          <cell r="I639">
            <v>0</v>
          </cell>
          <cell r="K639">
            <v>0</v>
          </cell>
          <cell r="M639">
            <v>0</v>
          </cell>
        </row>
        <row r="640">
          <cell r="D640">
            <v>45380200</v>
          </cell>
          <cell r="I640">
            <v>0</v>
          </cell>
          <cell r="K640">
            <v>0</v>
          </cell>
          <cell r="M640">
            <v>0</v>
          </cell>
        </row>
        <row r="641">
          <cell r="D641">
            <v>45380300</v>
          </cell>
          <cell r="I641">
            <v>0</v>
          </cell>
          <cell r="K641">
            <v>0</v>
          </cell>
          <cell r="M641">
            <v>0</v>
          </cell>
        </row>
        <row r="642">
          <cell r="D642">
            <v>45380400</v>
          </cell>
          <cell r="I642">
            <v>0</v>
          </cell>
          <cell r="K642">
            <v>0</v>
          </cell>
          <cell r="M642">
            <v>0</v>
          </cell>
        </row>
        <row r="643">
          <cell r="D643">
            <v>454</v>
          </cell>
        </row>
        <row r="644">
          <cell r="D644">
            <v>45400100</v>
          </cell>
          <cell r="I644">
            <v>0</v>
          </cell>
          <cell r="K644">
            <v>0</v>
          </cell>
          <cell r="M644">
            <v>0</v>
          </cell>
        </row>
        <row r="645">
          <cell r="D645">
            <v>457</v>
          </cell>
        </row>
        <row r="646">
          <cell r="D646">
            <v>45700200</v>
          </cell>
          <cell r="I646">
            <v>0</v>
          </cell>
          <cell r="K646">
            <v>0</v>
          </cell>
          <cell r="M646">
            <v>0</v>
          </cell>
        </row>
        <row r="647">
          <cell r="D647">
            <v>45700900</v>
          </cell>
          <cell r="I647">
            <v>1444.6</v>
          </cell>
          <cell r="K647">
            <v>300</v>
          </cell>
          <cell r="M647">
            <v>300</v>
          </cell>
        </row>
        <row r="648">
          <cell r="D648">
            <v>45719900</v>
          </cell>
          <cell r="I648">
            <v>0</v>
          </cell>
          <cell r="K648">
            <v>0</v>
          </cell>
          <cell r="M648">
            <v>0</v>
          </cell>
        </row>
        <row r="649">
          <cell r="D649">
            <v>458</v>
          </cell>
        </row>
        <row r="650">
          <cell r="D650">
            <v>45800100</v>
          </cell>
          <cell r="I650">
            <v>13000</v>
          </cell>
          <cell r="K650">
            <v>8520</v>
          </cell>
          <cell r="M650">
            <v>5576.3779999999997</v>
          </cell>
        </row>
        <row r="652">
          <cell r="D652">
            <v>46</v>
          </cell>
        </row>
        <row r="653">
          <cell r="D653">
            <v>461</v>
          </cell>
        </row>
        <row r="654">
          <cell r="D654">
            <v>46100100</v>
          </cell>
          <cell r="I654">
            <v>0</v>
          </cell>
          <cell r="K654">
            <v>0</v>
          </cell>
          <cell r="M654">
            <v>0</v>
          </cell>
        </row>
        <row r="655">
          <cell r="D655">
            <v>46100200</v>
          </cell>
          <cell r="I655">
            <v>0</v>
          </cell>
          <cell r="K655">
            <v>0</v>
          </cell>
          <cell r="M655">
            <v>0</v>
          </cell>
        </row>
        <row r="656">
          <cell r="D656">
            <v>46100300</v>
          </cell>
          <cell r="I656">
            <v>0</v>
          </cell>
          <cell r="K656">
            <v>0</v>
          </cell>
          <cell r="M656">
            <v>0</v>
          </cell>
        </row>
        <row r="657">
          <cell r="D657">
            <v>46100400</v>
          </cell>
          <cell r="I657">
            <v>0</v>
          </cell>
          <cell r="K657">
            <v>0</v>
          </cell>
          <cell r="M657">
            <v>0</v>
          </cell>
        </row>
        <row r="658">
          <cell r="D658">
            <v>46100600</v>
          </cell>
          <cell r="I658">
            <v>21.097999999999274</v>
          </cell>
          <cell r="K658">
            <v>0</v>
          </cell>
          <cell r="M658">
            <v>0</v>
          </cell>
        </row>
        <row r="659">
          <cell r="D659">
            <v>46100700</v>
          </cell>
          <cell r="M659">
            <v>0</v>
          </cell>
        </row>
        <row r="660">
          <cell r="D660">
            <v>468</v>
          </cell>
        </row>
        <row r="661">
          <cell r="D661">
            <v>46800100</v>
          </cell>
          <cell r="I661">
            <v>0</v>
          </cell>
          <cell r="K661">
            <v>0</v>
          </cell>
          <cell r="M661">
            <v>0</v>
          </cell>
        </row>
        <row r="662">
          <cell r="D662">
            <v>46800200</v>
          </cell>
          <cell r="I662">
            <v>0</v>
          </cell>
          <cell r="K662">
            <v>0</v>
          </cell>
          <cell r="M662">
            <v>0</v>
          </cell>
        </row>
        <row r="663">
          <cell r="D663">
            <v>46800300</v>
          </cell>
          <cell r="I663">
            <v>0</v>
          </cell>
          <cell r="K663">
            <v>0</v>
          </cell>
          <cell r="M663">
            <v>0</v>
          </cell>
        </row>
        <row r="664">
          <cell r="D664">
            <v>46800400</v>
          </cell>
          <cell r="I664">
            <v>0</v>
          </cell>
          <cell r="K664">
            <v>0</v>
          </cell>
          <cell r="M664">
            <v>0</v>
          </cell>
        </row>
        <row r="665">
          <cell r="D665">
            <v>46800900</v>
          </cell>
          <cell r="I665">
            <v>0</v>
          </cell>
          <cell r="K665">
            <v>0</v>
          </cell>
          <cell r="M665">
            <v>0</v>
          </cell>
        </row>
        <row r="667">
          <cell r="D667">
            <v>47</v>
          </cell>
        </row>
        <row r="668">
          <cell r="D668">
            <v>472</v>
          </cell>
        </row>
        <row r="669">
          <cell r="D669">
            <v>47200100</v>
          </cell>
          <cell r="I669">
            <v>0</v>
          </cell>
          <cell r="K669">
            <v>0</v>
          </cell>
          <cell r="M669">
            <v>0</v>
          </cell>
        </row>
        <row r="671">
          <cell r="D671">
            <v>48</v>
          </cell>
        </row>
        <row r="672">
          <cell r="D672">
            <v>481</v>
          </cell>
        </row>
        <row r="673">
          <cell r="D673">
            <v>48100100</v>
          </cell>
          <cell r="I673">
            <v>0</v>
          </cell>
          <cell r="K673">
            <v>0</v>
          </cell>
          <cell r="M673">
            <v>0</v>
          </cell>
        </row>
        <row r="674">
          <cell r="D674">
            <v>48100200</v>
          </cell>
          <cell r="I674">
            <v>0</v>
          </cell>
          <cell r="K674">
            <v>0</v>
          </cell>
          <cell r="M674">
            <v>0</v>
          </cell>
        </row>
        <row r="675">
          <cell r="D675">
            <v>48100300</v>
          </cell>
          <cell r="I675">
            <v>0</v>
          </cell>
          <cell r="K675">
            <v>0</v>
          </cell>
          <cell r="M675">
            <v>0</v>
          </cell>
        </row>
        <row r="676">
          <cell r="D676">
            <v>488</v>
          </cell>
        </row>
        <row r="677">
          <cell r="D677">
            <v>48800100</v>
          </cell>
          <cell r="I677">
            <v>0</v>
          </cell>
          <cell r="K677">
            <v>0</v>
          </cell>
          <cell r="M677">
            <v>0</v>
          </cell>
        </row>
        <row r="678">
          <cell r="I678">
            <v>591124.26699999999</v>
          </cell>
          <cell r="K678">
            <v>525480.26699999999</v>
          </cell>
          <cell r="M678">
            <v>2076187.534</v>
          </cell>
        </row>
        <row r="679">
          <cell r="D679" t="str">
            <v>Autres passifs financiers</v>
          </cell>
          <cell r="I679">
            <v>591124.26699999999</v>
          </cell>
          <cell r="K679">
            <v>516267.57499999995</v>
          </cell>
          <cell r="M679">
            <v>422068.96399999998</v>
          </cell>
        </row>
        <row r="680">
          <cell r="D680">
            <v>50</v>
          </cell>
        </row>
        <row r="681">
          <cell r="D681">
            <v>501</v>
          </cell>
        </row>
        <row r="682">
          <cell r="D682">
            <v>50100100</v>
          </cell>
          <cell r="I682">
            <v>0</v>
          </cell>
          <cell r="K682">
            <v>0</v>
          </cell>
          <cell r="M682">
            <v>0</v>
          </cell>
        </row>
        <row r="683">
          <cell r="D683">
            <v>505</v>
          </cell>
        </row>
        <row r="684">
          <cell r="D684">
            <v>50500100</v>
          </cell>
          <cell r="I684">
            <v>212121.212</v>
          </cell>
          <cell r="K684">
            <v>422068.96399999998</v>
          </cell>
          <cell r="M684">
            <v>422068.96399999998</v>
          </cell>
        </row>
        <row r="685">
          <cell r="D685">
            <v>507</v>
          </cell>
        </row>
        <row r="686">
          <cell r="D686">
            <v>50700100</v>
          </cell>
          <cell r="I686">
            <v>0</v>
          </cell>
          <cell r="K686">
            <v>0</v>
          </cell>
          <cell r="M686">
            <v>0</v>
          </cell>
        </row>
        <row r="687">
          <cell r="D687">
            <v>508</v>
          </cell>
        </row>
        <row r="688">
          <cell r="D688">
            <v>50800100</v>
          </cell>
          <cell r="I688">
            <v>0</v>
          </cell>
          <cell r="K688">
            <v>0</v>
          </cell>
          <cell r="M688">
            <v>0</v>
          </cell>
        </row>
        <row r="689">
          <cell r="D689">
            <v>50800200</v>
          </cell>
          <cell r="I689">
            <v>379003.05499999999</v>
          </cell>
          <cell r="K689">
            <v>94198.611000000004</v>
          </cell>
          <cell r="M689">
            <v>0</v>
          </cell>
        </row>
        <row r="690">
          <cell r="D690">
            <v>50800300</v>
          </cell>
          <cell r="I690">
            <v>0</v>
          </cell>
          <cell r="K690">
            <v>0</v>
          </cell>
          <cell r="M690">
            <v>0</v>
          </cell>
        </row>
        <row r="692">
          <cell r="D692" t="str">
            <v xml:space="preserve">Concours bancaires </v>
          </cell>
          <cell r="I692">
            <v>0</v>
          </cell>
          <cell r="K692">
            <v>9212.6919999999991</v>
          </cell>
          <cell r="M692">
            <v>1654118.57</v>
          </cell>
        </row>
        <row r="693">
          <cell r="D693">
            <v>53</v>
          </cell>
        </row>
        <row r="694">
          <cell r="D694">
            <v>532</v>
          </cell>
        </row>
        <row r="695">
          <cell r="D695">
            <v>5321</v>
          </cell>
        </row>
        <row r="696">
          <cell r="D696">
            <v>53210100</v>
          </cell>
          <cell r="M696">
            <v>1654118.57</v>
          </cell>
        </row>
        <row r="697">
          <cell r="D697">
            <v>53210990</v>
          </cell>
          <cell r="M697">
            <v>0</v>
          </cell>
        </row>
        <row r="698">
          <cell r="D698">
            <v>5322</v>
          </cell>
        </row>
        <row r="699">
          <cell r="D699">
            <v>53220100</v>
          </cell>
          <cell r="I699">
            <v>0</v>
          </cell>
          <cell r="K699">
            <v>0</v>
          </cell>
          <cell r="M699">
            <v>0</v>
          </cell>
        </row>
        <row r="700">
          <cell r="D700">
            <v>5323</v>
          </cell>
        </row>
        <row r="701">
          <cell r="D701">
            <v>53230100</v>
          </cell>
          <cell r="I701">
            <v>0</v>
          </cell>
          <cell r="K701">
            <v>0</v>
          </cell>
          <cell r="M701">
            <v>0</v>
          </cell>
        </row>
        <row r="702">
          <cell r="D702">
            <v>5324</v>
          </cell>
        </row>
        <row r="703">
          <cell r="D703">
            <v>53240100</v>
          </cell>
          <cell r="I703">
            <v>0</v>
          </cell>
          <cell r="K703">
            <v>0</v>
          </cell>
          <cell r="M703">
            <v>0</v>
          </cell>
        </row>
        <row r="704">
          <cell r="D704">
            <v>53240110</v>
          </cell>
          <cell r="I704">
            <v>0</v>
          </cell>
          <cell r="K704">
            <v>0</v>
          </cell>
          <cell r="M704">
            <v>0</v>
          </cell>
        </row>
        <row r="705">
          <cell r="D705">
            <v>53240140</v>
          </cell>
          <cell r="K705">
            <v>9194.48</v>
          </cell>
          <cell r="M705">
            <v>0</v>
          </cell>
        </row>
        <row r="706">
          <cell r="D706">
            <v>5325</v>
          </cell>
        </row>
        <row r="707">
          <cell r="D707">
            <v>53250100</v>
          </cell>
          <cell r="K707">
            <v>0</v>
          </cell>
          <cell r="M707">
            <v>0</v>
          </cell>
        </row>
        <row r="708">
          <cell r="D708">
            <v>53250110</v>
          </cell>
          <cell r="I708">
            <v>0</v>
          </cell>
          <cell r="K708">
            <v>0</v>
          </cell>
          <cell r="M708">
            <v>0</v>
          </cell>
        </row>
        <row r="709">
          <cell r="D709">
            <v>53250120</v>
          </cell>
          <cell r="I709">
            <v>0</v>
          </cell>
          <cell r="K709">
            <v>0</v>
          </cell>
          <cell r="M709">
            <v>0</v>
          </cell>
        </row>
        <row r="710">
          <cell r="D710">
            <v>53250130</v>
          </cell>
          <cell r="I710">
            <v>0</v>
          </cell>
          <cell r="K710">
            <v>0</v>
          </cell>
          <cell r="M710">
            <v>0</v>
          </cell>
        </row>
        <row r="711">
          <cell r="D711">
            <v>53250140</v>
          </cell>
          <cell r="I711">
            <v>0</v>
          </cell>
          <cell r="K711">
            <v>0</v>
          </cell>
          <cell r="M711">
            <v>0</v>
          </cell>
        </row>
        <row r="712">
          <cell r="D712">
            <v>53250150</v>
          </cell>
          <cell r="I712">
            <v>0</v>
          </cell>
          <cell r="K712">
            <v>0</v>
          </cell>
          <cell r="M712">
            <v>0</v>
          </cell>
        </row>
        <row r="713">
          <cell r="D713">
            <v>5329</v>
          </cell>
        </row>
        <row r="714">
          <cell r="D714">
            <v>53290100</v>
          </cell>
          <cell r="K714">
            <v>18.212</v>
          </cell>
          <cell r="M714">
            <v>0</v>
          </cell>
        </row>
        <row r="716">
          <cell r="I716">
            <v>12357840.282329999</v>
          </cell>
          <cell r="K716">
            <v>5410582.6900000004</v>
          </cell>
          <cell r="M716">
            <v>2941211.6689999998</v>
          </cell>
        </row>
        <row r="718">
          <cell r="I718">
            <v>54845719.070330001</v>
          </cell>
          <cell r="K718">
            <v>13571272.350000001</v>
          </cell>
          <cell r="M718">
            <v>4523970.2949999999</v>
          </cell>
        </row>
        <row r="720">
          <cell r="I720">
            <v>77211072.816334128</v>
          </cell>
          <cell r="K720">
            <v>38819924.174999997</v>
          </cell>
          <cell r="M720">
            <v>7649417.3279999997</v>
          </cell>
        </row>
        <row r="731">
          <cell r="I731">
            <v>0</v>
          </cell>
          <cell r="K731">
            <v>0</v>
          </cell>
          <cell r="M73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81"/>
  <sheetViews>
    <sheetView tabSelected="1" workbookViewId="0">
      <pane xSplit="3" ySplit="3" topLeftCell="D357" activePane="bottomRight" state="frozen"/>
      <selection pane="topRight" activeCell="D1" sqref="D1"/>
      <selection pane="bottomLeft" activeCell="A5" sqref="A5"/>
      <selection pane="bottomRight" activeCell="C369" sqref="C369"/>
    </sheetView>
  </sheetViews>
  <sheetFormatPr baseColWidth="10" defaultColWidth="8.88671875" defaultRowHeight="13.2" x14ac:dyDescent="0.25"/>
  <cols>
    <col min="1" max="1" width="2.5546875" style="1" customWidth="1"/>
    <col min="2" max="2" width="9.6640625" style="6" bestFit="1" customWidth="1"/>
    <col min="3" max="3" width="109" style="1" bestFit="1" customWidth="1"/>
    <col min="4" max="4" width="12.21875" style="1" bestFit="1" customWidth="1"/>
    <col min="5" max="6" width="13.21875" style="1" bestFit="1" customWidth="1"/>
    <col min="7" max="7" width="8.88671875" style="1"/>
    <col min="8" max="8" width="10.88671875" style="1" bestFit="1" customWidth="1"/>
    <col min="9" max="16384" width="8.88671875" style="1"/>
  </cols>
  <sheetData>
    <row r="3" spans="2:12" s="3" customFormat="1" x14ac:dyDescent="0.25">
      <c r="B3" s="5"/>
      <c r="D3" s="3">
        <v>2016</v>
      </c>
      <c r="E3" s="3">
        <v>2017</v>
      </c>
      <c r="F3" s="3">
        <v>2018</v>
      </c>
      <c r="G3" s="3">
        <v>2019</v>
      </c>
      <c r="H3" s="3">
        <v>2020</v>
      </c>
      <c r="I3" s="3">
        <v>2021</v>
      </c>
      <c r="J3" s="3">
        <v>2022</v>
      </c>
      <c r="K3" s="3">
        <v>2023</v>
      </c>
      <c r="L3" s="3">
        <v>2024</v>
      </c>
    </row>
    <row r="4" spans="2:12" x14ac:dyDescent="0.25">
      <c r="C4" s="1" t="s">
        <v>0</v>
      </c>
      <c r="D4" s="2"/>
      <c r="E4" s="2"/>
      <c r="F4" s="2"/>
      <c r="G4" s="2"/>
      <c r="H4" s="2"/>
      <c r="I4" s="2"/>
      <c r="J4" s="2"/>
      <c r="K4" s="2"/>
      <c r="L4" s="2"/>
    </row>
    <row r="5" spans="2:12" x14ac:dyDescent="0.25">
      <c r="C5" s="1" t="s">
        <v>1</v>
      </c>
      <c r="G5" s="2"/>
      <c r="H5" s="2"/>
      <c r="I5" s="2"/>
      <c r="J5" s="2"/>
      <c r="K5" s="2"/>
      <c r="L5" s="2"/>
    </row>
    <row r="6" spans="2:12" s="3" customFormat="1" x14ac:dyDescent="0.25">
      <c r="B6" s="5"/>
      <c r="C6" s="3" t="s">
        <v>2</v>
      </c>
      <c r="D6" s="10">
        <f ca="1">SUM(D6:D25)</f>
        <v>0</v>
      </c>
      <c r="E6" s="10">
        <f ca="1">SUM(E6:E25)</f>
        <v>0</v>
      </c>
      <c r="F6" s="10">
        <f ca="1">SUM(F6:F25)</f>
        <v>290738.18400000001</v>
      </c>
      <c r="G6" s="10"/>
      <c r="H6" s="10"/>
      <c r="I6" s="10"/>
      <c r="J6" s="10"/>
      <c r="K6" s="10"/>
      <c r="L6" s="10"/>
    </row>
    <row r="7" spans="2:12" x14ac:dyDescent="0.25">
      <c r="B7" s="7">
        <v>21</v>
      </c>
      <c r="C7" s="1" t="s">
        <v>3</v>
      </c>
      <c r="D7" s="4"/>
      <c r="E7" s="2"/>
      <c r="F7" s="2"/>
      <c r="G7" s="2"/>
      <c r="H7" s="2"/>
      <c r="I7" s="2"/>
      <c r="J7" s="2"/>
      <c r="K7" s="2"/>
      <c r="L7" s="2"/>
    </row>
    <row r="8" spans="2:12" x14ac:dyDescent="0.25">
      <c r="B8" s="7">
        <v>211</v>
      </c>
      <c r="C8" s="1" t="s">
        <v>4</v>
      </c>
      <c r="D8" s="4"/>
      <c r="E8" s="2"/>
      <c r="F8" s="2"/>
      <c r="G8" s="2"/>
      <c r="H8" s="2"/>
      <c r="I8" s="2"/>
      <c r="J8" s="2"/>
      <c r="K8" s="2"/>
      <c r="L8" s="2"/>
    </row>
    <row r="9" spans="2:12" x14ac:dyDescent="0.25">
      <c r="B9" s="8">
        <v>21100100</v>
      </c>
      <c r="C9" s="1" t="s">
        <v>4</v>
      </c>
      <c r="D9" s="4">
        <f>-INDEX([1]Bilan!$M:$M,MATCH(B9,[1]Bilan!$D:$D,0))</f>
        <v>0</v>
      </c>
      <c r="E9" s="2">
        <f>-INDEX([1]Bilan!$K:$K,MATCH(B9,[1]Bilan!$D:$D,0))</f>
        <v>0</v>
      </c>
      <c r="F9" s="2">
        <f>-INDEX([1]Bilan!$I:$I,MATCH(B9,[1]Bilan!$D:$D,0))</f>
        <v>0</v>
      </c>
      <c r="G9" s="2"/>
      <c r="H9" s="2"/>
      <c r="I9" s="2"/>
      <c r="J9" s="2"/>
      <c r="K9" s="2"/>
      <c r="L9" s="2"/>
    </row>
    <row r="10" spans="2:12" x14ac:dyDescent="0.25">
      <c r="B10" s="7">
        <v>212</v>
      </c>
      <c r="C10" s="1" t="s">
        <v>5</v>
      </c>
      <c r="D10" s="4"/>
      <c r="E10" s="2"/>
      <c r="F10" s="2"/>
      <c r="G10" s="2"/>
      <c r="H10" s="2"/>
      <c r="I10" s="2"/>
      <c r="J10" s="2"/>
      <c r="K10" s="2"/>
      <c r="L10" s="2"/>
    </row>
    <row r="11" spans="2:12" x14ac:dyDescent="0.25">
      <c r="B11" s="8">
        <v>21200100</v>
      </c>
      <c r="C11" s="1" t="s">
        <v>5</v>
      </c>
      <c r="D11" s="4">
        <f>-INDEX([1]Bilan!$M:$M,MATCH(B11,[1]Bilan!$D:$D,0))</f>
        <v>0</v>
      </c>
      <c r="E11" s="2">
        <f>-INDEX([1]Bilan!$K:$K,MATCH(B11,[1]Bilan!$D:$D,0))</f>
        <v>0</v>
      </c>
      <c r="F11" s="2">
        <f>-INDEX([1]Bilan!$I:$I,MATCH(B11,[1]Bilan!$D:$D,0))</f>
        <v>0</v>
      </c>
      <c r="G11" s="2"/>
      <c r="H11" s="2"/>
      <c r="I11" s="2"/>
      <c r="J11" s="2"/>
      <c r="K11" s="2"/>
      <c r="L11" s="2"/>
    </row>
    <row r="12" spans="2:12" x14ac:dyDescent="0.25">
      <c r="B12" s="7">
        <v>213</v>
      </c>
      <c r="C12" s="1" t="s">
        <v>6</v>
      </c>
      <c r="D12" s="4"/>
      <c r="E12" s="2"/>
      <c r="F12" s="2"/>
      <c r="G12" s="2"/>
      <c r="H12" s="2"/>
      <c r="I12" s="2"/>
      <c r="J12" s="2"/>
      <c r="K12" s="2"/>
      <c r="L12" s="2"/>
    </row>
    <row r="13" spans="2:12" x14ac:dyDescent="0.25">
      <c r="B13" s="8">
        <v>21300100</v>
      </c>
      <c r="C13" s="1" t="s">
        <v>7</v>
      </c>
      <c r="D13" s="4">
        <f>-INDEX([1]Bilan!$M:$M,MATCH(B13,[1]Bilan!$D:$D,0))</f>
        <v>0</v>
      </c>
      <c r="E13" s="2">
        <f>-INDEX([1]Bilan!$K:$K,MATCH(B13,[1]Bilan!$D:$D,0))</f>
        <v>0</v>
      </c>
      <c r="F13" s="2">
        <f>-INDEX([1]Bilan!$I:$I,MATCH(B13,[1]Bilan!$D:$D,0))</f>
        <v>0</v>
      </c>
      <c r="G13" s="2"/>
      <c r="H13" s="2"/>
      <c r="I13" s="2"/>
      <c r="J13" s="2"/>
      <c r="K13" s="2"/>
      <c r="L13" s="2"/>
    </row>
    <row r="14" spans="2:12" x14ac:dyDescent="0.25">
      <c r="B14" s="8">
        <v>21300200</v>
      </c>
      <c r="C14" s="1" t="s">
        <v>8</v>
      </c>
      <c r="D14" s="4">
        <f>-INDEX([1]Bilan!$M:$M,MATCH(B14,[1]Bilan!$D:$D,0))</f>
        <v>0</v>
      </c>
      <c r="E14" s="2">
        <f>-INDEX([1]Bilan!$K:$K,MATCH(B14,[1]Bilan!$D:$D,0))</f>
        <v>0</v>
      </c>
      <c r="F14" s="2">
        <f>-INDEX([1]Bilan!$I:$I,MATCH(B14,[1]Bilan!$D:$D,0))</f>
        <v>0</v>
      </c>
      <c r="G14" s="2"/>
      <c r="H14" s="2"/>
      <c r="I14" s="2"/>
      <c r="J14" s="2"/>
      <c r="K14" s="2"/>
      <c r="L14" s="2"/>
    </row>
    <row r="15" spans="2:12" x14ac:dyDescent="0.25">
      <c r="B15" s="7">
        <v>214</v>
      </c>
      <c r="C15" s="1" t="s">
        <v>9</v>
      </c>
      <c r="D15" s="4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8">
        <v>21400100</v>
      </c>
      <c r="C16" s="1" t="s">
        <v>9</v>
      </c>
      <c r="D16" s="4">
        <f>-INDEX([1]Bilan!$M:$M,MATCH(B16,[1]Bilan!$D:$D,0))</f>
        <v>0</v>
      </c>
      <c r="E16" s="2">
        <f>-INDEX([1]Bilan!$K:$K,MATCH(B16,[1]Bilan!$D:$D,0))</f>
        <v>0</v>
      </c>
      <c r="F16" s="2">
        <f>-INDEX([1]Bilan!$I:$I,MATCH(B16,[1]Bilan!$D:$D,0))</f>
        <v>0</v>
      </c>
      <c r="G16" s="2"/>
      <c r="H16" s="2"/>
      <c r="I16" s="2"/>
      <c r="J16" s="2"/>
      <c r="K16" s="2"/>
      <c r="L16" s="2"/>
    </row>
    <row r="17" spans="2:12" x14ac:dyDescent="0.25">
      <c r="B17" s="7">
        <v>216</v>
      </c>
      <c r="C17" s="1" t="s">
        <v>10</v>
      </c>
      <c r="D17" s="4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8">
        <v>21600100</v>
      </c>
      <c r="C18" s="1" t="s">
        <v>10</v>
      </c>
      <c r="D18" s="4">
        <f>-INDEX([1]Bilan!$M:$M,MATCH(B18,[1]Bilan!$D:$D,0))</f>
        <v>0</v>
      </c>
      <c r="E18" s="2">
        <f>-INDEX([1]Bilan!$K:$K,MATCH(B18,[1]Bilan!$D:$D,0))</f>
        <v>0</v>
      </c>
      <c r="F18" s="2">
        <f>-INDEX([1]Bilan!$I:$I,MATCH(B18,[1]Bilan!$D:$D,0))</f>
        <v>290738.18400000001</v>
      </c>
      <c r="G18" s="2"/>
      <c r="H18" s="2"/>
      <c r="I18" s="2"/>
      <c r="J18" s="2"/>
      <c r="K18" s="2"/>
      <c r="L18" s="2"/>
    </row>
    <row r="19" spans="2:12" x14ac:dyDescent="0.25">
      <c r="B19" s="7">
        <v>218</v>
      </c>
      <c r="C19" s="1" t="s">
        <v>11</v>
      </c>
      <c r="D19" s="4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8">
        <v>21800100</v>
      </c>
      <c r="C20" s="1" t="s">
        <v>11</v>
      </c>
      <c r="D20" s="4">
        <f>-INDEX([1]Bilan!$M:$M,MATCH(B20,[1]Bilan!$D:$D,0))</f>
        <v>0</v>
      </c>
      <c r="E20" s="2">
        <f>-INDEX([1]Bilan!$K:$K,MATCH(B20,[1]Bilan!$D:$D,0))</f>
        <v>0</v>
      </c>
      <c r="F20" s="2">
        <f>-INDEX([1]Bilan!$I:$I,MATCH(B20,[1]Bilan!$D:$D,0))</f>
        <v>0</v>
      </c>
      <c r="G20" s="2"/>
      <c r="H20" s="2"/>
      <c r="I20" s="2"/>
      <c r="J20" s="2"/>
      <c r="K20" s="2"/>
      <c r="L20" s="2"/>
    </row>
    <row r="21" spans="2:12" x14ac:dyDescent="0.25">
      <c r="B21" s="6">
        <v>23</v>
      </c>
      <c r="C21" s="1" t="s">
        <v>12</v>
      </c>
      <c r="D21" s="4"/>
      <c r="E21" s="2"/>
      <c r="F21" s="2"/>
      <c r="G21" s="2"/>
      <c r="H21" s="2"/>
      <c r="I21" s="2"/>
      <c r="J21" s="2"/>
      <c r="K21" s="2"/>
      <c r="L21" s="2"/>
    </row>
    <row r="22" spans="2:12" x14ac:dyDescent="0.25">
      <c r="B22" s="6">
        <v>231</v>
      </c>
      <c r="C22" s="1" t="s">
        <v>13</v>
      </c>
      <c r="D22" s="4"/>
      <c r="E22" s="2"/>
      <c r="F22" s="2"/>
      <c r="G22" s="2"/>
      <c r="H22" s="2"/>
      <c r="I22" s="2"/>
      <c r="J22" s="2"/>
      <c r="K22" s="2"/>
      <c r="L22" s="2"/>
    </row>
    <row r="23" spans="2:12" x14ac:dyDescent="0.25">
      <c r="B23" s="6">
        <v>23100100</v>
      </c>
      <c r="C23" s="1" t="s">
        <v>13</v>
      </c>
      <c r="D23" s="4">
        <f>-INDEX([1]Bilan!$M:$M,MATCH(B23,[1]Bilan!$D:$D,0))</f>
        <v>0</v>
      </c>
      <c r="E23" s="2">
        <f>-INDEX([1]Bilan!$K:$K,MATCH(B23,[1]Bilan!$D:$D,0))</f>
        <v>0</v>
      </c>
      <c r="F23" s="2">
        <f>-INDEX([1]Bilan!$I:$I,MATCH(B23,[1]Bilan!$D:$D,0))</f>
        <v>0</v>
      </c>
      <c r="G23" s="2"/>
      <c r="H23" s="2"/>
      <c r="I23" s="2"/>
      <c r="J23" s="2"/>
      <c r="K23" s="2"/>
      <c r="L23" s="2"/>
    </row>
    <row r="24" spans="2:12" x14ac:dyDescent="0.25">
      <c r="B24" s="6">
        <v>237</v>
      </c>
      <c r="C24" s="1" t="s">
        <v>14</v>
      </c>
      <c r="D24" s="4"/>
      <c r="E24" s="2"/>
      <c r="F24" s="2"/>
      <c r="G24" s="2"/>
      <c r="H24" s="2"/>
      <c r="I24" s="2"/>
      <c r="J24" s="2"/>
      <c r="K24" s="2"/>
      <c r="L24" s="2"/>
    </row>
    <row r="25" spans="2:12" x14ac:dyDescent="0.25">
      <c r="B25" s="6">
        <v>23700100</v>
      </c>
      <c r="C25" s="1" t="s">
        <v>14</v>
      </c>
      <c r="D25" s="4">
        <f>-INDEX([1]Bilan!$M:$M,MATCH(B25,[1]Bilan!$D:$D,0))</f>
        <v>0</v>
      </c>
      <c r="E25" s="2">
        <f>-INDEX([1]Bilan!$K:$K,MATCH(B25,[1]Bilan!$D:$D,0))</f>
        <v>0</v>
      </c>
      <c r="F25" s="2">
        <f>-INDEX([1]Bilan!$I:$I,MATCH(B25,[1]Bilan!$D:$D,0))</f>
        <v>0</v>
      </c>
      <c r="G25" s="2"/>
      <c r="H25" s="2"/>
      <c r="I25" s="2"/>
      <c r="J25" s="2"/>
      <c r="K25" s="2"/>
      <c r="L25" s="2"/>
    </row>
    <row r="26" spans="2:12" s="3" customFormat="1" x14ac:dyDescent="0.25">
      <c r="C26" s="3" t="s">
        <v>23</v>
      </c>
      <c r="D26" s="9">
        <f>SUM(D27:D35)</f>
        <v>0</v>
      </c>
      <c r="E26" s="9">
        <f t="shared" ref="E26" si="0">SUM(E27:E35)</f>
        <v>0</v>
      </c>
      <c r="F26" s="9">
        <f>SUM(F27:F35)</f>
        <v>0</v>
      </c>
      <c r="G26" s="10"/>
      <c r="H26" s="10"/>
      <c r="I26" s="10"/>
      <c r="J26" s="10"/>
      <c r="K26" s="10"/>
      <c r="L26" s="10"/>
    </row>
    <row r="27" spans="2:12" x14ac:dyDescent="0.25">
      <c r="B27" s="6">
        <v>28</v>
      </c>
      <c r="C27" s="1" t="s">
        <v>15</v>
      </c>
      <c r="D27" s="4"/>
      <c r="E27" s="2"/>
      <c r="F27" s="2"/>
      <c r="G27" s="2"/>
      <c r="H27" s="2"/>
      <c r="I27" s="2"/>
      <c r="J27" s="2"/>
      <c r="K27" s="2"/>
      <c r="L27" s="2"/>
    </row>
    <row r="28" spans="2:12" x14ac:dyDescent="0.25">
      <c r="B28" s="6">
        <v>281</v>
      </c>
      <c r="C28" s="1" t="s">
        <v>16</v>
      </c>
      <c r="D28" s="4"/>
      <c r="E28" s="2"/>
      <c r="F28" s="2"/>
      <c r="G28" s="2"/>
      <c r="H28" s="2"/>
      <c r="I28" s="2"/>
      <c r="J28" s="2"/>
      <c r="K28" s="2"/>
      <c r="L28" s="2"/>
    </row>
    <row r="29" spans="2:12" x14ac:dyDescent="0.25">
      <c r="B29" s="6">
        <v>28100100</v>
      </c>
      <c r="C29" s="1" t="s">
        <v>17</v>
      </c>
      <c r="D29" s="4">
        <f>-INDEX([1]Bilan!$M:$M,MATCH(B29,[1]Bilan!$D:$D,0))</f>
        <v>0</v>
      </c>
      <c r="E29" s="2">
        <f>-INDEX([1]Bilan!$K:$K,MATCH(B29,[1]Bilan!$D:$D,0))</f>
        <v>0</v>
      </c>
      <c r="F29" s="2">
        <f>-INDEX([1]Bilan!$I:$I,MATCH(B29,[1]Bilan!$D:$D,0))</f>
        <v>0</v>
      </c>
      <c r="G29" s="2"/>
      <c r="H29" s="2"/>
      <c r="I29" s="2"/>
      <c r="J29" s="2"/>
      <c r="K29" s="2"/>
      <c r="L29" s="2"/>
    </row>
    <row r="30" spans="2:12" x14ac:dyDescent="0.25">
      <c r="B30" s="6">
        <v>28100200</v>
      </c>
      <c r="C30" s="1" t="s">
        <v>18</v>
      </c>
      <c r="D30" s="4">
        <f>-INDEX([1]Bilan!$M:$M,MATCH(B30,[1]Bilan!$D:$D,0))</f>
        <v>0</v>
      </c>
      <c r="E30" s="2">
        <f>-INDEX([1]Bilan!$K:$K,MATCH(B30,[1]Bilan!$D:$D,0))</f>
        <v>0</v>
      </c>
      <c r="F30" s="2">
        <f>-INDEX([1]Bilan!$I:$I,MATCH(B30,[1]Bilan!$D:$D,0))</f>
        <v>0</v>
      </c>
    </row>
    <row r="31" spans="2:12" x14ac:dyDescent="0.25">
      <c r="B31" s="6">
        <v>28100300</v>
      </c>
      <c r="C31" s="1" t="s">
        <v>19</v>
      </c>
      <c r="D31" s="4">
        <f>-INDEX([1]Bilan!$M:$M,MATCH(B31,[1]Bilan!$D:$D,0))</f>
        <v>0</v>
      </c>
      <c r="E31" s="2">
        <f>-INDEX([1]Bilan!$K:$K,MATCH(B31,[1]Bilan!$D:$D,0))</f>
        <v>0</v>
      </c>
      <c r="F31" s="2">
        <f>-INDEX([1]Bilan!$I:$I,MATCH(B31,[1]Bilan!$D:$D,0))</f>
        <v>0</v>
      </c>
    </row>
    <row r="32" spans="2:12" x14ac:dyDescent="0.25">
      <c r="B32" s="6">
        <v>28100400</v>
      </c>
      <c r="C32" s="1" t="s">
        <v>20</v>
      </c>
      <c r="D32" s="4">
        <f>-INDEX([1]Bilan!$M:$M,MATCH(B32,[1]Bilan!$D:$D,0))</f>
        <v>0</v>
      </c>
      <c r="E32" s="2">
        <f>-INDEX([1]Bilan!$K:$K,MATCH(B32,[1]Bilan!$D:$D,0))</f>
        <v>0</v>
      </c>
      <c r="F32" s="2">
        <f>-INDEX([1]Bilan!$I:$I,MATCH(B32,[1]Bilan!$D:$D,0))</f>
        <v>0</v>
      </c>
    </row>
    <row r="33" spans="2:6" x14ac:dyDescent="0.25">
      <c r="B33" s="6">
        <v>28100600</v>
      </c>
      <c r="C33" s="1" t="s">
        <v>21</v>
      </c>
      <c r="D33" s="4">
        <f>-INDEX([1]Bilan!$M:$M,MATCH(B33,[1]Bilan!$D:$D,0))</f>
        <v>0</v>
      </c>
      <c r="E33" s="2">
        <f>-INDEX([1]Bilan!$K:$K,MATCH(B33,[1]Bilan!$D:$D,0))</f>
        <v>0</v>
      </c>
      <c r="F33" s="2">
        <f>-INDEX([1]Bilan!$I:$I,MATCH(B33,[1]Bilan!$D:$D,0))</f>
        <v>0</v>
      </c>
    </row>
    <row r="34" spans="2:6" x14ac:dyDescent="0.25">
      <c r="B34" s="6">
        <v>28100800</v>
      </c>
      <c r="C34" s="1" t="s">
        <v>22</v>
      </c>
      <c r="D34" s="4">
        <f>-INDEX([1]Bilan!$M:$M,MATCH(B34,[1]Bilan!$D:$D,0))</f>
        <v>0</v>
      </c>
      <c r="E34" s="2">
        <f>-INDEX([1]Bilan!$K:$K,MATCH(B34,[1]Bilan!$D:$D,0))</f>
        <v>0</v>
      </c>
      <c r="F34" s="2">
        <f>-INDEX([1]Bilan!$I:$I,MATCH(B34,[1]Bilan!$D:$D,0))</f>
        <v>0</v>
      </c>
    </row>
    <row r="35" spans="2:6" x14ac:dyDescent="0.25">
      <c r="B35" s="6">
        <v>29200100</v>
      </c>
      <c r="C35" s="1" t="s">
        <v>24</v>
      </c>
      <c r="D35" s="4">
        <f>-INDEX([1]Bilan!$M:$M,MATCH(B35,[1]Bilan!$D:$D,0))</f>
        <v>0</v>
      </c>
      <c r="E35" s="2">
        <f>-INDEX([1]Bilan!$K:$K,MATCH(B35,[1]Bilan!$D:$D,0))</f>
        <v>0</v>
      </c>
      <c r="F35" s="2">
        <f>-INDEX([1]Bilan!$I:$I,MATCH(B35,[1]Bilan!$D:$D,0))</f>
        <v>0</v>
      </c>
    </row>
    <row r="36" spans="2:6" x14ac:dyDescent="0.25">
      <c r="B36" s="15"/>
      <c r="C36" s="13" t="s">
        <v>25</v>
      </c>
      <c r="D36" s="16">
        <f ca="1">D6-D26</f>
        <v>0</v>
      </c>
      <c r="E36" s="16">
        <f ca="1">E6-E26</f>
        <v>0</v>
      </c>
      <c r="F36" s="16">
        <f ca="1">F6-F26</f>
        <v>290738.18400000001</v>
      </c>
    </row>
    <row r="37" spans="2:6" x14ac:dyDescent="0.25">
      <c r="C37" s="3" t="s">
        <v>26</v>
      </c>
      <c r="D37" s="9"/>
      <c r="E37" s="9"/>
      <c r="F37" s="9"/>
    </row>
    <row r="38" spans="2:6" s="3" customFormat="1" x14ac:dyDescent="0.25">
      <c r="B38" s="5">
        <v>22</v>
      </c>
      <c r="C38" s="3" t="s">
        <v>27</v>
      </c>
      <c r="D38" s="9">
        <f>SUM(D39:D60)</f>
        <v>4665144.6679999996</v>
      </c>
      <c r="E38" s="9">
        <f t="shared" ref="E38:F38" si="1">SUM(E39:E60)</f>
        <v>5831735.4809999997</v>
      </c>
      <c r="F38" s="9">
        <f t="shared" si="1"/>
        <v>17753309.792999998</v>
      </c>
    </row>
    <row r="39" spans="2:6" x14ac:dyDescent="0.25">
      <c r="B39" s="6">
        <v>221</v>
      </c>
      <c r="C39" s="1" t="s">
        <v>28</v>
      </c>
    </row>
    <row r="40" spans="2:6" x14ac:dyDescent="0.25">
      <c r="B40" s="6">
        <v>22100100</v>
      </c>
      <c r="C40" s="1" t="s">
        <v>28</v>
      </c>
      <c r="D40" s="4">
        <f>-INDEX([1]Bilan!$M:$M,MATCH(B40,[1]Bilan!$D:$D,0))</f>
        <v>4661634.6679999996</v>
      </c>
      <c r="E40" s="2">
        <f>-INDEX([1]Bilan!$K:$K,MATCH(B40,[1]Bilan!$D:$D,0))</f>
        <v>4661634.6679999996</v>
      </c>
      <c r="F40" s="2">
        <f>-INDEX([1]Bilan!$I:$I,MATCH(B40,[1]Bilan!$D:$D,0))</f>
        <v>4661634.6679999996</v>
      </c>
    </row>
    <row r="41" spans="2:6" x14ac:dyDescent="0.25">
      <c r="B41" s="6">
        <v>222</v>
      </c>
      <c r="C41" s="1" t="s">
        <v>29</v>
      </c>
    </row>
    <row r="42" spans="2:6" x14ac:dyDescent="0.25">
      <c r="B42" s="6">
        <v>2221</v>
      </c>
      <c r="C42" s="1" t="s">
        <v>30</v>
      </c>
    </row>
    <row r="43" spans="2:6" x14ac:dyDescent="0.25">
      <c r="B43" s="6">
        <v>22210100</v>
      </c>
      <c r="C43" s="1" t="s">
        <v>30</v>
      </c>
      <c r="D43" s="4">
        <f>-INDEX([1]Bilan!$M:$M,MATCH(B43,[1]Bilan!$D:$D,0))</f>
        <v>0</v>
      </c>
      <c r="E43" s="2">
        <f>-INDEX([1]Bilan!$K:$K,MATCH(B43,[1]Bilan!$D:$D,0))</f>
        <v>0</v>
      </c>
      <c r="F43" s="2">
        <f>-INDEX([1]Bilan!$I:$I,MATCH(B43,[1]Bilan!$D:$D,0))</f>
        <v>0</v>
      </c>
    </row>
    <row r="44" spans="2:6" x14ac:dyDescent="0.25">
      <c r="B44" s="6">
        <v>2225</v>
      </c>
      <c r="C44" s="1" t="s">
        <v>31</v>
      </c>
    </row>
    <row r="45" spans="2:6" x14ac:dyDescent="0.25">
      <c r="B45" s="6">
        <v>22250100</v>
      </c>
      <c r="C45" s="1" t="s">
        <v>31</v>
      </c>
      <c r="D45" s="4">
        <f>-INDEX([1]Bilan!$M:$M,MATCH(B45,[1]Bilan!$D:$D,0))</f>
        <v>0</v>
      </c>
      <c r="E45" s="2">
        <f>-INDEX([1]Bilan!$K:$K,MATCH(B45,[1]Bilan!$D:$D,0))</f>
        <v>0</v>
      </c>
      <c r="F45" s="2">
        <f>-INDEX([1]Bilan!$I:$I,MATCH(B45,[1]Bilan!$D:$D,0))</f>
        <v>0</v>
      </c>
    </row>
    <row r="46" spans="2:6" x14ac:dyDescent="0.25">
      <c r="B46" s="6">
        <v>2226</v>
      </c>
      <c r="C46" s="1" t="s">
        <v>32</v>
      </c>
    </row>
    <row r="47" spans="2:6" x14ac:dyDescent="0.25">
      <c r="B47" s="6">
        <v>22260100</v>
      </c>
      <c r="C47" s="1" t="s">
        <v>32</v>
      </c>
      <c r="D47" s="4">
        <f>-INDEX([1]Bilan!$M:$M,MATCH(B47,[1]Bilan!$D:$D,0))</f>
        <v>0</v>
      </c>
      <c r="E47" s="2">
        <f>-INDEX([1]Bilan!$K:$K,MATCH(B47,[1]Bilan!$D:$D,0))</f>
        <v>0</v>
      </c>
      <c r="F47" s="2">
        <f>-INDEX([1]Bilan!$I:$I,MATCH(B47,[1]Bilan!$D:$D,0))</f>
        <v>0</v>
      </c>
    </row>
    <row r="48" spans="2:6" x14ac:dyDescent="0.25">
      <c r="B48" s="6">
        <v>2227</v>
      </c>
      <c r="C48" s="1" t="s">
        <v>33</v>
      </c>
    </row>
    <row r="49" spans="2:6" x14ac:dyDescent="0.25">
      <c r="B49" s="6">
        <v>22270100</v>
      </c>
      <c r="C49" s="1" t="s">
        <v>33</v>
      </c>
      <c r="D49" s="4">
        <f>-INDEX([1]Bilan!$M:$M,MATCH(B49,[1]Bilan!$D:$D,0))</f>
        <v>0</v>
      </c>
      <c r="E49" s="2">
        <f>-INDEX([1]Bilan!$K:$K,MATCH(B49,[1]Bilan!$D:$D,0))</f>
        <v>0</v>
      </c>
      <c r="F49" s="2">
        <f>-INDEX([1]Bilan!$I:$I,MATCH(B49,[1]Bilan!$D:$D,0))</f>
        <v>0</v>
      </c>
    </row>
    <row r="50" spans="2:6" x14ac:dyDescent="0.25">
      <c r="B50" s="6">
        <v>223</v>
      </c>
      <c r="C50" s="1" t="s">
        <v>34</v>
      </c>
    </row>
    <row r="51" spans="2:6" x14ac:dyDescent="0.25">
      <c r="B51" s="6">
        <v>2231</v>
      </c>
      <c r="C51" s="1" t="s">
        <v>35</v>
      </c>
    </row>
    <row r="52" spans="2:6" x14ac:dyDescent="0.25">
      <c r="B52" s="6">
        <v>22310100</v>
      </c>
      <c r="C52" s="1" t="s">
        <v>35</v>
      </c>
      <c r="D52" s="4">
        <f>-INDEX([1]Bilan!$M:$M,MATCH(B52,[1]Bilan!$D:$D,0))</f>
        <v>0</v>
      </c>
      <c r="E52" s="2">
        <f>-INDEX([1]Bilan!$K:$K,MATCH(B52,[1]Bilan!$D:$D,0))</f>
        <v>0</v>
      </c>
      <c r="F52" s="2">
        <f>-INDEX([1]Bilan!$I:$I,MATCH(B52,[1]Bilan!$D:$D,0))</f>
        <v>0</v>
      </c>
    </row>
    <row r="53" spans="2:6" x14ac:dyDescent="0.25">
      <c r="B53" s="6">
        <v>2234</v>
      </c>
      <c r="C53" s="1" t="s">
        <v>36</v>
      </c>
    </row>
    <row r="54" spans="2:6" x14ac:dyDescent="0.25">
      <c r="B54" s="6">
        <v>22340100</v>
      </c>
      <c r="C54" s="1" t="s">
        <v>36</v>
      </c>
      <c r="D54" s="4">
        <f>-INDEX([1]Bilan!$M:$M,MATCH(B54,[1]Bilan!$D:$D,0))</f>
        <v>0</v>
      </c>
      <c r="E54" s="2">
        <f>-INDEX([1]Bilan!$K:$K,MATCH(B54,[1]Bilan!$D:$D,0))</f>
        <v>0</v>
      </c>
      <c r="F54" s="2">
        <f>-INDEX([1]Bilan!$I:$I,MATCH(B54,[1]Bilan!$D:$D,0))</f>
        <v>5337872.6749999998</v>
      </c>
    </row>
    <row r="55" spans="2:6" x14ac:dyDescent="0.25">
      <c r="B55" s="6">
        <v>224</v>
      </c>
      <c r="C55" s="1" t="s">
        <v>37</v>
      </c>
    </row>
    <row r="56" spans="2:6" x14ac:dyDescent="0.25">
      <c r="B56" s="6">
        <v>22400100</v>
      </c>
      <c r="C56" s="1" t="s">
        <v>37</v>
      </c>
      <c r="D56" s="4">
        <f>-INDEX([1]Bilan!$M:$M,MATCH(B56,[1]Bilan!$D:$D,0))</f>
        <v>0</v>
      </c>
      <c r="E56" s="2">
        <f>-INDEX([1]Bilan!$K:$K,MATCH(B56,[1]Bilan!$D:$D,0))</f>
        <v>1120980.3130000001</v>
      </c>
      <c r="F56" s="2">
        <f>-INDEX([1]Bilan!$I:$I,MATCH(B56,[1]Bilan!$D:$D,0))</f>
        <v>6586023.9109999994</v>
      </c>
    </row>
    <row r="57" spans="2:6" x14ac:dyDescent="0.25">
      <c r="B57" s="6">
        <v>226</v>
      </c>
      <c r="C57" s="1" t="s">
        <v>38</v>
      </c>
    </row>
    <row r="58" spans="2:6" x14ac:dyDescent="0.25">
      <c r="B58" s="6">
        <v>22600100</v>
      </c>
      <c r="C58" s="1" t="s">
        <v>38</v>
      </c>
      <c r="D58" s="4">
        <f>-INDEX([1]Bilan!$M:$M,MATCH(B58,[1]Bilan!$D:$D,0))</f>
        <v>3510</v>
      </c>
      <c r="E58" s="2">
        <f>-INDEX([1]Bilan!$K:$K,MATCH(B58,[1]Bilan!$D:$D,0))</f>
        <v>49120.5</v>
      </c>
      <c r="F58" s="2">
        <f>-INDEX([1]Bilan!$I:$I,MATCH(B58,[1]Bilan!$D:$D,0))</f>
        <v>845814.66500000004</v>
      </c>
    </row>
    <row r="59" spans="2:6" x14ac:dyDescent="0.25">
      <c r="B59" s="6">
        <v>228</v>
      </c>
      <c r="C59" s="1" t="s">
        <v>39</v>
      </c>
    </row>
    <row r="60" spans="2:6" x14ac:dyDescent="0.25">
      <c r="B60" s="6">
        <v>22800100</v>
      </c>
      <c r="C60" s="1" t="s">
        <v>39</v>
      </c>
      <c r="D60" s="4">
        <f>-INDEX([1]Bilan!$M:$M,MATCH(B60,[1]Bilan!$D:$D,0))</f>
        <v>0</v>
      </c>
      <c r="E60" s="2">
        <f>-INDEX([1]Bilan!$K:$K,MATCH(B60,[1]Bilan!$D:$D,0))</f>
        <v>0</v>
      </c>
      <c r="F60" s="2">
        <f>-INDEX([1]Bilan!$I:$I,MATCH(B60,[1]Bilan!$D:$D,0))</f>
        <v>321963.87400000001</v>
      </c>
    </row>
    <row r="61" spans="2:6" s="3" customFormat="1" x14ac:dyDescent="0.25">
      <c r="B61" s="5">
        <v>23</v>
      </c>
      <c r="C61" s="3" t="s">
        <v>12</v>
      </c>
      <c r="D61" s="10">
        <f>SUM(D62:D67)</f>
        <v>2195178.7710000002</v>
      </c>
      <c r="E61" s="10">
        <f t="shared" ref="E61:F61" si="2">SUM(E62:E67)</f>
        <v>15426351.696</v>
      </c>
      <c r="F61" s="10">
        <f t="shared" si="2"/>
        <v>31372758.802000001</v>
      </c>
    </row>
    <row r="62" spans="2:6" x14ac:dyDescent="0.25">
      <c r="B62" s="6">
        <v>232</v>
      </c>
      <c r="C62" s="1" t="s">
        <v>40</v>
      </c>
    </row>
    <row r="63" spans="2:6" x14ac:dyDescent="0.25">
      <c r="B63" s="6">
        <v>23200100</v>
      </c>
      <c r="C63" s="1" t="s">
        <v>40</v>
      </c>
      <c r="D63" s="4">
        <f>-INDEX([1]Bilan!$M:$M,MATCH(B63,[1]Bilan!$D:$D,0))</f>
        <v>1047444.336</v>
      </c>
      <c r="E63" s="2">
        <f>-INDEX([1]Bilan!$K:$K,MATCH(B63,[1]Bilan!$D:$D,0))</f>
        <v>13524570.504000001</v>
      </c>
      <c r="F63" s="2">
        <f>-INDEX([1]Bilan!$I:$I,MATCH(B63,[1]Bilan!$D:$D,0))</f>
        <v>30405095.426000003</v>
      </c>
    </row>
    <row r="64" spans="2:6" x14ac:dyDescent="0.25">
      <c r="B64" s="6">
        <v>238</v>
      </c>
      <c r="C64" s="1" t="s">
        <v>41</v>
      </c>
    </row>
    <row r="65" spans="2:7" x14ac:dyDescent="0.25">
      <c r="B65" s="6">
        <v>23800100</v>
      </c>
      <c r="C65" s="1" t="s">
        <v>41</v>
      </c>
      <c r="D65" s="4">
        <f>-INDEX([1]Bilan!$M:$M,MATCH(B65,[1]Bilan!$D:$D,0))</f>
        <v>1147734.4350000001</v>
      </c>
      <c r="E65" s="2">
        <f>-INDEX([1]Bilan!$K:$K,MATCH(B65,[1]Bilan!$D:$D,0))</f>
        <v>1901781.192</v>
      </c>
      <c r="F65" s="2">
        <f>-INDEX([1]Bilan!$I:$I,MATCH(B65,[1]Bilan!$D:$D,0))</f>
        <v>967663.37600000005</v>
      </c>
    </row>
    <row r="66" spans="2:7" x14ac:dyDescent="0.25">
      <c r="B66" s="6">
        <v>24</v>
      </c>
      <c r="C66" s="1" t="s">
        <v>42</v>
      </c>
      <c r="D66" s="4"/>
      <c r="E66" s="2"/>
      <c r="F66" s="2"/>
    </row>
    <row r="67" spans="2:7" x14ac:dyDescent="0.25">
      <c r="B67" s="6">
        <v>24000100</v>
      </c>
      <c r="C67" s="1" t="s">
        <v>42</v>
      </c>
      <c r="D67" s="4">
        <f>-INDEX([1]Bilan!$M:$M,MATCH(B67,[1]Bilan!$D:$D,0))</f>
        <v>0</v>
      </c>
      <c r="E67" s="2">
        <f>-INDEX([1]Bilan!$K:$K,MATCH(B67,[1]Bilan!$D:$D,0))</f>
        <v>0</v>
      </c>
      <c r="F67" s="2">
        <f>-INDEX([1]Bilan!$I:$I,MATCH(B67,[1]Bilan!$D:$D,0))</f>
        <v>0</v>
      </c>
      <c r="G67" s="2"/>
    </row>
    <row r="68" spans="2:7" s="3" customFormat="1" x14ac:dyDescent="0.25">
      <c r="C68" s="5" t="s">
        <v>43</v>
      </c>
      <c r="D68" s="10">
        <f>SUM(D69:D80)</f>
        <v>-1121.9269999999999</v>
      </c>
      <c r="E68" s="10">
        <f t="shared" ref="E68:F68" si="3">SUM(E69:E80)</f>
        <v>-2197.3150000000001</v>
      </c>
      <c r="F68" s="10">
        <f t="shared" si="3"/>
        <v>-2197.3150000000001</v>
      </c>
      <c r="G68" s="10"/>
    </row>
    <row r="69" spans="2:7" x14ac:dyDescent="0.25">
      <c r="B69" s="1">
        <v>28</v>
      </c>
      <c r="C69" s="1" t="s">
        <v>15</v>
      </c>
      <c r="D69" s="2"/>
      <c r="E69" s="2"/>
      <c r="F69" s="2"/>
      <c r="G69" s="2"/>
    </row>
    <row r="70" spans="2:7" x14ac:dyDescent="0.25">
      <c r="B70" s="1">
        <v>282</v>
      </c>
      <c r="C70" s="1" t="s">
        <v>44</v>
      </c>
      <c r="D70" s="2"/>
      <c r="E70" s="2"/>
      <c r="F70" s="2"/>
      <c r="G70" s="2"/>
    </row>
    <row r="71" spans="2:7" x14ac:dyDescent="0.25">
      <c r="B71" s="1">
        <v>28200100</v>
      </c>
      <c r="C71" s="1" t="s">
        <v>45</v>
      </c>
      <c r="D71" s="4">
        <f>-INDEX([1]Bilan!$M:$M,MATCH(B71,[1]Bilan!$D:$D,0))</f>
        <v>0</v>
      </c>
      <c r="E71" s="2">
        <f>-INDEX([1]Bilan!$K:$K,MATCH(B71,[1]Bilan!$D:$D,0))</f>
        <v>0</v>
      </c>
      <c r="F71" s="2">
        <f>-INDEX([1]Bilan!$I:$I,MATCH(B71,[1]Bilan!$D:$D,0))</f>
        <v>0</v>
      </c>
      <c r="G71" s="2"/>
    </row>
    <row r="72" spans="2:7" x14ac:dyDescent="0.25">
      <c r="B72" s="1">
        <v>28200200</v>
      </c>
      <c r="C72" s="1" t="s">
        <v>46</v>
      </c>
      <c r="D72" s="4">
        <f>-INDEX([1]Bilan!$M:$M,MATCH(B72,[1]Bilan!$D:$D,0))</f>
        <v>0</v>
      </c>
      <c r="E72" s="2">
        <f>-INDEX([1]Bilan!$K:$K,MATCH(B72,[1]Bilan!$D:$D,0))</f>
        <v>0</v>
      </c>
      <c r="F72" s="2">
        <f>-INDEX([1]Bilan!$I:$I,MATCH(B72,[1]Bilan!$D:$D,0))</f>
        <v>0</v>
      </c>
      <c r="G72" s="2"/>
    </row>
    <row r="73" spans="2:7" x14ac:dyDescent="0.25">
      <c r="B73" s="1">
        <v>28200300</v>
      </c>
      <c r="C73" s="1" t="s">
        <v>47</v>
      </c>
      <c r="D73" s="4">
        <f>-INDEX([1]Bilan!$M:$M,MATCH(B73,[1]Bilan!$D:$D,0))</f>
        <v>0</v>
      </c>
      <c r="E73" s="2">
        <f>-INDEX([1]Bilan!$K:$K,MATCH(B73,[1]Bilan!$D:$D,0))</f>
        <v>0</v>
      </c>
      <c r="F73" s="2">
        <f>-INDEX([1]Bilan!$I:$I,MATCH(B73,[1]Bilan!$D:$D,0))</f>
        <v>0</v>
      </c>
      <c r="G73" s="2"/>
    </row>
    <row r="74" spans="2:7" x14ac:dyDescent="0.25">
      <c r="B74" s="1">
        <v>28200400</v>
      </c>
      <c r="C74" s="1" t="s">
        <v>48</v>
      </c>
      <c r="D74" s="4">
        <f>-INDEX([1]Bilan!$M:$M,MATCH(B74,[1]Bilan!$D:$D,0))</f>
        <v>0</v>
      </c>
      <c r="E74" s="2">
        <f>-INDEX([1]Bilan!$K:$K,MATCH(B74,[1]Bilan!$D:$D,0))</f>
        <v>0</v>
      </c>
      <c r="F74" s="2">
        <f>-INDEX([1]Bilan!$I:$I,MATCH(B74,[1]Bilan!$D:$D,0))</f>
        <v>0</v>
      </c>
      <c r="G74" s="2"/>
    </row>
    <row r="75" spans="2:7" x14ac:dyDescent="0.25">
      <c r="B75" s="1">
        <v>28200500</v>
      </c>
      <c r="C75" s="1" t="s">
        <v>49</v>
      </c>
      <c r="D75" s="4">
        <f>-INDEX([1]Bilan!$M:$M,MATCH(B75,[1]Bilan!$D:$D,0))</f>
        <v>0</v>
      </c>
      <c r="E75" s="2">
        <f>-INDEX([1]Bilan!$K:$K,MATCH(B75,[1]Bilan!$D:$D,0))</f>
        <v>0</v>
      </c>
      <c r="F75" s="2">
        <f>-INDEX([1]Bilan!$I:$I,MATCH(B75,[1]Bilan!$D:$D,0))</f>
        <v>0</v>
      </c>
      <c r="G75" s="2"/>
    </row>
    <row r="76" spans="2:7" x14ac:dyDescent="0.25">
      <c r="B76" s="1">
        <v>28200600</v>
      </c>
      <c r="C76" s="1" t="s">
        <v>50</v>
      </c>
      <c r="D76" s="4">
        <f>-INDEX([1]Bilan!$M:$M,MATCH(B76,[1]Bilan!$D:$D,0))</f>
        <v>-1121.9269999999999</v>
      </c>
      <c r="E76" s="2">
        <f>-INDEX([1]Bilan!$K:$K,MATCH(B76,[1]Bilan!$D:$D,0))</f>
        <v>-2197.3150000000001</v>
      </c>
      <c r="F76" s="2">
        <f>-INDEX([1]Bilan!$I:$I,MATCH(B76,[1]Bilan!$D:$D,0))</f>
        <v>-2197.3150000000001</v>
      </c>
      <c r="G76" s="2"/>
    </row>
    <row r="77" spans="2:7" x14ac:dyDescent="0.25">
      <c r="B77" s="1">
        <v>28200800</v>
      </c>
      <c r="C77" s="1" t="s">
        <v>51</v>
      </c>
      <c r="D77" s="4">
        <f>-INDEX([1]Bilan!$M:$M,MATCH(B77,[1]Bilan!$D:$D,0))</f>
        <v>0</v>
      </c>
      <c r="E77" s="2">
        <f>-INDEX([1]Bilan!$K:$K,MATCH(B77,[1]Bilan!$D:$D,0))</f>
        <v>0</v>
      </c>
      <c r="F77" s="2">
        <f>-INDEX([1]Bilan!$I:$I,MATCH(B77,[1]Bilan!$D:$D,0))</f>
        <v>0</v>
      </c>
      <c r="G77" s="2"/>
    </row>
    <row r="78" spans="2:7" x14ac:dyDescent="0.25">
      <c r="B78" s="1">
        <v>284</v>
      </c>
      <c r="C78" s="1" t="s">
        <v>52</v>
      </c>
      <c r="D78" s="2"/>
      <c r="E78" s="2"/>
      <c r="F78" s="2"/>
      <c r="G78" s="2"/>
    </row>
    <row r="79" spans="2:7" x14ac:dyDescent="0.25">
      <c r="B79" s="1">
        <v>28400100</v>
      </c>
      <c r="C79" s="1" t="s">
        <v>52</v>
      </c>
      <c r="D79" s="4">
        <f>-INDEX([1]Bilan!$M:$M,MATCH(B79,[1]Bilan!$D:$D,0))</f>
        <v>0</v>
      </c>
      <c r="E79" s="2">
        <f>-INDEX([1]Bilan!$K:$K,MATCH(B79,[1]Bilan!$D:$D,0))</f>
        <v>0</v>
      </c>
      <c r="F79" s="2">
        <f>-INDEX([1]Bilan!$I:$I,MATCH(B79,[1]Bilan!$D:$D,0))</f>
        <v>0</v>
      </c>
      <c r="G79" s="2"/>
    </row>
    <row r="80" spans="2:7" x14ac:dyDescent="0.25">
      <c r="B80" s="1">
        <v>29200200</v>
      </c>
      <c r="C80" s="1" t="s">
        <v>53</v>
      </c>
      <c r="D80" s="4">
        <f>-INDEX([1]Bilan!$M:$M,MATCH(B80,[1]Bilan!$D:$D,0))</f>
        <v>0</v>
      </c>
      <c r="E80" s="2">
        <f>-INDEX([1]Bilan!$K:$K,MATCH(B80,[1]Bilan!$D:$D,0))</f>
        <v>0</v>
      </c>
      <c r="F80" s="2">
        <f>-INDEX([1]Bilan!$I:$I,MATCH(B80,[1]Bilan!$D:$D,0))</f>
        <v>0</v>
      </c>
      <c r="G80" s="2"/>
    </row>
    <row r="81" spans="2:7" x14ac:dyDescent="0.25">
      <c r="B81" s="15"/>
      <c r="C81" s="13" t="s">
        <v>54</v>
      </c>
      <c r="D81" s="16">
        <f>D68+D61+D38</f>
        <v>6859201.5120000001</v>
      </c>
      <c r="E81" s="16">
        <f t="shared" ref="E81:F81" si="4">E68+E61+E38</f>
        <v>21255889.862</v>
      </c>
      <c r="F81" s="16">
        <f t="shared" si="4"/>
        <v>49123871.280000001</v>
      </c>
    </row>
    <row r="82" spans="2:7" s="3" customFormat="1" x14ac:dyDescent="0.25">
      <c r="B82" s="5"/>
      <c r="C82" s="5" t="s">
        <v>55</v>
      </c>
      <c r="D82" s="10"/>
      <c r="E82" s="10"/>
      <c r="F82" s="10"/>
      <c r="G82" s="10"/>
    </row>
    <row r="83" spans="2:7" s="3" customFormat="1" x14ac:dyDescent="0.25">
      <c r="B83" s="5">
        <v>25</v>
      </c>
      <c r="C83" s="3" t="s">
        <v>56</v>
      </c>
      <c r="D83" s="10">
        <f>SUM(D84:D90)</f>
        <v>0</v>
      </c>
      <c r="E83" s="10">
        <f t="shared" ref="E83:F83" si="5">SUM(E84:E90)</f>
        <v>0</v>
      </c>
      <c r="F83" s="10">
        <f t="shared" si="5"/>
        <v>0</v>
      </c>
    </row>
    <row r="84" spans="2:7" x14ac:dyDescent="0.25">
      <c r="B84" s="6">
        <v>251</v>
      </c>
      <c r="C84" s="1" t="s">
        <v>57</v>
      </c>
    </row>
    <row r="85" spans="2:7" x14ac:dyDescent="0.25">
      <c r="B85" s="6">
        <v>25100100</v>
      </c>
      <c r="C85" s="1" t="s">
        <v>58</v>
      </c>
      <c r="D85" s="4">
        <f>-INDEX([1]Bilan!$M:$M,MATCH(B85,[1]Bilan!$D:$D,0))</f>
        <v>0</v>
      </c>
      <c r="E85" s="2">
        <f>-INDEX([1]Bilan!$K:$K,MATCH(B85,[1]Bilan!$D:$D,0))</f>
        <v>0</v>
      </c>
      <c r="F85" s="2">
        <f>-INDEX([1]Bilan!$I:$I,MATCH(B85,[1]Bilan!$D:$D,0))</f>
        <v>0</v>
      </c>
    </row>
    <row r="86" spans="2:7" x14ac:dyDescent="0.25">
      <c r="B86" s="6">
        <v>25100200</v>
      </c>
      <c r="C86" s="1" t="s">
        <v>59</v>
      </c>
      <c r="D86" s="4">
        <f>-INDEX([1]Bilan!$M:$M,MATCH(B86,[1]Bilan!$D:$D,0))</f>
        <v>0</v>
      </c>
      <c r="E86" s="2">
        <f>-INDEX([1]Bilan!$K:$K,MATCH(B86,[1]Bilan!$D:$D,0))</f>
        <v>0</v>
      </c>
      <c r="F86" s="2">
        <f>-INDEX([1]Bilan!$I:$I,MATCH(B86,[1]Bilan!$D:$D,0))</f>
        <v>0</v>
      </c>
    </row>
    <row r="87" spans="2:7" x14ac:dyDescent="0.25">
      <c r="B87" s="6">
        <v>256</v>
      </c>
      <c r="C87" s="1" t="s">
        <v>60</v>
      </c>
    </row>
    <row r="88" spans="2:7" x14ac:dyDescent="0.25">
      <c r="B88" s="6">
        <v>25600100</v>
      </c>
      <c r="C88" s="1" t="s">
        <v>60</v>
      </c>
      <c r="D88" s="4">
        <f>-INDEX([1]Bilan!$M:$M,MATCH(B88,[1]Bilan!$D:$D,0))</f>
        <v>0</v>
      </c>
      <c r="E88" s="2">
        <f>-INDEX([1]Bilan!$K:$K,MATCH(B88,[1]Bilan!$D:$D,0))</f>
        <v>0</v>
      </c>
      <c r="F88" s="2">
        <f>-INDEX([1]Bilan!$I:$I,MATCH(B88,[1]Bilan!$D:$D,0))</f>
        <v>0</v>
      </c>
    </row>
    <row r="89" spans="2:7" x14ac:dyDescent="0.25">
      <c r="B89" s="6">
        <v>259</v>
      </c>
      <c r="C89" s="1" t="s">
        <v>61</v>
      </c>
    </row>
    <row r="90" spans="2:7" x14ac:dyDescent="0.25">
      <c r="B90" s="6">
        <v>25900100</v>
      </c>
      <c r="C90" s="1" t="s">
        <v>61</v>
      </c>
      <c r="D90" s="4">
        <f>-INDEX([1]Bilan!$M:$M,MATCH(B90,[1]Bilan!$D:$D,0))</f>
        <v>0</v>
      </c>
      <c r="E90" s="2">
        <f>-INDEX([1]Bilan!$K:$K,MATCH(B90,[1]Bilan!$D:$D,0))</f>
        <v>0</v>
      </c>
      <c r="F90" s="2">
        <f>-INDEX([1]Bilan!$I:$I,MATCH(B90,[1]Bilan!$D:$D,0))</f>
        <v>0</v>
      </c>
    </row>
    <row r="91" spans="2:7" s="3" customFormat="1" x14ac:dyDescent="0.25">
      <c r="B91" s="5">
        <v>26</v>
      </c>
      <c r="C91" s="3" t="s">
        <v>62</v>
      </c>
      <c r="D91" s="10">
        <f>SUM(D92:D106)</f>
        <v>0</v>
      </c>
      <c r="E91" s="10">
        <f t="shared" ref="E91:F91" si="6">SUM(E92:E106)</f>
        <v>0</v>
      </c>
      <c r="F91" s="10">
        <f t="shared" si="6"/>
        <v>11322.040000000005</v>
      </c>
    </row>
    <row r="92" spans="2:7" x14ac:dyDescent="0.25">
      <c r="B92" s="6">
        <v>262</v>
      </c>
      <c r="C92" s="1" t="s">
        <v>63</v>
      </c>
    </row>
    <row r="93" spans="2:7" x14ac:dyDescent="0.25">
      <c r="B93" s="6">
        <v>26200100</v>
      </c>
      <c r="C93" s="1" t="s">
        <v>64</v>
      </c>
      <c r="D93" s="4">
        <f>-INDEX([1]Bilan!$M:$M,MATCH(B93,[1]Bilan!$D:$D,0))</f>
        <v>0</v>
      </c>
      <c r="E93" s="2">
        <f>-INDEX([1]Bilan!$K:$K,MATCH(B93,[1]Bilan!$D:$D,0))</f>
        <v>0</v>
      </c>
      <c r="F93" s="2">
        <f>-INDEX([1]Bilan!$I:$I,MATCH(B93,[1]Bilan!$D:$D,0))</f>
        <v>0</v>
      </c>
    </row>
    <row r="94" spans="2:7" x14ac:dyDescent="0.25">
      <c r="B94" s="6">
        <v>264</v>
      </c>
      <c r="C94" s="1" t="s">
        <v>65</v>
      </c>
    </row>
    <row r="95" spans="2:7" x14ac:dyDescent="0.25">
      <c r="B95" s="6">
        <v>26400100</v>
      </c>
      <c r="C95" s="1" t="s">
        <v>66</v>
      </c>
      <c r="D95" s="4">
        <f>-INDEX([1]Bilan!$M:$M,MATCH(B95,[1]Bilan!$D:$D,0))</f>
        <v>0</v>
      </c>
      <c r="E95" s="2">
        <f>-INDEX([1]Bilan!$K:$K,MATCH(B95,[1]Bilan!$D:$D,0))</f>
        <v>0</v>
      </c>
      <c r="F95" s="2">
        <f>-INDEX([1]Bilan!$I:$I,MATCH(B95,[1]Bilan!$D:$D,0))</f>
        <v>0</v>
      </c>
    </row>
    <row r="96" spans="2:7" x14ac:dyDescent="0.25">
      <c r="B96" s="6">
        <v>26400200</v>
      </c>
      <c r="C96" s="1" t="s">
        <v>67</v>
      </c>
      <c r="D96" s="4">
        <f>-INDEX([1]Bilan!$M:$M,MATCH(B96,[1]Bilan!$D:$D,0))</f>
        <v>0</v>
      </c>
      <c r="E96" s="2">
        <f>-INDEX([1]Bilan!$K:$K,MATCH(B96,[1]Bilan!$D:$D,0))</f>
        <v>0</v>
      </c>
      <c r="F96" s="2">
        <f>-INDEX([1]Bilan!$I:$I,MATCH(B96,[1]Bilan!$D:$D,0))</f>
        <v>11322.040000000005</v>
      </c>
    </row>
    <row r="97" spans="2:7" x14ac:dyDescent="0.25">
      <c r="B97" s="6">
        <v>26400300</v>
      </c>
      <c r="C97" s="1" t="s">
        <v>68</v>
      </c>
      <c r="D97" s="4">
        <f>-INDEX([1]Bilan!$M:$M,MATCH(B97,[1]Bilan!$D:$D,0))</f>
        <v>0</v>
      </c>
      <c r="E97" s="2">
        <f>-INDEX([1]Bilan!$K:$K,MATCH(B97,[1]Bilan!$D:$D,0))</f>
        <v>0</v>
      </c>
      <c r="F97" s="2">
        <f>-INDEX([1]Bilan!$I:$I,MATCH(B97,[1]Bilan!$D:$D,0))</f>
        <v>0</v>
      </c>
    </row>
    <row r="98" spans="2:7" x14ac:dyDescent="0.25">
      <c r="B98" s="6">
        <v>26400400</v>
      </c>
      <c r="C98" s="1" t="s">
        <v>69</v>
      </c>
      <c r="D98" s="4">
        <f>-INDEX([1]Bilan!$M:$M,MATCH(B98,[1]Bilan!$D:$D,0))</f>
        <v>0</v>
      </c>
      <c r="E98" s="2">
        <f>-INDEX([1]Bilan!$K:$K,MATCH(B98,[1]Bilan!$D:$D,0))</f>
        <v>0</v>
      </c>
      <c r="F98" s="2">
        <f>-INDEX([1]Bilan!$I:$I,MATCH(B98,[1]Bilan!$D:$D,0))</f>
        <v>0</v>
      </c>
    </row>
    <row r="99" spans="2:7" x14ac:dyDescent="0.25">
      <c r="B99" s="6">
        <v>265</v>
      </c>
      <c r="C99" s="1" t="s">
        <v>70</v>
      </c>
    </row>
    <row r="100" spans="2:7" x14ac:dyDescent="0.25">
      <c r="B100" s="6">
        <v>26500100</v>
      </c>
      <c r="C100" s="1" t="s">
        <v>71</v>
      </c>
      <c r="D100" s="4">
        <f>-INDEX([1]Bilan!$M:$M,MATCH(B100,[1]Bilan!$D:$D,0))</f>
        <v>0</v>
      </c>
      <c r="E100" s="2">
        <f>-INDEX([1]Bilan!$K:$K,MATCH(B100,[1]Bilan!$D:$D,0))</f>
        <v>0</v>
      </c>
      <c r="F100" s="2">
        <f>-INDEX([1]Bilan!$I:$I,MATCH(B100,[1]Bilan!$D:$D,0))</f>
        <v>0</v>
      </c>
    </row>
    <row r="101" spans="2:7" x14ac:dyDescent="0.25">
      <c r="B101" s="6">
        <v>26500200</v>
      </c>
      <c r="C101" s="1" t="s">
        <v>72</v>
      </c>
      <c r="D101" s="4">
        <f>-INDEX([1]Bilan!$M:$M,MATCH(B101,[1]Bilan!$D:$D,0))</f>
        <v>0</v>
      </c>
      <c r="E101" s="2">
        <f>-INDEX([1]Bilan!$K:$K,MATCH(B101,[1]Bilan!$D:$D,0))</f>
        <v>0</v>
      </c>
      <c r="F101" s="2">
        <f>-INDEX([1]Bilan!$I:$I,MATCH(B101,[1]Bilan!$D:$D,0))</f>
        <v>0</v>
      </c>
    </row>
    <row r="102" spans="2:7" x14ac:dyDescent="0.25">
      <c r="B102" s="6">
        <v>26500300</v>
      </c>
      <c r="C102" s="1" t="s">
        <v>73</v>
      </c>
      <c r="D102" s="4">
        <f>-INDEX([1]Bilan!$M:$M,MATCH(B102,[1]Bilan!$D:$D,0))</f>
        <v>0</v>
      </c>
      <c r="E102" s="2">
        <f>-INDEX([1]Bilan!$K:$K,MATCH(B102,[1]Bilan!$D:$D,0))</f>
        <v>0</v>
      </c>
      <c r="F102" s="2">
        <f>-INDEX([1]Bilan!$I:$I,MATCH(B102,[1]Bilan!$D:$D,0))</f>
        <v>0</v>
      </c>
    </row>
    <row r="103" spans="2:7" x14ac:dyDescent="0.25">
      <c r="B103" s="6">
        <v>26500400</v>
      </c>
      <c r="C103" s="1" t="s">
        <v>74</v>
      </c>
      <c r="D103" s="4">
        <f>-INDEX([1]Bilan!$M:$M,MATCH(B103,[1]Bilan!$D:$D,0))</f>
        <v>0</v>
      </c>
      <c r="E103" s="2">
        <f>-INDEX([1]Bilan!$K:$K,MATCH(B103,[1]Bilan!$D:$D,0))</f>
        <v>0</v>
      </c>
      <c r="F103" s="2">
        <f>-INDEX([1]Bilan!$I:$I,MATCH(B103,[1]Bilan!$D:$D,0))</f>
        <v>0</v>
      </c>
    </row>
    <row r="104" spans="2:7" x14ac:dyDescent="0.25">
      <c r="B104" s="6">
        <v>266</v>
      </c>
      <c r="C104" s="1" t="s">
        <v>75</v>
      </c>
    </row>
    <row r="105" spans="2:7" x14ac:dyDescent="0.25">
      <c r="B105" s="6">
        <v>26600100</v>
      </c>
      <c r="C105" s="1" t="s">
        <v>76</v>
      </c>
      <c r="D105" s="4">
        <f>-INDEX([1]Bilan!$M:$M,MATCH(B105,[1]Bilan!$D:$D,0))</f>
        <v>0</v>
      </c>
      <c r="E105" s="2">
        <f>-INDEX([1]Bilan!$K:$K,MATCH(B105,[1]Bilan!$D:$D,0))</f>
        <v>0</v>
      </c>
      <c r="F105" s="2">
        <f>-INDEX([1]Bilan!$I:$I,MATCH(B105,[1]Bilan!$D:$D,0))</f>
        <v>0</v>
      </c>
    </row>
    <row r="106" spans="2:7" x14ac:dyDescent="0.25">
      <c r="B106" s="6">
        <v>26600200</v>
      </c>
      <c r="C106" s="1" t="s">
        <v>77</v>
      </c>
      <c r="D106" s="4">
        <f>-INDEX([1]Bilan!$M:$M,MATCH(B106,[1]Bilan!$D:$D,0))</f>
        <v>0</v>
      </c>
      <c r="E106" s="2">
        <f>-INDEX([1]Bilan!$K:$K,MATCH(B106,[1]Bilan!$D:$D,0))</f>
        <v>0</v>
      </c>
      <c r="F106" s="2">
        <f>-INDEX([1]Bilan!$I:$I,MATCH(B106,[1]Bilan!$D:$D,0))</f>
        <v>0</v>
      </c>
    </row>
    <row r="107" spans="2:7" s="3" customFormat="1" x14ac:dyDescent="0.25">
      <c r="B107" s="5"/>
      <c r="C107" s="5" t="s">
        <v>94</v>
      </c>
      <c r="D107" s="10">
        <f>SUM(D108:D123)</f>
        <v>0</v>
      </c>
      <c r="E107" s="10">
        <f t="shared" ref="E107:F107" si="7">SUM(E108:E123)</f>
        <v>0</v>
      </c>
      <c r="F107" s="10">
        <f t="shared" si="7"/>
        <v>0</v>
      </c>
      <c r="G107" s="10"/>
    </row>
    <row r="108" spans="2:7" x14ac:dyDescent="0.25">
      <c r="B108" s="6">
        <v>29</v>
      </c>
      <c r="C108" s="1" t="s">
        <v>78</v>
      </c>
    </row>
    <row r="109" spans="2:7" x14ac:dyDescent="0.25">
      <c r="B109" s="6">
        <v>295</v>
      </c>
      <c r="C109" s="1" t="s">
        <v>79</v>
      </c>
    </row>
    <row r="110" spans="2:7" x14ac:dyDescent="0.25">
      <c r="B110" s="6">
        <v>29500100</v>
      </c>
      <c r="C110" s="1" t="s">
        <v>80</v>
      </c>
      <c r="D110" s="4">
        <f>-INDEX([1]Bilan!$M:$M,MATCH(B110,[1]Bilan!$D:$D,0))</f>
        <v>0</v>
      </c>
      <c r="E110" s="2">
        <f>-INDEX([1]Bilan!$K:$K,MATCH(B110,[1]Bilan!$D:$D,0))</f>
        <v>0</v>
      </c>
      <c r="F110" s="2">
        <f>-INDEX([1]Bilan!$I:$I,MATCH(B110,[1]Bilan!$D:$D,0))</f>
        <v>0</v>
      </c>
    </row>
    <row r="111" spans="2:7" x14ac:dyDescent="0.25">
      <c r="B111" s="6">
        <v>29500200</v>
      </c>
      <c r="C111" s="1" t="s">
        <v>81</v>
      </c>
      <c r="D111" s="4">
        <f>-INDEX([1]Bilan!$M:$M,MATCH(B111,[1]Bilan!$D:$D,0))</f>
        <v>0</v>
      </c>
      <c r="E111" s="2">
        <f>-INDEX([1]Bilan!$K:$K,MATCH(B111,[1]Bilan!$D:$D,0))</f>
        <v>0</v>
      </c>
      <c r="F111" s="2">
        <f>-INDEX([1]Bilan!$I:$I,MATCH(B111,[1]Bilan!$D:$D,0))</f>
        <v>0</v>
      </c>
    </row>
    <row r="112" spans="2:7" x14ac:dyDescent="0.25">
      <c r="B112" s="6">
        <v>29500300</v>
      </c>
      <c r="C112" s="1" t="s">
        <v>82</v>
      </c>
      <c r="D112" s="4">
        <f>-INDEX([1]Bilan!$M:$M,MATCH(B112,[1]Bilan!$D:$D,0))</f>
        <v>0</v>
      </c>
      <c r="E112" s="2">
        <f>-INDEX([1]Bilan!$K:$K,MATCH(B112,[1]Bilan!$D:$D,0))</f>
        <v>0</v>
      </c>
      <c r="F112" s="2">
        <f>-INDEX([1]Bilan!$I:$I,MATCH(B112,[1]Bilan!$D:$D,0))</f>
        <v>0</v>
      </c>
    </row>
    <row r="113" spans="2:6" x14ac:dyDescent="0.25">
      <c r="B113" s="6">
        <v>296</v>
      </c>
      <c r="C113" s="1" t="s">
        <v>83</v>
      </c>
      <c r="D113" s="4"/>
      <c r="E113" s="2"/>
      <c r="F113" s="2"/>
    </row>
    <row r="114" spans="2:6" x14ac:dyDescent="0.25">
      <c r="B114" s="6">
        <v>29600100</v>
      </c>
      <c r="C114" s="1" t="s">
        <v>84</v>
      </c>
      <c r="D114" s="4">
        <f>-INDEX([1]Bilan!$M:$M,MATCH(B114,[1]Bilan!$D:$D,0))</f>
        <v>0</v>
      </c>
      <c r="E114" s="2">
        <f>-INDEX([1]Bilan!$K:$K,MATCH(B114,[1]Bilan!$D:$D,0))</f>
        <v>0</v>
      </c>
      <c r="F114" s="2">
        <f>-INDEX([1]Bilan!$I:$I,MATCH(B114,[1]Bilan!$D:$D,0))</f>
        <v>0</v>
      </c>
    </row>
    <row r="115" spans="2:6" x14ac:dyDescent="0.25">
      <c r="B115" s="6">
        <v>29600110</v>
      </c>
      <c r="C115" s="1" t="s">
        <v>85</v>
      </c>
      <c r="D115" s="4">
        <f>-INDEX([1]Bilan!$M:$M,MATCH(B115,[1]Bilan!$D:$D,0))</f>
        <v>0</v>
      </c>
      <c r="E115" s="2">
        <f>-INDEX([1]Bilan!$K:$K,MATCH(B115,[1]Bilan!$D:$D,0))</f>
        <v>0</v>
      </c>
      <c r="F115" s="2">
        <f>-INDEX([1]Bilan!$I:$I,MATCH(B115,[1]Bilan!$D:$D,0))</f>
        <v>0</v>
      </c>
    </row>
    <row r="116" spans="2:6" x14ac:dyDescent="0.25">
      <c r="B116" s="6">
        <v>29600120</v>
      </c>
      <c r="C116" s="1" t="s">
        <v>86</v>
      </c>
      <c r="D116" s="4">
        <f>-INDEX([1]Bilan!$M:$M,MATCH(B116,[1]Bilan!$D:$D,0))</f>
        <v>0</v>
      </c>
      <c r="E116" s="2">
        <f>-INDEX([1]Bilan!$K:$K,MATCH(B116,[1]Bilan!$D:$D,0))</f>
        <v>0</v>
      </c>
      <c r="F116" s="2">
        <f>-INDEX([1]Bilan!$I:$I,MATCH(B116,[1]Bilan!$D:$D,0))</f>
        <v>0</v>
      </c>
    </row>
    <row r="117" spans="2:6" x14ac:dyDescent="0.25">
      <c r="B117" s="6">
        <v>29600130</v>
      </c>
      <c r="C117" s="1" t="s">
        <v>87</v>
      </c>
      <c r="D117" s="4">
        <f>-INDEX([1]Bilan!$M:$M,MATCH(B117,[1]Bilan!$D:$D,0))</f>
        <v>0</v>
      </c>
      <c r="E117" s="2">
        <f>-INDEX([1]Bilan!$K:$K,MATCH(B117,[1]Bilan!$D:$D,0))</f>
        <v>0</v>
      </c>
      <c r="F117" s="2">
        <f>-INDEX([1]Bilan!$I:$I,MATCH(B117,[1]Bilan!$D:$D,0))</f>
        <v>0</v>
      </c>
    </row>
    <row r="118" spans="2:6" x14ac:dyDescent="0.25">
      <c r="B118" s="6">
        <v>29600140</v>
      </c>
      <c r="C118" s="1" t="s">
        <v>88</v>
      </c>
      <c r="D118" s="4">
        <f>-INDEX([1]Bilan!$M:$M,MATCH(B118,[1]Bilan!$D:$D,0))</f>
        <v>0</v>
      </c>
      <c r="E118" s="2">
        <f>-INDEX([1]Bilan!$K:$K,MATCH(B118,[1]Bilan!$D:$D,0))</f>
        <v>0</v>
      </c>
      <c r="F118" s="2">
        <f>-INDEX([1]Bilan!$I:$I,MATCH(B118,[1]Bilan!$D:$D,0))</f>
        <v>0</v>
      </c>
    </row>
    <row r="119" spans="2:6" x14ac:dyDescent="0.25">
      <c r="B119" s="6">
        <v>29600150</v>
      </c>
      <c r="C119" s="1" t="s">
        <v>89</v>
      </c>
      <c r="D119" s="4">
        <f>-INDEX([1]Bilan!$M:$M,MATCH(B119,[1]Bilan!$D:$D,0))</f>
        <v>0</v>
      </c>
      <c r="E119" s="2">
        <f>-INDEX([1]Bilan!$K:$K,MATCH(B119,[1]Bilan!$D:$D,0))</f>
        <v>0</v>
      </c>
      <c r="F119" s="2">
        <f>-INDEX([1]Bilan!$I:$I,MATCH(B119,[1]Bilan!$D:$D,0))</f>
        <v>0</v>
      </c>
    </row>
    <row r="120" spans="2:6" x14ac:dyDescent="0.25">
      <c r="B120" s="6">
        <v>29600160</v>
      </c>
      <c r="C120" s="1" t="s">
        <v>90</v>
      </c>
      <c r="D120" s="4">
        <f>-INDEX([1]Bilan!$M:$M,MATCH(B120,[1]Bilan!$D:$D,0))</f>
        <v>0</v>
      </c>
      <c r="E120" s="2">
        <f>-INDEX([1]Bilan!$K:$K,MATCH(B120,[1]Bilan!$D:$D,0))</f>
        <v>0</v>
      </c>
      <c r="F120" s="2">
        <f>-INDEX([1]Bilan!$I:$I,MATCH(B120,[1]Bilan!$D:$D,0))</f>
        <v>0</v>
      </c>
    </row>
    <row r="121" spans="2:6" x14ac:dyDescent="0.25">
      <c r="B121" s="6">
        <v>29600170</v>
      </c>
      <c r="C121" s="1" t="s">
        <v>91</v>
      </c>
      <c r="D121" s="4">
        <f>-INDEX([1]Bilan!$M:$M,MATCH(B121,[1]Bilan!$D:$D,0))</f>
        <v>0</v>
      </c>
      <c r="E121" s="2">
        <f>-INDEX([1]Bilan!$K:$K,MATCH(B121,[1]Bilan!$D:$D,0))</f>
        <v>0</v>
      </c>
      <c r="F121" s="2">
        <f>-INDEX([1]Bilan!$I:$I,MATCH(B121,[1]Bilan!$D:$D,0))</f>
        <v>0</v>
      </c>
    </row>
    <row r="122" spans="2:6" x14ac:dyDescent="0.25">
      <c r="B122" s="6">
        <v>29600180</v>
      </c>
      <c r="C122" s="1" t="s">
        <v>92</v>
      </c>
      <c r="D122" s="4">
        <f>-INDEX([1]Bilan!$M:$M,MATCH(B122,[1]Bilan!$D:$D,0))</f>
        <v>0</v>
      </c>
      <c r="E122" s="2">
        <f>-INDEX([1]Bilan!$K:$K,MATCH(B122,[1]Bilan!$D:$D,0))</f>
        <v>0</v>
      </c>
      <c r="F122" s="2">
        <f>-INDEX([1]Bilan!$I:$I,MATCH(B122,[1]Bilan!$D:$D,0))</f>
        <v>0</v>
      </c>
    </row>
    <row r="123" spans="2:6" x14ac:dyDescent="0.25">
      <c r="B123" s="6">
        <v>29600190</v>
      </c>
      <c r="C123" s="1" t="s">
        <v>93</v>
      </c>
      <c r="D123" s="4">
        <f>-INDEX([1]Bilan!$M:$M,MATCH(B123,[1]Bilan!$D:$D,0))</f>
        <v>0</v>
      </c>
      <c r="E123" s="2">
        <f>-INDEX([1]Bilan!$K:$K,MATCH(B123,[1]Bilan!$D:$D,0))</f>
        <v>0</v>
      </c>
      <c r="F123" s="2">
        <f>-INDEX([1]Bilan!$I:$I,MATCH(B123,[1]Bilan!$D:$D,0))</f>
        <v>0</v>
      </c>
    </row>
    <row r="124" spans="2:6" x14ac:dyDescent="0.25">
      <c r="B124" s="15"/>
      <c r="C124" s="13" t="s">
        <v>55</v>
      </c>
      <c r="D124" s="16">
        <f>D83+D91-D107</f>
        <v>0</v>
      </c>
      <c r="E124" s="16">
        <f t="shared" ref="E124:F124" si="8">E83+E91-E107</f>
        <v>0</v>
      </c>
      <c r="F124" s="16">
        <f t="shared" si="8"/>
        <v>11322.040000000005</v>
      </c>
    </row>
    <row r="125" spans="2:6" x14ac:dyDescent="0.25">
      <c r="C125" s="5" t="s">
        <v>95</v>
      </c>
      <c r="D125" s="4"/>
      <c r="E125" s="4"/>
      <c r="F125" s="4"/>
    </row>
    <row r="126" spans="2:6" s="3" customFormat="1" x14ac:dyDescent="0.25">
      <c r="B126" s="5">
        <v>27</v>
      </c>
      <c r="C126" s="3" t="s">
        <v>96</v>
      </c>
      <c r="D126" s="9">
        <f>SUM(D127:D139)</f>
        <v>365733.74</v>
      </c>
      <c r="E126" s="9">
        <f t="shared" ref="E126:F126" si="9">SUM(E127:E139)</f>
        <v>1056538.993</v>
      </c>
      <c r="F126" s="9">
        <f t="shared" si="9"/>
        <v>1543939.5120000001</v>
      </c>
    </row>
    <row r="127" spans="2:6" x14ac:dyDescent="0.25">
      <c r="B127" s="6">
        <v>271</v>
      </c>
      <c r="C127" s="1" t="s">
        <v>97</v>
      </c>
      <c r="D127" s="4"/>
      <c r="E127" s="4"/>
      <c r="F127" s="4"/>
    </row>
    <row r="128" spans="2:6" x14ac:dyDescent="0.25">
      <c r="B128" s="6">
        <v>27100100</v>
      </c>
      <c r="C128" s="1" t="s">
        <v>97</v>
      </c>
      <c r="D128" s="4">
        <f>-INDEX([1]Bilan!$M:$M,MATCH(B128,[1]Bilan!$D:$D,0))</f>
        <v>244178.74000000002</v>
      </c>
      <c r="E128" s="4">
        <f>-INDEX([1]Bilan!$K:$K,MATCH(B128,[1]Bilan!$D:$D,0))</f>
        <v>508663.30499999999</v>
      </c>
      <c r="F128" s="4">
        <f>-INDEX([1]Bilan!$I:$I,MATCH(B128,[1]Bilan!$D:$D,0))</f>
        <v>331496.56699999998</v>
      </c>
    </row>
    <row r="129" spans="1:6" x14ac:dyDescent="0.25">
      <c r="B129" s="6">
        <v>272</v>
      </c>
      <c r="C129" s="1" t="s">
        <v>98</v>
      </c>
      <c r="D129" s="4"/>
      <c r="E129" s="4"/>
      <c r="F129" s="4"/>
    </row>
    <row r="130" spans="1:6" x14ac:dyDescent="0.25">
      <c r="B130" s="6">
        <v>27200100</v>
      </c>
      <c r="C130" s="1" t="s">
        <v>99</v>
      </c>
      <c r="D130" s="4">
        <f>-INDEX([1]Bilan!$M:$M,MATCH(B130,[1]Bilan!$D:$D,0))</f>
        <v>0</v>
      </c>
      <c r="E130" s="4">
        <f>-INDEX([1]Bilan!$K:$K,MATCH(B130,[1]Bilan!$D:$D,0))</f>
        <v>0</v>
      </c>
      <c r="F130" s="4">
        <f>-INDEX([1]Bilan!$I:$I,MATCH(B130,[1]Bilan!$D:$D,0))</f>
        <v>0</v>
      </c>
    </row>
    <row r="131" spans="1:6" x14ac:dyDescent="0.25">
      <c r="B131" s="6">
        <v>27200200</v>
      </c>
      <c r="C131" s="1" t="s">
        <v>100</v>
      </c>
      <c r="D131" s="4">
        <f>-INDEX([1]Bilan!$M:$M,MATCH(B131,[1]Bilan!$D:$D,0))</f>
        <v>121555</v>
      </c>
      <c r="E131" s="2">
        <f>-INDEX([1]Bilan!$K:$K,MATCH(B131,[1]Bilan!$D:$D,0))</f>
        <v>547875.68799999997</v>
      </c>
      <c r="F131" s="2">
        <f>-INDEX([1]Bilan!$I:$I,MATCH(B131,[1]Bilan!$D:$D,0))</f>
        <v>1212442.9450000001</v>
      </c>
    </row>
    <row r="132" spans="1:6" x14ac:dyDescent="0.25">
      <c r="B132" s="6">
        <v>27200300</v>
      </c>
      <c r="C132" s="1" t="s">
        <v>101</v>
      </c>
      <c r="D132" s="4">
        <f>-INDEX([1]Bilan!$M:$M,MATCH(B132,[1]Bilan!$D:$D,0))</f>
        <v>0</v>
      </c>
      <c r="E132" s="2">
        <f>-INDEX([1]Bilan!$K:$K,MATCH(B132,[1]Bilan!$D:$D,0))</f>
        <v>0</v>
      </c>
      <c r="F132" s="2">
        <f>-INDEX([1]Bilan!$I:$I,MATCH(B132,[1]Bilan!$D:$D,0))</f>
        <v>0</v>
      </c>
    </row>
    <row r="133" spans="1:6" x14ac:dyDescent="0.25">
      <c r="B133" s="6">
        <v>273</v>
      </c>
      <c r="C133" s="1" t="s">
        <v>102</v>
      </c>
    </row>
    <row r="134" spans="1:6" x14ac:dyDescent="0.25">
      <c r="B134" s="6">
        <v>27300100</v>
      </c>
      <c r="C134" s="1" t="s">
        <v>103</v>
      </c>
      <c r="D134" s="4">
        <f>-INDEX([1]Bilan!$M:$M,MATCH(B134,[1]Bilan!$D:$D,0))</f>
        <v>0</v>
      </c>
      <c r="E134" s="2">
        <f>-INDEX([1]Bilan!$K:$K,MATCH(B134,[1]Bilan!$D:$D,0))</f>
        <v>0</v>
      </c>
      <c r="F134" s="2">
        <f>-INDEX([1]Bilan!$I:$I,MATCH(B134,[1]Bilan!$D:$D,0))</f>
        <v>0</v>
      </c>
    </row>
    <row r="135" spans="1:6" x14ac:dyDescent="0.25">
      <c r="B135" s="6">
        <v>27300200</v>
      </c>
      <c r="C135" s="1" t="s">
        <v>104</v>
      </c>
      <c r="D135" s="4">
        <f>-INDEX([1]Bilan!$M:$M,MATCH(B135,[1]Bilan!$D:$D,0))</f>
        <v>0</v>
      </c>
      <c r="E135" s="2">
        <f>-INDEX([1]Bilan!$K:$K,MATCH(B135,[1]Bilan!$D:$D,0))</f>
        <v>0</v>
      </c>
      <c r="F135" s="2">
        <f>-INDEX([1]Bilan!$I:$I,MATCH(B135,[1]Bilan!$D:$D,0))</f>
        <v>0</v>
      </c>
    </row>
    <row r="136" spans="1:6" x14ac:dyDescent="0.25">
      <c r="B136" s="6">
        <v>275</v>
      </c>
      <c r="C136" s="1" t="s">
        <v>105</v>
      </c>
    </row>
    <row r="137" spans="1:6" x14ac:dyDescent="0.25">
      <c r="B137" s="6">
        <v>27500100</v>
      </c>
      <c r="C137" s="1" t="s">
        <v>105</v>
      </c>
      <c r="D137" s="4">
        <f>-INDEX([1]Bilan!$M:$M,MATCH(B137,[1]Bilan!$D:$D,0))</f>
        <v>0</v>
      </c>
      <c r="E137" s="2">
        <f>-INDEX([1]Bilan!$K:$K,MATCH(B137,[1]Bilan!$D:$D,0))</f>
        <v>0</v>
      </c>
      <c r="F137" s="2">
        <f>-INDEX([1]Bilan!$I:$I,MATCH(B137,[1]Bilan!$D:$D,0))</f>
        <v>0</v>
      </c>
    </row>
    <row r="138" spans="1:6" x14ac:dyDescent="0.25">
      <c r="B138" s="6">
        <v>278</v>
      </c>
      <c r="C138" s="1" t="s">
        <v>106</v>
      </c>
    </row>
    <row r="139" spans="1:6" x14ac:dyDescent="0.25">
      <c r="B139" s="6">
        <v>27800100</v>
      </c>
      <c r="C139" s="1" t="s">
        <v>96</v>
      </c>
      <c r="D139" s="4">
        <f>-INDEX([1]Bilan!$M:$M,MATCH(B139,[1]Bilan!$D:$D,0))</f>
        <v>0</v>
      </c>
      <c r="E139" s="2">
        <f>-INDEX([1]Bilan!$K:$K,MATCH(B139,[1]Bilan!$D:$D,0))</f>
        <v>0</v>
      </c>
      <c r="F139" s="2">
        <f>-INDEX([1]Bilan!$I:$I,MATCH(B139,[1]Bilan!$D:$D,0))</f>
        <v>0</v>
      </c>
    </row>
    <row r="140" spans="1:6" x14ac:dyDescent="0.25">
      <c r="B140" s="15"/>
      <c r="C140" s="13" t="s">
        <v>95</v>
      </c>
      <c r="D140" s="16">
        <f>D126</f>
        <v>365733.74</v>
      </c>
      <c r="E140" s="16">
        <f t="shared" ref="E140:F140" si="10">E126</f>
        <v>1056538.993</v>
      </c>
      <c r="F140" s="16">
        <f t="shared" si="10"/>
        <v>1543939.5120000001</v>
      </c>
    </row>
    <row r="141" spans="1:6" s="3" customFormat="1" x14ac:dyDescent="0.25">
      <c r="A141" s="3" t="s">
        <v>315</v>
      </c>
      <c r="B141" s="17"/>
      <c r="C141" s="18" t="s">
        <v>107</v>
      </c>
      <c r="D141" s="19">
        <f ca="1">D126+D124+D81+D36</f>
        <v>7224935.2519999994</v>
      </c>
      <c r="E141" s="19">
        <f t="shared" ref="E141:F141" ca="1" si="11">E126+E124+E81+E36</f>
        <v>22312428.855</v>
      </c>
      <c r="F141" s="19">
        <f t="shared" ca="1" si="11"/>
        <v>50969871.016000003</v>
      </c>
    </row>
    <row r="142" spans="1:6" s="3" customFormat="1" x14ac:dyDescent="0.25">
      <c r="B142" s="5"/>
      <c r="C142" s="3" t="s">
        <v>108</v>
      </c>
      <c r="D142" s="9"/>
      <c r="E142" s="4"/>
      <c r="F142" s="4"/>
    </row>
    <row r="143" spans="1:6" s="3" customFormat="1" x14ac:dyDescent="0.25">
      <c r="B143" s="5"/>
      <c r="C143" s="3" t="s">
        <v>109</v>
      </c>
      <c r="D143" s="9">
        <f>SUM(D144:D148)</f>
        <v>0</v>
      </c>
      <c r="E143" s="9">
        <f t="shared" ref="E143:F143" si="12">SUM(E144:E148)</f>
        <v>0</v>
      </c>
      <c r="F143" s="9">
        <f t="shared" si="12"/>
        <v>0</v>
      </c>
    </row>
    <row r="144" spans="1:6" x14ac:dyDescent="0.25">
      <c r="B144" s="6">
        <v>32</v>
      </c>
      <c r="C144" s="1" t="s">
        <v>110</v>
      </c>
      <c r="D144" s="4"/>
      <c r="E144" s="4"/>
      <c r="F144" s="4"/>
    </row>
    <row r="145" spans="2:10" x14ac:dyDescent="0.25">
      <c r="B145" s="6">
        <v>326</v>
      </c>
      <c r="C145" s="1" t="s">
        <v>111</v>
      </c>
      <c r="D145" s="4"/>
      <c r="E145" s="4"/>
      <c r="F145" s="4"/>
    </row>
    <row r="146" spans="2:10" x14ac:dyDescent="0.25">
      <c r="B146" s="6">
        <v>32600100</v>
      </c>
      <c r="C146" s="1" t="s">
        <v>111</v>
      </c>
      <c r="D146" s="4">
        <f>-INDEX([1]Bilan!$M:$M,MATCH(B146,[1]Bilan!$D:$D,0))</f>
        <v>0</v>
      </c>
      <c r="E146" s="2">
        <f>-INDEX([1]Bilan!$K:$K,MATCH(B146,[1]Bilan!$D:$D,0))</f>
        <v>0</v>
      </c>
      <c r="F146" s="2">
        <f>-INDEX([1]Bilan!$I:$I,MATCH(B146,[1]Bilan!$D:$D,0))</f>
        <v>0</v>
      </c>
    </row>
    <row r="147" spans="2:10" x14ac:dyDescent="0.25">
      <c r="B147" s="6">
        <v>37</v>
      </c>
      <c r="C147" s="1" t="s">
        <v>112</v>
      </c>
      <c r="E147" s="4"/>
      <c r="F147" s="4"/>
    </row>
    <row r="148" spans="2:10" x14ac:dyDescent="0.25">
      <c r="B148" s="6">
        <v>37000100</v>
      </c>
      <c r="C148" s="1" t="s">
        <v>112</v>
      </c>
      <c r="D148" s="4">
        <f>-INDEX([1]Bilan!$M:$M,MATCH(B148,[1]Bilan!$D:$D,0))</f>
        <v>0</v>
      </c>
      <c r="E148" s="2">
        <f>-INDEX([1]Bilan!$K:$K,MATCH(B148,[1]Bilan!$D:$D,0))</f>
        <v>0</v>
      </c>
      <c r="F148" s="2">
        <f>-INDEX([1]Bilan!$I:$I,MATCH(B148,[1]Bilan!$D:$D,0))</f>
        <v>0</v>
      </c>
    </row>
    <row r="149" spans="2:10" s="3" customFormat="1" x14ac:dyDescent="0.25">
      <c r="B149" s="5"/>
      <c r="C149" s="3" t="s">
        <v>113</v>
      </c>
      <c r="D149" s="9">
        <f>SUM(D150:D154)</f>
        <v>0</v>
      </c>
      <c r="E149" s="9">
        <f t="shared" ref="E149:F149" si="13">SUM(E150:E154)</f>
        <v>0</v>
      </c>
      <c r="F149" s="9">
        <f t="shared" si="13"/>
        <v>0</v>
      </c>
    </row>
    <row r="150" spans="2:10" x14ac:dyDescent="0.25">
      <c r="B150" s="6">
        <v>39</v>
      </c>
      <c r="C150" s="1" t="s">
        <v>114</v>
      </c>
      <c r="D150" s="4"/>
      <c r="E150" s="4"/>
      <c r="F150" s="4"/>
    </row>
    <row r="151" spans="2:10" x14ac:dyDescent="0.25">
      <c r="B151" s="6">
        <v>392</v>
      </c>
      <c r="C151" s="1" t="s">
        <v>115</v>
      </c>
      <c r="D151" s="4"/>
      <c r="E151" s="4"/>
      <c r="F151" s="4"/>
    </row>
    <row r="152" spans="2:10" x14ac:dyDescent="0.25">
      <c r="B152" s="6">
        <v>39200600</v>
      </c>
      <c r="C152" s="1" t="s">
        <v>116</v>
      </c>
      <c r="D152" s="4">
        <f>-INDEX([1]Bilan!$M:$M,MATCH(B152,[1]Bilan!$D:$D,0))</f>
        <v>0</v>
      </c>
      <c r="E152" s="2">
        <f>-INDEX([1]Bilan!$K:$K,MATCH(B152,[1]Bilan!$D:$D,0))</f>
        <v>0</v>
      </c>
      <c r="F152" s="2">
        <f>-INDEX([1]Bilan!$I:$I,MATCH(B152,[1]Bilan!$D:$D,0))</f>
        <v>0</v>
      </c>
    </row>
    <row r="153" spans="2:10" x14ac:dyDescent="0.25">
      <c r="B153" s="6">
        <v>397</v>
      </c>
      <c r="C153" s="1" t="s">
        <v>117</v>
      </c>
      <c r="E153" s="4"/>
      <c r="F153" s="4"/>
    </row>
    <row r="154" spans="2:10" x14ac:dyDescent="0.25">
      <c r="B154" s="6">
        <v>39700100</v>
      </c>
      <c r="C154" s="11" t="s">
        <v>117</v>
      </c>
      <c r="D154" s="4">
        <f>-INDEX([1]Bilan!$M:$M,MATCH(B154,[1]Bilan!$D:$D,0))</f>
        <v>0</v>
      </c>
      <c r="E154" s="2">
        <f>-INDEX([1]Bilan!$K:$K,MATCH(B154,[1]Bilan!$D:$D,0))</f>
        <v>0</v>
      </c>
      <c r="F154" s="2">
        <f>-INDEX([1]Bilan!$I:$I,MATCH(B154,[1]Bilan!$D:$D,0))</f>
        <v>0</v>
      </c>
    </row>
    <row r="155" spans="2:10" s="3" customFormat="1" x14ac:dyDescent="0.25">
      <c r="B155" s="12"/>
      <c r="C155" s="13" t="s">
        <v>109</v>
      </c>
      <c r="D155" s="14">
        <f>D143-D149</f>
        <v>0</v>
      </c>
      <c r="E155" s="14">
        <f t="shared" ref="E155:F155" si="14">E143-E149</f>
        <v>0</v>
      </c>
      <c r="F155" s="14">
        <f t="shared" si="14"/>
        <v>0</v>
      </c>
      <c r="H155" s="10"/>
      <c r="I155" s="10"/>
      <c r="J155" s="10"/>
    </row>
    <row r="156" spans="2:10" s="3" customFormat="1" x14ac:dyDescent="0.25">
      <c r="B156" s="5"/>
      <c r="C156" s="3" t="s">
        <v>118</v>
      </c>
      <c r="D156" s="9">
        <f>SUM(D157:D175)</f>
        <v>0</v>
      </c>
      <c r="E156" s="9">
        <f t="shared" ref="E156:F156" si="15">SUM(E157:E175)</f>
        <v>0</v>
      </c>
      <c r="F156" s="9">
        <f t="shared" si="15"/>
        <v>1030463.4030799998</v>
      </c>
    </row>
    <row r="157" spans="2:10" x14ac:dyDescent="0.25">
      <c r="B157" s="6">
        <v>41</v>
      </c>
      <c r="C157" s="1" t="s">
        <v>119</v>
      </c>
      <c r="D157" s="4"/>
      <c r="E157" s="4"/>
      <c r="F157" s="4"/>
    </row>
    <row r="158" spans="2:10" x14ac:dyDescent="0.25">
      <c r="B158" s="6">
        <v>411</v>
      </c>
      <c r="C158" s="1" t="s">
        <v>120</v>
      </c>
      <c r="D158" s="4"/>
      <c r="E158" s="4"/>
      <c r="F158" s="4"/>
    </row>
    <row r="159" spans="2:10" x14ac:dyDescent="0.25">
      <c r="B159" s="6">
        <v>41100100</v>
      </c>
      <c r="C159" s="1" t="s">
        <v>121</v>
      </c>
      <c r="D159" s="4">
        <f>-INDEX([1]Bilan!$M:$M,MATCH(B159,[1]Bilan!$D:$D,0))</f>
        <v>0</v>
      </c>
      <c r="E159" s="4">
        <f>-INDEX([1]Bilan!$K:$K,MATCH(B159,[1]Bilan!$D:$D,0))</f>
        <v>0</v>
      </c>
      <c r="F159" s="4">
        <f>-INDEX([1]Bilan!$I:$I,MATCH(B159,[1]Bilan!$D:$D,0))</f>
        <v>0</v>
      </c>
    </row>
    <row r="160" spans="2:10" x14ac:dyDescent="0.25">
      <c r="B160" s="6">
        <v>41100110</v>
      </c>
      <c r="C160" s="1" t="s">
        <v>122</v>
      </c>
      <c r="D160" s="4">
        <f>-INDEX([1]Bilan!$M:$M,MATCH(B160,[1]Bilan!$D:$D,0))</f>
        <v>0</v>
      </c>
      <c r="E160" s="2">
        <f>-INDEX([1]Bilan!$K:$K,MATCH(B160,[1]Bilan!$D:$D,0))</f>
        <v>0</v>
      </c>
      <c r="F160" s="2">
        <f>-INDEX([1]Bilan!$I:$I,MATCH(B160,[1]Bilan!$D:$D,0))</f>
        <v>1030463.4030799998</v>
      </c>
    </row>
    <row r="161" spans="2:7" x14ac:dyDescent="0.25">
      <c r="B161" s="6">
        <v>41100200</v>
      </c>
      <c r="C161" s="1" t="s">
        <v>123</v>
      </c>
      <c r="D161" s="4">
        <f>-INDEX([1]Bilan!$M:$M,MATCH(B161,[1]Bilan!$D:$D,0))</f>
        <v>0</v>
      </c>
      <c r="E161" s="2">
        <f>-INDEX([1]Bilan!$K:$K,MATCH(B161,[1]Bilan!$D:$D,0))</f>
        <v>0</v>
      </c>
      <c r="F161" s="2">
        <f>-INDEX([1]Bilan!$I:$I,MATCH(B161,[1]Bilan!$D:$D,0))</f>
        <v>0</v>
      </c>
    </row>
    <row r="162" spans="2:7" x14ac:dyDescent="0.25">
      <c r="B162" s="6">
        <v>41100300</v>
      </c>
      <c r="C162" s="1" t="s">
        <v>124</v>
      </c>
      <c r="D162" s="4">
        <f>-INDEX([1]Bilan!$M:$M,MATCH(B162,[1]Bilan!$D:$D,0))</f>
        <v>0</v>
      </c>
      <c r="E162" s="2">
        <f>-INDEX([1]Bilan!$K:$K,MATCH(B162,[1]Bilan!$D:$D,0))</f>
        <v>0</v>
      </c>
      <c r="F162" s="2">
        <f>-INDEX([1]Bilan!$I:$I,MATCH(B162,[1]Bilan!$D:$D,0))</f>
        <v>0</v>
      </c>
    </row>
    <row r="163" spans="2:7" x14ac:dyDescent="0.25">
      <c r="B163" s="6">
        <v>41100400</v>
      </c>
      <c r="C163" s="1" t="s">
        <v>125</v>
      </c>
      <c r="D163" s="4">
        <f>-INDEX([1]Bilan!$M:$M,MATCH(B163,[1]Bilan!$D:$D,0))</f>
        <v>0</v>
      </c>
      <c r="E163" s="2">
        <f>-INDEX([1]Bilan!$K:$K,MATCH(B163,[1]Bilan!$D:$D,0))</f>
        <v>0</v>
      </c>
      <c r="F163" s="2">
        <f>-INDEX([1]Bilan!$I:$I,MATCH(B163,[1]Bilan!$D:$D,0))</f>
        <v>0</v>
      </c>
    </row>
    <row r="164" spans="2:7" x14ac:dyDescent="0.25">
      <c r="B164" s="6">
        <v>412</v>
      </c>
      <c r="C164" s="1" t="s">
        <v>126</v>
      </c>
    </row>
    <row r="165" spans="2:7" x14ac:dyDescent="0.25">
      <c r="B165" s="6">
        <v>41199900</v>
      </c>
      <c r="C165" s="1" t="s">
        <v>127</v>
      </c>
      <c r="D165" s="4">
        <f>-INDEX([1]Bilan!$M:$M,MATCH(B165,[1]Bilan!$D:$D,0))</f>
        <v>0</v>
      </c>
      <c r="E165" s="2">
        <f>-INDEX([1]Bilan!$K:$K,MATCH(B165,[1]Bilan!$D:$D,0))</f>
        <v>0</v>
      </c>
      <c r="F165" s="2">
        <f>-INDEX([1]Bilan!$I:$I,MATCH(B165,[1]Bilan!$D:$D,0))</f>
        <v>0</v>
      </c>
    </row>
    <row r="166" spans="2:7" x14ac:dyDescent="0.25">
      <c r="B166" s="6">
        <v>41200100</v>
      </c>
      <c r="C166" s="1" t="s">
        <v>126</v>
      </c>
      <c r="D166" s="4">
        <f>-INDEX([1]Bilan!$M:$M,MATCH(B166,[1]Bilan!$D:$D,0))</f>
        <v>0</v>
      </c>
      <c r="E166" s="2">
        <f>-INDEX([1]Bilan!$K:$K,MATCH(B166,[1]Bilan!$D:$D,0))</f>
        <v>0</v>
      </c>
      <c r="F166" s="2">
        <f>-INDEX([1]Bilan!$I:$I,MATCH(B166,[1]Bilan!$D:$D,0))</f>
        <v>0</v>
      </c>
    </row>
    <row r="167" spans="2:7" x14ac:dyDescent="0.25">
      <c r="B167" s="6">
        <v>413</v>
      </c>
      <c r="C167" s="1" t="s">
        <v>128</v>
      </c>
    </row>
    <row r="168" spans="2:7" x14ac:dyDescent="0.25">
      <c r="B168" s="6">
        <v>41300100</v>
      </c>
      <c r="C168" s="1" t="s">
        <v>128</v>
      </c>
      <c r="D168" s="4">
        <f>-INDEX([1]Bilan!$M:$M,MATCH(B168,[1]Bilan!$D:$D,0))</f>
        <v>0</v>
      </c>
      <c r="E168" s="2">
        <f>-INDEX([1]Bilan!$K:$K,MATCH(B168,[1]Bilan!$D:$D,0))</f>
        <v>0</v>
      </c>
      <c r="F168" s="2">
        <f>-INDEX([1]Bilan!$I:$I,MATCH(B168,[1]Bilan!$D:$D,0))</f>
        <v>0</v>
      </c>
    </row>
    <row r="169" spans="2:7" x14ac:dyDescent="0.25">
      <c r="B169" s="6">
        <v>416</v>
      </c>
      <c r="C169" s="1" t="s">
        <v>129</v>
      </c>
    </row>
    <row r="170" spans="2:7" x14ac:dyDescent="0.25">
      <c r="B170" s="6">
        <v>41600100</v>
      </c>
      <c r="C170" s="1" t="s">
        <v>130</v>
      </c>
      <c r="D170" s="4">
        <f>-INDEX([1]Bilan!$M:$M,MATCH(B170,[1]Bilan!$D:$D,0))</f>
        <v>0</v>
      </c>
      <c r="E170" s="2">
        <f>-INDEX([1]Bilan!$K:$K,MATCH(B170,[1]Bilan!$D:$D,0))</f>
        <v>0</v>
      </c>
      <c r="F170" s="2">
        <f>-INDEX([1]Bilan!$I:$I,MATCH(B170,[1]Bilan!$D:$D,0))</f>
        <v>0</v>
      </c>
    </row>
    <row r="171" spans="2:7" x14ac:dyDescent="0.25">
      <c r="B171" s="6">
        <v>41600200</v>
      </c>
      <c r="C171" s="1" t="s">
        <v>131</v>
      </c>
      <c r="D171" s="4">
        <f>-INDEX([1]Bilan!$M:$M,MATCH(B171,[1]Bilan!$D:$D,0))</f>
        <v>0</v>
      </c>
      <c r="E171" s="2">
        <f>-INDEX([1]Bilan!$K:$K,MATCH(B171,[1]Bilan!$D:$D,0))</f>
        <v>0</v>
      </c>
      <c r="F171" s="2">
        <f>-INDEX([1]Bilan!$I:$I,MATCH(B171,[1]Bilan!$D:$D,0))</f>
        <v>0</v>
      </c>
    </row>
    <row r="172" spans="2:7" x14ac:dyDescent="0.25">
      <c r="B172" s="6">
        <v>41600300</v>
      </c>
      <c r="C172" s="1" t="s">
        <v>132</v>
      </c>
      <c r="D172" s="4">
        <f>-INDEX([1]Bilan!$M:$M,MATCH(B172,[1]Bilan!$D:$D,0))</f>
        <v>0</v>
      </c>
      <c r="E172" s="2">
        <f>-INDEX([1]Bilan!$K:$K,MATCH(B172,[1]Bilan!$D:$D,0))</f>
        <v>0</v>
      </c>
      <c r="F172" s="2">
        <f>-INDEX([1]Bilan!$I:$I,MATCH(B172,[1]Bilan!$D:$D,0))</f>
        <v>0</v>
      </c>
    </row>
    <row r="173" spans="2:7" x14ac:dyDescent="0.25">
      <c r="B173" s="6">
        <v>418</v>
      </c>
      <c r="C173" s="1" t="s">
        <v>133</v>
      </c>
    </row>
    <row r="174" spans="2:7" x14ac:dyDescent="0.25">
      <c r="B174" s="6">
        <v>41800100</v>
      </c>
      <c r="C174" s="1" t="s">
        <v>134</v>
      </c>
      <c r="D174" s="4">
        <f>-INDEX([1]Bilan!$M:$M,MATCH(B174,[1]Bilan!$D:$D,0))</f>
        <v>0</v>
      </c>
      <c r="E174" s="2">
        <f>-INDEX([1]Bilan!$K:$K,MATCH(B174,[1]Bilan!$D:$D,0))</f>
        <v>0</v>
      </c>
      <c r="F174" s="2">
        <f>-INDEX([1]Bilan!$I:$I,MATCH(B174,[1]Bilan!$D:$D,0))</f>
        <v>0</v>
      </c>
    </row>
    <row r="175" spans="2:7" x14ac:dyDescent="0.25">
      <c r="B175" s="6">
        <v>41800200</v>
      </c>
      <c r="C175" s="1" t="s">
        <v>135</v>
      </c>
      <c r="D175" s="4">
        <f>-INDEX([1]Bilan!$M:$M,MATCH(B175,[1]Bilan!$D:$D,0))</f>
        <v>0</v>
      </c>
      <c r="E175" s="2">
        <f>-INDEX([1]Bilan!$K:$K,MATCH(B175,[1]Bilan!$D:$D,0))</f>
        <v>0</v>
      </c>
      <c r="F175" s="2">
        <f>-INDEX([1]Bilan!$I:$I,MATCH(B175,[1]Bilan!$D:$D,0))</f>
        <v>0</v>
      </c>
    </row>
    <row r="176" spans="2:7" s="3" customFormat="1" x14ac:dyDescent="0.25">
      <c r="B176" s="5"/>
      <c r="C176" s="3" t="s">
        <v>141</v>
      </c>
      <c r="D176" s="9">
        <f>SUM(D177:D181)</f>
        <v>0</v>
      </c>
      <c r="E176" s="9">
        <f t="shared" ref="E176:F176" si="16">SUM(E177:E181)</f>
        <v>0</v>
      </c>
      <c r="F176" s="9">
        <f t="shared" si="16"/>
        <v>0</v>
      </c>
      <c r="G176" s="9"/>
    </row>
    <row r="177" spans="2:7" x14ac:dyDescent="0.25">
      <c r="B177" s="6">
        <v>49</v>
      </c>
      <c r="C177" s="1" t="s">
        <v>136</v>
      </c>
      <c r="D177" s="4"/>
      <c r="E177" s="4"/>
      <c r="F177" s="4"/>
      <c r="G177" s="4"/>
    </row>
    <row r="178" spans="2:7" x14ac:dyDescent="0.25">
      <c r="B178" s="6">
        <v>491</v>
      </c>
      <c r="C178" s="1" t="s">
        <v>137</v>
      </c>
      <c r="D178" s="4"/>
      <c r="E178" s="4"/>
      <c r="F178" s="4"/>
      <c r="G178" s="4"/>
    </row>
    <row r="179" spans="2:7" x14ac:dyDescent="0.25">
      <c r="B179" s="6">
        <v>49100100</v>
      </c>
      <c r="C179" s="1" t="s">
        <v>138</v>
      </c>
      <c r="D179" s="4">
        <f>-INDEX([1]Bilan!$M:$M,MATCH(B179,[1]Bilan!$D:$D,0))</f>
        <v>0</v>
      </c>
      <c r="E179" s="4">
        <f>-INDEX([1]Bilan!$K:$K,MATCH(B179,[1]Bilan!$D:$D,0))</f>
        <v>0</v>
      </c>
      <c r="F179" s="4">
        <f>-INDEX([1]Bilan!$I:$I,MATCH(B179,[1]Bilan!$D:$D,0))</f>
        <v>0</v>
      </c>
      <c r="G179" s="4"/>
    </row>
    <row r="180" spans="2:7" x14ac:dyDescent="0.25">
      <c r="B180" s="6">
        <v>49100200</v>
      </c>
      <c r="C180" s="1" t="s">
        <v>139</v>
      </c>
      <c r="D180" s="4">
        <f>-INDEX([1]Bilan!$M:$M,MATCH(B180,[1]Bilan!$D:$D,0))</f>
        <v>0</v>
      </c>
      <c r="E180" s="2">
        <f>-INDEX([1]Bilan!$K:$K,MATCH(B180,[1]Bilan!$D:$D,0))</f>
        <v>0</v>
      </c>
      <c r="F180" s="2">
        <f>-INDEX([1]Bilan!$I:$I,MATCH(B180,[1]Bilan!$D:$D,0))</f>
        <v>0</v>
      </c>
    </row>
    <row r="181" spans="2:7" x14ac:dyDescent="0.25">
      <c r="B181" s="6">
        <v>49100300</v>
      </c>
      <c r="C181" s="1" t="s">
        <v>140</v>
      </c>
      <c r="D181" s="4">
        <f>-INDEX([1]Bilan!$M:$M,MATCH(B181,[1]Bilan!$D:$D,0))</f>
        <v>0</v>
      </c>
      <c r="E181" s="2">
        <f>-INDEX([1]Bilan!$K:$K,MATCH(B181,[1]Bilan!$D:$D,0))</f>
        <v>0</v>
      </c>
      <c r="F181" s="2">
        <f>-INDEX([1]Bilan!$I:$I,MATCH(B181,[1]Bilan!$D:$D,0))</f>
        <v>0</v>
      </c>
    </row>
    <row r="182" spans="2:7" s="3" customFormat="1" x14ac:dyDescent="0.25">
      <c r="B182" s="12"/>
      <c r="C182" s="13" t="s">
        <v>142</v>
      </c>
      <c r="D182" s="14">
        <f>D156-D176</f>
        <v>0</v>
      </c>
      <c r="E182" s="14">
        <f t="shared" ref="E182:F182" si="17">E156-E176</f>
        <v>0</v>
      </c>
      <c r="F182" s="14">
        <f t="shared" si="17"/>
        <v>1030463.4030799998</v>
      </c>
    </row>
    <row r="183" spans="2:7" s="3" customFormat="1" x14ac:dyDescent="0.25">
      <c r="B183" s="5"/>
      <c r="C183" s="3" t="s">
        <v>143</v>
      </c>
      <c r="D183" s="9"/>
      <c r="E183" s="9"/>
      <c r="F183" s="9"/>
    </row>
    <row r="184" spans="2:7" s="3" customFormat="1" x14ac:dyDescent="0.25">
      <c r="B184" s="5">
        <v>40</v>
      </c>
      <c r="C184" s="3" t="s">
        <v>144</v>
      </c>
      <c r="D184" s="9">
        <f>SUM(D185:D193)</f>
        <v>0</v>
      </c>
      <c r="E184" s="9">
        <f t="shared" ref="E184:F184" si="18">SUM(E185:E193)</f>
        <v>0</v>
      </c>
      <c r="F184" s="9">
        <f t="shared" si="18"/>
        <v>0</v>
      </c>
    </row>
    <row r="185" spans="2:7" x14ac:dyDescent="0.25">
      <c r="B185" s="6">
        <v>409</v>
      </c>
      <c r="C185" s="1" t="s">
        <v>145</v>
      </c>
      <c r="D185" s="4"/>
      <c r="E185" s="4"/>
      <c r="F185" s="4"/>
    </row>
    <row r="186" spans="2:7" x14ac:dyDescent="0.25">
      <c r="B186" s="6">
        <v>4091</v>
      </c>
      <c r="C186" s="1" t="s">
        <v>146</v>
      </c>
      <c r="D186" s="4"/>
      <c r="E186" s="4"/>
      <c r="F186" s="4"/>
    </row>
    <row r="187" spans="2:7" x14ac:dyDescent="0.25">
      <c r="B187" s="6">
        <v>40910100</v>
      </c>
      <c r="C187" s="1" t="s">
        <v>147</v>
      </c>
      <c r="D187" s="4">
        <f>-INDEX([1]Bilan!$M:$M,MATCH(B187,[1]Bilan!$D:$D,0))</f>
        <v>0</v>
      </c>
      <c r="E187" s="4">
        <f>-INDEX([1]Bilan!$K:$K,MATCH(B187,[1]Bilan!$D:$D,0))</f>
        <v>0</v>
      </c>
      <c r="F187" s="4">
        <f>-INDEX([1]Bilan!$I:$I,MATCH(B187,[1]Bilan!$D:$D,0))</f>
        <v>0</v>
      </c>
    </row>
    <row r="188" spans="2:7" x14ac:dyDescent="0.25">
      <c r="B188" s="6">
        <v>40910200</v>
      </c>
      <c r="C188" s="1" t="s">
        <v>148</v>
      </c>
      <c r="D188" s="4">
        <f>-INDEX([1]Bilan!$M:$M,MATCH(B188,[1]Bilan!$D:$D,0))</f>
        <v>0</v>
      </c>
      <c r="E188" s="4">
        <f>-INDEX([1]Bilan!$K:$K,MATCH(B188,[1]Bilan!$D:$D,0))</f>
        <v>0</v>
      </c>
      <c r="F188" s="4">
        <f>-INDEX([1]Bilan!$I:$I,MATCH(B188,[1]Bilan!$D:$D,0))</f>
        <v>0</v>
      </c>
    </row>
    <row r="189" spans="2:7" x14ac:dyDescent="0.25">
      <c r="B189" s="6">
        <v>4098</v>
      </c>
      <c r="C189" s="1" t="s">
        <v>149</v>
      </c>
      <c r="D189" s="4"/>
      <c r="E189" s="4"/>
      <c r="F189" s="4"/>
    </row>
    <row r="190" spans="2:7" x14ac:dyDescent="0.25">
      <c r="B190" s="6">
        <v>40980100</v>
      </c>
      <c r="C190" s="1" t="s">
        <v>150</v>
      </c>
      <c r="D190" s="4">
        <f>-INDEX([1]Bilan!$M:$M,MATCH(B190,[1]Bilan!$D:$D,0))</f>
        <v>0</v>
      </c>
      <c r="E190" s="4">
        <f>-INDEX([1]Bilan!$K:$K,MATCH(B190,[1]Bilan!$D:$D,0))</f>
        <v>0</v>
      </c>
      <c r="F190" s="4">
        <f>-INDEX([1]Bilan!$I:$I,MATCH(B190,[1]Bilan!$D:$D,0))</f>
        <v>0</v>
      </c>
    </row>
    <row r="191" spans="2:7" x14ac:dyDescent="0.25">
      <c r="B191" s="6">
        <v>40980200</v>
      </c>
      <c r="C191" s="1" t="s">
        <v>151</v>
      </c>
      <c r="D191" s="4">
        <f>-INDEX([1]Bilan!$M:$M,MATCH(B191,[1]Bilan!$D:$D,0))</f>
        <v>0</v>
      </c>
      <c r="E191" s="4">
        <f>-INDEX([1]Bilan!$K:$K,MATCH(B191,[1]Bilan!$D:$D,0))</f>
        <v>0</v>
      </c>
      <c r="F191" s="4">
        <f>-INDEX([1]Bilan!$I:$I,MATCH(B191,[1]Bilan!$D:$D,0))</f>
        <v>0</v>
      </c>
    </row>
    <row r="192" spans="2:7" x14ac:dyDescent="0.25">
      <c r="B192" s="6">
        <v>40980300</v>
      </c>
      <c r="C192" s="1" t="s">
        <v>152</v>
      </c>
      <c r="D192" s="4">
        <f>-INDEX([1]Bilan!$M:$M,MATCH(B192,[1]Bilan!$D:$D,0))</f>
        <v>0</v>
      </c>
      <c r="E192" s="4">
        <f>-INDEX([1]Bilan!$K:$K,MATCH(B192,[1]Bilan!$D:$D,0))</f>
        <v>0</v>
      </c>
      <c r="F192" s="4">
        <f>-INDEX([1]Bilan!$I:$I,MATCH(B192,[1]Bilan!$D:$D,0))</f>
        <v>0</v>
      </c>
    </row>
    <row r="193" spans="2:6" x14ac:dyDescent="0.25">
      <c r="B193" s="6">
        <v>40980400</v>
      </c>
      <c r="C193" s="1" t="s">
        <v>153</v>
      </c>
      <c r="D193" s="4">
        <f>-INDEX([1]Bilan!$M:$M,MATCH(B193,[1]Bilan!$D:$D,0))</f>
        <v>0</v>
      </c>
      <c r="E193" s="4">
        <f>-INDEX([1]Bilan!$K:$K,MATCH(B193,[1]Bilan!$D:$D,0))</f>
        <v>0</v>
      </c>
      <c r="F193" s="4">
        <f>-INDEX([1]Bilan!$I:$I,MATCH(B193,[1]Bilan!$D:$D,0))</f>
        <v>0</v>
      </c>
    </row>
    <row r="194" spans="2:6" s="3" customFormat="1" x14ac:dyDescent="0.25">
      <c r="B194" s="5">
        <v>42</v>
      </c>
      <c r="C194" s="3" t="s">
        <v>154</v>
      </c>
      <c r="D194" s="9">
        <f>SUM(D195:D205)</f>
        <v>0</v>
      </c>
      <c r="E194" s="9">
        <f t="shared" ref="E194:F194" si="19">SUM(E195:E205)</f>
        <v>0</v>
      </c>
      <c r="F194" s="9">
        <f t="shared" si="19"/>
        <v>24864.523999999998</v>
      </c>
    </row>
    <row r="195" spans="2:6" x14ac:dyDescent="0.25">
      <c r="B195" s="6">
        <v>421</v>
      </c>
      <c r="C195" s="1" t="s">
        <v>155</v>
      </c>
      <c r="D195" s="4"/>
      <c r="E195" s="4"/>
      <c r="F195" s="4"/>
    </row>
    <row r="196" spans="2:6" x14ac:dyDescent="0.25">
      <c r="B196" s="6">
        <v>42100100</v>
      </c>
      <c r="C196" s="1" t="s">
        <v>156</v>
      </c>
      <c r="D196" s="4">
        <f>-INDEX([1]Bilan!$M:$M,MATCH(B196,[1]Bilan!$D:$D,0))</f>
        <v>0</v>
      </c>
      <c r="E196" s="4">
        <f>-INDEX([1]Bilan!$K:$K,MATCH(B196,[1]Bilan!$D:$D,0))</f>
        <v>0</v>
      </c>
      <c r="F196" s="4">
        <f>-INDEX([1]Bilan!$I:$I,MATCH(B196,[1]Bilan!$D:$D,0))</f>
        <v>350</v>
      </c>
    </row>
    <row r="197" spans="2:6" x14ac:dyDescent="0.25">
      <c r="B197" s="6">
        <v>42100200</v>
      </c>
      <c r="C197" s="1" t="s">
        <v>157</v>
      </c>
      <c r="D197" s="4">
        <f>-INDEX([1]Bilan!$M:$M,MATCH(B197,[1]Bilan!$D:$D,0))</f>
        <v>0</v>
      </c>
      <c r="E197" s="4">
        <f>-INDEX([1]Bilan!$K:$K,MATCH(B197,[1]Bilan!$D:$D,0))</f>
        <v>0</v>
      </c>
      <c r="F197" s="4">
        <f>-INDEX([1]Bilan!$I:$I,MATCH(B197,[1]Bilan!$D:$D,0))</f>
        <v>0</v>
      </c>
    </row>
    <row r="198" spans="2:6" x14ac:dyDescent="0.25">
      <c r="B198" s="6">
        <v>42100300</v>
      </c>
      <c r="C198" s="1" t="s">
        <v>158</v>
      </c>
      <c r="D198" s="4">
        <f>-INDEX([1]Bilan!$M:$M,MATCH(B198,[1]Bilan!$D:$D,0))</f>
        <v>0</v>
      </c>
      <c r="E198" s="4">
        <f>-INDEX([1]Bilan!$K:$K,MATCH(B198,[1]Bilan!$D:$D,0))</f>
        <v>0</v>
      </c>
      <c r="F198" s="4">
        <f>-INDEX([1]Bilan!$I:$I,MATCH(B198,[1]Bilan!$D:$D,0))</f>
        <v>0</v>
      </c>
    </row>
    <row r="199" spans="2:6" x14ac:dyDescent="0.25">
      <c r="B199" s="6">
        <v>42100400</v>
      </c>
      <c r="C199" s="1" t="s">
        <v>159</v>
      </c>
      <c r="D199" s="4">
        <f>-INDEX([1]Bilan!$M:$M,MATCH(B199,[1]Bilan!$D:$D,0))</f>
        <v>0</v>
      </c>
      <c r="E199" s="4">
        <f>-INDEX([1]Bilan!$K:$K,MATCH(B199,[1]Bilan!$D:$D,0))</f>
        <v>0</v>
      </c>
      <c r="F199" s="4">
        <f>-INDEX([1]Bilan!$I:$I,MATCH(B199,[1]Bilan!$D:$D,0))</f>
        <v>0</v>
      </c>
    </row>
    <row r="200" spans="2:6" x14ac:dyDescent="0.25">
      <c r="B200" s="6">
        <v>42100500</v>
      </c>
      <c r="C200" s="1" t="s">
        <v>160</v>
      </c>
      <c r="D200" s="4">
        <f>-INDEX([1]Bilan!$M:$M,MATCH(B200,[1]Bilan!$D:$D,0))</f>
        <v>0</v>
      </c>
      <c r="E200" s="4">
        <f>-INDEX([1]Bilan!$K:$K,MATCH(B200,[1]Bilan!$D:$D,0))</f>
        <v>0</v>
      </c>
      <c r="F200" s="4">
        <f>-INDEX([1]Bilan!$I:$I,MATCH(B200,[1]Bilan!$D:$D,0))</f>
        <v>0</v>
      </c>
    </row>
    <row r="201" spans="2:6" x14ac:dyDescent="0.25">
      <c r="B201" s="6">
        <v>42100600</v>
      </c>
      <c r="C201" s="1" t="s">
        <v>161</v>
      </c>
      <c r="D201" s="4">
        <f>-INDEX([1]Bilan!$M:$M,MATCH(B201,[1]Bilan!$D:$D,0))</f>
        <v>0</v>
      </c>
      <c r="E201" s="4">
        <f>-INDEX([1]Bilan!$K:$K,MATCH(B201,[1]Bilan!$D:$D,0))</f>
        <v>0</v>
      </c>
      <c r="F201" s="4">
        <f>-INDEX([1]Bilan!$I:$I,MATCH(B201,[1]Bilan!$D:$D,0))</f>
        <v>0</v>
      </c>
    </row>
    <row r="202" spans="2:6" x14ac:dyDescent="0.25">
      <c r="B202" s="6">
        <v>42100700</v>
      </c>
      <c r="C202" s="1" t="s">
        <v>162</v>
      </c>
      <c r="D202" s="4">
        <f>-INDEX([1]Bilan!$M:$M,MATCH(B202,[1]Bilan!$D:$D,0))</f>
        <v>0</v>
      </c>
      <c r="E202" s="4">
        <f>-INDEX([1]Bilan!$K:$K,MATCH(B202,[1]Bilan!$D:$D,0))</f>
        <v>0</v>
      </c>
      <c r="F202" s="4">
        <f>-INDEX([1]Bilan!$I:$I,MATCH(B202,[1]Bilan!$D:$D,0))</f>
        <v>9902.4999999999982</v>
      </c>
    </row>
    <row r="203" spans="2:6" x14ac:dyDescent="0.25">
      <c r="B203" s="6">
        <v>42100800</v>
      </c>
      <c r="C203" s="1" t="s">
        <v>163</v>
      </c>
      <c r="D203" s="4">
        <f>-INDEX([1]Bilan!$M:$M,MATCH(B203,[1]Bilan!$D:$D,0))</f>
        <v>0</v>
      </c>
      <c r="E203" s="4">
        <f>-INDEX([1]Bilan!$K:$K,MATCH(B203,[1]Bilan!$D:$D,0))</f>
        <v>0</v>
      </c>
      <c r="F203" s="4">
        <f>-INDEX([1]Bilan!$I:$I,MATCH(B203,[1]Bilan!$D:$D,0))</f>
        <v>14612.024000000001</v>
      </c>
    </row>
    <row r="204" spans="2:6" x14ac:dyDescent="0.25">
      <c r="B204" s="6">
        <v>428</v>
      </c>
      <c r="C204" s="1" t="s">
        <v>164</v>
      </c>
      <c r="D204" s="4"/>
      <c r="E204" s="4"/>
      <c r="F204" s="4"/>
    </row>
    <row r="205" spans="2:6" x14ac:dyDescent="0.25">
      <c r="B205" s="6">
        <v>42800500</v>
      </c>
      <c r="C205" s="1" t="s">
        <v>165</v>
      </c>
      <c r="D205" s="4">
        <f>-INDEX([1]Bilan!$M:$M,MATCH(B205,[1]Bilan!$D:$D,0))</f>
        <v>0</v>
      </c>
      <c r="E205" s="4">
        <f>-INDEX([1]Bilan!$K:$K,MATCH(B205,[1]Bilan!$D:$D,0))</f>
        <v>0</v>
      </c>
      <c r="F205" s="4">
        <f>-INDEX([1]Bilan!$I:$I,MATCH(B205,[1]Bilan!$D:$D,0))</f>
        <v>0</v>
      </c>
    </row>
    <row r="206" spans="2:6" s="3" customFormat="1" x14ac:dyDescent="0.25">
      <c r="B206" s="5">
        <v>43</v>
      </c>
      <c r="C206" s="3" t="s">
        <v>166</v>
      </c>
      <c r="D206" s="9">
        <f>SUM(D207:D240)</f>
        <v>402729.83899999998</v>
      </c>
      <c r="E206" s="9">
        <f t="shared" ref="E206:F206" si="20">SUM(E207:E240)</f>
        <v>3047766.6659999997</v>
      </c>
      <c r="F206" s="9">
        <f t="shared" si="20"/>
        <v>7300174.1192541299</v>
      </c>
    </row>
    <row r="207" spans="2:6" x14ac:dyDescent="0.25">
      <c r="B207" s="6">
        <v>434</v>
      </c>
      <c r="C207" s="1" t="s">
        <v>167</v>
      </c>
      <c r="D207" s="4"/>
      <c r="E207" s="4"/>
      <c r="F207" s="4"/>
    </row>
    <row r="208" spans="2:6" x14ac:dyDescent="0.25">
      <c r="B208" s="6">
        <v>43400100</v>
      </c>
      <c r="C208" s="1" t="s">
        <v>168</v>
      </c>
      <c r="D208" s="4">
        <f>-INDEX([1]Bilan!$M:$M,MATCH(B208,[1]Bilan!$D:$D,0))</f>
        <v>0</v>
      </c>
      <c r="E208" s="4">
        <f>-INDEX([1]Bilan!$K:$K,MATCH(B208,[1]Bilan!$D:$D,0))</f>
        <v>0</v>
      </c>
      <c r="F208" s="4">
        <f>-INDEX([1]Bilan!$I:$I,MATCH(B208,[1]Bilan!$D:$D,0))</f>
        <v>28760.883000000002</v>
      </c>
    </row>
    <row r="209" spans="2:6" x14ac:dyDescent="0.25">
      <c r="B209" s="6">
        <v>43400110</v>
      </c>
      <c r="C209" s="1" t="s">
        <v>169</v>
      </c>
      <c r="D209" s="4">
        <f>-INDEX([1]Bilan!$M:$M,MATCH(B209,[1]Bilan!$D:$D,0))</f>
        <v>0</v>
      </c>
      <c r="E209" s="4">
        <f>-INDEX([1]Bilan!$K:$K,MATCH(B209,[1]Bilan!$D:$D,0))</f>
        <v>0</v>
      </c>
      <c r="F209" s="4">
        <f>-INDEX([1]Bilan!$I:$I,MATCH(B209,[1]Bilan!$D:$D,0))</f>
        <v>165718.17199999999</v>
      </c>
    </row>
    <row r="210" spans="2:6" x14ac:dyDescent="0.25">
      <c r="B210" s="6">
        <v>43400200</v>
      </c>
      <c r="C210" s="1" t="s">
        <v>170</v>
      </c>
      <c r="D210" s="4">
        <f>-INDEX([1]Bilan!$M:$M,MATCH(B210,[1]Bilan!$D:$D,0))</f>
        <v>0</v>
      </c>
      <c r="E210" s="4">
        <f>-INDEX([1]Bilan!$K:$K,MATCH(B210,[1]Bilan!$D:$D,0))</f>
        <v>0</v>
      </c>
      <c r="F210" s="4">
        <f>-INDEX([1]Bilan!$I:$I,MATCH(B210,[1]Bilan!$D:$D,0))</f>
        <v>0</v>
      </c>
    </row>
    <row r="211" spans="2:6" x14ac:dyDescent="0.25">
      <c r="B211" s="6">
        <v>43400300</v>
      </c>
      <c r="C211" s="11" t="s">
        <v>171</v>
      </c>
      <c r="D211" s="4">
        <f>-INDEX([1]Bilan!$M:$M,MATCH(B211,[1]Bilan!$D:$D,0))</f>
        <v>0</v>
      </c>
      <c r="E211" s="4">
        <f>-INDEX([1]Bilan!$K:$K,MATCH(B211,[1]Bilan!$D:$D,0))</f>
        <v>0</v>
      </c>
      <c r="F211" s="4">
        <f>-INDEX([1]Bilan!$I:$I,MATCH(B211,[1]Bilan!$D:$D,0))</f>
        <v>0</v>
      </c>
    </row>
    <row r="212" spans="2:6" x14ac:dyDescent="0.25">
      <c r="B212" s="6">
        <v>43400400</v>
      </c>
      <c r="C212" s="1" t="s">
        <v>172</v>
      </c>
      <c r="D212" s="4">
        <f>-INDEX([1]Bilan!$M:$M,MATCH(B212,[1]Bilan!$D:$D,0))</f>
        <v>0</v>
      </c>
      <c r="E212" s="4">
        <f>-INDEX([1]Bilan!$K:$K,MATCH(B212,[1]Bilan!$D:$D,0))</f>
        <v>0</v>
      </c>
      <c r="F212" s="4">
        <f>-INDEX([1]Bilan!$I:$I,MATCH(B212,[1]Bilan!$D:$D,0))</f>
        <v>0</v>
      </c>
    </row>
    <row r="213" spans="2:6" x14ac:dyDescent="0.25">
      <c r="B213" s="6">
        <v>43400500</v>
      </c>
      <c r="C213" s="1" t="s">
        <v>173</v>
      </c>
      <c r="D213" s="4">
        <f>-INDEX([1]Bilan!$M:$M,MATCH(B213,[1]Bilan!$D:$D,0))</f>
        <v>20461.361000000001</v>
      </c>
      <c r="E213" s="4">
        <f>-INDEX([1]Bilan!$K:$K,MATCH(B213,[1]Bilan!$D:$D,0))</f>
        <v>23263.434000000001</v>
      </c>
      <c r="F213" s="4">
        <f>-INDEX([1]Bilan!$I:$I,MATCH(B213,[1]Bilan!$D:$D,0))</f>
        <v>17359.235999999997</v>
      </c>
    </row>
    <row r="214" spans="2:6" x14ac:dyDescent="0.25">
      <c r="B214" s="6">
        <v>43400800</v>
      </c>
      <c r="C214" s="1" t="s">
        <v>174</v>
      </c>
      <c r="D214" s="4">
        <f>-INDEX([1]Bilan!$M:$M,MATCH(B214,[1]Bilan!$D:$D,0))</f>
        <v>0</v>
      </c>
      <c r="E214" s="4">
        <f>-INDEX([1]Bilan!$K:$K,MATCH(B214,[1]Bilan!$D:$D,0))</f>
        <v>0</v>
      </c>
      <c r="F214" s="4">
        <f>-INDEX([1]Bilan!$I:$I,MATCH(B214,[1]Bilan!$D:$D,0))</f>
        <v>0</v>
      </c>
    </row>
    <row r="215" spans="2:6" x14ac:dyDescent="0.25">
      <c r="B215" s="6">
        <v>43400900</v>
      </c>
      <c r="C215" s="1" t="s">
        <v>175</v>
      </c>
      <c r="D215" s="4">
        <f>-INDEX([1]Bilan!$M:$M,MATCH(B215,[1]Bilan!$D:$D,0))</f>
        <v>0</v>
      </c>
      <c r="E215" s="4">
        <f>-INDEX([1]Bilan!$K:$K,MATCH(B215,[1]Bilan!$D:$D,0))</f>
        <v>0</v>
      </c>
      <c r="F215" s="4">
        <f>-INDEX([1]Bilan!$I:$I,MATCH(B215,[1]Bilan!$D:$D,0))</f>
        <v>0</v>
      </c>
    </row>
    <row r="216" spans="2:6" x14ac:dyDescent="0.25">
      <c r="B216" s="6">
        <v>436</v>
      </c>
      <c r="C216" s="1" t="s">
        <v>176</v>
      </c>
      <c r="D216" s="4"/>
      <c r="E216" s="4"/>
      <c r="F216" s="4"/>
    </row>
    <row r="217" spans="2:6" x14ac:dyDescent="0.25">
      <c r="B217" s="6">
        <v>4365</v>
      </c>
      <c r="C217" s="1" t="s">
        <v>177</v>
      </c>
      <c r="D217" s="4"/>
      <c r="E217" s="4"/>
      <c r="F217" s="4"/>
    </row>
    <row r="218" spans="2:6" x14ac:dyDescent="0.25">
      <c r="B218" s="6">
        <v>43650000</v>
      </c>
      <c r="C218" s="1" t="s">
        <v>178</v>
      </c>
      <c r="D218" s="4">
        <f>-INDEX([1]Bilan!$M:$M,MATCH(B218,[1]Bilan!$D:$D,0))</f>
        <v>0</v>
      </c>
      <c r="E218" s="4">
        <f>-INDEX([1]Bilan!$K:$K,MATCH(B218,[1]Bilan!$D:$D,0))</f>
        <v>0</v>
      </c>
      <c r="F218" s="4">
        <f>-INDEX([1]Bilan!$I:$I,MATCH(B218,[1]Bilan!$D:$D,0))</f>
        <v>0</v>
      </c>
    </row>
    <row r="219" spans="2:6" x14ac:dyDescent="0.25">
      <c r="B219" s="6">
        <v>43650100</v>
      </c>
      <c r="C219" s="1" t="s">
        <v>179</v>
      </c>
      <c r="D219" s="4">
        <f>-INDEX([1]Bilan!$M:$M,MATCH(B219,[1]Bilan!$D:$D,0))</f>
        <v>0</v>
      </c>
      <c r="E219" s="4">
        <f>-INDEX([1]Bilan!$K:$K,MATCH(B219,[1]Bilan!$D:$D,0))</f>
        <v>0</v>
      </c>
      <c r="F219" s="4">
        <f>-INDEX([1]Bilan!$I:$I,MATCH(B219,[1]Bilan!$D:$D,0))</f>
        <v>0</v>
      </c>
    </row>
    <row r="220" spans="2:6" x14ac:dyDescent="0.25">
      <c r="B220" s="6">
        <v>43650200</v>
      </c>
      <c r="C220" s="1" t="s">
        <v>180</v>
      </c>
      <c r="D220" s="4">
        <f>-INDEX([1]Bilan!$M:$M,MATCH(B220,[1]Bilan!$D:$D,0))</f>
        <v>0</v>
      </c>
      <c r="E220" s="4">
        <f>-INDEX([1]Bilan!$K:$K,MATCH(B220,[1]Bilan!$D:$D,0))</f>
        <v>0</v>
      </c>
      <c r="F220" s="4">
        <f>-INDEX([1]Bilan!$I:$I,MATCH(B220,[1]Bilan!$D:$D,0))</f>
        <v>0</v>
      </c>
    </row>
    <row r="221" spans="2:6" x14ac:dyDescent="0.25">
      <c r="B221" s="6">
        <v>4366</v>
      </c>
      <c r="C221" s="1" t="s">
        <v>181</v>
      </c>
      <c r="D221" s="4"/>
      <c r="E221" s="4"/>
      <c r="F221" s="4"/>
    </row>
    <row r="222" spans="2:6" x14ac:dyDescent="0.25">
      <c r="B222" s="6">
        <v>43664000</v>
      </c>
      <c r="C222" s="1" t="s">
        <v>182</v>
      </c>
      <c r="D222" s="4">
        <f>-INDEX([1]Bilan!$M:$M,MATCH(B222,[1]Bilan!$D:$D,0))</f>
        <v>0</v>
      </c>
      <c r="E222" s="4">
        <f>-INDEX([1]Bilan!$K:$K,MATCH(B222,[1]Bilan!$D:$D,0))</f>
        <v>0</v>
      </c>
      <c r="F222" s="4">
        <f>-INDEX([1]Bilan!$I:$I,MATCH(B222,[1]Bilan!$D:$D,0))</f>
        <v>0</v>
      </c>
    </row>
    <row r="223" spans="2:6" x14ac:dyDescent="0.25">
      <c r="B223" s="6">
        <v>43660100</v>
      </c>
      <c r="C223" s="1" t="s">
        <v>183</v>
      </c>
      <c r="D223" s="4">
        <f>-INDEX([1]Bilan!$M:$M,MATCH(B223,[1]Bilan!$D:$D,0))</f>
        <v>0</v>
      </c>
      <c r="E223" s="4">
        <f>-INDEX([1]Bilan!$K:$K,MATCH(B223,[1]Bilan!$D:$D,0))</f>
        <v>0</v>
      </c>
      <c r="F223" s="4">
        <f>-INDEX([1]Bilan!$I:$I,MATCH(B223,[1]Bilan!$D:$D,0))</f>
        <v>55932.467000000004</v>
      </c>
    </row>
    <row r="224" spans="2:6" x14ac:dyDescent="0.25">
      <c r="B224" s="6">
        <v>43660200</v>
      </c>
      <c r="C224" s="1" t="s">
        <v>184</v>
      </c>
      <c r="D224" s="4">
        <f>-INDEX([1]Bilan!$M:$M,MATCH(B224,[1]Bilan!$D:$D,0))</f>
        <v>0</v>
      </c>
      <c r="E224" s="4">
        <f>-INDEX([1]Bilan!$K:$K,MATCH(B224,[1]Bilan!$D:$D,0))</f>
        <v>0</v>
      </c>
      <c r="F224" s="4">
        <f>-INDEX([1]Bilan!$I:$I,MATCH(B224,[1]Bilan!$D:$D,0))</f>
        <v>129508.75600412801</v>
      </c>
    </row>
    <row r="225" spans="2:6" x14ac:dyDescent="0.25">
      <c r="B225" s="6">
        <v>43660300</v>
      </c>
      <c r="C225" s="1" t="s">
        <v>185</v>
      </c>
      <c r="D225" s="4">
        <f>-INDEX([1]Bilan!$M:$M,MATCH(B225,[1]Bilan!$D:$D,0))</f>
        <v>0</v>
      </c>
      <c r="E225" s="4">
        <f>-INDEX([1]Bilan!$K:$K,MATCH(B225,[1]Bilan!$D:$D,0))</f>
        <v>0</v>
      </c>
      <c r="F225" s="4">
        <f>-INDEX([1]Bilan!$I:$I,MATCH(B225,[1]Bilan!$D:$D,0))</f>
        <v>0</v>
      </c>
    </row>
    <row r="226" spans="2:6" x14ac:dyDescent="0.25">
      <c r="B226" s="6">
        <v>43660400</v>
      </c>
      <c r="C226" s="1" t="s">
        <v>186</v>
      </c>
      <c r="D226" s="4">
        <f>-INDEX([1]Bilan!$M:$M,MATCH(B226,[1]Bilan!$D:$D,0))</f>
        <v>0</v>
      </c>
      <c r="E226" s="4">
        <f>-INDEX([1]Bilan!$K:$K,MATCH(B226,[1]Bilan!$D:$D,0))</f>
        <v>0</v>
      </c>
      <c r="F226" s="4">
        <f>-INDEX([1]Bilan!$I:$I,MATCH(B226,[1]Bilan!$D:$D,0))</f>
        <v>124978.97832999997</v>
      </c>
    </row>
    <row r="227" spans="2:6" x14ac:dyDescent="0.25">
      <c r="B227" s="6">
        <v>43660500</v>
      </c>
      <c r="C227" s="1" t="s">
        <v>187</v>
      </c>
      <c r="D227" s="4">
        <f>-INDEX([1]Bilan!$M:$M,MATCH(B227,[1]Bilan!$D:$D,0))</f>
        <v>0</v>
      </c>
      <c r="E227" s="4">
        <f>-INDEX([1]Bilan!$K:$K,MATCH(B227,[1]Bilan!$D:$D,0))</f>
        <v>0</v>
      </c>
      <c r="F227" s="4">
        <f>-INDEX([1]Bilan!$I:$I,MATCH(B227,[1]Bilan!$D:$D,0))</f>
        <v>0</v>
      </c>
    </row>
    <row r="228" spans="2:6" x14ac:dyDescent="0.25">
      <c r="B228" s="6">
        <v>43660700</v>
      </c>
      <c r="C228" s="1" t="s">
        <v>188</v>
      </c>
      <c r="D228" s="4">
        <f>-INDEX([1]Bilan!$M:$M,MATCH(B228,[1]Bilan!$D:$D,0))</f>
        <v>382268.478</v>
      </c>
      <c r="E228" s="4">
        <f>-INDEX([1]Bilan!$K:$K,MATCH(B228,[1]Bilan!$D:$D,0))</f>
        <v>3024503.2319999998</v>
      </c>
      <c r="F228" s="4">
        <f>-INDEX([1]Bilan!$I:$I,MATCH(B228,[1]Bilan!$D:$D,0))</f>
        <v>6777570.188000001</v>
      </c>
    </row>
    <row r="229" spans="2:6" x14ac:dyDescent="0.25">
      <c r="B229" s="6">
        <v>4367</v>
      </c>
      <c r="C229" s="1" t="s">
        <v>189</v>
      </c>
      <c r="D229" s="4"/>
      <c r="E229" s="4"/>
      <c r="F229" s="4"/>
    </row>
    <row r="230" spans="2:6" x14ac:dyDescent="0.25">
      <c r="B230" s="6">
        <v>43670100</v>
      </c>
      <c r="C230" s="1" t="s">
        <v>190</v>
      </c>
      <c r="D230" s="4">
        <f>-INDEX([1]Bilan!$M:$M,MATCH(B230,[1]Bilan!$D:$D,0))</f>
        <v>0</v>
      </c>
      <c r="E230" s="4">
        <f>-INDEX([1]Bilan!$K:$K,MATCH(B230,[1]Bilan!$D:$D,0))</f>
        <v>0</v>
      </c>
      <c r="F230" s="4">
        <f>-INDEX([1]Bilan!$I:$I,MATCH(B230,[1]Bilan!$D:$D,0))</f>
        <v>47.105240000000776</v>
      </c>
    </row>
    <row r="231" spans="2:6" x14ac:dyDescent="0.25">
      <c r="B231" s="6">
        <v>43670200</v>
      </c>
      <c r="C231" s="1" t="s">
        <v>191</v>
      </c>
      <c r="D231" s="4">
        <f>-INDEX([1]Bilan!$M:$M,MATCH(B231,[1]Bilan!$D:$D,0))</f>
        <v>0</v>
      </c>
      <c r="E231" s="4">
        <f>-INDEX([1]Bilan!$K:$K,MATCH(B231,[1]Bilan!$D:$D,0))</f>
        <v>0</v>
      </c>
      <c r="F231" s="4">
        <f>-INDEX([1]Bilan!$I:$I,MATCH(B231,[1]Bilan!$D:$D,0))</f>
        <v>0</v>
      </c>
    </row>
    <row r="232" spans="2:6" x14ac:dyDescent="0.25">
      <c r="B232" s="6">
        <v>43670300</v>
      </c>
      <c r="C232" s="1" t="s">
        <v>192</v>
      </c>
      <c r="D232" s="4">
        <f>-INDEX([1]Bilan!$M:$M,MATCH(B232,[1]Bilan!$D:$D,0))</f>
        <v>0</v>
      </c>
      <c r="E232" s="4">
        <f>-INDEX([1]Bilan!$K:$K,MATCH(B232,[1]Bilan!$D:$D,0))</f>
        <v>0</v>
      </c>
      <c r="F232" s="4">
        <f>-INDEX([1]Bilan!$I:$I,MATCH(B232,[1]Bilan!$D:$D,0))</f>
        <v>298.33367999998154</v>
      </c>
    </row>
    <row r="233" spans="2:6" x14ac:dyDescent="0.25">
      <c r="B233" s="6">
        <v>43670400</v>
      </c>
      <c r="C233" s="1" t="s">
        <v>193</v>
      </c>
      <c r="D233" s="4">
        <f>-INDEX([1]Bilan!$M:$M,MATCH(B233,[1]Bilan!$D:$D,0))</f>
        <v>0</v>
      </c>
      <c r="E233" s="4">
        <f>-INDEX([1]Bilan!$K:$K,MATCH(B233,[1]Bilan!$D:$D,0))</f>
        <v>0</v>
      </c>
      <c r="F233" s="4">
        <f>-INDEX([1]Bilan!$I:$I,MATCH(B233,[1]Bilan!$D:$D,0))</f>
        <v>0</v>
      </c>
    </row>
    <row r="234" spans="2:6" x14ac:dyDescent="0.25">
      <c r="B234" s="6">
        <v>4368</v>
      </c>
      <c r="C234" s="1" t="s">
        <v>194</v>
      </c>
      <c r="D234" s="4"/>
      <c r="E234" s="4"/>
      <c r="F234" s="4"/>
    </row>
    <row r="235" spans="2:6" x14ac:dyDescent="0.25">
      <c r="B235" s="6">
        <v>43680100</v>
      </c>
      <c r="C235" s="1" t="s">
        <v>195</v>
      </c>
      <c r="D235" s="4">
        <f>-INDEX([1]Bilan!$M:$M,MATCH(B235,[1]Bilan!$D:$D,0))</f>
        <v>0</v>
      </c>
      <c r="E235" s="4">
        <f>-INDEX([1]Bilan!$K:$K,MATCH(B235,[1]Bilan!$D:$D,0))</f>
        <v>0</v>
      </c>
      <c r="F235" s="4">
        <f>-INDEX([1]Bilan!$I:$I,MATCH(B235,[1]Bilan!$D:$D,0))</f>
        <v>0</v>
      </c>
    </row>
    <row r="236" spans="2:6" x14ac:dyDescent="0.25">
      <c r="B236" s="6">
        <v>437</v>
      </c>
      <c r="C236" s="1" t="s">
        <v>196</v>
      </c>
      <c r="D236" s="4"/>
      <c r="E236" s="4"/>
      <c r="F236" s="4"/>
    </row>
    <row r="237" spans="2:6" x14ac:dyDescent="0.25">
      <c r="B237" s="6">
        <v>43700100</v>
      </c>
      <c r="C237" s="1" t="s">
        <v>197</v>
      </c>
      <c r="D237" s="4">
        <f>-INDEX([1]Bilan!$M:$M,MATCH(B237,[1]Bilan!$D:$D,0))</f>
        <v>0</v>
      </c>
      <c r="E237" s="4">
        <f>-INDEX([1]Bilan!$K:$K,MATCH(B237,[1]Bilan!$D:$D,0))</f>
        <v>0</v>
      </c>
      <c r="F237" s="4">
        <f>-INDEX([1]Bilan!$I:$I,MATCH(B237,[1]Bilan!$D:$D,0))</f>
        <v>0</v>
      </c>
    </row>
    <row r="238" spans="2:6" x14ac:dyDescent="0.25">
      <c r="B238" s="6">
        <v>43700200</v>
      </c>
      <c r="C238" s="1" t="s">
        <v>198</v>
      </c>
      <c r="D238" s="4">
        <f>-INDEX([1]Bilan!$M:$M,MATCH(B238,[1]Bilan!$D:$D,0))</f>
        <v>0</v>
      </c>
      <c r="E238" s="4">
        <f>-INDEX([1]Bilan!$K:$K,MATCH(B238,[1]Bilan!$D:$D,0))</f>
        <v>0</v>
      </c>
      <c r="F238" s="4">
        <f>-INDEX([1]Bilan!$I:$I,MATCH(B238,[1]Bilan!$D:$D,0))</f>
        <v>0</v>
      </c>
    </row>
    <row r="239" spans="2:6" x14ac:dyDescent="0.25">
      <c r="B239" s="6">
        <v>438</v>
      </c>
      <c r="C239" s="1" t="s">
        <v>199</v>
      </c>
      <c r="D239" s="4"/>
      <c r="E239" s="4"/>
      <c r="F239" s="4"/>
    </row>
    <row r="240" spans="2:6" x14ac:dyDescent="0.25">
      <c r="B240" s="6">
        <v>43800500</v>
      </c>
      <c r="C240" s="1" t="s">
        <v>200</v>
      </c>
      <c r="D240" s="4">
        <f>-INDEX([1]Bilan!$M:$M,MATCH(B240,[1]Bilan!$D:$D,0))</f>
        <v>0</v>
      </c>
      <c r="E240" s="4">
        <f>-INDEX([1]Bilan!$K:$K,MATCH(B240,[1]Bilan!$D:$D,0))</f>
        <v>0</v>
      </c>
      <c r="F240" s="4">
        <f>-INDEX([1]Bilan!$I:$I,MATCH(B240,[1]Bilan!$D:$D,0))</f>
        <v>0</v>
      </c>
    </row>
    <row r="241" spans="2:6" s="3" customFormat="1" x14ac:dyDescent="0.25">
      <c r="B241" s="5">
        <v>44</v>
      </c>
      <c r="C241" s="3" t="s">
        <v>201</v>
      </c>
      <c r="D241" s="9">
        <f>SUM(D242:D245)</f>
        <v>0</v>
      </c>
      <c r="E241" s="9">
        <f t="shared" ref="E241:F241" si="21">SUM(E242:E245)</f>
        <v>0</v>
      </c>
      <c r="F241" s="9">
        <f>SUM(F242:F245)</f>
        <v>510748.42600000009</v>
      </c>
    </row>
    <row r="242" spans="2:6" x14ac:dyDescent="0.25">
      <c r="B242" s="6">
        <v>441</v>
      </c>
      <c r="C242" s="1" t="s">
        <v>202</v>
      </c>
      <c r="D242" s="4"/>
      <c r="E242" s="4"/>
      <c r="F242" s="4"/>
    </row>
    <row r="243" spans="2:6" x14ac:dyDescent="0.25">
      <c r="B243" s="6">
        <v>44100100</v>
      </c>
      <c r="C243" s="1" t="s">
        <v>203</v>
      </c>
      <c r="D243" s="4">
        <f>-INDEX([1]Bilan!$M:$M,MATCH(B243,[1]Bilan!$D:$D,0))</f>
        <v>0</v>
      </c>
      <c r="E243" s="4">
        <f>-INDEX([1]Bilan!$K:$K,MATCH(B243,[1]Bilan!$D:$D,0))</f>
        <v>0</v>
      </c>
      <c r="F243" s="4">
        <f>-INDEX([1]Bilan!$I:$I,MATCH(B243,[1]Bilan!$D:$D,0))</f>
        <v>510748.42600000009</v>
      </c>
    </row>
    <row r="244" spans="2:6" x14ac:dyDescent="0.25">
      <c r="B244" s="6">
        <v>446</v>
      </c>
      <c r="C244" s="1" t="s">
        <v>204</v>
      </c>
      <c r="D244" s="4"/>
      <c r="E244" s="4"/>
      <c r="F244" s="4"/>
    </row>
    <row r="245" spans="2:6" x14ac:dyDescent="0.25">
      <c r="B245" s="6">
        <v>44600100</v>
      </c>
      <c r="C245" s="1" t="s">
        <v>204</v>
      </c>
      <c r="D245" s="4">
        <f>-INDEX([1]Bilan!$M:$M,MATCH(B245,[1]Bilan!$D:$D,0))</f>
        <v>0</v>
      </c>
      <c r="E245" s="4">
        <f>-INDEX([1]Bilan!$K:$K,MATCH(B245,[1]Bilan!$D:$D,0))</f>
        <v>0</v>
      </c>
      <c r="F245" s="4">
        <f>-INDEX([1]Bilan!$I:$I,MATCH(B245,[1]Bilan!$D:$D,0))</f>
        <v>0</v>
      </c>
    </row>
    <row r="246" spans="2:6" s="3" customFormat="1" x14ac:dyDescent="0.25">
      <c r="B246" s="5">
        <v>45</v>
      </c>
      <c r="C246" s="3" t="s">
        <v>205</v>
      </c>
      <c r="D246" s="9">
        <f>SUM(D247:D260)</f>
        <v>0</v>
      </c>
      <c r="E246" s="9">
        <f t="shared" ref="E246:F246" si="22">SUM(E247:E260)</f>
        <v>3210.6030000000001</v>
      </c>
      <c r="F246" s="9">
        <f t="shared" si="22"/>
        <v>166973.13500000001</v>
      </c>
    </row>
    <row r="247" spans="2:6" x14ac:dyDescent="0.25">
      <c r="B247" s="6">
        <v>452</v>
      </c>
      <c r="C247" s="1" t="s">
        <v>206</v>
      </c>
      <c r="D247" s="4"/>
      <c r="E247" s="4"/>
      <c r="F247" s="4"/>
    </row>
    <row r="248" spans="2:6" x14ac:dyDescent="0.25">
      <c r="B248" s="6">
        <v>45200100</v>
      </c>
      <c r="C248" s="1" t="s">
        <v>207</v>
      </c>
      <c r="D248" s="4">
        <f>-INDEX([1]Bilan!$M:$M,MATCH(B248,[1]Bilan!$D:$D,0))</f>
        <v>0</v>
      </c>
      <c r="E248" s="4">
        <f>-INDEX([1]Bilan!$K:$K,MATCH(B248,[1]Bilan!$D:$D,0))</f>
        <v>0</v>
      </c>
      <c r="F248" s="4">
        <f>-INDEX([1]Bilan!$I:$I,MATCH(B248,[1]Bilan!$D:$D,0))</f>
        <v>0</v>
      </c>
    </row>
    <row r="249" spans="2:6" x14ac:dyDescent="0.25">
      <c r="B249" s="6">
        <v>45200200</v>
      </c>
      <c r="C249" s="1" t="s">
        <v>208</v>
      </c>
      <c r="D249" s="4">
        <f>-INDEX([1]Bilan!$M:$M,MATCH(B249,[1]Bilan!$D:$D,0))</f>
        <v>0</v>
      </c>
      <c r="E249" s="4">
        <f>-INDEX([1]Bilan!$K:$K,MATCH(B249,[1]Bilan!$D:$D,0))</f>
        <v>0</v>
      </c>
      <c r="F249" s="4">
        <f>-INDEX([1]Bilan!$I:$I,MATCH(B249,[1]Bilan!$D:$D,0))</f>
        <v>0</v>
      </c>
    </row>
    <row r="250" spans="2:6" x14ac:dyDescent="0.25">
      <c r="B250" s="6">
        <v>453</v>
      </c>
      <c r="C250" s="1" t="s">
        <v>209</v>
      </c>
      <c r="D250" s="4"/>
      <c r="E250" s="4"/>
      <c r="F250" s="4"/>
    </row>
    <row r="251" spans="2:6" x14ac:dyDescent="0.25">
      <c r="B251" s="6">
        <v>4538</v>
      </c>
      <c r="C251" s="1" t="s">
        <v>210</v>
      </c>
      <c r="D251" s="4"/>
      <c r="E251" s="4"/>
      <c r="F251" s="4"/>
    </row>
    <row r="252" spans="2:6" x14ac:dyDescent="0.25">
      <c r="B252" s="6">
        <v>45380500</v>
      </c>
      <c r="C252" s="1" t="s">
        <v>211</v>
      </c>
      <c r="D252" s="4">
        <f>-INDEX([1]Bilan!$M:$M,MATCH(B252,[1]Bilan!$D:$D,0))</f>
        <v>0</v>
      </c>
      <c r="E252" s="4">
        <f>-INDEX([1]Bilan!$K:$K,MATCH(B252,[1]Bilan!$D:$D,0))</f>
        <v>0</v>
      </c>
      <c r="F252" s="4">
        <f>-INDEX([1]Bilan!$I:$I,MATCH(B252,[1]Bilan!$D:$D,0))</f>
        <v>0</v>
      </c>
    </row>
    <row r="253" spans="2:6" x14ac:dyDescent="0.25">
      <c r="B253" s="6">
        <v>457</v>
      </c>
      <c r="C253" s="1" t="s">
        <v>212</v>
      </c>
      <c r="D253" s="4"/>
      <c r="E253" s="4"/>
      <c r="F253" s="4"/>
    </row>
    <row r="254" spans="2:6" x14ac:dyDescent="0.25">
      <c r="B254" s="6">
        <v>45700100</v>
      </c>
      <c r="C254" s="1" t="s">
        <v>213</v>
      </c>
      <c r="D254" s="4">
        <f>-INDEX([1]Bilan!$M:$M,MATCH(B254,[1]Bilan!$D:$D,0))</f>
        <v>0</v>
      </c>
      <c r="E254" s="4">
        <f>-INDEX([1]Bilan!$K:$K,MATCH(B254,[1]Bilan!$D:$D,0))</f>
        <v>0</v>
      </c>
      <c r="F254" s="4">
        <f>-INDEX([1]Bilan!$I:$I,MATCH(B254,[1]Bilan!$D:$D,0))</f>
        <v>0</v>
      </c>
    </row>
    <row r="255" spans="2:6" x14ac:dyDescent="0.25">
      <c r="B255" s="6">
        <v>45700300</v>
      </c>
      <c r="C255" s="1" t="s">
        <v>214</v>
      </c>
      <c r="D255" s="4">
        <f>-INDEX([1]Bilan!$M:$M,MATCH(B255,[1]Bilan!$D:$D,0))</f>
        <v>0</v>
      </c>
      <c r="E255" s="4">
        <f>-INDEX([1]Bilan!$K:$K,MATCH(B255,[1]Bilan!$D:$D,0))</f>
        <v>0</v>
      </c>
      <c r="F255" s="4">
        <f>-INDEX([1]Bilan!$I:$I,MATCH(B255,[1]Bilan!$D:$D,0))</f>
        <v>0</v>
      </c>
    </row>
    <row r="256" spans="2:6" x14ac:dyDescent="0.25">
      <c r="B256" s="6">
        <v>45700400</v>
      </c>
      <c r="C256" s="1" t="s">
        <v>215</v>
      </c>
      <c r="D256" s="4">
        <f>-INDEX([1]Bilan!$M:$M,MATCH(B256,[1]Bilan!$D:$D,0))</f>
        <v>0</v>
      </c>
      <c r="E256" s="4">
        <f>-INDEX([1]Bilan!$K:$K,MATCH(B256,[1]Bilan!$D:$D,0))</f>
        <v>0</v>
      </c>
      <c r="F256" s="4">
        <f>-INDEX([1]Bilan!$I:$I,MATCH(B256,[1]Bilan!$D:$D,0))</f>
        <v>0</v>
      </c>
    </row>
    <row r="257" spans="2:6" x14ac:dyDescent="0.25">
      <c r="B257" s="6">
        <v>45700900</v>
      </c>
      <c r="C257" s="1" t="s">
        <v>216</v>
      </c>
      <c r="D257" s="4">
        <f>-INDEX([1]Bilan!$M:$M,MATCH(B257,[1]Bilan!$D:$D,0))</f>
        <v>0</v>
      </c>
      <c r="E257" s="4">
        <f>-INDEX([1]Bilan!$K:$K,MATCH(B257,[1]Bilan!$D:$D,0))</f>
        <v>0</v>
      </c>
      <c r="F257" s="4">
        <f>-INDEX([1]Bilan!$I:$I,MATCH(B257,[1]Bilan!$D:$D,0))</f>
        <v>0</v>
      </c>
    </row>
    <row r="258" spans="2:6" x14ac:dyDescent="0.25">
      <c r="B258" s="6">
        <v>45719900</v>
      </c>
      <c r="C258" s="1" t="s">
        <v>217</v>
      </c>
      <c r="D258" s="4">
        <f>-INDEX([1]Bilan!$M:$M,MATCH(B258,[1]Bilan!$D:$D,0))</f>
        <v>0</v>
      </c>
      <c r="E258" s="4">
        <f>-INDEX([1]Bilan!$K:$K,MATCH(B258,[1]Bilan!$D:$D,0))</f>
        <v>0</v>
      </c>
      <c r="F258" s="4">
        <f>-INDEX([1]Bilan!$I:$I,MATCH(B258,[1]Bilan!$D:$D,0))</f>
        <v>0</v>
      </c>
    </row>
    <row r="259" spans="2:6" x14ac:dyDescent="0.25">
      <c r="B259" s="6">
        <v>458</v>
      </c>
      <c r="C259" s="1" t="s">
        <v>218</v>
      </c>
      <c r="D259" s="4"/>
      <c r="E259" s="4"/>
      <c r="F259" s="4"/>
    </row>
    <row r="260" spans="2:6" x14ac:dyDescent="0.25">
      <c r="B260" s="6">
        <v>45800200</v>
      </c>
      <c r="C260" s="1" t="s">
        <v>219</v>
      </c>
      <c r="D260" s="4">
        <f>-INDEX([1]Bilan!$M:$M,MATCH(B260,[1]Bilan!$D:$D,0))</f>
        <v>0</v>
      </c>
      <c r="E260" s="4">
        <f>-INDEX([1]Bilan!$K:$K,MATCH(B260,[1]Bilan!$D:$D,0))</f>
        <v>3210.6030000000001</v>
      </c>
      <c r="F260" s="4">
        <f>-INDEX([1]Bilan!$I:$I,MATCH(B260,[1]Bilan!$D:$D,0))</f>
        <v>166973.13500000001</v>
      </c>
    </row>
    <row r="261" spans="2:6" s="3" customFormat="1" x14ac:dyDescent="0.25">
      <c r="B261" s="5">
        <v>46</v>
      </c>
      <c r="C261" s="3" t="s">
        <v>220</v>
      </c>
      <c r="D261" s="9">
        <f>SUM(D262:D274)</f>
        <v>0</v>
      </c>
      <c r="E261" s="9">
        <f t="shared" ref="E261:F261" si="23">SUM(E262:E274)</f>
        <v>130.19999999999999</v>
      </c>
      <c r="F261" s="9">
        <f t="shared" si="23"/>
        <v>316.34500000000003</v>
      </c>
    </row>
    <row r="262" spans="2:6" x14ac:dyDescent="0.25">
      <c r="B262" s="6">
        <v>461</v>
      </c>
      <c r="C262" s="1" t="s">
        <v>221</v>
      </c>
      <c r="D262" s="4"/>
      <c r="E262" s="4"/>
      <c r="F262" s="4"/>
    </row>
    <row r="263" spans="2:6" x14ac:dyDescent="0.25">
      <c r="B263" s="6">
        <v>46100100</v>
      </c>
      <c r="C263" s="1" t="s">
        <v>222</v>
      </c>
      <c r="D263" s="4">
        <f>-INDEX([1]Bilan!$M:$M,MATCH(B263,[1]Bilan!$D:$D,0))</f>
        <v>0</v>
      </c>
      <c r="E263" s="4">
        <f>-INDEX([1]Bilan!$K:$K,MATCH(B263,[1]Bilan!$D:$D,0))</f>
        <v>0</v>
      </c>
      <c r="F263" s="4">
        <f>-INDEX([1]Bilan!$I:$I,MATCH(B263,[1]Bilan!$D:$D,0))</f>
        <v>0</v>
      </c>
    </row>
    <row r="264" spans="2:6" x14ac:dyDescent="0.25">
      <c r="B264" s="6">
        <v>46100200</v>
      </c>
      <c r="C264" s="1" t="s">
        <v>223</v>
      </c>
      <c r="D264" s="4">
        <f>-INDEX([1]Bilan!$M:$M,MATCH(B264,[1]Bilan!$D:$D,0))</f>
        <v>0</v>
      </c>
      <c r="E264" s="4">
        <f>-INDEX([1]Bilan!$K:$K,MATCH(B264,[1]Bilan!$D:$D,0))</f>
        <v>0</v>
      </c>
      <c r="F264" s="4">
        <f>-INDEX([1]Bilan!$I:$I,MATCH(B264,[1]Bilan!$D:$D,0))</f>
        <v>0</v>
      </c>
    </row>
    <row r="265" spans="2:6" x14ac:dyDescent="0.25">
      <c r="B265" s="6">
        <v>46100300</v>
      </c>
      <c r="C265" s="1" t="s">
        <v>224</v>
      </c>
      <c r="D265" s="4">
        <f>-INDEX([1]Bilan!$M:$M,MATCH(B265,[1]Bilan!$D:$D,0))</f>
        <v>0</v>
      </c>
      <c r="E265" s="4">
        <f>-INDEX([1]Bilan!$K:$K,MATCH(B265,[1]Bilan!$D:$D,0))</f>
        <v>0</v>
      </c>
      <c r="F265" s="4">
        <f>-INDEX([1]Bilan!$I:$I,MATCH(B265,[1]Bilan!$D:$D,0))</f>
        <v>0</v>
      </c>
    </row>
    <row r="266" spans="2:6" x14ac:dyDescent="0.25">
      <c r="B266" s="6">
        <v>46100400</v>
      </c>
      <c r="C266" s="1" t="s">
        <v>225</v>
      </c>
      <c r="D266" s="4">
        <f>-INDEX([1]Bilan!$M:$M,MATCH(B266,[1]Bilan!$D:$D,0))</f>
        <v>0</v>
      </c>
      <c r="E266" s="4">
        <f>-INDEX([1]Bilan!$K:$K,MATCH(B266,[1]Bilan!$D:$D,0))</f>
        <v>0</v>
      </c>
      <c r="F266" s="4">
        <f>-INDEX([1]Bilan!$I:$I,MATCH(B266,[1]Bilan!$D:$D,0))</f>
        <v>0</v>
      </c>
    </row>
    <row r="267" spans="2:6" x14ac:dyDescent="0.25">
      <c r="B267" s="6">
        <v>46100500</v>
      </c>
      <c r="C267" s="1" t="s">
        <v>226</v>
      </c>
      <c r="D267" s="4">
        <f>-INDEX([1]Bilan!$M:$M,MATCH(B267,[1]Bilan!$D:$D,0))</f>
        <v>0</v>
      </c>
      <c r="E267" s="4">
        <f>-INDEX([1]Bilan!$K:$K,MATCH(B267,[1]Bilan!$D:$D,0))</f>
        <v>0</v>
      </c>
      <c r="F267" s="4">
        <f>-INDEX([1]Bilan!$I:$I,MATCH(B267,[1]Bilan!$D:$D,0))</f>
        <v>16.344999999999999</v>
      </c>
    </row>
    <row r="268" spans="2:6" x14ac:dyDescent="0.25">
      <c r="B268" s="6">
        <v>46100700</v>
      </c>
      <c r="C268" s="1" t="s">
        <v>227</v>
      </c>
      <c r="D268" s="4">
        <f>-INDEX([1]Bilan!$M:$M,MATCH(B268,[1]Bilan!$D:$D,0))</f>
        <v>0</v>
      </c>
      <c r="E268" s="4">
        <f>-INDEX([1]Bilan!$K:$K,MATCH(B268,[1]Bilan!$D:$D,0))</f>
        <v>130.19999999999999</v>
      </c>
      <c r="F268" s="4">
        <f>-INDEX([1]Bilan!$I:$I,MATCH(B268,[1]Bilan!$D:$D,0))</f>
        <v>300</v>
      </c>
    </row>
    <row r="269" spans="2:6" x14ac:dyDescent="0.25">
      <c r="B269" s="6">
        <v>468</v>
      </c>
      <c r="C269" s="1" t="s">
        <v>228</v>
      </c>
      <c r="D269" s="4"/>
      <c r="E269" s="4"/>
      <c r="F269" s="4"/>
    </row>
    <row r="270" spans="2:6" x14ac:dyDescent="0.25">
      <c r="B270" s="6">
        <v>46800100</v>
      </c>
      <c r="C270" s="1" t="s">
        <v>229</v>
      </c>
      <c r="D270" s="4">
        <f>-INDEX([1]Bilan!$M:$M,MATCH(B270,[1]Bilan!$D:$D,0))</f>
        <v>0</v>
      </c>
      <c r="E270" s="4">
        <f>-INDEX([1]Bilan!$K:$K,MATCH(B270,[1]Bilan!$D:$D,0))</f>
        <v>0</v>
      </c>
      <c r="F270" s="4">
        <f>-INDEX([1]Bilan!$I:$I,MATCH(B270,[1]Bilan!$D:$D,0))</f>
        <v>0</v>
      </c>
    </row>
    <row r="271" spans="2:6" x14ac:dyDescent="0.25">
      <c r="B271" s="6">
        <v>46800200</v>
      </c>
      <c r="C271" s="1" t="s">
        <v>230</v>
      </c>
      <c r="D271" s="4">
        <f>-INDEX([1]Bilan!$M:$M,MATCH(B271,[1]Bilan!$D:$D,0))</f>
        <v>0</v>
      </c>
      <c r="E271" s="4">
        <f>-INDEX([1]Bilan!$K:$K,MATCH(B271,[1]Bilan!$D:$D,0))</f>
        <v>0</v>
      </c>
      <c r="F271" s="4">
        <f>-INDEX([1]Bilan!$I:$I,MATCH(B271,[1]Bilan!$D:$D,0))</f>
        <v>0</v>
      </c>
    </row>
    <row r="272" spans="2:6" x14ac:dyDescent="0.25">
      <c r="B272" s="6">
        <v>46800300</v>
      </c>
      <c r="C272" s="1" t="s">
        <v>231</v>
      </c>
      <c r="D272" s="4">
        <f>-INDEX([1]Bilan!$M:$M,MATCH(B272,[1]Bilan!$D:$D,0))</f>
        <v>0</v>
      </c>
      <c r="E272" s="4">
        <f>-INDEX([1]Bilan!$K:$K,MATCH(B272,[1]Bilan!$D:$D,0))</f>
        <v>0</v>
      </c>
      <c r="F272" s="4">
        <f>-INDEX([1]Bilan!$I:$I,MATCH(B272,[1]Bilan!$D:$D,0))</f>
        <v>0</v>
      </c>
    </row>
    <row r="273" spans="2:6" x14ac:dyDescent="0.25">
      <c r="B273" s="6">
        <v>46800400</v>
      </c>
      <c r="C273" s="1" t="s">
        <v>232</v>
      </c>
      <c r="D273" s="4">
        <f>-INDEX([1]Bilan!$M:$M,MATCH(B273,[1]Bilan!$D:$D,0))</f>
        <v>0</v>
      </c>
      <c r="E273" s="4">
        <f>-INDEX([1]Bilan!$K:$K,MATCH(B273,[1]Bilan!$D:$D,0))</f>
        <v>0</v>
      </c>
      <c r="F273" s="4">
        <f>-INDEX([1]Bilan!$I:$I,MATCH(B273,[1]Bilan!$D:$D,0))</f>
        <v>0</v>
      </c>
    </row>
    <row r="274" spans="2:6" x14ac:dyDescent="0.25">
      <c r="B274" s="6">
        <v>46800900</v>
      </c>
      <c r="C274" s="1" t="s">
        <v>228</v>
      </c>
      <c r="D274" s="4">
        <f>-INDEX([1]Bilan!$M:$M,MATCH(B274,[1]Bilan!$D:$D,0))</f>
        <v>0</v>
      </c>
      <c r="E274" s="4">
        <f>-INDEX([1]Bilan!$K:$K,MATCH(B274,[1]Bilan!$D:$D,0))</f>
        <v>0</v>
      </c>
      <c r="F274" s="4">
        <f>-INDEX([1]Bilan!$I:$I,MATCH(B274,[1]Bilan!$D:$D,0))</f>
        <v>0</v>
      </c>
    </row>
    <row r="275" spans="2:6" s="3" customFormat="1" x14ac:dyDescent="0.25">
      <c r="B275" s="5">
        <v>47</v>
      </c>
      <c r="C275" s="3" t="s">
        <v>233</v>
      </c>
      <c r="D275" s="9">
        <f>SUM(D276:D277)</f>
        <v>21637.718000000001</v>
      </c>
      <c r="E275" s="9">
        <f t="shared" ref="E275:F275" si="24">SUM(E276:E277)</f>
        <v>12167.973</v>
      </c>
      <c r="F275" s="9">
        <f t="shared" si="24"/>
        <v>9716.8809999999976</v>
      </c>
    </row>
    <row r="276" spans="2:6" x14ac:dyDescent="0.25">
      <c r="B276" s="6">
        <v>471</v>
      </c>
      <c r="C276" s="1" t="s">
        <v>234</v>
      </c>
      <c r="D276" s="4"/>
      <c r="E276" s="4"/>
      <c r="F276" s="4"/>
    </row>
    <row r="277" spans="2:6" x14ac:dyDescent="0.25">
      <c r="B277" s="6">
        <v>47100100</v>
      </c>
      <c r="C277" s="1" t="s">
        <v>235</v>
      </c>
      <c r="D277" s="4">
        <f>-INDEX([1]Bilan!$M:$M,MATCH(B277,[1]Bilan!$D:$D,0))</f>
        <v>21637.718000000001</v>
      </c>
      <c r="E277" s="4">
        <f>-INDEX([1]Bilan!$K:$K,MATCH(B277,[1]Bilan!$D:$D,0))</f>
        <v>12167.973</v>
      </c>
      <c r="F277" s="4">
        <f>-INDEX([1]Bilan!$I:$I,MATCH(B277,[1]Bilan!$D:$D,0))</f>
        <v>9716.8809999999976</v>
      </c>
    </row>
    <row r="278" spans="2:6" s="3" customFormat="1" x14ac:dyDescent="0.25">
      <c r="B278" s="5">
        <v>49</v>
      </c>
      <c r="C278" s="3" t="s">
        <v>136</v>
      </c>
      <c r="D278" s="9">
        <f>SUM(D279:D280)</f>
        <v>0</v>
      </c>
      <c r="E278" s="9">
        <f t="shared" ref="E278:F278" si="25">SUM(E279:E280)</f>
        <v>-18000</v>
      </c>
      <c r="F278" s="9">
        <f t="shared" si="25"/>
        <v>-18000</v>
      </c>
    </row>
    <row r="279" spans="2:6" x14ac:dyDescent="0.25">
      <c r="B279" s="6">
        <v>496</v>
      </c>
      <c r="C279" s="1" t="s">
        <v>236</v>
      </c>
      <c r="D279" s="4"/>
      <c r="E279" s="4"/>
      <c r="F279" s="4"/>
    </row>
    <row r="280" spans="2:6" x14ac:dyDescent="0.25">
      <c r="B280" s="6">
        <v>49600100</v>
      </c>
      <c r="C280" s="1" t="s">
        <v>237</v>
      </c>
      <c r="D280" s="4">
        <f>-INDEX([1]Bilan!$M:$M,MATCH(B280,[1]Bilan!$D:$D,0))</f>
        <v>0</v>
      </c>
      <c r="E280" s="4">
        <f>-INDEX([1]Bilan!$K:$K,MATCH(B280,[1]Bilan!$D:$D,0))</f>
        <v>-18000</v>
      </c>
      <c r="F280" s="4">
        <f>-INDEX([1]Bilan!$I:$I,MATCH(B280,[1]Bilan!$D:$D,0))</f>
        <v>-18000</v>
      </c>
    </row>
    <row r="281" spans="2:6" x14ac:dyDescent="0.25">
      <c r="B281" s="15"/>
      <c r="C281" s="13" t="s">
        <v>143</v>
      </c>
      <c r="D281" s="16">
        <f>D184+D194+D206+D241+D261+D275+D278+D246</f>
        <v>424367.55699999997</v>
      </c>
      <c r="E281" s="16">
        <f t="shared" ref="E281:F281" si="26">E184+E194+E206+E241+E261+E275+E278+E246</f>
        <v>3045275.4420000003</v>
      </c>
      <c r="F281" s="16">
        <f t="shared" si="26"/>
        <v>7994793.4302541297</v>
      </c>
    </row>
    <row r="282" spans="2:6" s="3" customFormat="1" x14ac:dyDescent="0.25">
      <c r="B282" s="5"/>
      <c r="C282" s="3" t="s">
        <v>238</v>
      </c>
      <c r="D282" s="9"/>
      <c r="E282" s="9"/>
      <c r="F282" s="9"/>
    </row>
    <row r="283" spans="2:6" s="3" customFormat="1" x14ac:dyDescent="0.25">
      <c r="B283" s="5">
        <v>51</v>
      </c>
      <c r="C283" s="3" t="s">
        <v>239</v>
      </c>
      <c r="D283" s="9">
        <f>SUM(D284:D292)</f>
        <v>0</v>
      </c>
      <c r="E283" s="9">
        <f t="shared" ref="E283:F283" si="27">SUM(E284:E292)</f>
        <v>0</v>
      </c>
      <c r="F283" s="9">
        <f t="shared" si="27"/>
        <v>0</v>
      </c>
    </row>
    <row r="284" spans="2:6" x14ac:dyDescent="0.25">
      <c r="B284" s="6">
        <v>511</v>
      </c>
      <c r="C284" s="11" t="s">
        <v>240</v>
      </c>
      <c r="D284" s="4"/>
      <c r="E284" s="4"/>
      <c r="F284" s="4"/>
    </row>
    <row r="285" spans="2:6" x14ac:dyDescent="0.25">
      <c r="B285" s="6">
        <v>51100100</v>
      </c>
      <c r="C285" s="1" t="s">
        <v>240</v>
      </c>
      <c r="D285" s="4">
        <f>-INDEX([1]Bilan!$M:$M,MATCH(B285,[1]Bilan!$D:$D,0))</f>
        <v>0</v>
      </c>
      <c r="E285" s="4">
        <f>-INDEX([1]Bilan!$K:$K,MATCH(B285,[1]Bilan!$D:$D,0))</f>
        <v>0</v>
      </c>
      <c r="F285" s="4">
        <f>-INDEX([1]Bilan!$I:$I,MATCH(B285,[1]Bilan!$D:$D,0))</f>
        <v>0</v>
      </c>
    </row>
    <row r="286" spans="2:6" x14ac:dyDescent="0.25">
      <c r="B286" s="6">
        <v>516</v>
      </c>
      <c r="C286" s="1" t="s">
        <v>241</v>
      </c>
      <c r="D286" s="4"/>
      <c r="E286" s="4"/>
      <c r="F286" s="4"/>
    </row>
    <row r="287" spans="2:6" x14ac:dyDescent="0.25">
      <c r="B287" s="6">
        <v>51600100</v>
      </c>
      <c r="C287" s="1" t="s">
        <v>66</v>
      </c>
      <c r="D287" s="4">
        <f>-INDEX([1]Bilan!$M:$M,MATCH(B287,[1]Bilan!$D:$D,0))</f>
        <v>0</v>
      </c>
      <c r="E287" s="4">
        <f>-INDEX([1]Bilan!$K:$K,MATCH(B287,[1]Bilan!$D:$D,0))</f>
        <v>0</v>
      </c>
      <c r="F287" s="4">
        <f>-INDEX([1]Bilan!$I:$I,MATCH(B287,[1]Bilan!$D:$D,0))</f>
        <v>0</v>
      </c>
    </row>
    <row r="288" spans="2:6" x14ac:dyDescent="0.25">
      <c r="B288" s="6">
        <v>51600200</v>
      </c>
      <c r="C288" s="1" t="s">
        <v>67</v>
      </c>
      <c r="D288" s="4">
        <f>-INDEX([1]Bilan!$M:$M,MATCH(B288,[1]Bilan!$D:$D,0))</f>
        <v>0</v>
      </c>
      <c r="E288" s="4">
        <f>-INDEX([1]Bilan!$K:$K,MATCH(B288,[1]Bilan!$D:$D,0))</f>
        <v>0</v>
      </c>
      <c r="F288" s="4">
        <f>-INDEX([1]Bilan!$I:$I,MATCH(B288,[1]Bilan!$D:$D,0))</f>
        <v>0</v>
      </c>
    </row>
    <row r="289" spans="2:6" x14ac:dyDescent="0.25">
      <c r="B289" s="6">
        <v>51600300</v>
      </c>
      <c r="C289" s="1" t="s">
        <v>68</v>
      </c>
      <c r="D289" s="4">
        <f>-INDEX([1]Bilan!$M:$M,MATCH(B289,[1]Bilan!$D:$D,0))</f>
        <v>0</v>
      </c>
      <c r="E289" s="4">
        <f>-INDEX([1]Bilan!$K:$K,MATCH(B289,[1]Bilan!$D:$D,0))</f>
        <v>0</v>
      </c>
      <c r="F289" s="4">
        <f>-INDEX([1]Bilan!$I:$I,MATCH(B289,[1]Bilan!$D:$D,0))</f>
        <v>0</v>
      </c>
    </row>
    <row r="290" spans="2:6" x14ac:dyDescent="0.25">
      <c r="B290" s="6">
        <v>51600400</v>
      </c>
      <c r="C290" s="1" t="s">
        <v>69</v>
      </c>
      <c r="D290" s="4">
        <f>-INDEX([1]Bilan!$M:$M,MATCH(B290,[1]Bilan!$D:$D,0))</f>
        <v>0</v>
      </c>
      <c r="E290" s="4">
        <f>-INDEX([1]Bilan!$K:$K,MATCH(B290,[1]Bilan!$D:$D,0))</f>
        <v>0</v>
      </c>
      <c r="F290" s="4">
        <f>-INDEX([1]Bilan!$I:$I,MATCH(B290,[1]Bilan!$D:$D,0))</f>
        <v>0</v>
      </c>
    </row>
    <row r="291" spans="2:6" x14ac:dyDescent="0.25">
      <c r="B291" s="6">
        <v>518</v>
      </c>
      <c r="C291" s="1" t="s">
        <v>242</v>
      </c>
      <c r="D291" s="2"/>
      <c r="E291" s="2"/>
      <c r="F291" s="2"/>
    </row>
    <row r="292" spans="2:6" x14ac:dyDescent="0.25">
      <c r="B292" s="6">
        <v>51800100</v>
      </c>
      <c r="C292" s="1" t="s">
        <v>243</v>
      </c>
      <c r="D292" s="4">
        <f>-INDEX([1]Bilan!$M:$M,MATCH(B292,[1]Bilan!$D:$D,0))</f>
        <v>0</v>
      </c>
      <c r="E292" s="4">
        <f>-INDEX([1]Bilan!$K:$K,MATCH(B292,[1]Bilan!$D:$D,0))</f>
        <v>0</v>
      </c>
      <c r="F292" s="4">
        <f>-INDEX([1]Bilan!$I:$I,MATCH(B292,[1]Bilan!$D:$D,0))</f>
        <v>0</v>
      </c>
    </row>
    <row r="293" spans="2:6" s="3" customFormat="1" x14ac:dyDescent="0.25">
      <c r="B293" s="5">
        <v>52</v>
      </c>
      <c r="C293" s="3" t="s">
        <v>244</v>
      </c>
      <c r="D293" s="10">
        <f>SUM(D294:D302)</f>
        <v>0</v>
      </c>
      <c r="E293" s="10">
        <f t="shared" ref="E293:F293" si="28">SUM(E294:E302)</f>
        <v>0</v>
      </c>
      <c r="F293" s="10">
        <f t="shared" si="28"/>
        <v>0</v>
      </c>
    </row>
    <row r="294" spans="2:6" x14ac:dyDescent="0.25">
      <c r="B294" s="6">
        <v>523</v>
      </c>
      <c r="C294" s="1" t="s">
        <v>58</v>
      </c>
      <c r="D294" s="2"/>
      <c r="E294" s="2"/>
      <c r="F294" s="2"/>
    </row>
    <row r="295" spans="2:6" x14ac:dyDescent="0.25">
      <c r="B295" s="6">
        <v>52300200</v>
      </c>
      <c r="C295" s="1" t="s">
        <v>245</v>
      </c>
      <c r="D295" s="4">
        <f>-INDEX([1]Bilan!$M:$M,MATCH(B295,[1]Bilan!$D:$D,0))</f>
        <v>0</v>
      </c>
      <c r="E295" s="4">
        <f>-INDEX([1]Bilan!$K:$K,MATCH(B295,[1]Bilan!$D:$D,0))</f>
        <v>0</v>
      </c>
      <c r="F295" s="4">
        <f>-INDEX([1]Bilan!$I:$I,MATCH(B295,[1]Bilan!$D:$D,0))</f>
        <v>0</v>
      </c>
    </row>
    <row r="296" spans="2:6" x14ac:dyDescent="0.25">
      <c r="B296" s="6">
        <v>524</v>
      </c>
      <c r="C296" s="1" t="s">
        <v>246</v>
      </c>
      <c r="D296" s="2"/>
      <c r="E296" s="2"/>
      <c r="F296" s="2"/>
    </row>
    <row r="297" spans="2:6" x14ac:dyDescent="0.25">
      <c r="B297" s="6">
        <v>52400100</v>
      </c>
      <c r="C297" s="1" t="s">
        <v>246</v>
      </c>
      <c r="D297" s="4">
        <f>-INDEX([1]Bilan!$M:$M,MATCH(B297,[1]Bilan!$D:$D,0))</f>
        <v>0</v>
      </c>
      <c r="E297" s="4">
        <f>-INDEX([1]Bilan!$K:$K,MATCH(B297,[1]Bilan!$D:$D,0))</f>
        <v>0</v>
      </c>
      <c r="F297" s="4">
        <f>-INDEX([1]Bilan!$I:$I,MATCH(B297,[1]Bilan!$D:$D,0))</f>
        <v>0</v>
      </c>
    </row>
    <row r="298" spans="2:6" x14ac:dyDescent="0.25">
      <c r="B298" s="6">
        <v>526</v>
      </c>
      <c r="C298" s="1" t="s">
        <v>64</v>
      </c>
      <c r="D298" s="2"/>
      <c r="E298" s="2"/>
      <c r="F298" s="2"/>
    </row>
    <row r="299" spans="2:6" x14ac:dyDescent="0.25">
      <c r="B299" s="6">
        <v>52600100</v>
      </c>
      <c r="C299" s="1" t="s">
        <v>247</v>
      </c>
      <c r="D299" s="4">
        <f>-INDEX([1]Bilan!$M:$M,MATCH(B299,[1]Bilan!$D:$D,0))</f>
        <v>0</v>
      </c>
      <c r="E299" s="4">
        <f>-INDEX([1]Bilan!$K:$K,MATCH(B299,[1]Bilan!$D:$D,0))</f>
        <v>0</v>
      </c>
      <c r="F299" s="4">
        <f>-INDEX([1]Bilan!$I:$I,MATCH(B299,[1]Bilan!$D:$D,0))</f>
        <v>0</v>
      </c>
    </row>
    <row r="300" spans="2:6" x14ac:dyDescent="0.25">
      <c r="B300" s="6">
        <v>52600200</v>
      </c>
      <c r="C300" s="1" t="s">
        <v>248</v>
      </c>
      <c r="D300" s="4">
        <f>-INDEX([1]Bilan!$M:$M,MATCH(B300,[1]Bilan!$D:$D,0))</f>
        <v>0</v>
      </c>
      <c r="E300" s="4">
        <f>-INDEX([1]Bilan!$K:$K,MATCH(B300,[1]Bilan!$D:$D,0))</f>
        <v>0</v>
      </c>
      <c r="F300" s="4">
        <f>-INDEX([1]Bilan!$I:$I,MATCH(B300,[1]Bilan!$D:$D,0))</f>
        <v>0</v>
      </c>
    </row>
    <row r="301" spans="2:6" x14ac:dyDescent="0.25">
      <c r="B301" s="6">
        <v>529</v>
      </c>
      <c r="C301" s="1" t="s">
        <v>249</v>
      </c>
      <c r="D301" s="2"/>
      <c r="E301" s="2"/>
      <c r="F301" s="2"/>
    </row>
    <row r="302" spans="2:6" x14ac:dyDescent="0.25">
      <c r="B302" s="6">
        <v>52900100</v>
      </c>
      <c r="C302" s="1" t="s">
        <v>249</v>
      </c>
      <c r="D302" s="4">
        <f>-INDEX([1]Bilan!$M:$M,MATCH(B302,[1]Bilan!$D:$D,0))</f>
        <v>0</v>
      </c>
      <c r="E302" s="4">
        <f>-INDEX([1]Bilan!$K:$K,MATCH(B302,[1]Bilan!$D:$D,0))</f>
        <v>0</v>
      </c>
      <c r="F302" s="4">
        <f>-INDEX([1]Bilan!$I:$I,MATCH(B302,[1]Bilan!$D:$D,0))</f>
        <v>0</v>
      </c>
    </row>
    <row r="303" spans="2:6" s="3" customFormat="1" x14ac:dyDescent="0.25">
      <c r="B303" s="5">
        <v>59</v>
      </c>
      <c r="C303" s="3" t="s">
        <v>250</v>
      </c>
      <c r="D303" s="10">
        <f>SUM(D304:D310)</f>
        <v>0</v>
      </c>
      <c r="E303" s="10">
        <f t="shared" ref="E303:F303" si="29">SUM(E304:E310)</f>
        <v>0</v>
      </c>
      <c r="F303" s="10">
        <f t="shared" si="29"/>
        <v>0</v>
      </c>
    </row>
    <row r="304" spans="2:6" x14ac:dyDescent="0.25">
      <c r="B304" s="6">
        <v>591</v>
      </c>
      <c r="C304" s="1" t="s">
        <v>251</v>
      </c>
      <c r="D304" s="2"/>
      <c r="E304" s="2"/>
      <c r="F304" s="2"/>
    </row>
    <row r="305" spans="2:6" x14ac:dyDescent="0.25">
      <c r="B305" s="6">
        <v>59100100</v>
      </c>
      <c r="C305" s="1" t="s">
        <v>252</v>
      </c>
      <c r="D305" s="4">
        <f>-INDEX([1]Bilan!$M:$M,MATCH(B305,[1]Bilan!$D:$D,0))</f>
        <v>0</v>
      </c>
      <c r="E305" s="4">
        <f>-INDEX([1]Bilan!$K:$K,MATCH(B305,[1]Bilan!$D:$D,0))</f>
        <v>0</v>
      </c>
      <c r="F305" s="4">
        <f>-INDEX([1]Bilan!$I:$I,MATCH(B305,[1]Bilan!$D:$D,0))</f>
        <v>0</v>
      </c>
    </row>
    <row r="306" spans="2:6" x14ac:dyDescent="0.25">
      <c r="B306" s="6">
        <v>59100200</v>
      </c>
      <c r="C306" s="1" t="s">
        <v>253</v>
      </c>
      <c r="D306" s="4">
        <f>-INDEX([1]Bilan!$M:$M,MATCH(B306,[1]Bilan!$D:$D,0))</f>
        <v>0</v>
      </c>
      <c r="E306" s="4">
        <f>-INDEX([1]Bilan!$K:$K,MATCH(B306,[1]Bilan!$D:$D,0))</f>
        <v>0</v>
      </c>
      <c r="F306" s="4">
        <f>-INDEX([1]Bilan!$I:$I,MATCH(B306,[1]Bilan!$D:$D,0))</f>
        <v>0</v>
      </c>
    </row>
    <row r="307" spans="2:6" x14ac:dyDescent="0.25">
      <c r="B307" s="6">
        <v>592</v>
      </c>
      <c r="C307" s="1" t="s">
        <v>254</v>
      </c>
      <c r="D307" s="2"/>
      <c r="E307" s="2"/>
      <c r="F307" s="2"/>
    </row>
    <row r="308" spans="2:6" x14ac:dyDescent="0.25">
      <c r="B308" s="6">
        <v>59200100</v>
      </c>
      <c r="C308" s="1" t="s">
        <v>255</v>
      </c>
      <c r="D308" s="4">
        <f>-INDEX([1]Bilan!$M:$M,MATCH(B308,[1]Bilan!$D:$D,0))</f>
        <v>0</v>
      </c>
      <c r="E308" s="4">
        <f>-INDEX([1]Bilan!$K:$K,MATCH(B308,[1]Bilan!$D:$D,0))</f>
        <v>0</v>
      </c>
      <c r="F308" s="4">
        <f>-INDEX([1]Bilan!$I:$I,MATCH(B308,[1]Bilan!$D:$D,0))</f>
        <v>0</v>
      </c>
    </row>
    <row r="309" spans="2:6" x14ac:dyDescent="0.25">
      <c r="B309" s="6">
        <v>59200200</v>
      </c>
      <c r="C309" s="1" t="s">
        <v>256</v>
      </c>
      <c r="D309" s="4">
        <f>-INDEX([1]Bilan!$M:$M,MATCH(B309,[1]Bilan!$D:$D,0))</f>
        <v>0</v>
      </c>
      <c r="E309" s="4">
        <f>-INDEX([1]Bilan!$K:$K,MATCH(B309,[1]Bilan!$D:$D,0))</f>
        <v>0</v>
      </c>
      <c r="F309" s="4">
        <f>-INDEX([1]Bilan!$I:$I,MATCH(B309,[1]Bilan!$D:$D,0))</f>
        <v>0</v>
      </c>
    </row>
    <row r="310" spans="2:6" x14ac:dyDescent="0.25">
      <c r="B310" s="6">
        <v>59200300</v>
      </c>
      <c r="C310" s="1" t="s">
        <v>257</v>
      </c>
      <c r="D310" s="4">
        <f>-INDEX([1]Bilan!$M:$M,MATCH(B310,[1]Bilan!$D:$D,0))</f>
        <v>0</v>
      </c>
      <c r="E310" s="4">
        <f>-INDEX([1]Bilan!$K:$K,MATCH(B310,[1]Bilan!$D:$D,0))</f>
        <v>0</v>
      </c>
      <c r="F310" s="4">
        <f>-INDEX([1]Bilan!$I:$I,MATCH(B310,[1]Bilan!$D:$D,0))</f>
        <v>0</v>
      </c>
    </row>
    <row r="311" spans="2:6" x14ac:dyDescent="0.25">
      <c r="B311" s="15"/>
      <c r="C311" s="13" t="s">
        <v>238</v>
      </c>
      <c r="D311" s="16">
        <f>D283+D293+D303</f>
        <v>0</v>
      </c>
      <c r="E311" s="16">
        <f t="shared" ref="E311:F311" si="30">E283+E293+E303</f>
        <v>0</v>
      </c>
      <c r="F311" s="16">
        <f t="shared" si="30"/>
        <v>0</v>
      </c>
    </row>
    <row r="312" spans="2:6" x14ac:dyDescent="0.25">
      <c r="C312" s="3" t="s">
        <v>258</v>
      </c>
      <c r="D312" s="10"/>
      <c r="E312" s="10"/>
      <c r="F312" s="10"/>
    </row>
    <row r="313" spans="2:6" s="3" customFormat="1" x14ac:dyDescent="0.25">
      <c r="B313" s="5">
        <v>52</v>
      </c>
      <c r="C313" s="3" t="s">
        <v>244</v>
      </c>
      <c r="D313" s="10">
        <f>SUM(D314:D324)</f>
        <v>0</v>
      </c>
      <c r="E313" s="10">
        <f t="shared" ref="E313:F313" si="31">SUM(E314:E324)</f>
        <v>0</v>
      </c>
      <c r="F313" s="10">
        <f t="shared" si="31"/>
        <v>8000000</v>
      </c>
    </row>
    <row r="314" spans="2:6" x14ac:dyDescent="0.25">
      <c r="B314" s="6">
        <v>523</v>
      </c>
      <c r="C314" s="1" t="s">
        <v>58</v>
      </c>
      <c r="D314" s="2"/>
      <c r="E314" s="2"/>
      <c r="F314" s="2"/>
    </row>
    <row r="315" spans="2:6" x14ac:dyDescent="0.25">
      <c r="B315" s="6">
        <v>52300100</v>
      </c>
      <c r="C315" s="1" t="s">
        <v>259</v>
      </c>
      <c r="D315" s="4">
        <f>-INDEX([1]Bilan!$M:$M,MATCH(B315,[1]Bilan!$D:$D,0))</f>
        <v>0</v>
      </c>
      <c r="E315" s="4">
        <f>-INDEX([1]Bilan!$K:$K,MATCH(B315,[1]Bilan!$D:$D,0))</f>
        <v>0</v>
      </c>
      <c r="F315" s="4">
        <f>-INDEX([1]Bilan!$I:$I,MATCH(B315,[1]Bilan!$D:$D,0))</f>
        <v>0</v>
      </c>
    </row>
    <row r="316" spans="2:6" x14ac:dyDescent="0.25">
      <c r="B316" s="6">
        <v>527</v>
      </c>
      <c r="C316" s="1" t="s">
        <v>260</v>
      </c>
      <c r="D316" s="2"/>
      <c r="E316" s="2"/>
      <c r="F316" s="2"/>
    </row>
    <row r="317" spans="2:6" x14ac:dyDescent="0.25">
      <c r="B317" s="6">
        <v>52700100</v>
      </c>
      <c r="C317" s="1" t="s">
        <v>261</v>
      </c>
      <c r="D317" s="4">
        <f>-INDEX([1]Bilan!$M:$M,MATCH(B317,[1]Bilan!$D:$D,0))</f>
        <v>0</v>
      </c>
      <c r="E317" s="4">
        <f>-INDEX([1]Bilan!$K:$K,MATCH(B317,[1]Bilan!$D:$D,0))</f>
        <v>0</v>
      </c>
      <c r="F317" s="4">
        <f>-INDEX([1]Bilan!$I:$I,MATCH(B317,[1]Bilan!$D:$D,0))</f>
        <v>0</v>
      </c>
    </row>
    <row r="318" spans="2:6" x14ac:dyDescent="0.25">
      <c r="B318" s="6">
        <v>52700200</v>
      </c>
      <c r="C318" s="1" t="s">
        <v>262</v>
      </c>
      <c r="D318" s="4">
        <f>-INDEX([1]Bilan!$M:$M,MATCH(B318,[1]Bilan!$D:$D,0))</f>
        <v>0</v>
      </c>
      <c r="E318" s="4">
        <f>-INDEX([1]Bilan!$K:$K,MATCH(B318,[1]Bilan!$D:$D,0))</f>
        <v>0</v>
      </c>
      <c r="F318" s="4">
        <f>-INDEX([1]Bilan!$I:$I,MATCH(B318,[1]Bilan!$D:$D,0))</f>
        <v>8000000</v>
      </c>
    </row>
    <row r="319" spans="2:6" x14ac:dyDescent="0.25">
      <c r="B319" s="6">
        <v>528</v>
      </c>
      <c r="C319" s="1" t="s">
        <v>263</v>
      </c>
      <c r="D319" s="2"/>
      <c r="E319" s="2"/>
      <c r="F319" s="2"/>
    </row>
    <row r="320" spans="2:6" x14ac:dyDescent="0.25">
      <c r="B320" s="6">
        <v>52800100</v>
      </c>
      <c r="C320" s="1" t="s">
        <v>264</v>
      </c>
      <c r="D320" s="4">
        <f>-INDEX([1]Bilan!$M:$M,MATCH(B320,[1]Bilan!$D:$D,0))</f>
        <v>0</v>
      </c>
      <c r="E320" s="4">
        <f>-INDEX([1]Bilan!$K:$K,MATCH(B320,[1]Bilan!$D:$D,0))</f>
        <v>0</v>
      </c>
      <c r="F320" s="4">
        <f>-INDEX([1]Bilan!$I:$I,MATCH(B320,[1]Bilan!$D:$D,0))</f>
        <v>0</v>
      </c>
    </row>
    <row r="321" spans="2:6" x14ac:dyDescent="0.25">
      <c r="B321" s="6">
        <v>52800200</v>
      </c>
      <c r="C321" s="1" t="s">
        <v>265</v>
      </c>
      <c r="D321" s="4">
        <f>-INDEX([1]Bilan!$M:$M,MATCH(B321,[1]Bilan!$D:$D,0))</f>
        <v>0</v>
      </c>
      <c r="E321" s="4">
        <f>-INDEX([1]Bilan!$K:$K,MATCH(B321,[1]Bilan!$D:$D,0))</f>
        <v>0</v>
      </c>
      <c r="F321" s="4">
        <f>-INDEX([1]Bilan!$I:$I,MATCH(B321,[1]Bilan!$D:$D,0))</f>
        <v>0</v>
      </c>
    </row>
    <row r="322" spans="2:6" x14ac:dyDescent="0.25">
      <c r="B322" s="6">
        <v>59</v>
      </c>
      <c r="C322" s="1" t="s">
        <v>250</v>
      </c>
      <c r="D322" s="2"/>
      <c r="E322" s="2"/>
      <c r="F322" s="2"/>
    </row>
    <row r="323" spans="2:6" x14ac:dyDescent="0.25">
      <c r="B323" s="6">
        <v>592</v>
      </c>
      <c r="C323" s="1" t="s">
        <v>254</v>
      </c>
      <c r="D323" s="2"/>
      <c r="E323" s="2"/>
      <c r="F323" s="2"/>
    </row>
    <row r="324" spans="2:6" x14ac:dyDescent="0.25">
      <c r="B324" s="6">
        <v>59200400</v>
      </c>
      <c r="C324" s="1" t="s">
        <v>266</v>
      </c>
      <c r="D324" s="4">
        <f>-INDEX([1]Bilan!$M:$M,MATCH(B324,[1]Bilan!$D:$D,0))</f>
        <v>0</v>
      </c>
      <c r="E324" s="4">
        <f>-INDEX([1]Bilan!$K:$K,MATCH(B324,[1]Bilan!$D:$D,0))</f>
        <v>0</v>
      </c>
      <c r="F324" s="4">
        <f>-INDEX([1]Bilan!$I:$I,MATCH(B324,[1]Bilan!$D:$D,0))</f>
        <v>0</v>
      </c>
    </row>
    <row r="325" spans="2:6" s="3" customFormat="1" x14ac:dyDescent="0.25">
      <c r="B325" s="5">
        <v>53</v>
      </c>
      <c r="C325" s="3" t="s">
        <v>267</v>
      </c>
      <c r="D325" s="10">
        <f>SUM(D326:D354)</f>
        <v>0</v>
      </c>
      <c r="E325" s="10">
        <f>SUM(E326:E354)</f>
        <v>13461833.085999999</v>
      </c>
      <c r="F325" s="10">
        <f t="shared" ref="E325:F325" si="32">SUM(F326:F354)</f>
        <v>9213452.2400000002</v>
      </c>
    </row>
    <row r="326" spans="2:6" x14ac:dyDescent="0.25">
      <c r="B326" s="6">
        <v>531</v>
      </c>
      <c r="C326" s="1" t="s">
        <v>268</v>
      </c>
      <c r="D326" s="2"/>
      <c r="E326" s="2"/>
      <c r="F326" s="2"/>
    </row>
    <row r="327" spans="2:6" x14ac:dyDescent="0.25">
      <c r="B327" s="6">
        <v>53100100</v>
      </c>
      <c r="C327" s="1" t="s">
        <v>269</v>
      </c>
      <c r="D327" s="4">
        <f>-INDEX([1]Bilan!$M:$M,MATCH(B327,[1]Bilan!$D:$D,0))</f>
        <v>0</v>
      </c>
      <c r="E327" s="4">
        <f>-INDEX([1]Bilan!$K:$K,MATCH(B327,[1]Bilan!$D:$D,0))</f>
        <v>0</v>
      </c>
      <c r="F327" s="4">
        <f>-INDEX([1]Bilan!$I:$I,MATCH(B327,[1]Bilan!$D:$D,0))</f>
        <v>0</v>
      </c>
    </row>
    <row r="328" spans="2:6" x14ac:dyDescent="0.25">
      <c r="B328" s="6">
        <v>53100200</v>
      </c>
      <c r="C328" s="1" t="s">
        <v>270</v>
      </c>
      <c r="D328" s="4">
        <f>-INDEX([1]Bilan!$M:$M,MATCH(B328,[1]Bilan!$D:$D,0))</f>
        <v>0</v>
      </c>
      <c r="E328" s="4">
        <f>-INDEX([1]Bilan!$K:$K,MATCH(B328,[1]Bilan!$D:$D,0))</f>
        <v>0</v>
      </c>
      <c r="F328" s="4">
        <f>-INDEX([1]Bilan!$I:$I,MATCH(B328,[1]Bilan!$D:$D,0))</f>
        <v>386460.16600000003</v>
      </c>
    </row>
    <row r="329" spans="2:6" x14ac:dyDescent="0.25">
      <c r="B329" s="6">
        <v>53100300</v>
      </c>
      <c r="C329" s="1" t="s">
        <v>271</v>
      </c>
      <c r="D329" s="4">
        <f>-INDEX([1]Bilan!$M:$M,MATCH(B329,[1]Bilan!$D:$D,0))</f>
        <v>0</v>
      </c>
      <c r="E329" s="4">
        <f>-INDEX([1]Bilan!$K:$K,MATCH(B329,[1]Bilan!$D:$D,0))</f>
        <v>0</v>
      </c>
      <c r="F329" s="4">
        <f>-INDEX([1]Bilan!$I:$I,MATCH(B329,[1]Bilan!$D:$D,0))</f>
        <v>0</v>
      </c>
    </row>
    <row r="330" spans="2:6" x14ac:dyDescent="0.25">
      <c r="B330" s="6">
        <v>53100400</v>
      </c>
      <c r="C330" s="1" t="s">
        <v>272</v>
      </c>
      <c r="D330" s="4">
        <f>-INDEX([1]Bilan!$M:$M,MATCH(B330,[1]Bilan!$D:$D,0))</f>
        <v>0</v>
      </c>
      <c r="E330" s="4">
        <f>-INDEX([1]Bilan!$K:$K,MATCH(B330,[1]Bilan!$D:$D,0))</f>
        <v>0</v>
      </c>
      <c r="F330" s="4">
        <f>-INDEX([1]Bilan!$I:$I,MATCH(B330,[1]Bilan!$D:$D,0))</f>
        <v>0</v>
      </c>
    </row>
    <row r="331" spans="2:6" x14ac:dyDescent="0.25">
      <c r="B331" s="6">
        <v>53100500</v>
      </c>
      <c r="C331" s="1" t="s">
        <v>273</v>
      </c>
      <c r="D331" s="4">
        <f>-INDEX([1]Bilan!$M:$M,MATCH(B331,[1]Bilan!$D:$D,0))</f>
        <v>0</v>
      </c>
      <c r="E331" s="4">
        <f>-INDEX([1]Bilan!$K:$K,MATCH(B331,[1]Bilan!$D:$D,0))</f>
        <v>0</v>
      </c>
      <c r="F331" s="4">
        <f>-INDEX([1]Bilan!$I:$I,MATCH(B331,[1]Bilan!$D:$D,0))</f>
        <v>0</v>
      </c>
    </row>
    <row r="332" spans="2:6" x14ac:dyDescent="0.25">
      <c r="B332" s="6">
        <v>532</v>
      </c>
      <c r="C332" s="1" t="s">
        <v>274</v>
      </c>
      <c r="D332" s="2"/>
      <c r="E332" s="2"/>
      <c r="F332" s="2"/>
    </row>
    <row r="333" spans="2:6" x14ac:dyDescent="0.25">
      <c r="B333" s="6">
        <v>5321</v>
      </c>
      <c r="C333" s="1" t="s">
        <v>275</v>
      </c>
      <c r="D333" s="2"/>
      <c r="E333" s="2"/>
      <c r="F333" s="2"/>
    </row>
    <row r="334" spans="2:6" x14ac:dyDescent="0.25">
      <c r="B334" s="6">
        <v>53210100</v>
      </c>
      <c r="C334" s="1" t="s">
        <v>276</v>
      </c>
      <c r="D334" s="4">
        <f>-INDEX([1]Bilan!$M:$M,MATCH(B334,[1]Bilan!$D:$D,0))</f>
        <v>0</v>
      </c>
      <c r="E334" s="4">
        <f>-INDEX([1]Bilan!$K:$K,MATCH(B334,[1]Bilan!$D:$D,0))</f>
        <v>-9538166.9140000008</v>
      </c>
      <c r="F334" s="4">
        <f>-INDEX([1]Bilan!$I:$I,MATCH(B334,[1]Bilan!$D:$D,0))</f>
        <v>455340.26500000001</v>
      </c>
    </row>
    <row r="335" spans="2:6" x14ac:dyDescent="0.25">
      <c r="B335" s="6">
        <v>53210990</v>
      </c>
      <c r="C335" s="1" t="s">
        <v>277</v>
      </c>
      <c r="D335" s="4">
        <f>-INDEX([1]Bilan!$M:$M,MATCH(B335,[1]Bilan!$D:$D,0))</f>
        <v>0</v>
      </c>
      <c r="E335" s="4">
        <f>-INDEX([1]Bilan!$K:$K,MATCH(B335,[1]Bilan!$D:$D,0))</f>
        <v>23000000</v>
      </c>
      <c r="F335" s="4">
        <f>-INDEX([1]Bilan!$I:$I,MATCH(B335,[1]Bilan!$D:$D,0))</f>
        <v>0</v>
      </c>
    </row>
    <row r="336" spans="2:6" x14ac:dyDescent="0.25">
      <c r="B336" s="6">
        <v>5322</v>
      </c>
      <c r="C336" s="1" t="s">
        <v>278</v>
      </c>
      <c r="D336" s="2"/>
      <c r="E336" s="2"/>
      <c r="F336" s="2"/>
    </row>
    <row r="337" spans="2:6" x14ac:dyDescent="0.25">
      <c r="B337" s="6">
        <v>53220100</v>
      </c>
      <c r="C337" s="1" t="s">
        <v>279</v>
      </c>
      <c r="D337" s="4">
        <f>-INDEX([1]Bilan!$M:$M,MATCH(B337,[1]Bilan!$D:$D,0))</f>
        <v>0</v>
      </c>
      <c r="E337" s="4">
        <f>-INDEX([1]Bilan!$K:$K,MATCH(B337,[1]Bilan!$D:$D,0))</f>
        <v>0</v>
      </c>
      <c r="F337" s="4">
        <f>-INDEX([1]Bilan!$I:$I,MATCH(B337,[1]Bilan!$D:$D,0))</f>
        <v>0</v>
      </c>
    </row>
    <row r="338" spans="2:6" x14ac:dyDescent="0.25">
      <c r="B338" s="6">
        <v>5323</v>
      </c>
      <c r="C338" s="1" t="s">
        <v>280</v>
      </c>
      <c r="D338" s="2"/>
      <c r="E338" s="2"/>
      <c r="F338" s="2"/>
    </row>
    <row r="339" spans="2:6" x14ac:dyDescent="0.25">
      <c r="B339" s="6">
        <v>53230100</v>
      </c>
      <c r="C339" s="1" t="s">
        <v>281</v>
      </c>
      <c r="D339" s="4">
        <f>-INDEX([1]Bilan!$M:$M,MATCH(B339,[1]Bilan!$D:$D,0))</f>
        <v>0</v>
      </c>
      <c r="E339" s="4">
        <f>-INDEX([1]Bilan!$K:$K,MATCH(B339,[1]Bilan!$D:$D,0))</f>
        <v>0</v>
      </c>
      <c r="F339" s="4">
        <f>-INDEX([1]Bilan!$I:$I,MATCH(B339,[1]Bilan!$D:$D,0))</f>
        <v>0</v>
      </c>
    </row>
    <row r="340" spans="2:6" x14ac:dyDescent="0.25">
      <c r="B340" s="6">
        <v>5324</v>
      </c>
      <c r="C340" s="1" t="s">
        <v>282</v>
      </c>
      <c r="D340" s="2"/>
      <c r="E340" s="2"/>
      <c r="F340" s="2"/>
    </row>
    <row r="341" spans="2:6" x14ac:dyDescent="0.25">
      <c r="B341" s="6">
        <v>53240100</v>
      </c>
      <c r="C341" s="1" t="s">
        <v>283</v>
      </c>
      <c r="D341" s="4">
        <f>-INDEX([1]Bilan!$M:$M,MATCH(B341,[1]Bilan!$D:$D,0))</f>
        <v>0</v>
      </c>
      <c r="E341" s="4">
        <f>-INDEX([1]Bilan!$K:$K,MATCH(B341,[1]Bilan!$D:$D,0))</f>
        <v>0</v>
      </c>
      <c r="F341" s="4">
        <f>-INDEX([1]Bilan!$I:$I,MATCH(B341,[1]Bilan!$D:$D,0))</f>
        <v>0</v>
      </c>
    </row>
    <row r="342" spans="2:6" x14ac:dyDescent="0.25">
      <c r="B342" s="6">
        <v>53240110</v>
      </c>
      <c r="C342" s="1" t="s">
        <v>284</v>
      </c>
      <c r="D342" s="4">
        <f>-INDEX([1]Bilan!$M:$M,MATCH(B342,[1]Bilan!$D:$D,0))</f>
        <v>0</v>
      </c>
      <c r="E342" s="4">
        <f>-INDEX([1]Bilan!$K:$K,MATCH(B342,[1]Bilan!$D:$D,0))</f>
        <v>0</v>
      </c>
      <c r="F342" s="4">
        <f>-INDEX([1]Bilan!$I:$I,MATCH(B342,[1]Bilan!$D:$D,0))</f>
        <v>0</v>
      </c>
    </row>
    <row r="343" spans="2:6" x14ac:dyDescent="0.25">
      <c r="B343" s="6">
        <v>53240140</v>
      </c>
      <c r="C343" s="1" t="s">
        <v>285</v>
      </c>
      <c r="D343" s="4">
        <f>-INDEX([1]Bilan!$M:$M,MATCH(B343,[1]Bilan!$D:$D,0))</f>
        <v>0</v>
      </c>
      <c r="E343" s="4">
        <f>-INDEX([1]Bilan!$K:$K,MATCH(B343,[1]Bilan!$D:$D,0))</f>
        <v>0</v>
      </c>
      <c r="F343" s="4">
        <f>-INDEX([1]Bilan!$I:$I,MATCH(B343,[1]Bilan!$D:$D,0))</f>
        <v>197177.68299999999</v>
      </c>
    </row>
    <row r="344" spans="2:6" x14ac:dyDescent="0.25">
      <c r="B344" s="6">
        <v>5325</v>
      </c>
      <c r="C344" s="1" t="s">
        <v>286</v>
      </c>
      <c r="D344" s="2"/>
      <c r="E344" s="2"/>
      <c r="F344" s="2"/>
    </row>
    <row r="345" spans="2:6" x14ac:dyDescent="0.25">
      <c r="B345" s="6">
        <v>53250100</v>
      </c>
      <c r="C345" s="1" t="s">
        <v>286</v>
      </c>
      <c r="D345" s="4">
        <f>-INDEX([1]Bilan!$M:$M,MATCH(B345,[1]Bilan!$D:$D,0))</f>
        <v>0</v>
      </c>
      <c r="E345" s="4">
        <f>-INDEX([1]Bilan!$K:$K,MATCH(B345,[1]Bilan!$D:$D,0))</f>
        <v>0</v>
      </c>
      <c r="F345" s="4">
        <f>-INDEX([1]Bilan!$I:$I,MATCH(B345,[1]Bilan!$D:$D,0))</f>
        <v>82106.168000000005</v>
      </c>
    </row>
    <row r="346" spans="2:6" x14ac:dyDescent="0.25">
      <c r="B346" s="6">
        <v>53250110</v>
      </c>
      <c r="C346" s="1" t="s">
        <v>287</v>
      </c>
      <c r="D346" s="4">
        <f>-INDEX([1]Bilan!$M:$M,MATCH(B346,[1]Bilan!$D:$D,0))</f>
        <v>0</v>
      </c>
      <c r="E346" s="4">
        <f>-INDEX([1]Bilan!$K:$K,MATCH(B346,[1]Bilan!$D:$D,0))</f>
        <v>0</v>
      </c>
      <c r="F346" s="4">
        <f>-INDEX([1]Bilan!$I:$I,MATCH(B346,[1]Bilan!$D:$D,0))</f>
        <v>0</v>
      </c>
    </row>
    <row r="347" spans="2:6" x14ac:dyDescent="0.25">
      <c r="B347" s="6">
        <v>53250120</v>
      </c>
      <c r="C347" s="1" t="s">
        <v>288</v>
      </c>
      <c r="D347" s="4">
        <f>-INDEX([1]Bilan!$M:$M,MATCH(B347,[1]Bilan!$D:$D,0))</f>
        <v>0</v>
      </c>
      <c r="E347" s="4">
        <f>-INDEX([1]Bilan!$K:$K,MATCH(B347,[1]Bilan!$D:$D,0))</f>
        <v>0</v>
      </c>
      <c r="F347" s="4">
        <f>-INDEX([1]Bilan!$I:$I,MATCH(B347,[1]Bilan!$D:$D,0))</f>
        <v>0</v>
      </c>
    </row>
    <row r="348" spans="2:6" x14ac:dyDescent="0.25">
      <c r="B348" s="6">
        <v>53250130</v>
      </c>
      <c r="C348" s="1" t="s">
        <v>289</v>
      </c>
      <c r="D348" s="4">
        <f>-INDEX([1]Bilan!$M:$M,MATCH(B348,[1]Bilan!$D:$D,0))</f>
        <v>0</v>
      </c>
      <c r="E348" s="4">
        <f>-INDEX([1]Bilan!$K:$K,MATCH(B348,[1]Bilan!$D:$D,0))</f>
        <v>0</v>
      </c>
      <c r="F348" s="4">
        <f>-INDEX([1]Bilan!$I:$I,MATCH(B348,[1]Bilan!$D:$D,0))</f>
        <v>0</v>
      </c>
    </row>
    <row r="349" spans="2:6" x14ac:dyDescent="0.25">
      <c r="B349" s="6">
        <v>53250140</v>
      </c>
      <c r="C349" s="1" t="s">
        <v>277</v>
      </c>
      <c r="D349" s="4">
        <f>-INDEX([1]Bilan!$M:$M,MATCH(B349,[1]Bilan!$D:$D,0))</f>
        <v>0</v>
      </c>
      <c r="E349" s="4">
        <f>-INDEX([1]Bilan!$K:$K,MATCH(B349,[1]Bilan!$D:$D,0))</f>
        <v>0</v>
      </c>
      <c r="F349" s="4">
        <f>-INDEX([1]Bilan!$I:$I,MATCH(B349,[1]Bilan!$D:$D,0))</f>
        <v>0</v>
      </c>
    </row>
    <row r="350" spans="2:6" x14ac:dyDescent="0.25">
      <c r="B350" s="6">
        <v>53250150</v>
      </c>
      <c r="C350" s="1" t="s">
        <v>290</v>
      </c>
      <c r="D350" s="4">
        <f>-INDEX([1]Bilan!$M:$M,MATCH(B350,[1]Bilan!$D:$D,0))</f>
        <v>0</v>
      </c>
      <c r="E350" s="4">
        <f>-INDEX([1]Bilan!$K:$K,MATCH(B350,[1]Bilan!$D:$D,0))</f>
        <v>0</v>
      </c>
      <c r="F350" s="4">
        <f>-INDEX([1]Bilan!$I:$I,MATCH(B350,[1]Bilan!$D:$D,0))</f>
        <v>0</v>
      </c>
    </row>
    <row r="351" spans="2:6" x14ac:dyDescent="0.25">
      <c r="B351" s="6">
        <v>5329</v>
      </c>
      <c r="C351" s="1" t="s">
        <v>291</v>
      </c>
      <c r="D351" s="2"/>
      <c r="E351" s="2"/>
      <c r="F351" s="2"/>
    </row>
    <row r="352" spans="2:6" x14ac:dyDescent="0.25">
      <c r="B352" s="6">
        <v>53290100</v>
      </c>
      <c r="C352" s="1" t="s">
        <v>291</v>
      </c>
      <c r="D352" s="4">
        <f>-INDEX([1]Bilan!$M:$M,MATCH(B352,[1]Bilan!$D:$D,0))</f>
        <v>0</v>
      </c>
      <c r="E352" s="4">
        <f>-INDEX([1]Bilan!$K:$K,MATCH(B352,[1]Bilan!$D:$D,0))</f>
        <v>0</v>
      </c>
      <c r="F352" s="4">
        <f>-INDEX([1]Bilan!$I:$I,MATCH(B352,[1]Bilan!$D:$D,0))</f>
        <v>8092367.9579999996</v>
      </c>
    </row>
    <row r="353" spans="2:6" x14ac:dyDescent="0.25">
      <c r="B353" s="6">
        <v>534</v>
      </c>
      <c r="C353" s="1" t="s">
        <v>292</v>
      </c>
      <c r="D353" s="2"/>
      <c r="E353" s="2"/>
      <c r="F353" s="2"/>
    </row>
    <row r="354" spans="2:6" x14ac:dyDescent="0.25">
      <c r="B354" s="6">
        <v>53400100</v>
      </c>
      <c r="C354" s="1" t="s">
        <v>292</v>
      </c>
      <c r="D354" s="4">
        <f>-INDEX([1]Bilan!$M:$M,MATCH(B354,[1]Bilan!$D:$D,0))</f>
        <v>0</v>
      </c>
      <c r="E354" s="4">
        <f>-INDEX([1]Bilan!$K:$K,MATCH(B354,[1]Bilan!$D:$D,0))</f>
        <v>0</v>
      </c>
      <c r="F354" s="4">
        <f>-INDEX([1]Bilan!$I:$I,MATCH(B354,[1]Bilan!$D:$D,0))</f>
        <v>0</v>
      </c>
    </row>
    <row r="355" spans="2:6" s="3" customFormat="1" x14ac:dyDescent="0.25">
      <c r="B355" s="5">
        <v>54</v>
      </c>
      <c r="C355" s="3" t="s">
        <v>293</v>
      </c>
      <c r="D355" s="10">
        <f>SUM(D356:D368)</f>
        <v>114.51900000000001</v>
      </c>
      <c r="E355" s="10">
        <f t="shared" ref="E355:F355" si="33">SUM(E356:E368)</f>
        <v>386.79199999999997</v>
      </c>
      <c r="F355" s="10">
        <f t="shared" si="33"/>
        <v>2492.7269999999999</v>
      </c>
    </row>
    <row r="356" spans="2:6" x14ac:dyDescent="0.25">
      <c r="B356" s="6">
        <v>541</v>
      </c>
      <c r="C356" s="1" t="s">
        <v>294</v>
      </c>
      <c r="D356" s="2"/>
      <c r="E356" s="2"/>
      <c r="F356" s="2"/>
    </row>
    <row r="357" spans="2:6" x14ac:dyDescent="0.25">
      <c r="B357" s="6">
        <v>54100100</v>
      </c>
      <c r="C357" s="1" t="s">
        <v>295</v>
      </c>
      <c r="D357" s="4">
        <f>-INDEX([1]Bilan!$M:$M,MATCH(B357,[1]Bilan!$D:$D,0))</f>
        <v>114.51900000000001</v>
      </c>
      <c r="E357" s="4">
        <f>-INDEX([1]Bilan!$K:$K,MATCH(B357,[1]Bilan!$D:$D,0))</f>
        <v>386.79199999999997</v>
      </c>
      <c r="F357" s="4">
        <f>-INDEX([1]Bilan!$I:$I,MATCH(B357,[1]Bilan!$D:$D,0))</f>
        <v>2492.7269999999999</v>
      </c>
    </row>
    <row r="358" spans="2:6" x14ac:dyDescent="0.25">
      <c r="B358" s="6">
        <v>54100200</v>
      </c>
      <c r="C358" s="1" t="s">
        <v>296</v>
      </c>
      <c r="D358" s="4">
        <f>-INDEX([1]Bilan!$M:$M,MATCH(B358,[1]Bilan!$D:$D,0))</f>
        <v>0</v>
      </c>
      <c r="E358" s="4">
        <f>-INDEX([1]Bilan!$K:$K,MATCH(B358,[1]Bilan!$D:$D,0))</f>
        <v>0</v>
      </c>
      <c r="F358" s="4">
        <f>-INDEX([1]Bilan!$I:$I,MATCH(B358,[1]Bilan!$D:$D,0))</f>
        <v>0</v>
      </c>
    </row>
    <row r="359" spans="2:6" x14ac:dyDescent="0.25">
      <c r="B359" s="6">
        <v>54100300</v>
      </c>
      <c r="C359" s="1" t="s">
        <v>297</v>
      </c>
      <c r="D359" s="4">
        <f>-INDEX([1]Bilan!$M:$M,MATCH(B359,[1]Bilan!$D:$D,0))</f>
        <v>0</v>
      </c>
      <c r="E359" s="4">
        <f>-INDEX([1]Bilan!$K:$K,MATCH(B359,[1]Bilan!$D:$D,0))</f>
        <v>0</v>
      </c>
      <c r="F359" s="4">
        <f>-INDEX([1]Bilan!$I:$I,MATCH(B359,[1]Bilan!$D:$D,0))</f>
        <v>0</v>
      </c>
    </row>
    <row r="360" spans="2:6" x14ac:dyDescent="0.25">
      <c r="B360" s="6">
        <v>542</v>
      </c>
      <c r="C360" s="1" t="s">
        <v>298</v>
      </c>
      <c r="D360" s="2"/>
      <c r="E360" s="2"/>
      <c r="F360" s="2"/>
    </row>
    <row r="361" spans="2:6" x14ac:dyDescent="0.25">
      <c r="B361" s="6">
        <v>54200100</v>
      </c>
      <c r="C361" s="1" t="s">
        <v>299</v>
      </c>
      <c r="D361" s="4">
        <f>-INDEX([1]Bilan!$M:$M,MATCH(B361,[1]Bilan!$D:$D,0))</f>
        <v>0</v>
      </c>
      <c r="E361" s="4">
        <f>-INDEX([1]Bilan!$K:$K,MATCH(B361,[1]Bilan!$D:$D,0))</f>
        <v>0</v>
      </c>
      <c r="F361" s="4">
        <f>-INDEX([1]Bilan!$I:$I,MATCH(B361,[1]Bilan!$D:$D,0))</f>
        <v>0</v>
      </c>
    </row>
    <row r="362" spans="2:6" x14ac:dyDescent="0.25">
      <c r="B362" s="6">
        <v>54200110</v>
      </c>
      <c r="C362" s="1" t="s">
        <v>300</v>
      </c>
      <c r="D362" s="4">
        <f>-INDEX([1]Bilan!$M:$M,MATCH(B362,[1]Bilan!$D:$D,0))</f>
        <v>0</v>
      </c>
      <c r="E362" s="4">
        <f>-INDEX([1]Bilan!$K:$K,MATCH(B362,[1]Bilan!$D:$D,0))</f>
        <v>0</v>
      </c>
      <c r="F362" s="4">
        <f>-INDEX([1]Bilan!$I:$I,MATCH(B362,[1]Bilan!$D:$D,0))</f>
        <v>0</v>
      </c>
    </row>
    <row r="363" spans="2:6" x14ac:dyDescent="0.25">
      <c r="B363" s="6">
        <v>54200120</v>
      </c>
      <c r="C363" s="1" t="s">
        <v>301</v>
      </c>
      <c r="D363" s="4">
        <f>-INDEX([1]Bilan!$M:$M,MATCH(B363,[1]Bilan!$D:$D,0))</f>
        <v>0</v>
      </c>
      <c r="E363" s="4">
        <f>-INDEX([1]Bilan!$K:$K,MATCH(B363,[1]Bilan!$D:$D,0))</f>
        <v>0</v>
      </c>
      <c r="F363" s="4">
        <f>-INDEX([1]Bilan!$I:$I,MATCH(B363,[1]Bilan!$D:$D,0))</f>
        <v>0</v>
      </c>
    </row>
    <row r="364" spans="2:6" x14ac:dyDescent="0.25">
      <c r="B364" s="6">
        <v>54200130</v>
      </c>
      <c r="C364" s="1" t="s">
        <v>302</v>
      </c>
      <c r="D364" s="4">
        <f>-INDEX([1]Bilan!$M:$M,MATCH(B364,[1]Bilan!$D:$D,0))</f>
        <v>0</v>
      </c>
      <c r="E364" s="4">
        <f>-INDEX([1]Bilan!$K:$K,MATCH(B364,[1]Bilan!$D:$D,0))</f>
        <v>0</v>
      </c>
      <c r="F364" s="4">
        <f>-INDEX([1]Bilan!$I:$I,MATCH(B364,[1]Bilan!$D:$D,0))</f>
        <v>0</v>
      </c>
    </row>
    <row r="365" spans="2:6" x14ac:dyDescent="0.25">
      <c r="B365" s="6">
        <v>54200140</v>
      </c>
      <c r="C365" s="1" t="s">
        <v>303</v>
      </c>
      <c r="D365" s="4">
        <f>-INDEX([1]Bilan!$M:$M,MATCH(B365,[1]Bilan!$D:$D,0))</f>
        <v>0</v>
      </c>
      <c r="E365" s="4">
        <f>-INDEX([1]Bilan!$K:$K,MATCH(B365,[1]Bilan!$D:$D,0))</f>
        <v>0</v>
      </c>
      <c r="F365" s="4">
        <f>-INDEX([1]Bilan!$I:$I,MATCH(B365,[1]Bilan!$D:$D,0))</f>
        <v>0</v>
      </c>
    </row>
    <row r="366" spans="2:6" x14ac:dyDescent="0.25">
      <c r="B366" s="6">
        <v>54200150</v>
      </c>
      <c r="C366" s="1" t="s">
        <v>304</v>
      </c>
      <c r="D366" s="4">
        <f>-INDEX([1]Bilan!$M:$M,MATCH(B366,[1]Bilan!$D:$D,0))</f>
        <v>0</v>
      </c>
      <c r="E366" s="4">
        <f>-INDEX([1]Bilan!$K:$K,MATCH(B366,[1]Bilan!$D:$D,0))</f>
        <v>0</v>
      </c>
      <c r="F366" s="4">
        <f>-INDEX([1]Bilan!$I:$I,MATCH(B366,[1]Bilan!$D:$D,0))</f>
        <v>0</v>
      </c>
    </row>
    <row r="367" spans="2:6" x14ac:dyDescent="0.25">
      <c r="B367" s="6">
        <v>54200160</v>
      </c>
      <c r="C367" s="1" t="s">
        <v>305</v>
      </c>
      <c r="D367" s="4">
        <f>-INDEX([1]Bilan!$M:$M,MATCH(B367,[1]Bilan!$D:$D,0))</f>
        <v>0</v>
      </c>
      <c r="E367" s="4">
        <f>-INDEX([1]Bilan!$K:$K,MATCH(B367,[1]Bilan!$D:$D,0))</f>
        <v>0</v>
      </c>
      <c r="F367" s="4">
        <f>-INDEX([1]Bilan!$I:$I,MATCH(B367,[1]Bilan!$D:$D,0))</f>
        <v>0</v>
      </c>
    </row>
    <row r="368" spans="2:6" x14ac:dyDescent="0.25">
      <c r="B368" s="6">
        <v>54200170</v>
      </c>
      <c r="C368" s="1" t="s">
        <v>306</v>
      </c>
      <c r="D368" s="4">
        <f>-INDEX([1]Bilan!$M:$M,MATCH(B368,[1]Bilan!$D:$D,0))</f>
        <v>0</v>
      </c>
      <c r="E368" s="4">
        <f>-INDEX([1]Bilan!$K:$K,MATCH(B368,[1]Bilan!$D:$D,0))</f>
        <v>0</v>
      </c>
      <c r="F368" s="4">
        <f>-INDEX([1]Bilan!$I:$I,MATCH(B368,[1]Bilan!$D:$D,0))</f>
        <v>0</v>
      </c>
    </row>
    <row r="369" spans="1:6" s="3" customFormat="1" x14ac:dyDescent="0.25">
      <c r="B369" s="5">
        <v>55</v>
      </c>
      <c r="C369" s="3" t="s">
        <v>307</v>
      </c>
      <c r="D369" s="10">
        <f>SUM(D370:D375)</f>
        <v>0</v>
      </c>
      <c r="E369" s="10">
        <f t="shared" ref="E369:F369" si="34">SUM(E370:E375)</f>
        <v>0</v>
      </c>
      <c r="F369" s="10">
        <f t="shared" si="34"/>
        <v>0</v>
      </c>
    </row>
    <row r="370" spans="1:6" x14ac:dyDescent="0.25">
      <c r="B370" s="6">
        <v>55000100</v>
      </c>
      <c r="C370" s="1" t="s">
        <v>308</v>
      </c>
      <c r="D370" s="4">
        <f>-INDEX([1]Bilan!$M:$M,MATCH(B370,[1]Bilan!$D:$D,0))</f>
        <v>0</v>
      </c>
      <c r="E370" s="4">
        <f>-INDEX([1]Bilan!$K:$K,MATCH(B370,[1]Bilan!$D:$D,0))</f>
        <v>0</v>
      </c>
      <c r="F370" s="4">
        <f>-INDEX([1]Bilan!$I:$I,MATCH(B370,[1]Bilan!$D:$D,0))</f>
        <v>0</v>
      </c>
    </row>
    <row r="371" spans="1:6" x14ac:dyDescent="0.25">
      <c r="B371" s="6">
        <v>58</v>
      </c>
      <c r="C371" s="1" t="s">
        <v>309</v>
      </c>
      <c r="D371" s="2"/>
      <c r="E371" s="2"/>
      <c r="F371" s="2"/>
    </row>
    <row r="372" spans="1:6" x14ac:dyDescent="0.25">
      <c r="B372" s="6">
        <v>58000100</v>
      </c>
      <c r="C372" s="1" t="s">
        <v>310</v>
      </c>
      <c r="D372" s="4">
        <f>-INDEX([1]Bilan!$M:$M,MATCH(B372,[1]Bilan!$D:$D,0))</f>
        <v>0</v>
      </c>
      <c r="E372" s="4">
        <f>-INDEX([1]Bilan!$K:$K,MATCH(B372,[1]Bilan!$D:$D,0))</f>
        <v>0</v>
      </c>
      <c r="F372" s="4">
        <f>-INDEX([1]Bilan!$I:$I,MATCH(B372,[1]Bilan!$D:$D,0))</f>
        <v>0</v>
      </c>
    </row>
    <row r="373" spans="1:6" x14ac:dyDescent="0.25">
      <c r="B373" s="6">
        <v>58000200</v>
      </c>
      <c r="C373" s="1" t="s">
        <v>311</v>
      </c>
      <c r="D373" s="4">
        <f>-INDEX([1]Bilan!$M:$M,MATCH(B373,[1]Bilan!$D:$D,0))</f>
        <v>0</v>
      </c>
      <c r="E373" s="4">
        <f>-INDEX([1]Bilan!$K:$K,MATCH(B373,[1]Bilan!$D:$D,0))</f>
        <v>0</v>
      </c>
      <c r="F373" s="4">
        <f>-INDEX([1]Bilan!$I:$I,MATCH(B373,[1]Bilan!$D:$D,0))</f>
        <v>0</v>
      </c>
    </row>
    <row r="374" spans="1:6" x14ac:dyDescent="0.25">
      <c r="B374" s="6">
        <v>58000300</v>
      </c>
      <c r="C374" s="1" t="s">
        <v>312</v>
      </c>
      <c r="D374" s="4">
        <f>-INDEX([1]Bilan!$M:$M,MATCH(B374,[1]Bilan!$D:$D,0))</f>
        <v>0</v>
      </c>
      <c r="E374" s="4">
        <f>-INDEX([1]Bilan!$K:$K,MATCH(B374,[1]Bilan!$D:$D,0))</f>
        <v>0</v>
      </c>
      <c r="F374" s="4">
        <f>-INDEX([1]Bilan!$I:$I,MATCH(B374,[1]Bilan!$D:$D,0))</f>
        <v>0</v>
      </c>
    </row>
    <row r="375" spans="1:6" x14ac:dyDescent="0.25">
      <c r="B375" s="6">
        <v>58400000</v>
      </c>
      <c r="C375" s="1" t="s">
        <v>313</v>
      </c>
      <c r="D375" s="4">
        <f>-INDEX([1]Bilan!$M:$M,MATCH(B375,[1]Bilan!$D:$D,0))</f>
        <v>0</v>
      </c>
      <c r="E375" s="4">
        <f>-INDEX([1]Bilan!$K:$K,MATCH(B375,[1]Bilan!$D:$D,0))</f>
        <v>0</v>
      </c>
      <c r="F375" s="4">
        <f>-INDEX([1]Bilan!$I:$I,MATCH(B375,[1]Bilan!$D:$D,0))</f>
        <v>0</v>
      </c>
    </row>
    <row r="376" spans="1:6" x14ac:dyDescent="0.25">
      <c r="B376" s="15"/>
      <c r="C376" s="13" t="s">
        <v>258</v>
      </c>
      <c r="D376" s="16">
        <f>D313+D325+D355+D369</f>
        <v>114.51900000000001</v>
      </c>
      <c r="E376" s="16">
        <f t="shared" ref="E376:F376" si="35">E313+E325+E355+E369</f>
        <v>13462219.877999999</v>
      </c>
      <c r="F376" s="16">
        <f t="shared" si="35"/>
        <v>17215944.967000004</v>
      </c>
    </row>
    <row r="377" spans="1:6" x14ac:dyDescent="0.25">
      <c r="A377" s="11" t="s">
        <v>315</v>
      </c>
      <c r="B377" s="20"/>
      <c r="C377" s="18" t="s">
        <v>316</v>
      </c>
      <c r="D377" s="19">
        <f>D376+D311+D281+D182+D155</f>
        <v>424482.07599999994</v>
      </c>
      <c r="E377" s="19">
        <f>E376+E311+E281+E182+E155</f>
        <v>16507495.319999998</v>
      </c>
      <c r="F377" s="19">
        <f>F376+F311+F281+F182+F155</f>
        <v>26241201.800334133</v>
      </c>
    </row>
    <row r="378" spans="1:6" x14ac:dyDescent="0.25">
      <c r="C378" s="21" t="s">
        <v>314</v>
      </c>
      <c r="D378" s="22">
        <f ca="1">SUMIF($A$4:$A$377,$A$377,D4:D377)</f>
        <v>0</v>
      </c>
      <c r="E378" s="22">
        <f ca="1">SUMIF($A$4:$A$377,$A$377,E4:E377)</f>
        <v>0</v>
      </c>
      <c r="F378" s="22">
        <f t="shared" ref="E378:F378" ca="1" si="36">SUMIF($A$4:$A$377,$A$377,F4:F377)</f>
        <v>0</v>
      </c>
    </row>
    <row r="379" spans="1:6" x14ac:dyDescent="0.25">
      <c r="D379" s="2"/>
      <c r="E379" s="2"/>
      <c r="F379" s="2"/>
    </row>
    <row r="380" spans="1:6" x14ac:dyDescent="0.25">
      <c r="D380" s="2"/>
      <c r="E380" s="2"/>
      <c r="F380" s="2"/>
    </row>
    <row r="381" spans="1:6" x14ac:dyDescent="0.25">
      <c r="D381" s="2"/>
      <c r="E381" s="2"/>
      <c r="F38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2025-05-20T09:04:16Z</dcterms:modified>
</cp:coreProperties>
</file>