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lubmedoffice-my.sharepoint.com/personal/moussau_clubmed_com/Documents/Bureau/"/>
    </mc:Choice>
  </mc:AlternateContent>
  <xr:revisionPtr revIDLastSave="63" documentId="8_{4DCF7F1F-4433-4F2E-A638-7CD933593E87}" xr6:coauthVersionLast="47" xr6:coauthVersionMax="47" xr10:uidLastSave="{C63D0C30-4262-4372-A2EC-5C04DDB8C029}"/>
  <bookViews>
    <workbookView xWindow="-108" yWindow="-108" windowWidth="23256" windowHeight="12576" xr2:uid="{E4CB61B7-9477-4192-BD82-42C08F59CD71}"/>
  </bookViews>
  <sheets>
    <sheet name="Planning Americain" sheetId="1" r:id="rId1"/>
    <sheet name="Horair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AQ180" i="1"/>
  <c r="AQ182" i="1" s="1"/>
  <c r="AP180" i="1"/>
  <c r="AP182" i="1" s="1"/>
  <c r="AO180" i="1"/>
  <c r="AO182" i="1" s="1"/>
  <c r="AN180" i="1"/>
  <c r="AN182" i="1" s="1"/>
  <c r="AM180" i="1"/>
  <c r="AM182" i="1" s="1"/>
  <c r="AL180" i="1"/>
  <c r="AL182" i="1" s="1"/>
  <c r="AK180" i="1"/>
  <c r="AK182" i="1" s="1"/>
  <c r="AJ180" i="1"/>
  <c r="AJ182" i="1" s="1"/>
  <c r="AI180" i="1"/>
  <c r="AI182" i="1" s="1"/>
  <c r="AH180" i="1"/>
  <c r="AH182" i="1" s="1"/>
  <c r="AG180" i="1"/>
  <c r="AG182" i="1" s="1"/>
  <c r="AF180" i="1"/>
  <c r="AF182" i="1" s="1"/>
  <c r="AE180" i="1"/>
  <c r="AE182" i="1" s="1"/>
  <c r="AD180" i="1"/>
  <c r="AD182" i="1" s="1"/>
  <c r="AC180" i="1"/>
  <c r="AC182" i="1" s="1"/>
  <c r="AB180" i="1"/>
  <c r="AB182" i="1" s="1"/>
  <c r="AA180" i="1"/>
  <c r="AA182" i="1" s="1"/>
  <c r="Z180" i="1"/>
  <c r="Z182" i="1" s="1"/>
  <c r="Y180" i="1"/>
  <c r="Y182" i="1" s="1"/>
  <c r="X180" i="1"/>
  <c r="X182" i="1" s="1"/>
  <c r="W180" i="1"/>
  <c r="W182" i="1" s="1"/>
  <c r="V180" i="1"/>
  <c r="V182" i="1" s="1"/>
  <c r="U180" i="1"/>
  <c r="U182" i="1" s="1"/>
  <c r="T180" i="1"/>
  <c r="T182" i="1" s="1"/>
  <c r="S180" i="1"/>
  <c r="S182" i="1" s="1"/>
  <c r="R180" i="1"/>
  <c r="R182" i="1" s="1"/>
  <c r="Q180" i="1"/>
  <c r="Q182" i="1" s="1"/>
  <c r="P180" i="1"/>
  <c r="P182" i="1" s="1"/>
  <c r="O180" i="1"/>
  <c r="O182" i="1" s="1"/>
  <c r="N180" i="1"/>
  <c r="N182" i="1" s="1"/>
  <c r="M180" i="1"/>
  <c r="M182" i="1" s="1"/>
  <c r="L180" i="1"/>
  <c r="L182" i="1" s="1"/>
  <c r="K180" i="1"/>
  <c r="K182" i="1" s="1"/>
  <c r="J180" i="1"/>
  <c r="J182" i="1" s="1"/>
  <c r="I180" i="1"/>
  <c r="I182" i="1" s="1"/>
  <c r="H180" i="1"/>
  <c r="H182" i="1" s="1"/>
  <c r="G180" i="1"/>
  <c r="G182" i="1" s="1"/>
  <c r="F180" i="1"/>
  <c r="F182" i="1" s="1"/>
  <c r="D179" i="1"/>
  <c r="B179" i="1"/>
  <c r="D178" i="1"/>
  <c r="B178" i="1"/>
  <c r="D177" i="1"/>
  <c r="B177" i="1"/>
  <c r="D176" i="1"/>
  <c r="B176" i="1"/>
  <c r="D175" i="1"/>
  <c r="B175" i="1"/>
  <c r="D174" i="1"/>
  <c r="B174" i="1"/>
  <c r="D173" i="1"/>
  <c r="B173" i="1"/>
  <c r="D172" i="1"/>
  <c r="B172" i="1"/>
  <c r="D171" i="1"/>
  <c r="B171" i="1"/>
  <c r="D170" i="1"/>
  <c r="B170" i="1"/>
  <c r="D169" i="1"/>
  <c r="B169" i="1"/>
  <c r="D168" i="1"/>
  <c r="B168" i="1"/>
  <c r="D167" i="1"/>
  <c r="B167" i="1"/>
  <c r="D166" i="1"/>
  <c r="B166" i="1"/>
  <c r="D165" i="1"/>
  <c r="B165" i="1"/>
  <c r="D164" i="1"/>
  <c r="B164" i="1"/>
  <c r="D163" i="1"/>
  <c r="B163" i="1"/>
  <c r="D162" i="1"/>
  <c r="B162" i="1"/>
  <c r="D161" i="1"/>
  <c r="B161" i="1"/>
  <c r="D160" i="1"/>
  <c r="B160" i="1"/>
  <c r="D159" i="1"/>
  <c r="B159" i="1"/>
  <c r="F157" i="1"/>
  <c r="AJ156" i="1"/>
  <c r="AI156" i="1"/>
  <c r="T156" i="1"/>
  <c r="S156" i="1"/>
  <c r="AQ154" i="1"/>
  <c r="AQ156" i="1" s="1"/>
  <c r="AP154" i="1"/>
  <c r="AP156" i="1" s="1"/>
  <c r="AO154" i="1"/>
  <c r="AO156" i="1" s="1"/>
  <c r="AN154" i="1"/>
  <c r="AN156" i="1" s="1"/>
  <c r="AM154" i="1"/>
  <c r="AM156" i="1" s="1"/>
  <c r="AL154" i="1"/>
  <c r="AL156" i="1" s="1"/>
  <c r="AK154" i="1"/>
  <c r="AK156" i="1" s="1"/>
  <c r="AJ154" i="1"/>
  <c r="AI154" i="1"/>
  <c r="AH154" i="1"/>
  <c r="AH156" i="1" s="1"/>
  <c r="AG154" i="1"/>
  <c r="AG156" i="1" s="1"/>
  <c r="AF154" i="1"/>
  <c r="AF156" i="1" s="1"/>
  <c r="AE154" i="1"/>
  <c r="AE156" i="1" s="1"/>
  <c r="AD154" i="1"/>
  <c r="AD156" i="1" s="1"/>
  <c r="AC154" i="1"/>
  <c r="AC156" i="1" s="1"/>
  <c r="AB154" i="1"/>
  <c r="AB156" i="1" s="1"/>
  <c r="AA154" i="1"/>
  <c r="AA156" i="1" s="1"/>
  <c r="Z154" i="1"/>
  <c r="Z156" i="1" s="1"/>
  <c r="Y154" i="1"/>
  <c r="Y156" i="1" s="1"/>
  <c r="X154" i="1"/>
  <c r="X156" i="1" s="1"/>
  <c r="W154" i="1"/>
  <c r="W156" i="1" s="1"/>
  <c r="V154" i="1"/>
  <c r="V156" i="1" s="1"/>
  <c r="U154" i="1"/>
  <c r="U156" i="1" s="1"/>
  <c r="T154" i="1"/>
  <c r="S154" i="1"/>
  <c r="R154" i="1"/>
  <c r="R156" i="1" s="1"/>
  <c r="Q154" i="1"/>
  <c r="Q156" i="1" s="1"/>
  <c r="P154" i="1"/>
  <c r="P156" i="1" s="1"/>
  <c r="O154" i="1"/>
  <c r="O156" i="1" s="1"/>
  <c r="N154" i="1"/>
  <c r="N156" i="1" s="1"/>
  <c r="M154" i="1"/>
  <c r="M156" i="1" s="1"/>
  <c r="L154" i="1"/>
  <c r="L156" i="1" s="1"/>
  <c r="K154" i="1"/>
  <c r="K156" i="1" s="1"/>
  <c r="J154" i="1"/>
  <c r="J156" i="1" s="1"/>
  <c r="I154" i="1"/>
  <c r="I156" i="1" s="1"/>
  <c r="H154" i="1"/>
  <c r="H156" i="1" s="1"/>
  <c r="G154" i="1"/>
  <c r="G156" i="1" s="1"/>
  <c r="F154" i="1"/>
  <c r="F156" i="1" s="1"/>
  <c r="D153" i="1"/>
  <c r="B153" i="1"/>
  <c r="D152" i="1"/>
  <c r="B152" i="1"/>
  <c r="D151" i="1"/>
  <c r="B151" i="1"/>
  <c r="D150" i="1"/>
  <c r="B150" i="1"/>
  <c r="D149" i="1"/>
  <c r="B149" i="1"/>
  <c r="D148" i="1"/>
  <c r="B148" i="1"/>
  <c r="D147" i="1"/>
  <c r="B147" i="1"/>
  <c r="D146" i="1"/>
  <c r="B146" i="1"/>
  <c r="D145" i="1"/>
  <c r="B145" i="1"/>
  <c r="D144" i="1"/>
  <c r="B144" i="1"/>
  <c r="D143" i="1"/>
  <c r="B143" i="1"/>
  <c r="D142" i="1"/>
  <c r="B142" i="1"/>
  <c r="D141" i="1"/>
  <c r="B141" i="1"/>
  <c r="D140" i="1"/>
  <c r="B140" i="1"/>
  <c r="D139" i="1"/>
  <c r="B139" i="1"/>
  <c r="D138" i="1"/>
  <c r="B138" i="1"/>
  <c r="D137" i="1"/>
  <c r="B137" i="1"/>
  <c r="D136" i="1"/>
  <c r="B136" i="1"/>
  <c r="D135" i="1"/>
  <c r="B135" i="1"/>
  <c r="D134" i="1"/>
  <c r="B134" i="1"/>
  <c r="D133" i="1"/>
  <c r="C3" i="1" s="1"/>
  <c r="B133" i="1"/>
  <c r="F131" i="1"/>
  <c r="AP130" i="1"/>
  <c r="AN130" i="1"/>
  <c r="AM130" i="1"/>
  <c r="AH130" i="1"/>
  <c r="AF130" i="1"/>
  <c r="AE130" i="1"/>
  <c r="Z130" i="1"/>
  <c r="X130" i="1"/>
  <c r="W130" i="1"/>
  <c r="R130" i="1"/>
  <c r="P130" i="1"/>
  <c r="O130" i="1"/>
  <c r="J130" i="1"/>
  <c r="H130" i="1"/>
  <c r="G130" i="1"/>
  <c r="AQ128" i="1"/>
  <c r="AQ130" i="1" s="1"/>
  <c r="AP128" i="1"/>
  <c r="AO128" i="1"/>
  <c r="AO130" i="1" s="1"/>
  <c r="AN128" i="1"/>
  <c r="AM128" i="1"/>
  <c r="AL128" i="1"/>
  <c r="AL130" i="1" s="1"/>
  <c r="AK128" i="1"/>
  <c r="AK130" i="1" s="1"/>
  <c r="AJ128" i="1"/>
  <c r="AJ130" i="1" s="1"/>
  <c r="AI128" i="1"/>
  <c r="AI130" i="1" s="1"/>
  <c r="AH128" i="1"/>
  <c r="AG128" i="1"/>
  <c r="AG130" i="1" s="1"/>
  <c r="AF128" i="1"/>
  <c r="AE128" i="1"/>
  <c r="AD128" i="1"/>
  <c r="AD130" i="1" s="1"/>
  <c r="AC128" i="1"/>
  <c r="AC130" i="1" s="1"/>
  <c r="AB128" i="1"/>
  <c r="AB130" i="1" s="1"/>
  <c r="AA128" i="1"/>
  <c r="AA130" i="1" s="1"/>
  <c r="Z128" i="1"/>
  <c r="Y128" i="1"/>
  <c r="Y130" i="1" s="1"/>
  <c r="X128" i="1"/>
  <c r="W128" i="1"/>
  <c r="V128" i="1"/>
  <c r="V130" i="1" s="1"/>
  <c r="U128" i="1"/>
  <c r="U130" i="1" s="1"/>
  <c r="T128" i="1"/>
  <c r="T130" i="1" s="1"/>
  <c r="S128" i="1"/>
  <c r="S130" i="1" s="1"/>
  <c r="R128" i="1"/>
  <c r="Q128" i="1"/>
  <c r="Q130" i="1" s="1"/>
  <c r="P128" i="1"/>
  <c r="O128" i="1"/>
  <c r="N128" i="1"/>
  <c r="N130" i="1" s="1"/>
  <c r="M128" i="1"/>
  <c r="M130" i="1" s="1"/>
  <c r="L128" i="1"/>
  <c r="L130" i="1" s="1"/>
  <c r="K128" i="1"/>
  <c r="K130" i="1" s="1"/>
  <c r="J128" i="1"/>
  <c r="I128" i="1"/>
  <c r="I130" i="1" s="1"/>
  <c r="H128" i="1"/>
  <c r="G128" i="1"/>
  <c r="F128" i="1"/>
  <c r="F130" i="1" s="1"/>
  <c r="D127" i="1"/>
  <c r="B127" i="1"/>
  <c r="D126" i="1"/>
  <c r="B126" i="1"/>
  <c r="D125" i="1"/>
  <c r="B125" i="1"/>
  <c r="D124" i="1"/>
  <c r="B124" i="1"/>
  <c r="D123" i="1"/>
  <c r="B123" i="1"/>
  <c r="D122" i="1"/>
  <c r="B122" i="1"/>
  <c r="D121" i="1"/>
  <c r="B121" i="1"/>
  <c r="D120" i="1"/>
  <c r="B120" i="1"/>
  <c r="D119" i="1"/>
  <c r="B119" i="1"/>
  <c r="D118" i="1"/>
  <c r="B118" i="1"/>
  <c r="D117" i="1"/>
  <c r="B117" i="1"/>
  <c r="D116" i="1"/>
  <c r="B116" i="1"/>
  <c r="D115" i="1"/>
  <c r="B115" i="1"/>
  <c r="D114" i="1"/>
  <c r="B114" i="1"/>
  <c r="D113" i="1"/>
  <c r="B113" i="1"/>
  <c r="D112" i="1"/>
  <c r="B112" i="1"/>
  <c r="D111" i="1"/>
  <c r="B111" i="1"/>
  <c r="D110" i="1"/>
  <c r="B110" i="1"/>
  <c r="D109" i="1"/>
  <c r="B109" i="1"/>
  <c r="D108" i="1"/>
  <c r="B108" i="1"/>
  <c r="D107" i="1"/>
  <c r="B107" i="1"/>
  <c r="F105" i="1"/>
  <c r="AQ104" i="1"/>
  <c r="AL104" i="1"/>
  <c r="AJ104" i="1"/>
  <c r="AI104" i="1"/>
  <c r="AD104" i="1"/>
  <c r="AB104" i="1"/>
  <c r="AA104" i="1"/>
  <c r="V104" i="1"/>
  <c r="T104" i="1"/>
  <c r="S104" i="1"/>
  <c r="N104" i="1"/>
  <c r="L104" i="1"/>
  <c r="K104" i="1"/>
  <c r="F104" i="1"/>
  <c r="AQ102" i="1"/>
  <c r="AP102" i="1"/>
  <c r="AP104" i="1" s="1"/>
  <c r="AO102" i="1"/>
  <c r="AO104" i="1" s="1"/>
  <c r="AN102" i="1"/>
  <c r="AN104" i="1" s="1"/>
  <c r="AM102" i="1"/>
  <c r="AM104" i="1" s="1"/>
  <c r="AL102" i="1"/>
  <c r="AK102" i="1"/>
  <c r="AK104" i="1" s="1"/>
  <c r="AJ102" i="1"/>
  <c r="AI102" i="1"/>
  <c r="AH102" i="1"/>
  <c r="AH104" i="1" s="1"/>
  <c r="AG102" i="1"/>
  <c r="AG104" i="1" s="1"/>
  <c r="AF102" i="1"/>
  <c r="AF104" i="1" s="1"/>
  <c r="AE102" i="1"/>
  <c r="AE104" i="1" s="1"/>
  <c r="AD102" i="1"/>
  <c r="AC102" i="1"/>
  <c r="AC104" i="1" s="1"/>
  <c r="AB102" i="1"/>
  <c r="AA102" i="1"/>
  <c r="Z102" i="1"/>
  <c r="Z104" i="1" s="1"/>
  <c r="Y102" i="1"/>
  <c r="Y104" i="1" s="1"/>
  <c r="X102" i="1"/>
  <c r="X104" i="1" s="1"/>
  <c r="W102" i="1"/>
  <c r="W104" i="1" s="1"/>
  <c r="V102" i="1"/>
  <c r="U102" i="1"/>
  <c r="U104" i="1" s="1"/>
  <c r="T102" i="1"/>
  <c r="S102" i="1"/>
  <c r="R102" i="1"/>
  <c r="R104" i="1" s="1"/>
  <c r="Q102" i="1"/>
  <c r="Q104" i="1" s="1"/>
  <c r="P102" i="1"/>
  <c r="P104" i="1" s="1"/>
  <c r="O102" i="1"/>
  <c r="O104" i="1" s="1"/>
  <c r="N102" i="1"/>
  <c r="M102" i="1"/>
  <c r="M104" i="1" s="1"/>
  <c r="L102" i="1"/>
  <c r="K102" i="1"/>
  <c r="J102" i="1"/>
  <c r="J104" i="1" s="1"/>
  <c r="I102" i="1"/>
  <c r="I104" i="1" s="1"/>
  <c r="H102" i="1"/>
  <c r="H104" i="1" s="1"/>
  <c r="G102" i="1"/>
  <c r="G104" i="1" s="1"/>
  <c r="F102" i="1"/>
  <c r="D101" i="1"/>
  <c r="B101" i="1"/>
  <c r="D100" i="1"/>
  <c r="B100" i="1"/>
  <c r="D99" i="1"/>
  <c r="B99" i="1"/>
  <c r="D98" i="1"/>
  <c r="B98" i="1"/>
  <c r="D97" i="1"/>
  <c r="B97" i="1"/>
  <c r="D96" i="1"/>
  <c r="B96" i="1"/>
  <c r="D95" i="1"/>
  <c r="B95" i="1"/>
  <c r="D94" i="1"/>
  <c r="B94" i="1"/>
  <c r="D93" i="1"/>
  <c r="B93" i="1"/>
  <c r="D92" i="1"/>
  <c r="B92" i="1"/>
  <c r="D91" i="1"/>
  <c r="B91" i="1"/>
  <c r="D90" i="1"/>
  <c r="B90" i="1"/>
  <c r="D89" i="1"/>
  <c r="B89" i="1"/>
  <c r="D88" i="1"/>
  <c r="B88" i="1"/>
  <c r="D87" i="1"/>
  <c r="B87" i="1"/>
  <c r="D86" i="1"/>
  <c r="B86" i="1"/>
  <c r="D85" i="1"/>
  <c r="B85" i="1"/>
  <c r="D84" i="1"/>
  <c r="C84" i="1" s="1"/>
  <c r="B84" i="1"/>
  <c r="D83" i="1"/>
  <c r="B83" i="1"/>
  <c r="D82" i="1"/>
  <c r="D81" i="1"/>
  <c r="F79" i="1"/>
  <c r="AP78" i="1"/>
  <c r="AO78" i="1"/>
  <c r="AN78" i="1"/>
  <c r="AM78" i="1"/>
  <c r="AH78" i="1"/>
  <c r="AF78" i="1"/>
  <c r="AE78" i="1"/>
  <c r="Z78" i="1"/>
  <c r="X78" i="1"/>
  <c r="W78" i="1"/>
  <c r="R78" i="1"/>
  <c r="P78" i="1"/>
  <c r="O78" i="1"/>
  <c r="J78" i="1"/>
  <c r="H78" i="1"/>
  <c r="G78" i="1"/>
  <c r="AQ76" i="1"/>
  <c r="AQ78" i="1" s="1"/>
  <c r="AP76" i="1"/>
  <c r="AO76" i="1"/>
  <c r="AN76" i="1"/>
  <c r="AM76" i="1"/>
  <c r="AL76" i="1"/>
  <c r="AL78" i="1" s="1"/>
  <c r="AK76" i="1"/>
  <c r="AK78" i="1" s="1"/>
  <c r="AJ76" i="1"/>
  <c r="AJ78" i="1" s="1"/>
  <c r="AI76" i="1"/>
  <c r="AI78" i="1" s="1"/>
  <c r="AH76" i="1"/>
  <c r="AG76" i="1"/>
  <c r="AG78" i="1" s="1"/>
  <c r="AF76" i="1"/>
  <c r="AE76" i="1"/>
  <c r="AD76" i="1"/>
  <c r="AD78" i="1" s="1"/>
  <c r="AC76" i="1"/>
  <c r="AC78" i="1" s="1"/>
  <c r="AB76" i="1"/>
  <c r="AB78" i="1" s="1"/>
  <c r="AA76" i="1"/>
  <c r="AA78" i="1" s="1"/>
  <c r="Z76" i="1"/>
  <c r="Y76" i="1"/>
  <c r="Y78" i="1" s="1"/>
  <c r="X76" i="1"/>
  <c r="W76" i="1"/>
  <c r="V76" i="1"/>
  <c r="V78" i="1" s="1"/>
  <c r="U76" i="1"/>
  <c r="U78" i="1" s="1"/>
  <c r="T76" i="1"/>
  <c r="T78" i="1" s="1"/>
  <c r="S76" i="1"/>
  <c r="S78" i="1" s="1"/>
  <c r="R76" i="1"/>
  <c r="Q76" i="1"/>
  <c r="Q78" i="1" s="1"/>
  <c r="P76" i="1"/>
  <c r="O76" i="1"/>
  <c r="N76" i="1"/>
  <c r="N78" i="1" s="1"/>
  <c r="M76" i="1"/>
  <c r="M78" i="1" s="1"/>
  <c r="L76" i="1"/>
  <c r="L78" i="1" s="1"/>
  <c r="K76" i="1"/>
  <c r="K78" i="1" s="1"/>
  <c r="J76" i="1"/>
  <c r="I76" i="1"/>
  <c r="I78" i="1" s="1"/>
  <c r="H76" i="1"/>
  <c r="G76" i="1"/>
  <c r="F76" i="1"/>
  <c r="F78" i="1" s="1"/>
  <c r="C76" i="1"/>
  <c r="D75" i="1"/>
  <c r="C75" i="1" s="1"/>
  <c r="B75" i="1"/>
  <c r="D74" i="1"/>
  <c r="B74" i="1"/>
  <c r="D73" i="1"/>
  <c r="C125" i="1" s="1"/>
  <c r="C73" i="1"/>
  <c r="B73" i="1"/>
  <c r="D72" i="1"/>
  <c r="B72" i="1"/>
  <c r="D71" i="1"/>
  <c r="B71" i="1"/>
  <c r="D70" i="1"/>
  <c r="B70" i="1"/>
  <c r="D69" i="1"/>
  <c r="B69" i="1"/>
  <c r="D68" i="1"/>
  <c r="B68" i="1"/>
  <c r="D67" i="1"/>
  <c r="B67" i="1"/>
  <c r="D66" i="1"/>
  <c r="B66" i="1"/>
  <c r="D65" i="1"/>
  <c r="B65" i="1"/>
  <c r="D64" i="1"/>
  <c r="B64" i="1"/>
  <c r="D63" i="1"/>
  <c r="B63" i="1"/>
  <c r="D62" i="1"/>
  <c r="B62" i="1"/>
  <c r="D61" i="1"/>
  <c r="B61" i="1"/>
  <c r="D60" i="1"/>
  <c r="B60" i="1"/>
  <c r="D59" i="1"/>
  <c r="B59" i="1"/>
  <c r="D58" i="1"/>
  <c r="B58" i="1"/>
  <c r="D57" i="1"/>
  <c r="B57" i="1"/>
  <c r="D56" i="1"/>
  <c r="D55" i="1"/>
  <c r="F53" i="1"/>
  <c r="AQ52" i="1"/>
  <c r="AM52" i="1"/>
  <c r="AK52" i="1"/>
  <c r="AJ52" i="1"/>
  <c r="AI52" i="1"/>
  <c r="AE52" i="1"/>
  <c r="AC52" i="1"/>
  <c r="AB52" i="1"/>
  <c r="AA52" i="1"/>
  <c r="W52" i="1"/>
  <c r="U52" i="1"/>
  <c r="T52" i="1"/>
  <c r="S52" i="1"/>
  <c r="O52" i="1"/>
  <c r="M52" i="1"/>
  <c r="L52" i="1"/>
  <c r="K52" i="1"/>
  <c r="G52" i="1"/>
  <c r="AQ50" i="1"/>
  <c r="AP50" i="1"/>
  <c r="AP52" i="1" s="1"/>
  <c r="AO50" i="1"/>
  <c r="AO52" i="1" s="1"/>
  <c r="AN50" i="1"/>
  <c r="AN52" i="1" s="1"/>
  <c r="AM50" i="1"/>
  <c r="AL50" i="1"/>
  <c r="AL52" i="1" s="1"/>
  <c r="AK50" i="1"/>
  <c r="AJ50" i="1"/>
  <c r="AI50" i="1"/>
  <c r="AH50" i="1"/>
  <c r="AH52" i="1" s="1"/>
  <c r="AG50" i="1"/>
  <c r="AG52" i="1" s="1"/>
  <c r="AF50" i="1"/>
  <c r="AF52" i="1" s="1"/>
  <c r="AE50" i="1"/>
  <c r="AD50" i="1"/>
  <c r="AD52" i="1" s="1"/>
  <c r="AC50" i="1"/>
  <c r="AB50" i="1"/>
  <c r="AA50" i="1"/>
  <c r="Z50" i="1"/>
  <c r="Z52" i="1" s="1"/>
  <c r="Y50" i="1"/>
  <c r="Y52" i="1" s="1"/>
  <c r="X50" i="1"/>
  <c r="X52" i="1" s="1"/>
  <c r="W50" i="1"/>
  <c r="V50" i="1"/>
  <c r="V52" i="1" s="1"/>
  <c r="U50" i="1"/>
  <c r="T50" i="1"/>
  <c r="S50" i="1"/>
  <c r="R50" i="1"/>
  <c r="R52" i="1" s="1"/>
  <c r="Q50" i="1"/>
  <c r="Q52" i="1" s="1"/>
  <c r="P50" i="1"/>
  <c r="P52" i="1" s="1"/>
  <c r="O50" i="1"/>
  <c r="N50" i="1"/>
  <c r="N52" i="1" s="1"/>
  <c r="M50" i="1"/>
  <c r="L50" i="1"/>
  <c r="K50" i="1"/>
  <c r="J50" i="1"/>
  <c r="J52" i="1" s="1"/>
  <c r="I50" i="1"/>
  <c r="I52" i="1" s="1"/>
  <c r="H50" i="1"/>
  <c r="H52" i="1" s="1"/>
  <c r="G50" i="1"/>
  <c r="F50" i="1"/>
  <c r="F52" i="1" s="1"/>
  <c r="D49" i="1"/>
  <c r="B49" i="1"/>
  <c r="D48" i="1"/>
  <c r="C22" i="1" s="1"/>
  <c r="C48" i="1"/>
  <c r="B48" i="1"/>
  <c r="D47" i="1"/>
  <c r="C47" i="1"/>
  <c r="B47" i="1"/>
  <c r="D46" i="1"/>
  <c r="B46" i="1"/>
  <c r="D45" i="1"/>
  <c r="B45" i="1"/>
  <c r="D44" i="1"/>
  <c r="C44" i="1" s="1"/>
  <c r="B44" i="1"/>
  <c r="D43" i="1"/>
  <c r="C43" i="1"/>
  <c r="B43" i="1"/>
  <c r="D42" i="1"/>
  <c r="B42" i="1"/>
  <c r="D41" i="1"/>
  <c r="B41" i="1"/>
  <c r="D40" i="1"/>
  <c r="C14" i="1" s="1"/>
  <c r="C40" i="1"/>
  <c r="B40" i="1"/>
  <c r="D39" i="1"/>
  <c r="B39" i="1"/>
  <c r="D38" i="1"/>
  <c r="B38" i="1"/>
  <c r="D37" i="1"/>
  <c r="C11" i="1" s="1"/>
  <c r="B37" i="1"/>
  <c r="D36" i="1"/>
  <c r="C36" i="1" s="1"/>
  <c r="B36" i="1"/>
  <c r="D35" i="1"/>
  <c r="C87" i="1" s="1"/>
  <c r="C35" i="1"/>
  <c r="B35" i="1"/>
  <c r="AU34" i="1"/>
  <c r="D34" i="1"/>
  <c r="B34" i="1"/>
  <c r="AU33" i="1"/>
  <c r="D33" i="1"/>
  <c r="C7" i="1" s="1"/>
  <c r="B33" i="1"/>
  <c r="AU32" i="1"/>
  <c r="D32" i="1"/>
  <c r="C32" i="1"/>
  <c r="B32" i="1"/>
  <c r="AU31" i="1"/>
  <c r="D31" i="1"/>
  <c r="B31" i="1"/>
  <c r="AU30" i="1"/>
  <c r="D30" i="1"/>
  <c r="C30" i="1"/>
  <c r="AU29" i="1"/>
  <c r="D29" i="1"/>
  <c r="AU28" i="1"/>
  <c r="AU27" i="1"/>
  <c r="AU26" i="1"/>
  <c r="AP26" i="1"/>
  <c r="AO26" i="1"/>
  <c r="AL26" i="1"/>
  <c r="AH26" i="1"/>
  <c r="AG26" i="1"/>
  <c r="AD26" i="1"/>
  <c r="Z26" i="1"/>
  <c r="Y26" i="1"/>
  <c r="V26" i="1"/>
  <c r="R26" i="1"/>
  <c r="Q26" i="1"/>
  <c r="N26" i="1"/>
  <c r="J26" i="1"/>
  <c r="I26" i="1"/>
  <c r="F26" i="1"/>
  <c r="AU25" i="1"/>
  <c r="AU24" i="1"/>
  <c r="AT24" i="1"/>
  <c r="AQ24" i="1"/>
  <c r="AQ26" i="1" s="1"/>
  <c r="AP24" i="1"/>
  <c r="AO24" i="1"/>
  <c r="AN24" i="1"/>
  <c r="AN26" i="1" s="1"/>
  <c r="AM24" i="1"/>
  <c r="AM26" i="1" s="1"/>
  <c r="AL24" i="1"/>
  <c r="AK24" i="1"/>
  <c r="AK26" i="1" s="1"/>
  <c r="AJ24" i="1"/>
  <c r="AJ26" i="1" s="1"/>
  <c r="AI24" i="1"/>
  <c r="AI26" i="1" s="1"/>
  <c r="AH24" i="1"/>
  <c r="AG24" i="1"/>
  <c r="AF24" i="1"/>
  <c r="AF26" i="1" s="1"/>
  <c r="AE24" i="1"/>
  <c r="AE26" i="1" s="1"/>
  <c r="AD24" i="1"/>
  <c r="AC24" i="1"/>
  <c r="AC26" i="1" s="1"/>
  <c r="AB24" i="1"/>
  <c r="AB26" i="1" s="1"/>
  <c r="AA24" i="1"/>
  <c r="AA26" i="1" s="1"/>
  <c r="Z24" i="1"/>
  <c r="Y24" i="1"/>
  <c r="X24" i="1"/>
  <c r="X26" i="1" s="1"/>
  <c r="W24" i="1"/>
  <c r="W26" i="1" s="1"/>
  <c r="V24" i="1"/>
  <c r="U24" i="1"/>
  <c r="U26" i="1" s="1"/>
  <c r="T24" i="1"/>
  <c r="T26" i="1" s="1"/>
  <c r="S24" i="1"/>
  <c r="S26" i="1" s="1"/>
  <c r="R24" i="1"/>
  <c r="Q24" i="1"/>
  <c r="P24" i="1"/>
  <c r="P26" i="1" s="1"/>
  <c r="O24" i="1"/>
  <c r="O26" i="1" s="1"/>
  <c r="N24" i="1"/>
  <c r="M24" i="1"/>
  <c r="M26" i="1" s="1"/>
  <c r="L24" i="1"/>
  <c r="L26" i="1" s="1"/>
  <c r="K24" i="1"/>
  <c r="K26" i="1" s="1"/>
  <c r="J24" i="1"/>
  <c r="I24" i="1"/>
  <c r="H24" i="1"/>
  <c r="H26" i="1" s="1"/>
  <c r="G24" i="1"/>
  <c r="G26" i="1" s="1"/>
  <c r="F24" i="1"/>
  <c r="AU23" i="1"/>
  <c r="AT23" i="1"/>
  <c r="D23" i="1"/>
  <c r="C153" i="1" s="1"/>
  <c r="B23" i="1"/>
  <c r="AT34" i="1" s="1"/>
  <c r="AU22" i="1"/>
  <c r="D22" i="1"/>
  <c r="C178" i="1" s="1"/>
  <c r="B22" i="1"/>
  <c r="AT33" i="1" s="1"/>
  <c r="AU21" i="1"/>
  <c r="D21" i="1"/>
  <c r="C177" i="1" s="1"/>
  <c r="C21" i="1"/>
  <c r="B21" i="1"/>
  <c r="AT32" i="1" s="1"/>
  <c r="AU20" i="1"/>
  <c r="D20" i="1"/>
  <c r="C150" i="1" s="1"/>
  <c r="C20" i="1"/>
  <c r="B20" i="1"/>
  <c r="AT31" i="1" s="1"/>
  <c r="AU19" i="1"/>
  <c r="AT19" i="1"/>
  <c r="D19" i="1"/>
  <c r="C175" i="1" s="1"/>
  <c r="B19" i="1"/>
  <c r="AT30" i="1" s="1"/>
  <c r="AU18" i="1"/>
  <c r="AT18" i="1"/>
  <c r="D18" i="1"/>
  <c r="C148" i="1" s="1"/>
  <c r="B18" i="1"/>
  <c r="AT29" i="1" s="1"/>
  <c r="AU17" i="1"/>
  <c r="D17" i="1"/>
  <c r="C69" i="1" s="1"/>
  <c r="C17" i="1"/>
  <c r="B17" i="1"/>
  <c r="AT28" i="1" s="1"/>
  <c r="AU16" i="1"/>
  <c r="D16" i="1"/>
  <c r="C16" i="1" s="1"/>
  <c r="B16" i="1"/>
  <c r="AT27" i="1" s="1"/>
  <c r="AU15" i="1"/>
  <c r="AT15" i="1"/>
  <c r="D15" i="1"/>
  <c r="C145" i="1" s="1"/>
  <c r="B15" i="1"/>
  <c r="AT26" i="1" s="1"/>
  <c r="AU14" i="1"/>
  <c r="D14" i="1"/>
  <c r="C170" i="1" s="1"/>
  <c r="B14" i="1"/>
  <c r="AT25" i="1" s="1"/>
  <c r="D13" i="1"/>
  <c r="C169" i="1" s="1"/>
  <c r="B13" i="1"/>
  <c r="D12" i="1"/>
  <c r="C12" i="1" s="1"/>
  <c r="B12" i="1"/>
  <c r="D11" i="1"/>
  <c r="C167" i="1" s="1"/>
  <c r="B11" i="1"/>
  <c r="AT22" i="1" s="1"/>
  <c r="D10" i="1"/>
  <c r="C140" i="1" s="1"/>
  <c r="B10" i="1"/>
  <c r="AT21" i="1" s="1"/>
  <c r="D9" i="1"/>
  <c r="C61" i="1" s="1"/>
  <c r="B9" i="1"/>
  <c r="AT20" i="1" s="1"/>
  <c r="D8" i="1"/>
  <c r="C34" i="1" s="1"/>
  <c r="C8" i="1"/>
  <c r="B8" i="1"/>
  <c r="D7" i="1"/>
  <c r="C137" i="1" s="1"/>
  <c r="B7" i="1"/>
  <c r="D6" i="1"/>
  <c r="C162" i="1" s="1"/>
  <c r="C6" i="1"/>
  <c r="B6" i="1"/>
  <c r="AT17" i="1" s="1"/>
  <c r="D5" i="1"/>
  <c r="C161" i="1" s="1"/>
  <c r="AT16" i="1"/>
  <c r="D4" i="1"/>
  <c r="C4" i="1" s="1"/>
  <c r="D3" i="1"/>
  <c r="AT14" i="1"/>
  <c r="B1" i="1"/>
  <c r="C159" i="1" l="1"/>
  <c r="C31" i="1"/>
  <c r="C10" i="1"/>
  <c r="C18" i="1"/>
  <c r="C42" i="1"/>
  <c r="C56" i="1"/>
  <c r="C64" i="1"/>
  <c r="C72" i="1"/>
  <c r="C83" i="1"/>
  <c r="C91" i="1"/>
  <c r="C99" i="1"/>
  <c r="C113" i="1"/>
  <c r="C121" i="1"/>
  <c r="C135" i="1"/>
  <c r="C143" i="1"/>
  <c r="C151" i="1"/>
  <c r="C165" i="1"/>
  <c r="C173" i="1"/>
  <c r="C39" i="1"/>
  <c r="C5" i="1"/>
  <c r="C13" i="1"/>
  <c r="C15" i="1"/>
  <c r="C23" i="1"/>
  <c r="C33" i="1"/>
  <c r="C37" i="1"/>
  <c r="C45" i="1"/>
  <c r="C59" i="1"/>
  <c r="C67" i="1"/>
  <c r="C86" i="1"/>
  <c r="C94" i="1"/>
  <c r="C108" i="1"/>
  <c r="C116" i="1"/>
  <c r="C124" i="1"/>
  <c r="C138" i="1"/>
  <c r="C146" i="1"/>
  <c r="C160" i="1"/>
  <c r="C168" i="1"/>
  <c r="C176" i="1"/>
  <c r="C62" i="1"/>
  <c r="C70" i="1"/>
  <c r="C81" i="1"/>
  <c r="C89" i="1"/>
  <c r="C97" i="1"/>
  <c r="C111" i="1"/>
  <c r="C119" i="1"/>
  <c r="C127" i="1"/>
  <c r="C133" i="1"/>
  <c r="C141" i="1"/>
  <c r="C149" i="1"/>
  <c r="C163" i="1"/>
  <c r="C171" i="1"/>
  <c r="C179" i="1"/>
  <c r="C57" i="1"/>
  <c r="C65" i="1"/>
  <c r="C92" i="1"/>
  <c r="C100" i="1"/>
  <c r="C114" i="1"/>
  <c r="C122" i="1"/>
  <c r="C136" i="1"/>
  <c r="C144" i="1"/>
  <c r="C152" i="1"/>
  <c r="C166" i="1"/>
  <c r="C174" i="1"/>
  <c r="C38" i="1"/>
  <c r="C46" i="1"/>
  <c r="C60" i="1"/>
  <c r="C68" i="1"/>
  <c r="C95" i="1"/>
  <c r="C109" i="1"/>
  <c r="C117" i="1"/>
  <c r="C139" i="1"/>
  <c r="C147" i="1"/>
  <c r="C9" i="1"/>
  <c r="C19" i="1"/>
  <c r="C29" i="1"/>
  <c r="C41" i="1"/>
  <c r="C49" i="1"/>
  <c r="C55" i="1"/>
  <c r="C63" i="1"/>
  <c r="C71" i="1"/>
  <c r="C82" i="1"/>
  <c r="C90" i="1"/>
  <c r="C98" i="1"/>
  <c r="C112" i="1"/>
  <c r="C120" i="1"/>
  <c r="C134" i="1"/>
  <c r="C142" i="1"/>
  <c r="C164" i="1"/>
  <c r="C172" i="1"/>
  <c r="C58" i="1"/>
  <c r="C66" i="1"/>
  <c r="C74" i="1"/>
  <c r="C85" i="1"/>
  <c r="C93" i="1"/>
  <c r="C101" i="1"/>
  <c r="C107" i="1"/>
  <c r="C115" i="1"/>
  <c r="C123" i="1"/>
  <c r="C88" i="1"/>
  <c r="C96" i="1"/>
  <c r="C110" i="1"/>
  <c r="C118" i="1"/>
  <c r="C126" i="1"/>
</calcChain>
</file>

<file path=xl/sharedStrings.xml><?xml version="1.0" encoding="utf-8"?>
<sst xmlns="http://schemas.openxmlformats.org/spreadsheetml/2006/main" count="253" uniqueCount="41">
  <si>
    <t>cumul S</t>
  </si>
  <si>
    <t>cumul J</t>
  </si>
  <si>
    <t>OFF</t>
  </si>
  <si>
    <t>Lundi</t>
  </si>
  <si>
    <t>x</t>
  </si>
  <si>
    <t>X</t>
  </si>
  <si>
    <t>Coco</t>
  </si>
  <si>
    <t>Julien</t>
  </si>
  <si>
    <t>Marc</t>
  </si>
  <si>
    <t>LUNDI</t>
  </si>
  <si>
    <t>MARDI</t>
  </si>
  <si>
    <t>MERCREDI</t>
  </si>
  <si>
    <t>JEUDI</t>
  </si>
  <si>
    <t>Poste 1</t>
  </si>
  <si>
    <t/>
  </si>
  <si>
    <t xml:space="preserve">TOTAL </t>
  </si>
  <si>
    <t>Poste 2</t>
  </si>
  <si>
    <t>Poste 3</t>
  </si>
  <si>
    <t>VILLAGE</t>
  </si>
  <si>
    <t>Possible de créer toute autre légende, tous les caractères sont pris en compte dans le calcul des heures</t>
  </si>
  <si>
    <t>front</t>
  </si>
  <si>
    <t>b</t>
  </si>
  <si>
    <t>backoff</t>
  </si>
  <si>
    <t>V</t>
  </si>
  <si>
    <t>vv</t>
  </si>
  <si>
    <t>indiquer OFF en colonne E en face du nom du receptionniste off ce jour là</t>
  </si>
  <si>
    <t>Pas de pause repas</t>
  </si>
  <si>
    <t>Pause obligatoire après 6h</t>
  </si>
  <si>
    <t>Amplitude horaire</t>
  </si>
  <si>
    <t>Contrôle jour off</t>
  </si>
  <si>
    <t>TOTAL PREVUS</t>
  </si>
  <si>
    <t>BESOINS ESTIMES (A REMPLIR)</t>
  </si>
  <si>
    <t>DIFFERENCE</t>
  </si>
  <si>
    <t>Mardi</t>
  </si>
  <si>
    <t>Réel</t>
  </si>
  <si>
    <t>différence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</si>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</sst>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_-* #,##0.00\ _F_-;\-* #,##0.00\ _F_-;_-* &quot;-&quot;??\ _F_-;_-@_-"/>
    <numFmt numFmtId="166" formatCode="[h]:mm:ss;@"/>
    <numFmt numFmtId="167" formatCode="h:mm;@"/>
    <numFmt numFmtId="168" formatCode="[$-F400]h:mm:ss\ AM/PM"/>
    <numFmt numFmtId="170" formatCode="_-* #,##0.0\ _F_-;\-* #,##0.0\ _F_-;_-* &quot;-&quot;?\ _F_-;_-@_-"/>
    <numFmt numFmtId="171" formatCode="#,##0_ ;\-#,##0\ "/>
  </numFmts>
  <fonts count="1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sz val="10"/>
      <color rgb="FFFFFF00"/>
      <name val="Arial"/>
      <family val="2"/>
    </font>
    <font>
      <b/>
      <sz val="10"/>
      <color rgb="FFFF0000"/>
      <name val="Arial"/>
      <family val="2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121">
    <xf numFmtId="0" fontId="0" fillId="0" borderId="0" xfId="0"/>
    <xf numFmtId="0" fontId="1" fillId="0" borderId="1" xfId="0" applyFont="1" applyBorder="1"/>
    <xf numFmtId="0" fontId="2" fillId="2" borderId="7" xfId="0" applyFont="1" applyFill="1" applyBorder="1" applyAlignment="1">
      <alignment vertical="center"/>
    </xf>
    <xf numFmtId="2" fontId="4" fillId="0" borderId="7" xfId="0" applyNumberFormat="1" applyFont="1" applyBorder="1" applyAlignment="1">
      <alignment horizontal="left" vertical="center"/>
    </xf>
    <xf numFmtId="166" fontId="6" fillId="2" borderId="7" xfId="1" applyNumberFormat="1" applyFont="1" applyFill="1" applyBorder="1" applyAlignment="1">
      <alignment horizontal="center" vertical="center"/>
    </xf>
    <xf numFmtId="167" fontId="6" fillId="2" borderId="7" xfId="1" applyNumberFormat="1" applyFont="1" applyFill="1" applyBorder="1" applyAlignment="1">
      <alignment horizontal="center" vertical="center"/>
    </xf>
    <xf numFmtId="0" fontId="1" fillId="0" borderId="12" xfId="0" applyFont="1" applyBorder="1" applyAlignment="1" applyProtection="1">
      <alignment horizontal="left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vertical="center" textRotation="255"/>
      <protection locked="0"/>
    </xf>
    <xf numFmtId="0" fontId="7" fillId="0" borderId="15" xfId="0" applyFont="1" applyBorder="1" applyAlignment="1" applyProtection="1">
      <alignment vertical="center" textRotation="255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vertical="center" textRotation="255"/>
      <protection locked="0"/>
    </xf>
    <xf numFmtId="0" fontId="7" fillId="0" borderId="19" xfId="0" applyFont="1" applyBorder="1" applyAlignment="1" applyProtection="1">
      <alignment vertical="center" textRotation="255"/>
      <protection locked="0"/>
    </xf>
    <xf numFmtId="168" fontId="0" fillId="0" borderId="0" xfId="0" applyNumberFormat="1"/>
    <xf numFmtId="168" fontId="0" fillId="0" borderId="20" xfId="0" applyNumberFormat="1" applyBorder="1"/>
    <xf numFmtId="168" fontId="0" fillId="0" borderId="21" xfId="0" applyNumberFormat="1" applyBorder="1"/>
    <xf numFmtId="168" fontId="0" fillId="0" borderId="22" xfId="0" applyNumberFormat="1" applyBorder="1"/>
    <xf numFmtId="168" fontId="0" fillId="0" borderId="23" xfId="0" applyNumberFormat="1" applyBorder="1"/>
    <xf numFmtId="168" fontId="0" fillId="0" borderId="24" xfId="0" applyNumberFormat="1" applyBorder="1"/>
    <xf numFmtId="168" fontId="0" fillId="0" borderId="25" xfId="0" applyNumberFormat="1" applyBorder="1"/>
    <xf numFmtId="168" fontId="0" fillId="0" borderId="26" xfId="0" applyNumberFormat="1" applyBorder="1"/>
    <xf numFmtId="168" fontId="0" fillId="0" borderId="0" xfId="0" applyNumberFormat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6" xfId="0" applyNumberFormat="1" applyFont="1" applyFill="1" applyBorder="1" applyAlignment="1" applyProtection="1">
      <alignment horizontal="center" vertical="center"/>
      <protection locked="0"/>
    </xf>
    <xf numFmtId="168" fontId="0" fillId="0" borderId="20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24" xfId="0" applyNumberFormat="1" applyBorder="1" applyAlignment="1">
      <alignment horizontal="center"/>
    </xf>
    <xf numFmtId="168" fontId="0" fillId="0" borderId="13" xfId="0" applyNumberFormat="1" applyBorder="1" applyAlignment="1">
      <alignment horizontal="center"/>
    </xf>
    <xf numFmtId="168" fontId="0" fillId="0" borderId="26" xfId="0" applyNumberFormat="1" applyBorder="1" applyAlignment="1">
      <alignment horizontal="center"/>
    </xf>
    <xf numFmtId="0" fontId="1" fillId="0" borderId="27" xfId="0" applyFont="1" applyBorder="1"/>
    <xf numFmtId="164" fontId="5" fillId="0" borderId="7" xfId="0" applyNumberFormat="1" applyFont="1" applyBorder="1"/>
    <xf numFmtId="164" fontId="5" fillId="5" borderId="3" xfId="0" applyNumberFormat="1" applyFont="1" applyFill="1" applyBorder="1" applyAlignment="1">
      <alignment horizontal="center" wrapText="1"/>
    </xf>
    <xf numFmtId="164" fontId="5" fillId="5" borderId="28" xfId="0" applyNumberFormat="1" applyFont="1" applyFill="1" applyBorder="1" applyAlignment="1">
      <alignment horizontal="center" wrapText="1"/>
    </xf>
    <xf numFmtId="164" fontId="5" fillId="5" borderId="2" xfId="0" applyNumberFormat="1" applyFont="1" applyFill="1" applyBorder="1" applyAlignment="1">
      <alignment horizontal="center" wrapText="1"/>
    </xf>
    <xf numFmtId="0" fontId="5" fillId="0" borderId="0" xfId="0" applyFont="1"/>
    <xf numFmtId="164" fontId="5" fillId="5" borderId="7" xfId="0" applyNumberFormat="1" applyFont="1" applyFill="1" applyBorder="1" applyAlignment="1">
      <alignment horizontal="center" wrapText="1"/>
    </xf>
    <xf numFmtId="164" fontId="5" fillId="5" borderId="0" xfId="0" applyNumberFormat="1" applyFont="1" applyFill="1" applyAlignment="1">
      <alignment horizontal="center" wrapText="1"/>
    </xf>
    <xf numFmtId="164" fontId="5" fillId="5" borderId="29" xfId="0" applyNumberFormat="1" applyFont="1" applyFill="1" applyBorder="1" applyAlignment="1">
      <alignment horizontal="center" wrapText="1"/>
    </xf>
    <xf numFmtId="164" fontId="5" fillId="5" borderId="9" xfId="0" applyNumberFormat="1" applyFont="1" applyFill="1" applyBorder="1" applyAlignment="1">
      <alignment horizontal="center" wrapText="1"/>
    </xf>
    <xf numFmtId="164" fontId="5" fillId="5" borderId="30" xfId="0" applyNumberFormat="1" applyFont="1" applyFill="1" applyBorder="1" applyAlignment="1">
      <alignment horizontal="center" wrapText="1"/>
    </xf>
    <xf numFmtId="164" fontId="5" fillId="5" borderId="31" xfId="0" applyNumberFormat="1" applyFont="1" applyFill="1" applyBorder="1" applyAlignment="1">
      <alignment horizontal="center" wrapText="1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left"/>
      <protection locked="0"/>
    </xf>
    <xf numFmtId="0" fontId="5" fillId="0" borderId="34" xfId="0" applyFont="1" applyBorder="1" applyAlignment="1" applyProtection="1">
      <alignment horizontal="left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36" xfId="0" applyFont="1" applyBorder="1" applyAlignment="1" applyProtection="1">
      <alignment horizontal="left"/>
      <protection locked="0"/>
    </xf>
    <xf numFmtId="0" fontId="5" fillId="0" borderId="37" xfId="0" applyFont="1" applyBorder="1" applyAlignment="1" applyProtection="1">
      <alignment horizontal="left"/>
      <protection locked="0"/>
    </xf>
    <xf numFmtId="0" fontId="5" fillId="6" borderId="35" xfId="0" applyFont="1" applyFill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left"/>
      <protection locked="0"/>
    </xf>
    <xf numFmtId="0" fontId="8" fillId="0" borderId="37" xfId="0" applyFont="1" applyBorder="1" applyAlignment="1" applyProtection="1">
      <alignment horizontal="left"/>
      <protection locked="0"/>
    </xf>
    <xf numFmtId="0" fontId="9" fillId="7" borderId="35" xfId="0" applyFont="1" applyFill="1" applyBorder="1" applyAlignment="1" applyProtection="1">
      <alignment horizontal="center" vertical="center"/>
      <protection locked="0"/>
    </xf>
    <xf numFmtId="0" fontId="5" fillId="8" borderId="35" xfId="0" applyFont="1" applyFill="1" applyBorder="1" applyAlignment="1" applyProtection="1">
      <alignment horizontal="center" vertical="center"/>
      <protection locked="0"/>
    </xf>
    <xf numFmtId="2" fontId="4" fillId="9" borderId="7" xfId="0" applyNumberFormat="1" applyFont="1" applyFill="1" applyBorder="1" applyAlignment="1">
      <alignment horizontal="left" vertical="center"/>
    </xf>
    <xf numFmtId="0" fontId="1" fillId="9" borderId="16" xfId="0" applyFont="1" applyFill="1" applyBorder="1" applyAlignment="1" applyProtection="1">
      <alignment horizontal="left" vertical="center"/>
      <protection locked="0"/>
    </xf>
    <xf numFmtId="0" fontId="5" fillId="4" borderId="38" xfId="0" applyFont="1" applyFill="1" applyBorder="1" applyAlignment="1" applyProtection="1">
      <alignment horizontal="center" vertical="center"/>
      <protection locked="0"/>
    </xf>
    <xf numFmtId="0" fontId="5" fillId="0" borderId="39" xfId="0" applyFont="1" applyBorder="1" applyAlignment="1" applyProtection="1">
      <alignment horizontal="left"/>
      <protection locked="0"/>
    </xf>
    <xf numFmtId="0" fontId="5" fillId="0" borderId="40" xfId="0" applyFont="1" applyBorder="1" applyAlignment="1" applyProtection="1">
      <alignment horizontal="left"/>
      <protection locked="0"/>
    </xf>
    <xf numFmtId="0" fontId="0" fillId="10" borderId="0" xfId="0" applyFill="1"/>
    <xf numFmtId="167" fontId="5" fillId="0" borderId="0" xfId="0" applyNumberFormat="1" applyFont="1"/>
    <xf numFmtId="0" fontId="1" fillId="0" borderId="4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2" fontId="0" fillId="0" borderId="32" xfId="0" applyNumberFormat="1" applyBorder="1"/>
    <xf numFmtId="0" fontId="1" fillId="0" borderId="34" xfId="0" applyFont="1" applyBorder="1" applyAlignment="1">
      <alignment horizontal="center" vertical="center"/>
    </xf>
    <xf numFmtId="2" fontId="0" fillId="0" borderId="35" xfId="0" applyNumberFormat="1" applyBorder="1"/>
    <xf numFmtId="0" fontId="1" fillId="0" borderId="19" xfId="0" applyFont="1" applyBorder="1" applyAlignment="1">
      <alignment horizontal="center" vertical="center"/>
    </xf>
    <xf numFmtId="0" fontId="1" fillId="0" borderId="42" xfId="0" applyFont="1" applyBorder="1" applyAlignment="1" applyProtection="1">
      <alignment horizontal="left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7" fillId="0" borderId="43" xfId="0" applyFont="1" applyBorder="1" applyAlignment="1" applyProtection="1">
      <alignment vertical="center" textRotation="255"/>
      <protection locked="0"/>
    </xf>
    <xf numFmtId="0" fontId="7" fillId="0" borderId="44" xfId="0" applyFont="1" applyBorder="1" applyAlignment="1" applyProtection="1">
      <alignment vertical="center" textRotation="255"/>
      <protection locked="0"/>
    </xf>
    <xf numFmtId="2" fontId="2" fillId="0" borderId="32" xfId="0" applyNumberFormat="1" applyFont="1" applyBorder="1" applyAlignment="1">
      <alignment horizontal="center" vertical="center"/>
    </xf>
    <xf numFmtId="2" fontId="2" fillId="0" borderId="33" xfId="0" applyNumberFormat="1" applyFont="1" applyBorder="1" applyAlignment="1">
      <alignment horizontal="center" vertical="center"/>
    </xf>
    <xf numFmtId="0" fontId="0" fillId="0" borderId="33" xfId="0" applyBorder="1" applyAlignment="1" applyProtection="1">
      <alignment horizontal="left" vertical="center"/>
      <protection locked="0"/>
    </xf>
    <xf numFmtId="0" fontId="5" fillId="11" borderId="33" xfId="0" applyFont="1" applyFill="1" applyBorder="1" applyAlignment="1" applyProtection="1">
      <alignment horizontal="center" vertical="center"/>
      <protection locked="0"/>
    </xf>
    <xf numFmtId="0" fontId="5" fillId="11" borderId="34" xfId="0" applyFont="1" applyFill="1" applyBorder="1" applyAlignment="1" applyProtection="1">
      <alignment horizontal="center" vertical="center"/>
      <protection locked="0"/>
    </xf>
    <xf numFmtId="2" fontId="2" fillId="0" borderId="35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5" fillId="11" borderId="18" xfId="0" applyFont="1" applyFill="1" applyBorder="1" applyAlignment="1" applyProtection="1">
      <alignment horizontal="center" vertical="center"/>
      <protection locked="0"/>
    </xf>
    <xf numFmtId="0" fontId="5" fillId="11" borderId="19" xfId="0" applyFont="1" applyFill="1" applyBorder="1" applyAlignment="1" applyProtection="1">
      <alignment horizontal="center" vertical="center"/>
      <protection locked="0"/>
    </xf>
    <xf numFmtId="2" fontId="2" fillId="0" borderId="38" xfId="0" applyNumberFormat="1" applyFont="1" applyBorder="1" applyAlignment="1">
      <alignment horizontal="center" vertical="center"/>
    </xf>
    <xf numFmtId="2" fontId="2" fillId="0" borderId="45" xfId="0" applyNumberFormat="1" applyFont="1" applyBorder="1" applyAlignment="1">
      <alignment horizontal="center" vertical="center"/>
    </xf>
    <xf numFmtId="0" fontId="5" fillId="0" borderId="45" xfId="0" applyFont="1" applyBorder="1" applyAlignment="1" applyProtection="1">
      <alignment horizontal="left" vertical="center"/>
      <protection locked="0"/>
    </xf>
    <xf numFmtId="0" fontId="5" fillId="0" borderId="45" xfId="0" applyFont="1" applyBorder="1" applyAlignment="1" applyProtection="1">
      <alignment horizontal="center" vertical="center"/>
      <protection locked="0"/>
    </xf>
    <xf numFmtId="0" fontId="5" fillId="0" borderId="46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0" fillId="9" borderId="0" xfId="0" applyFill="1"/>
    <xf numFmtId="2" fontId="0" fillId="0" borderId="38" xfId="0" applyNumberFormat="1" applyBorder="1"/>
    <xf numFmtId="0" fontId="1" fillId="0" borderId="4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/>
    </xf>
    <xf numFmtId="170" fontId="0" fillId="0" borderId="0" xfId="0" applyNumberFormat="1" applyAlignment="1">
      <alignment horizontal="center" vertical="center"/>
    </xf>
    <xf numFmtId="171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3" fillId="0" borderId="10" xfId="0" applyNumberFormat="1" applyFont="1" applyBorder="1" applyAlignment="1" applyProtection="1">
      <alignment vertical="center"/>
      <protection locked="0"/>
    </xf>
    <xf numFmtId="20" fontId="3" fillId="0" borderId="11" xfId="0" applyNumberFormat="1" applyFont="1" applyBorder="1" applyAlignment="1" applyProtection="1">
      <alignment vertical="center"/>
      <protection locked="0"/>
    </xf>
    <xf numFmtId="20" fontId="3" fillId="3" borderId="11" xfId="0" applyNumberFormat="1" applyFont="1" applyFill="1" applyBorder="1" applyAlignment="1" applyProtection="1">
      <alignment vertical="center"/>
      <protection locked="0"/>
    </xf>
    <xf numFmtId="20" fontId="3" fillId="3" borderId="10" xfId="0" applyNumberFormat="1" applyFont="1" applyFill="1" applyBorder="1" applyAlignment="1" applyProtection="1">
      <alignment vertical="center"/>
      <protection locked="0"/>
    </xf>
    <xf numFmtId="20" fontId="3" fillId="0" borderId="11" xfId="0" applyNumberFormat="1" applyFont="1" applyFill="1" applyBorder="1" applyAlignment="1" applyProtection="1">
      <alignment vertical="center"/>
      <protection locked="0"/>
    </xf>
    <xf numFmtId="20" fontId="3" fillId="0" borderId="10" xfId="0" applyNumberFormat="1" applyFont="1" applyFill="1" applyBorder="1" applyAlignment="1" applyProtection="1">
      <alignment vertical="center"/>
      <protection locked="0"/>
    </xf>
    <xf numFmtId="164" fontId="1" fillId="2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</cellXfs>
  <cellStyles count="2">
    <cellStyle name="Milliers_plages horaires" xfId="1" xr:uid="{BFBC1555-1356-45F7-89BB-33255E1B183D}"/>
    <cellStyle name="Normal" xfId="0" builtinId="0"/>
  </cellStyles>
  <dxfs count="940"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00642D"/>
      </font>
      <fill>
        <patternFill>
          <bgColor rgb="FFCCFEB0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00642D"/>
      </font>
      <fill>
        <patternFill>
          <bgColor rgb="FFCCFEB0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lubmedoffice-my.sharepoint.com/personal/moussau_clubmed_com/Documents/Bureau/QHSE/QHSE%20Hospitality/RH/Planning%20Horaire%20et%20Am&#233;ricain%20automatis&#233;%20VF%20-%20Copie.xlsm" TargetMode="External"/><Relationship Id="rId1" Type="http://schemas.openxmlformats.org/officeDocument/2006/relationships/externalLinkPath" Target="QHSE/QHSE%20Hospitality/RH/Planning%20Horaire%20et%20Am&#233;ricain%20automatis&#233;%20VF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 Employés W&amp;S"/>
      <sheetName val="DONNEES"/>
      <sheetName val="Planning Américain W&amp;S"/>
      <sheetName val="Planning Horaire Auto"/>
    </sheetNames>
    <sheetDataSet>
      <sheetData sheetId="0">
        <row r="2">
          <cell r="A2" t="str">
            <v>COCO</v>
          </cell>
          <cell r="B2" t="str">
            <v>Muriane</v>
          </cell>
        </row>
        <row r="3">
          <cell r="A3" t="str">
            <v>Moussy</v>
          </cell>
          <cell r="B3" t="str">
            <v>Aurelia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C09DC-7B5C-4FE1-8A29-CAD3B64BD8E1}">
  <sheetPr codeName="Feuil1"/>
  <dimension ref="A1:EC197"/>
  <sheetViews>
    <sheetView tabSelected="1" topLeftCell="B10" workbookViewId="0">
      <selection activeCell="B6" sqref="B6"/>
    </sheetView>
  </sheetViews>
  <sheetFormatPr baseColWidth="10" defaultColWidth="8.88671875" defaultRowHeight="14.4" x14ac:dyDescent="0.3"/>
  <cols>
    <col min="1" max="1" width="8.88671875" hidden="1" customWidth="1"/>
    <col min="2" max="2" width="28.33203125" customWidth="1"/>
    <col min="3" max="3" width="9.109375" customWidth="1"/>
    <col min="4" max="4" width="9" customWidth="1"/>
    <col min="5" max="5" width="5.6640625" customWidth="1"/>
    <col min="6" max="43" width="5.33203125" customWidth="1"/>
    <col min="44" max="44" width="11.33203125" customWidth="1"/>
    <col min="45" max="45" width="5.6640625" customWidth="1"/>
    <col min="46" max="46" width="24.44140625" customWidth="1"/>
    <col min="47" max="47" width="11.109375" customWidth="1"/>
  </cols>
  <sheetData>
    <row r="1" spans="1:133" ht="15" thickBot="1" x14ac:dyDescent="0.35">
      <c r="A1" s="41" t="s">
        <v>18</v>
      </c>
      <c r="B1" s="1">
        <f>'[1]Liste Employés W&amp;S'!F3</f>
        <v>0</v>
      </c>
      <c r="C1" s="27" t="s">
        <v>0</v>
      </c>
      <c r="D1" s="29" t="s">
        <v>1</v>
      </c>
      <c r="E1" s="31" t="s">
        <v>2</v>
      </c>
      <c r="F1" s="33">
        <v>45719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4"/>
      <c r="AR1" s="42"/>
      <c r="AS1" s="43" t="s">
        <v>19</v>
      </c>
      <c r="AT1" s="44"/>
      <c r="AU1" s="45"/>
    </row>
    <row r="2" spans="1:133" ht="15" thickBot="1" x14ac:dyDescent="0.35">
      <c r="B2" s="2" t="s">
        <v>3</v>
      </c>
      <c r="C2" s="28"/>
      <c r="D2" s="30"/>
      <c r="E2" s="32"/>
      <c r="F2" s="112">
        <v>0.25</v>
      </c>
      <c r="G2" s="113">
        <v>0.27083333333333331</v>
      </c>
      <c r="H2" s="114">
        <v>0.29166666666666669</v>
      </c>
      <c r="I2" s="115">
        <v>0.3125</v>
      </c>
      <c r="J2" s="114">
        <v>0.33333333333333298</v>
      </c>
      <c r="K2" s="115">
        <v>0.35416666666666702</v>
      </c>
      <c r="L2" s="114">
        <v>0.375</v>
      </c>
      <c r="M2" s="116">
        <v>0.39583333333333298</v>
      </c>
      <c r="N2" s="117">
        <v>0.41666666666666702</v>
      </c>
      <c r="O2" s="116">
        <v>0.4375</v>
      </c>
      <c r="P2" s="117">
        <v>0.45833333333333298</v>
      </c>
      <c r="Q2" s="116">
        <v>0.47916666666666602</v>
      </c>
      <c r="R2" s="114">
        <v>0.5</v>
      </c>
      <c r="S2" s="115">
        <v>0.52083333333333304</v>
      </c>
      <c r="T2" s="114">
        <v>0.54166666666666596</v>
      </c>
      <c r="U2" s="115">
        <v>0.5625</v>
      </c>
      <c r="V2" s="113">
        <v>0.58333333333333304</v>
      </c>
      <c r="W2" s="116">
        <v>0.60416666666666596</v>
      </c>
      <c r="X2" s="117">
        <v>0.625</v>
      </c>
      <c r="Y2" s="116">
        <v>0.64583333333333304</v>
      </c>
      <c r="Z2" s="117">
        <v>0.66666666666666596</v>
      </c>
      <c r="AA2" s="116">
        <v>0.6875</v>
      </c>
      <c r="AB2" s="116">
        <v>0.70833333333333304</v>
      </c>
      <c r="AC2" s="117">
        <v>0.72916666666666596</v>
      </c>
      <c r="AD2" s="116">
        <v>0.75</v>
      </c>
      <c r="AE2" s="112">
        <v>0.77083333333333304</v>
      </c>
      <c r="AF2" s="114">
        <v>0.79166666666666596</v>
      </c>
      <c r="AG2" s="114">
        <v>0.8125</v>
      </c>
      <c r="AH2" s="115">
        <v>0.83333333333333304</v>
      </c>
      <c r="AI2" s="114">
        <v>0.85416666666666596</v>
      </c>
      <c r="AJ2" s="117">
        <v>0.874999999999999</v>
      </c>
      <c r="AK2" s="116">
        <v>0.89583333333333304</v>
      </c>
      <c r="AL2" s="116">
        <v>0.91666666666666596</v>
      </c>
      <c r="AM2" s="117">
        <v>0.937499999999999</v>
      </c>
      <c r="AN2" s="116">
        <v>0.95833333333333304</v>
      </c>
      <c r="AO2" s="117">
        <v>0.97916666666666596</v>
      </c>
      <c r="AP2" s="116">
        <v>0.999999999999999</v>
      </c>
      <c r="AQ2" s="116">
        <v>1.0208333333333299</v>
      </c>
      <c r="AR2" s="46"/>
      <c r="AS2" s="47"/>
      <c r="AT2" s="48"/>
      <c r="AU2" s="49"/>
    </row>
    <row r="3" spans="1:133" ht="15" thickBot="1" x14ac:dyDescent="0.35">
      <c r="B3" s="3" t="s">
        <v>6</v>
      </c>
      <c r="C3" s="4">
        <f>D3+D29+D55+D81+D107+D133+D159</f>
        <v>0.29166666666666663</v>
      </c>
      <c r="D3" s="5">
        <f t="shared" ref="D3:D23" si="0">1/48*COUNTIF(F3:AQ3,"&lt;&gt;")</f>
        <v>0.125</v>
      </c>
      <c r="E3" s="6"/>
      <c r="F3" s="7"/>
      <c r="G3" s="8"/>
      <c r="H3" s="8" t="s">
        <v>4</v>
      </c>
      <c r="I3" s="8" t="s">
        <v>4</v>
      </c>
      <c r="J3" s="8" t="s">
        <v>4</v>
      </c>
      <c r="K3" s="8" t="s">
        <v>4</v>
      </c>
      <c r="L3" s="8" t="s">
        <v>4</v>
      </c>
      <c r="M3" s="8" t="s">
        <v>4</v>
      </c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9"/>
      <c r="AQ3" s="10"/>
      <c r="AR3" s="46"/>
      <c r="AS3" s="50"/>
      <c r="AT3" s="51"/>
      <c r="AU3" s="52"/>
    </row>
    <row r="4" spans="1:133" ht="15" thickBot="1" x14ac:dyDescent="0.35">
      <c r="B4" s="3" t="s">
        <v>7</v>
      </c>
      <c r="C4" s="4">
        <f t="shared" ref="C4:C23" si="1">D4+D30+D56+D82+D108+D134+D160</f>
        <v>0.125</v>
      </c>
      <c r="D4" s="5">
        <f t="shared" si="0"/>
        <v>0</v>
      </c>
      <c r="E4" s="11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4"/>
      <c r="AQ4" s="15"/>
      <c r="AR4" s="46"/>
    </row>
    <row r="5" spans="1:133" x14ac:dyDescent="0.3">
      <c r="B5" s="3" t="s">
        <v>8</v>
      </c>
      <c r="C5" s="4">
        <f t="shared" si="1"/>
        <v>0</v>
      </c>
      <c r="D5" s="5">
        <f t="shared" si="0"/>
        <v>0</v>
      </c>
      <c r="E5" s="11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4"/>
      <c r="AQ5" s="15"/>
      <c r="AR5" s="46"/>
      <c r="AS5" s="53" t="s">
        <v>4</v>
      </c>
      <c r="AT5" s="54" t="s">
        <v>20</v>
      </c>
      <c r="AU5" s="55"/>
    </row>
    <row r="6" spans="1:133" x14ac:dyDescent="0.3">
      <c r="B6" s="3" t="str">
        <f xml:space="preserve"> '[1]Liste Employés W&amp;S'!A5 &amp; " " &amp; '[1]Liste Employés W&amp;S'!B5</f>
        <v xml:space="preserve"> </v>
      </c>
      <c r="C6" s="4">
        <f t="shared" si="1"/>
        <v>0</v>
      </c>
      <c r="D6" s="5">
        <f t="shared" si="0"/>
        <v>0</v>
      </c>
      <c r="E6" s="11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4"/>
      <c r="AQ6" s="15"/>
      <c r="AR6" s="46"/>
      <c r="AS6" s="56" t="s">
        <v>21</v>
      </c>
      <c r="AT6" s="57" t="s">
        <v>22</v>
      </c>
      <c r="AU6" s="58"/>
    </row>
    <row r="7" spans="1:133" ht="12.75" customHeight="1" x14ac:dyDescent="0.3">
      <c r="B7" s="3" t="str">
        <f xml:space="preserve"> '[1]Liste Employés W&amp;S'!A6 &amp; " " &amp; '[1]Liste Employés W&amp;S'!B6</f>
        <v xml:space="preserve"> </v>
      </c>
      <c r="C7" s="4">
        <f t="shared" si="1"/>
        <v>0</v>
      </c>
      <c r="D7" s="5">
        <f>1/48*COUNTIF(F7:AQ7,"&lt;&gt;")</f>
        <v>0</v>
      </c>
      <c r="E7" s="11"/>
      <c r="F7" s="12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5"/>
      <c r="AR7" s="46"/>
      <c r="AS7" s="56" t="s">
        <v>23</v>
      </c>
      <c r="AT7" s="57" t="s">
        <v>24</v>
      </c>
      <c r="AU7" s="58"/>
    </row>
    <row r="8" spans="1:133" x14ac:dyDescent="0.3">
      <c r="B8" s="3" t="str">
        <f xml:space="preserve"> '[1]Liste Employés W&amp;S'!A7 &amp; " " &amp; '[1]Liste Employés W&amp;S'!B7</f>
        <v xml:space="preserve"> </v>
      </c>
      <c r="C8" s="4">
        <f t="shared" si="1"/>
        <v>0</v>
      </c>
      <c r="D8" s="5">
        <f t="shared" si="0"/>
        <v>0</v>
      </c>
      <c r="E8" s="11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4"/>
      <c r="AQ8" s="15"/>
      <c r="AR8" s="46"/>
      <c r="AS8" s="59" t="s">
        <v>2</v>
      </c>
      <c r="AT8" s="60" t="s">
        <v>25</v>
      </c>
      <c r="AU8" s="61"/>
    </row>
    <row r="9" spans="1:133" x14ac:dyDescent="0.3">
      <c r="B9" s="3" t="str">
        <f xml:space="preserve"> '[1]Liste Employés W&amp;S'!A8 &amp; " " &amp; '[1]Liste Employés W&amp;S'!B8</f>
        <v xml:space="preserve"> </v>
      </c>
      <c r="C9" s="4">
        <f t="shared" si="1"/>
        <v>0</v>
      </c>
      <c r="D9" s="5">
        <f>1/48*COUNTIF(F9:AQ9,"&lt;&gt;")</f>
        <v>0</v>
      </c>
      <c r="E9" s="11"/>
      <c r="F9" s="12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4"/>
      <c r="AQ9" s="15"/>
      <c r="AR9" s="46"/>
      <c r="AS9" s="62" t="s">
        <v>5</v>
      </c>
      <c r="AT9" s="57" t="s">
        <v>26</v>
      </c>
      <c r="AU9" s="58"/>
    </row>
    <row r="10" spans="1:133" ht="12" customHeight="1" x14ac:dyDescent="0.3">
      <c r="B10" s="3" t="str">
        <f xml:space="preserve"> '[1]Liste Employés W&amp;S'!A9 &amp; " " &amp; '[1]Liste Employés W&amp;S'!B9</f>
        <v xml:space="preserve"> </v>
      </c>
      <c r="C10" s="4">
        <f t="shared" si="1"/>
        <v>0</v>
      </c>
      <c r="D10" s="5">
        <f>1/48*COUNTIF(F10:AQ10,"&lt;&gt;")</f>
        <v>0</v>
      </c>
      <c r="E10" s="11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4"/>
      <c r="AQ10" s="15"/>
      <c r="AR10" s="46"/>
      <c r="AS10" s="63"/>
      <c r="AT10" s="57" t="s">
        <v>27</v>
      </c>
      <c r="AU10" s="58"/>
    </row>
    <row r="11" spans="1:133" s="69" customFormat="1" ht="15" thickBot="1" x14ac:dyDescent="0.35">
      <c r="A11"/>
      <c r="B11" s="64" t="str">
        <f xml:space="preserve"> '[1]Liste Employés W&amp;S'!A10 &amp; " " &amp; '[1]Liste Employés W&amp;S'!B10</f>
        <v xml:space="preserve"> </v>
      </c>
      <c r="C11" s="4">
        <f t="shared" si="1"/>
        <v>0</v>
      </c>
      <c r="D11" s="5">
        <f t="shared" si="0"/>
        <v>0</v>
      </c>
      <c r="E11" s="65"/>
      <c r="F11" s="1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4"/>
      <c r="AQ11" s="15"/>
      <c r="AR11" s="46"/>
      <c r="AS11" s="66"/>
      <c r="AT11" s="67" t="s">
        <v>28</v>
      </c>
      <c r="AU11" s="68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 ht="15" thickBot="1" x14ac:dyDescent="0.35">
      <c r="B12" s="3" t="str">
        <f xml:space="preserve"> '[1]Liste Employés W&amp;S'!A11 &amp; " " &amp; '[1]Liste Employés W&amp;S'!B11</f>
        <v xml:space="preserve"> </v>
      </c>
      <c r="C12" s="4">
        <f>D12+D38+D64+D90+D116+D142+D168</f>
        <v>0</v>
      </c>
      <c r="D12" s="5">
        <f t="shared" si="0"/>
        <v>0</v>
      </c>
      <c r="E12" s="11"/>
      <c r="F12" s="12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4"/>
      <c r="AQ12" s="15"/>
      <c r="AR12" s="46"/>
      <c r="AS12" s="46"/>
    </row>
    <row r="13" spans="1:133" ht="15" thickBot="1" x14ac:dyDescent="0.35">
      <c r="B13" s="3" t="str">
        <f xml:space="preserve"> '[1]Liste Employés W&amp;S'!A12 &amp; " " &amp; '[1]Liste Employés W&amp;S'!B12</f>
        <v xml:space="preserve"> </v>
      </c>
      <c r="C13" s="4">
        <f t="shared" si="1"/>
        <v>0</v>
      </c>
      <c r="D13" s="5">
        <f t="shared" si="0"/>
        <v>0</v>
      </c>
      <c r="E13" s="11"/>
      <c r="F13" s="12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4"/>
      <c r="AQ13" s="15"/>
      <c r="AR13" s="46"/>
      <c r="AS13" s="70"/>
      <c r="AT13" s="71" t="s">
        <v>29</v>
      </c>
      <c r="AU13" s="72"/>
    </row>
    <row r="14" spans="1:133" x14ac:dyDescent="0.3">
      <c r="B14" s="3" t="str">
        <f xml:space="preserve"> '[1]Liste Employés W&amp;S'!A13 &amp; " " &amp; '[1]Liste Employés W&amp;S'!B13</f>
        <v xml:space="preserve"> </v>
      </c>
      <c r="C14" s="4">
        <f t="shared" si="1"/>
        <v>0</v>
      </c>
      <c r="D14" s="5">
        <f t="shared" si="0"/>
        <v>0</v>
      </c>
      <c r="E14" s="11"/>
      <c r="F14" s="1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4"/>
      <c r="AQ14" s="15"/>
      <c r="AR14" s="46"/>
      <c r="AS14" s="70"/>
      <c r="AT14" s="73" t="str">
        <f>B3</f>
        <v>Coco</v>
      </c>
      <c r="AU14" s="74">
        <f>COUNTA((E3,E29,E55,E81,E107,E133,E159))</f>
        <v>0</v>
      </c>
    </row>
    <row r="15" spans="1:133" x14ac:dyDescent="0.3">
      <c r="B15" s="3" t="str">
        <f xml:space="preserve"> '[1]Liste Employés W&amp;S'!A14 &amp; " " &amp; '[1]Liste Employés W&amp;S'!B14</f>
        <v xml:space="preserve"> </v>
      </c>
      <c r="C15" s="4">
        <f t="shared" si="1"/>
        <v>0</v>
      </c>
      <c r="D15" s="5">
        <f t="shared" si="0"/>
        <v>0</v>
      </c>
      <c r="E15" s="11"/>
      <c r="F15" s="12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4"/>
      <c r="AQ15" s="15"/>
      <c r="AT15" s="75" t="str">
        <f t="shared" ref="AT15:AT34" si="2">B4</f>
        <v>Julien</v>
      </c>
      <c r="AU15" s="76">
        <f>COUNTA((E4,E30,E56,E82,E108,E134,E160))</f>
        <v>0</v>
      </c>
    </row>
    <row r="16" spans="1:133" x14ac:dyDescent="0.3">
      <c r="B16" s="3" t="str">
        <f xml:space="preserve"> '[1]Liste Employés W&amp;S'!A15 &amp; " " &amp; '[1]Liste Employés W&amp;S'!B15</f>
        <v xml:space="preserve"> </v>
      </c>
      <c r="C16" s="4">
        <f t="shared" si="1"/>
        <v>0</v>
      </c>
      <c r="D16" s="5">
        <f t="shared" si="0"/>
        <v>0</v>
      </c>
      <c r="E16" s="11"/>
      <c r="F16" s="12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4"/>
      <c r="AQ16" s="15"/>
      <c r="AT16" s="75" t="str">
        <f t="shared" si="2"/>
        <v>Marc</v>
      </c>
      <c r="AU16" s="76">
        <f>COUNTA((E5,E31,E57,E83,E109,E135,E161))</f>
        <v>0</v>
      </c>
    </row>
    <row r="17" spans="2:47" x14ac:dyDescent="0.3">
      <c r="B17" s="3" t="str">
        <f xml:space="preserve"> '[1]Liste Employés W&amp;S'!A16 &amp; " " &amp; '[1]Liste Employés W&amp;S'!B16</f>
        <v xml:space="preserve"> </v>
      </c>
      <c r="C17" s="4">
        <f t="shared" si="1"/>
        <v>0</v>
      </c>
      <c r="D17" s="5">
        <f t="shared" si="0"/>
        <v>0</v>
      </c>
      <c r="E17" s="11"/>
      <c r="F17" s="1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4"/>
      <c r="AQ17" s="15"/>
      <c r="AT17" s="75" t="str">
        <f t="shared" si="2"/>
        <v xml:space="preserve"> </v>
      </c>
      <c r="AU17" s="76">
        <f>COUNTA((E6,E32,E58,E84,E110,E136,E162))</f>
        <v>0</v>
      </c>
    </row>
    <row r="18" spans="2:47" x14ac:dyDescent="0.3">
      <c r="B18" s="3" t="str">
        <f xml:space="preserve"> '[1]Liste Employés W&amp;S'!A17 &amp; " " &amp; '[1]Liste Employés W&amp;S'!B17</f>
        <v xml:space="preserve"> </v>
      </c>
      <c r="C18" s="4">
        <f t="shared" si="1"/>
        <v>0</v>
      </c>
      <c r="D18" s="5">
        <f t="shared" si="0"/>
        <v>0</v>
      </c>
      <c r="E18" s="11"/>
      <c r="F18" s="12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4"/>
      <c r="AQ18" s="15"/>
      <c r="AT18" s="75" t="str">
        <f t="shared" si="2"/>
        <v xml:space="preserve"> </v>
      </c>
      <c r="AU18" s="76">
        <f>COUNTA((E7,E33,E59,E85,E111,E137,E163))</f>
        <v>0</v>
      </c>
    </row>
    <row r="19" spans="2:47" x14ac:dyDescent="0.3">
      <c r="B19" s="3" t="str">
        <f xml:space="preserve"> '[1]Liste Employés W&amp;S'!A18 &amp; " " &amp; '[1]Liste Employés W&amp;S'!B18</f>
        <v xml:space="preserve"> </v>
      </c>
      <c r="C19" s="4">
        <f t="shared" si="1"/>
        <v>0</v>
      </c>
      <c r="D19" s="5">
        <f t="shared" si="0"/>
        <v>0</v>
      </c>
      <c r="E19" s="11"/>
      <c r="F19" s="12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4"/>
      <c r="AQ19" s="15"/>
      <c r="AT19" s="75" t="str">
        <f t="shared" si="2"/>
        <v xml:space="preserve"> </v>
      </c>
      <c r="AU19" s="76">
        <f>COUNTA((E8,E34,E60,E86,E112,E138,E164))</f>
        <v>0</v>
      </c>
    </row>
    <row r="20" spans="2:47" x14ac:dyDescent="0.3">
      <c r="B20" s="3" t="str">
        <f xml:space="preserve"> '[1]Liste Employés W&amp;S'!A19 &amp; " " &amp; '[1]Liste Employés W&amp;S'!B19</f>
        <v xml:space="preserve"> </v>
      </c>
      <c r="C20" s="4">
        <f t="shared" si="1"/>
        <v>0</v>
      </c>
      <c r="D20" s="5">
        <f t="shared" si="0"/>
        <v>0</v>
      </c>
      <c r="E20" s="11"/>
      <c r="F20" s="12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4"/>
      <c r="AQ20" s="15"/>
      <c r="AT20" s="75" t="str">
        <f t="shared" si="2"/>
        <v xml:space="preserve"> </v>
      </c>
      <c r="AU20" s="76">
        <f>COUNTA((E9,E35,E61,E87,E113,E139,E165))</f>
        <v>0</v>
      </c>
    </row>
    <row r="21" spans="2:47" x14ac:dyDescent="0.3">
      <c r="B21" s="3" t="str">
        <f xml:space="preserve"> '[1]Liste Employés W&amp;S'!A20 &amp; " " &amp; '[1]Liste Employés W&amp;S'!B20</f>
        <v xml:space="preserve"> </v>
      </c>
      <c r="C21" s="4">
        <f t="shared" si="1"/>
        <v>0</v>
      </c>
      <c r="D21" s="5">
        <f t="shared" si="0"/>
        <v>0</v>
      </c>
      <c r="E21" s="11"/>
      <c r="F21" s="12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4"/>
      <c r="AQ21" s="15"/>
      <c r="AT21" s="75" t="str">
        <f t="shared" si="2"/>
        <v xml:space="preserve"> </v>
      </c>
      <c r="AU21" s="76">
        <f>COUNTA((E10,E36,E62,E88,E114,E140,E166))</f>
        <v>0</v>
      </c>
    </row>
    <row r="22" spans="2:47" x14ac:dyDescent="0.3">
      <c r="B22" s="3" t="str">
        <f xml:space="preserve"> '[1]Liste Employés W&amp;S'!A21 &amp; " " &amp; '[1]Liste Employés W&amp;S'!B21</f>
        <v xml:space="preserve"> </v>
      </c>
      <c r="C22" s="4">
        <f t="shared" si="1"/>
        <v>0</v>
      </c>
      <c r="D22" s="5">
        <f t="shared" si="0"/>
        <v>0</v>
      </c>
      <c r="E22" s="11"/>
      <c r="F22" s="12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4"/>
      <c r="AQ22" s="15"/>
      <c r="AT22" s="75" t="str">
        <f t="shared" si="2"/>
        <v xml:space="preserve"> </v>
      </c>
      <c r="AU22" s="76">
        <f>COUNTA((E11,E37,E63,E89,E115,E141,E167))</f>
        <v>0</v>
      </c>
    </row>
    <row r="23" spans="2:47" ht="15" thickBot="1" x14ac:dyDescent="0.35">
      <c r="B23" s="3" t="str">
        <f xml:space="preserve"> '[1]Liste Employés W&amp;S'!A22 &amp; " " &amp; '[1]Liste Employés W&amp;S'!B22</f>
        <v xml:space="preserve"> </v>
      </c>
      <c r="C23" s="4">
        <f t="shared" si="1"/>
        <v>0</v>
      </c>
      <c r="D23" s="5">
        <f t="shared" si="0"/>
        <v>0</v>
      </c>
      <c r="E23" s="77"/>
      <c r="F23" s="7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80"/>
      <c r="AQ23" s="81"/>
      <c r="AT23" s="75" t="str">
        <f t="shared" si="2"/>
        <v xml:space="preserve"> </v>
      </c>
      <c r="AU23" s="76">
        <f>COUNTA((E12,E38,E64,E90,E116,E142,E168))</f>
        <v>0</v>
      </c>
    </row>
    <row r="24" spans="2:47" x14ac:dyDescent="0.3">
      <c r="B24" s="82" t="s">
        <v>30</v>
      </c>
      <c r="C24" s="83"/>
      <c r="D24" s="83"/>
      <c r="E24" s="84"/>
      <c r="F24" s="85">
        <f>COUNTA(F3:F23)</f>
        <v>0</v>
      </c>
      <c r="G24" s="85">
        <f t="shared" ref="G24:AQ24" si="3">COUNTA(G3:G23)</f>
        <v>0</v>
      </c>
      <c r="H24" s="85">
        <f>COUNTA(H3:H23)</f>
        <v>1</v>
      </c>
      <c r="I24" s="85">
        <f t="shared" si="3"/>
        <v>1</v>
      </c>
      <c r="J24" s="85">
        <f t="shared" si="3"/>
        <v>1</v>
      </c>
      <c r="K24" s="85">
        <f t="shared" si="3"/>
        <v>1</v>
      </c>
      <c r="L24" s="85">
        <f t="shared" si="3"/>
        <v>1</v>
      </c>
      <c r="M24" s="85">
        <f t="shared" si="3"/>
        <v>1</v>
      </c>
      <c r="N24" s="85">
        <f t="shared" si="3"/>
        <v>0</v>
      </c>
      <c r="O24" s="85">
        <f t="shared" si="3"/>
        <v>0</v>
      </c>
      <c r="P24" s="85">
        <f t="shared" si="3"/>
        <v>0</v>
      </c>
      <c r="Q24" s="85">
        <f t="shared" si="3"/>
        <v>0</v>
      </c>
      <c r="R24" s="85">
        <f t="shared" si="3"/>
        <v>0</v>
      </c>
      <c r="S24" s="85">
        <f t="shared" si="3"/>
        <v>0</v>
      </c>
      <c r="T24" s="85">
        <f t="shared" si="3"/>
        <v>0</v>
      </c>
      <c r="U24" s="85">
        <f t="shared" si="3"/>
        <v>0</v>
      </c>
      <c r="V24" s="85">
        <f t="shared" si="3"/>
        <v>0</v>
      </c>
      <c r="W24" s="85">
        <f t="shared" si="3"/>
        <v>0</v>
      </c>
      <c r="X24" s="85">
        <f t="shared" si="3"/>
        <v>0</v>
      </c>
      <c r="Y24" s="85">
        <f t="shared" si="3"/>
        <v>0</v>
      </c>
      <c r="Z24" s="85">
        <f t="shared" si="3"/>
        <v>0</v>
      </c>
      <c r="AA24" s="85">
        <f t="shared" si="3"/>
        <v>0</v>
      </c>
      <c r="AB24" s="85">
        <f t="shared" si="3"/>
        <v>0</v>
      </c>
      <c r="AC24" s="85">
        <f t="shared" si="3"/>
        <v>0</v>
      </c>
      <c r="AD24" s="85">
        <f t="shared" si="3"/>
        <v>0</v>
      </c>
      <c r="AE24" s="85">
        <f t="shared" si="3"/>
        <v>0</v>
      </c>
      <c r="AF24" s="85">
        <f t="shared" si="3"/>
        <v>0</v>
      </c>
      <c r="AG24" s="85">
        <f t="shared" si="3"/>
        <v>0</v>
      </c>
      <c r="AH24" s="85">
        <f t="shared" si="3"/>
        <v>0</v>
      </c>
      <c r="AI24" s="85">
        <f t="shared" si="3"/>
        <v>0</v>
      </c>
      <c r="AJ24" s="85">
        <f t="shared" si="3"/>
        <v>0</v>
      </c>
      <c r="AK24" s="85">
        <f t="shared" si="3"/>
        <v>0</v>
      </c>
      <c r="AL24" s="85">
        <f t="shared" si="3"/>
        <v>0</v>
      </c>
      <c r="AM24" s="85">
        <f t="shared" si="3"/>
        <v>0</v>
      </c>
      <c r="AN24" s="85">
        <f t="shared" si="3"/>
        <v>0</v>
      </c>
      <c r="AO24" s="85">
        <f t="shared" si="3"/>
        <v>0</v>
      </c>
      <c r="AP24" s="85">
        <f t="shared" si="3"/>
        <v>0</v>
      </c>
      <c r="AQ24" s="86">
        <f t="shared" si="3"/>
        <v>0</v>
      </c>
      <c r="AT24" s="75" t="str">
        <f t="shared" si="2"/>
        <v xml:space="preserve"> </v>
      </c>
      <c r="AU24" s="76">
        <f>COUNTA((E13,E39,E65,E91,E117,E143,E169))</f>
        <v>0</v>
      </c>
    </row>
    <row r="25" spans="2:47" x14ac:dyDescent="0.3">
      <c r="B25" s="87" t="s">
        <v>31</v>
      </c>
      <c r="C25" s="88"/>
      <c r="D25" s="88"/>
      <c r="E25" s="89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1"/>
      <c r="AT25" s="75" t="str">
        <f t="shared" si="2"/>
        <v xml:space="preserve"> </v>
      </c>
      <c r="AU25" s="76">
        <f>COUNTA((E14,E40,E66,E92,E118,E144,E170))</f>
        <v>0</v>
      </c>
    </row>
    <row r="26" spans="2:47" ht="15" thickBot="1" x14ac:dyDescent="0.35">
      <c r="B26" s="92" t="s">
        <v>32</v>
      </c>
      <c r="C26" s="93"/>
      <c r="D26" s="93"/>
      <c r="E26" s="94"/>
      <c r="F26" s="95">
        <f>F24-F25</f>
        <v>0</v>
      </c>
      <c r="G26" s="95">
        <f t="shared" ref="G26:AQ26" si="4">G24-G25</f>
        <v>0</v>
      </c>
      <c r="H26" s="95">
        <f t="shared" si="4"/>
        <v>1</v>
      </c>
      <c r="I26" s="95">
        <f t="shared" si="4"/>
        <v>1</v>
      </c>
      <c r="J26" s="95">
        <f t="shared" si="4"/>
        <v>1</v>
      </c>
      <c r="K26" s="95">
        <f t="shared" si="4"/>
        <v>1</v>
      </c>
      <c r="L26" s="95">
        <f t="shared" si="4"/>
        <v>1</v>
      </c>
      <c r="M26" s="95">
        <f t="shared" si="4"/>
        <v>1</v>
      </c>
      <c r="N26" s="95">
        <f t="shared" si="4"/>
        <v>0</v>
      </c>
      <c r="O26" s="95">
        <f t="shared" si="4"/>
        <v>0</v>
      </c>
      <c r="P26" s="95">
        <f t="shared" si="4"/>
        <v>0</v>
      </c>
      <c r="Q26" s="95">
        <f t="shared" si="4"/>
        <v>0</v>
      </c>
      <c r="R26" s="95">
        <f t="shared" si="4"/>
        <v>0</v>
      </c>
      <c r="S26" s="95">
        <f t="shared" si="4"/>
        <v>0</v>
      </c>
      <c r="T26" s="95">
        <f t="shared" si="4"/>
        <v>0</v>
      </c>
      <c r="U26" s="95">
        <f t="shared" si="4"/>
        <v>0</v>
      </c>
      <c r="V26" s="95">
        <f t="shared" si="4"/>
        <v>0</v>
      </c>
      <c r="W26" s="95">
        <f t="shared" si="4"/>
        <v>0</v>
      </c>
      <c r="X26" s="95">
        <f t="shared" si="4"/>
        <v>0</v>
      </c>
      <c r="Y26" s="95">
        <f t="shared" si="4"/>
        <v>0</v>
      </c>
      <c r="Z26" s="95">
        <f t="shared" si="4"/>
        <v>0</v>
      </c>
      <c r="AA26" s="95">
        <f t="shared" si="4"/>
        <v>0</v>
      </c>
      <c r="AB26" s="95">
        <f t="shared" si="4"/>
        <v>0</v>
      </c>
      <c r="AC26" s="95">
        <f t="shared" si="4"/>
        <v>0</v>
      </c>
      <c r="AD26" s="95">
        <f t="shared" si="4"/>
        <v>0</v>
      </c>
      <c r="AE26" s="95">
        <f t="shared" si="4"/>
        <v>0</v>
      </c>
      <c r="AF26" s="95">
        <f t="shared" si="4"/>
        <v>0</v>
      </c>
      <c r="AG26" s="95">
        <f t="shared" si="4"/>
        <v>0</v>
      </c>
      <c r="AH26" s="95">
        <f t="shared" si="4"/>
        <v>0</v>
      </c>
      <c r="AI26" s="95">
        <f t="shared" si="4"/>
        <v>0</v>
      </c>
      <c r="AJ26" s="95">
        <f t="shared" si="4"/>
        <v>0</v>
      </c>
      <c r="AK26" s="95">
        <f t="shared" si="4"/>
        <v>0</v>
      </c>
      <c r="AL26" s="95">
        <f t="shared" si="4"/>
        <v>0</v>
      </c>
      <c r="AM26" s="95">
        <f t="shared" si="4"/>
        <v>0</v>
      </c>
      <c r="AN26" s="95">
        <f t="shared" si="4"/>
        <v>0</v>
      </c>
      <c r="AO26" s="95">
        <f t="shared" si="4"/>
        <v>0</v>
      </c>
      <c r="AP26" s="95">
        <f t="shared" si="4"/>
        <v>0</v>
      </c>
      <c r="AQ26" s="96">
        <f t="shared" si="4"/>
        <v>0</v>
      </c>
      <c r="AT26" s="75" t="str">
        <f t="shared" si="2"/>
        <v xml:space="preserve"> </v>
      </c>
      <c r="AU26" s="76">
        <f>COUNTA((E15,E41,E67,E93,E119,E145,E171))</f>
        <v>0</v>
      </c>
    </row>
    <row r="27" spans="2:47" ht="15" thickBot="1" x14ac:dyDescent="0.35">
      <c r="B27" s="119" t="s">
        <v>33</v>
      </c>
      <c r="C27" s="97" t="s">
        <v>0</v>
      </c>
      <c r="D27" s="29" t="s">
        <v>1</v>
      </c>
      <c r="E27" s="31" t="s">
        <v>2</v>
      </c>
      <c r="F27" s="118">
        <f>$F$1+1</f>
        <v>45720</v>
      </c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4"/>
      <c r="AT27" s="75" t="str">
        <f t="shared" si="2"/>
        <v xml:space="preserve"> </v>
      </c>
      <c r="AU27" s="76">
        <f>COUNTA((E16,E42,E68,E94,E120,E146,E172))</f>
        <v>0</v>
      </c>
    </row>
    <row r="28" spans="2:47" ht="15" thickBot="1" x14ac:dyDescent="0.35">
      <c r="B28" s="120"/>
      <c r="C28" s="28"/>
      <c r="D28" s="30"/>
      <c r="E28" s="32"/>
      <c r="F28" s="112">
        <v>0.25</v>
      </c>
      <c r="G28" s="113">
        <v>0.27083333333333331</v>
      </c>
      <c r="H28" s="114">
        <v>0.29166666666666669</v>
      </c>
      <c r="I28" s="115">
        <v>0.3125</v>
      </c>
      <c r="J28" s="114">
        <v>0.33333333333333298</v>
      </c>
      <c r="K28" s="115">
        <v>0.35416666666666702</v>
      </c>
      <c r="L28" s="114">
        <v>0.375</v>
      </c>
      <c r="M28" s="116">
        <v>0.39583333333333298</v>
      </c>
      <c r="N28" s="117">
        <v>0.41666666666666702</v>
      </c>
      <c r="O28" s="116">
        <v>0.4375</v>
      </c>
      <c r="P28" s="117">
        <v>0.45833333333333298</v>
      </c>
      <c r="Q28" s="116">
        <v>0.47916666666666602</v>
      </c>
      <c r="R28" s="114">
        <v>0.5</v>
      </c>
      <c r="S28" s="115">
        <v>0.52083333333333304</v>
      </c>
      <c r="T28" s="114">
        <v>0.54166666666666596</v>
      </c>
      <c r="U28" s="115">
        <v>0.5625</v>
      </c>
      <c r="V28" s="113">
        <v>0.58333333333333304</v>
      </c>
      <c r="W28" s="116">
        <v>0.60416666666666596</v>
      </c>
      <c r="X28" s="117">
        <v>0.625</v>
      </c>
      <c r="Y28" s="116">
        <v>0.64583333333333304</v>
      </c>
      <c r="Z28" s="117">
        <v>0.66666666666666596</v>
      </c>
      <c r="AA28" s="116">
        <v>0.6875</v>
      </c>
      <c r="AB28" s="116">
        <v>0.70833333333333304</v>
      </c>
      <c r="AC28" s="117">
        <v>0.72916666666666596</v>
      </c>
      <c r="AD28" s="116">
        <v>0.75</v>
      </c>
      <c r="AE28" s="112">
        <v>0.77083333333333304</v>
      </c>
      <c r="AF28" s="114">
        <v>0.79166666666666596</v>
      </c>
      <c r="AG28" s="114">
        <v>0.8125</v>
      </c>
      <c r="AH28" s="115">
        <v>0.83333333333333304</v>
      </c>
      <c r="AI28" s="114">
        <v>0.85416666666666596</v>
      </c>
      <c r="AJ28" s="117">
        <v>0.874999999999999</v>
      </c>
      <c r="AK28" s="116">
        <v>0.89583333333333304</v>
      </c>
      <c r="AL28" s="116">
        <v>0.91666666666666596</v>
      </c>
      <c r="AM28" s="117">
        <v>0.937499999999999</v>
      </c>
      <c r="AN28" s="116">
        <v>0.95833333333333304</v>
      </c>
      <c r="AO28" s="117">
        <v>0.97916666666666596</v>
      </c>
      <c r="AP28" s="116">
        <v>0.999999999999999</v>
      </c>
      <c r="AQ28" s="116">
        <v>1.0208333333333299</v>
      </c>
      <c r="AR28" s="46"/>
      <c r="AS28" s="98"/>
      <c r="AT28" s="75" t="str">
        <f t="shared" si="2"/>
        <v xml:space="preserve"> </v>
      </c>
      <c r="AU28" s="76">
        <f>COUNTA((E17,E43,E69,E95,E121,E147,E173))</f>
        <v>0</v>
      </c>
    </row>
    <row r="29" spans="2:47" x14ac:dyDescent="0.3">
      <c r="B29" s="3"/>
      <c r="C29" s="4">
        <f t="shared" ref="C29:C47" si="5">D3+D29+D55+D81+D107+D133+D159</f>
        <v>0.29166666666666663</v>
      </c>
      <c r="D29" s="5">
        <f>1/48*COUNTIF(F29:AQ29,"&lt;&gt;")</f>
        <v>0.16666666666666666</v>
      </c>
      <c r="E29" s="6"/>
      <c r="F29" s="7"/>
      <c r="G29" s="8"/>
      <c r="H29" s="8"/>
      <c r="I29" s="8" t="s">
        <v>5</v>
      </c>
      <c r="J29" s="8" t="s">
        <v>5</v>
      </c>
      <c r="K29" s="8" t="s">
        <v>5</v>
      </c>
      <c r="L29" s="8" t="s">
        <v>5</v>
      </c>
      <c r="M29" s="8"/>
      <c r="N29" s="8"/>
      <c r="O29" s="8"/>
      <c r="P29" s="8"/>
      <c r="Q29" s="8"/>
      <c r="R29" s="8" t="s">
        <v>5</v>
      </c>
      <c r="S29" s="8" t="s">
        <v>5</v>
      </c>
      <c r="T29" s="8" t="s">
        <v>5</v>
      </c>
      <c r="U29" s="8" t="s">
        <v>5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9"/>
      <c r="AQ29" s="10"/>
      <c r="AT29" s="75" t="str">
        <f t="shared" si="2"/>
        <v xml:space="preserve"> </v>
      </c>
      <c r="AU29" s="76">
        <f>COUNTA((E18,E44,E70,E96,E122,E148,E174))</f>
        <v>0</v>
      </c>
    </row>
    <row r="30" spans="2:47" x14ac:dyDescent="0.3">
      <c r="B30" s="3"/>
      <c r="C30" s="4">
        <f t="shared" si="5"/>
        <v>0.125</v>
      </c>
      <c r="D30" s="5">
        <f t="shared" ref="D30:D49" si="6">1/48*COUNTIF(F30:AQ30,"&lt;&gt;")</f>
        <v>0.125</v>
      </c>
      <c r="E30" s="11"/>
      <c r="F30" s="12"/>
      <c r="G30" s="13"/>
      <c r="H30" s="13"/>
      <c r="I30" s="13" t="s">
        <v>4</v>
      </c>
      <c r="J30" s="13"/>
      <c r="K30" s="13" t="s">
        <v>4</v>
      </c>
      <c r="L30" s="13" t="s">
        <v>4</v>
      </c>
      <c r="M30" s="13" t="s">
        <v>4</v>
      </c>
      <c r="N30" s="13" t="s">
        <v>4</v>
      </c>
      <c r="O30" s="13" t="s">
        <v>4</v>
      </c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4"/>
      <c r="AQ30" s="15"/>
      <c r="AT30" s="75" t="str">
        <f t="shared" si="2"/>
        <v xml:space="preserve"> </v>
      </c>
      <c r="AU30" s="76">
        <f>COUNTA((E19,E45,E71,E97,E123,E149,E175))</f>
        <v>0</v>
      </c>
    </row>
    <row r="31" spans="2:47" x14ac:dyDescent="0.3">
      <c r="B31" s="3" t="str">
        <f xml:space="preserve"> '[1]Liste Employés W&amp;S'!A4 &amp; " " &amp; '[1]Liste Employés W&amp;S'!B4</f>
        <v xml:space="preserve"> </v>
      </c>
      <c r="C31" s="4">
        <f t="shared" si="5"/>
        <v>0</v>
      </c>
      <c r="D31" s="5">
        <f t="shared" si="6"/>
        <v>0</v>
      </c>
      <c r="E31" s="11"/>
      <c r="F31" s="12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4"/>
      <c r="AQ31" s="15"/>
      <c r="AT31" s="75" t="str">
        <f t="shared" si="2"/>
        <v xml:space="preserve"> </v>
      </c>
      <c r="AU31" s="76">
        <f>COUNTA((E20,E46,E72,E98,E124,E150,E176))</f>
        <v>0</v>
      </c>
    </row>
    <row r="32" spans="2:47" x14ac:dyDescent="0.3">
      <c r="B32" s="3" t="str">
        <f xml:space="preserve"> '[1]Liste Employés W&amp;S'!A5 &amp; " " &amp; '[1]Liste Employés W&amp;S'!B5</f>
        <v xml:space="preserve"> </v>
      </c>
      <c r="C32" s="4">
        <f t="shared" si="5"/>
        <v>0</v>
      </c>
      <c r="D32" s="5">
        <f t="shared" si="6"/>
        <v>0</v>
      </c>
      <c r="E32" s="11"/>
      <c r="F32" s="1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4"/>
      <c r="AQ32" s="15"/>
      <c r="AT32" s="75" t="str">
        <f t="shared" si="2"/>
        <v xml:space="preserve"> </v>
      </c>
      <c r="AU32" s="76">
        <f>COUNTA((E21,E47,E73,E99,E125,E151,E177))</f>
        <v>0</v>
      </c>
    </row>
    <row r="33" spans="1:133" x14ac:dyDescent="0.3">
      <c r="B33" s="3" t="str">
        <f xml:space="preserve"> '[1]Liste Employés W&amp;S'!A6 &amp; " " &amp; '[1]Liste Employés W&amp;S'!B6</f>
        <v xml:space="preserve"> </v>
      </c>
      <c r="C33" s="4">
        <f t="shared" si="5"/>
        <v>0</v>
      </c>
      <c r="D33" s="5">
        <f t="shared" si="6"/>
        <v>0</v>
      </c>
      <c r="E33" s="11"/>
      <c r="F33" s="12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4"/>
      <c r="AQ33" s="15"/>
      <c r="AT33" s="75" t="str">
        <f t="shared" si="2"/>
        <v xml:space="preserve"> </v>
      </c>
      <c r="AU33" s="76">
        <f>COUNTA((E22,E48,E74,E100,E126,E152,E178))</f>
        <v>0</v>
      </c>
    </row>
    <row r="34" spans="1:133" ht="15" thickBot="1" x14ac:dyDescent="0.35">
      <c r="B34" s="3" t="str">
        <f xml:space="preserve"> '[1]Liste Employés W&amp;S'!A7 &amp; " " &amp; '[1]Liste Employés W&amp;S'!B7</f>
        <v xml:space="preserve"> </v>
      </c>
      <c r="C34" s="4">
        <f t="shared" si="5"/>
        <v>0</v>
      </c>
      <c r="D34" s="5">
        <f t="shared" si="6"/>
        <v>0</v>
      </c>
      <c r="E34" s="11"/>
      <c r="F34" s="12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4"/>
      <c r="AQ34" s="15"/>
      <c r="AT34" s="99" t="str">
        <f t="shared" si="2"/>
        <v xml:space="preserve"> </v>
      </c>
      <c r="AU34" s="100">
        <f>COUNTA((E23,E49,E75,E101,E127,E153,E179))</f>
        <v>0</v>
      </c>
    </row>
    <row r="35" spans="1:133" ht="11.25" customHeight="1" x14ac:dyDescent="0.3">
      <c r="B35" s="3" t="str">
        <f xml:space="preserve"> '[1]Liste Employés W&amp;S'!A8 &amp; " " &amp; '[1]Liste Employés W&amp;S'!B8</f>
        <v xml:space="preserve"> </v>
      </c>
      <c r="C35" s="4">
        <f t="shared" si="5"/>
        <v>0</v>
      </c>
      <c r="D35" s="5">
        <f t="shared" si="6"/>
        <v>0</v>
      </c>
      <c r="E35" s="11"/>
      <c r="F35" s="12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4"/>
      <c r="AQ35" s="15"/>
    </row>
    <row r="36" spans="1:133" ht="18" customHeight="1" x14ac:dyDescent="0.3">
      <c r="B36" s="3" t="str">
        <f xml:space="preserve"> '[1]Liste Employés W&amp;S'!A9 &amp; " " &amp; '[1]Liste Employés W&amp;S'!B9</f>
        <v xml:space="preserve"> </v>
      </c>
      <c r="C36" s="4">
        <f t="shared" si="5"/>
        <v>0</v>
      </c>
      <c r="D36" s="5">
        <f t="shared" si="6"/>
        <v>0</v>
      </c>
      <c r="E36" s="11"/>
      <c r="F36" s="12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4"/>
      <c r="AQ36" s="15"/>
      <c r="AT36" s="16"/>
    </row>
    <row r="37" spans="1:133" s="69" customFormat="1" ht="17.399999999999999" customHeight="1" x14ac:dyDescent="0.3">
      <c r="A37"/>
      <c r="B37" s="64" t="str">
        <f xml:space="preserve"> '[1]Liste Employés W&amp;S'!A10 &amp; " " &amp; '[1]Liste Employés W&amp;S'!B10</f>
        <v xml:space="preserve"> </v>
      </c>
      <c r="C37" s="4">
        <f t="shared" si="5"/>
        <v>0</v>
      </c>
      <c r="D37" s="5">
        <f t="shared" si="6"/>
        <v>0</v>
      </c>
      <c r="E37" s="65"/>
      <c r="F37" s="12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4"/>
      <c r="AQ37" s="15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</row>
    <row r="38" spans="1:133" x14ac:dyDescent="0.3">
      <c r="B38" s="3" t="str">
        <f xml:space="preserve"> '[1]Liste Employés W&amp;S'!A11 &amp; " " &amp; '[1]Liste Employés W&amp;S'!B11</f>
        <v xml:space="preserve"> </v>
      </c>
      <c r="C38" s="4">
        <f t="shared" si="5"/>
        <v>0</v>
      </c>
      <c r="D38" s="5">
        <f t="shared" si="6"/>
        <v>0</v>
      </c>
      <c r="E38" s="11"/>
      <c r="F38" s="1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4"/>
      <c r="AQ38" s="15"/>
      <c r="AT38" s="16"/>
    </row>
    <row r="39" spans="1:133" x14ac:dyDescent="0.3">
      <c r="B39" s="3" t="str">
        <f xml:space="preserve"> '[1]Liste Employés W&amp;S'!A12 &amp; " " &amp; '[1]Liste Employés W&amp;S'!B12</f>
        <v xml:space="preserve"> </v>
      </c>
      <c r="C39" s="4">
        <f t="shared" si="5"/>
        <v>0</v>
      </c>
      <c r="D39" s="5">
        <f t="shared" si="6"/>
        <v>0</v>
      </c>
      <c r="E39" s="11"/>
      <c r="F39" s="12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4"/>
      <c r="AQ39" s="15"/>
    </row>
    <row r="40" spans="1:133" x14ac:dyDescent="0.3">
      <c r="B40" s="3" t="str">
        <f xml:space="preserve"> '[1]Liste Employés W&amp;S'!A13 &amp; " " &amp; '[1]Liste Employés W&amp;S'!B13</f>
        <v xml:space="preserve"> </v>
      </c>
      <c r="C40" s="4">
        <f t="shared" si="5"/>
        <v>0</v>
      </c>
      <c r="D40" s="5">
        <f t="shared" si="6"/>
        <v>0</v>
      </c>
      <c r="E40" s="11"/>
      <c r="F40" s="12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4"/>
      <c r="AQ40" s="15"/>
    </row>
    <row r="41" spans="1:133" x14ac:dyDescent="0.3">
      <c r="B41" s="3" t="str">
        <f xml:space="preserve"> '[1]Liste Employés W&amp;S'!A14 &amp; " " &amp; '[1]Liste Employés W&amp;S'!B14</f>
        <v xml:space="preserve"> </v>
      </c>
      <c r="C41" s="4">
        <f t="shared" si="5"/>
        <v>0</v>
      </c>
      <c r="D41" s="5">
        <f t="shared" si="6"/>
        <v>0</v>
      </c>
      <c r="E41" s="11"/>
      <c r="F41" s="1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4"/>
      <c r="AQ41" s="15"/>
    </row>
    <row r="42" spans="1:133" x14ac:dyDescent="0.3">
      <c r="B42" s="3" t="str">
        <f xml:space="preserve"> '[1]Liste Employés W&amp;S'!A15 &amp; " " &amp; '[1]Liste Employés W&amp;S'!B15</f>
        <v xml:space="preserve"> </v>
      </c>
      <c r="C42" s="4">
        <f t="shared" si="5"/>
        <v>0</v>
      </c>
      <c r="D42" s="5">
        <f t="shared" si="6"/>
        <v>0</v>
      </c>
      <c r="E42" s="11"/>
      <c r="F42" s="12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4"/>
      <c r="AQ42" s="15"/>
    </row>
    <row r="43" spans="1:133" x14ac:dyDescent="0.3">
      <c r="B43" s="3" t="str">
        <f xml:space="preserve"> '[1]Liste Employés W&amp;S'!A16 &amp; " " &amp; '[1]Liste Employés W&amp;S'!B16</f>
        <v xml:space="preserve"> </v>
      </c>
      <c r="C43" s="4">
        <f t="shared" si="5"/>
        <v>0</v>
      </c>
      <c r="D43" s="5">
        <f t="shared" si="6"/>
        <v>0</v>
      </c>
      <c r="E43" s="11"/>
      <c r="F43" s="12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4"/>
      <c r="AQ43" s="15"/>
    </row>
    <row r="44" spans="1:133" x14ac:dyDescent="0.3">
      <c r="B44" s="3" t="str">
        <f xml:space="preserve"> '[1]Liste Employés W&amp;S'!A17 &amp; " " &amp; '[1]Liste Employés W&amp;S'!B17</f>
        <v xml:space="preserve"> </v>
      </c>
      <c r="C44" s="4">
        <f t="shared" si="5"/>
        <v>0</v>
      </c>
      <c r="D44" s="5">
        <f t="shared" si="6"/>
        <v>0</v>
      </c>
      <c r="E44" s="11"/>
      <c r="F44" s="1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4"/>
      <c r="AQ44" s="15"/>
    </row>
    <row r="45" spans="1:133" x14ac:dyDescent="0.3">
      <c r="B45" s="3" t="str">
        <f xml:space="preserve"> '[1]Liste Employés W&amp;S'!A18 &amp; " " &amp; '[1]Liste Employés W&amp;S'!B18</f>
        <v xml:space="preserve"> </v>
      </c>
      <c r="C45" s="4">
        <f t="shared" si="5"/>
        <v>0</v>
      </c>
      <c r="D45" s="5">
        <f t="shared" si="6"/>
        <v>0</v>
      </c>
      <c r="E45" s="11"/>
      <c r="F45" s="12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4"/>
      <c r="AQ45" s="15"/>
    </row>
    <row r="46" spans="1:133" x14ac:dyDescent="0.3">
      <c r="B46" s="3" t="str">
        <f xml:space="preserve"> '[1]Liste Employés W&amp;S'!A19 &amp; " " &amp; '[1]Liste Employés W&amp;S'!B19</f>
        <v xml:space="preserve"> </v>
      </c>
      <c r="C46" s="4">
        <f t="shared" si="5"/>
        <v>0</v>
      </c>
      <c r="D46" s="5">
        <f t="shared" si="6"/>
        <v>0</v>
      </c>
      <c r="E46" s="11"/>
      <c r="F46" s="12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4"/>
      <c r="AQ46" s="15"/>
    </row>
    <row r="47" spans="1:133" x14ac:dyDescent="0.3">
      <c r="B47" s="3" t="str">
        <f xml:space="preserve"> '[1]Liste Employés W&amp;S'!A20 &amp; " " &amp; '[1]Liste Employés W&amp;S'!B20</f>
        <v xml:space="preserve"> </v>
      </c>
      <c r="C47" s="4">
        <f t="shared" si="5"/>
        <v>0</v>
      </c>
      <c r="D47" s="5">
        <f t="shared" si="6"/>
        <v>0</v>
      </c>
      <c r="E47" s="11"/>
      <c r="F47" s="1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4"/>
      <c r="AQ47" s="15"/>
    </row>
    <row r="48" spans="1:133" x14ac:dyDescent="0.3">
      <c r="B48" s="3" t="str">
        <f xml:space="preserve"> '[1]Liste Employés W&amp;S'!A21 &amp; " " &amp; '[1]Liste Employés W&amp;S'!B21</f>
        <v xml:space="preserve"> </v>
      </c>
      <c r="C48" s="4">
        <f>D22+D48+D74+D101+D127+D153+D179</f>
        <v>0</v>
      </c>
      <c r="D48" s="5">
        <f t="shared" si="6"/>
        <v>0</v>
      </c>
      <c r="E48" s="11"/>
      <c r="F48" s="12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4"/>
      <c r="AQ48" s="15"/>
    </row>
    <row r="49" spans="2:133" ht="15" thickBot="1" x14ac:dyDescent="0.35">
      <c r="B49" s="3" t="str">
        <f xml:space="preserve"> '[1]Liste Employés W&amp;S'!A22 &amp; " " &amp; '[1]Liste Employés W&amp;S'!B22</f>
        <v xml:space="preserve"> </v>
      </c>
      <c r="C49" s="4">
        <f>D23+D49+D76+D102+D128+D154+D180</f>
        <v>0</v>
      </c>
      <c r="D49" s="5">
        <f t="shared" si="6"/>
        <v>0</v>
      </c>
      <c r="E49" s="77"/>
      <c r="F49" s="7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80"/>
      <c r="AQ49" s="81"/>
    </row>
    <row r="50" spans="2:133" x14ac:dyDescent="0.3">
      <c r="B50" s="82" t="s">
        <v>34</v>
      </c>
      <c r="C50" s="83"/>
      <c r="D50" s="83"/>
      <c r="E50" s="84"/>
      <c r="F50" s="85">
        <f t="shared" ref="F50:AQ50" si="7">COUNTIF(F29:F46,"x")</f>
        <v>0</v>
      </c>
      <c r="G50" s="85">
        <f t="shared" si="7"/>
        <v>0</v>
      </c>
      <c r="H50" s="85">
        <f t="shared" si="7"/>
        <v>0</v>
      </c>
      <c r="I50" s="85">
        <f t="shared" si="7"/>
        <v>2</v>
      </c>
      <c r="J50" s="85">
        <f t="shared" si="7"/>
        <v>1</v>
      </c>
      <c r="K50" s="85">
        <f t="shared" si="7"/>
        <v>2</v>
      </c>
      <c r="L50" s="85">
        <f t="shared" si="7"/>
        <v>2</v>
      </c>
      <c r="M50" s="85">
        <f t="shared" si="7"/>
        <v>1</v>
      </c>
      <c r="N50" s="85">
        <f t="shared" si="7"/>
        <v>1</v>
      </c>
      <c r="O50" s="85">
        <f t="shared" si="7"/>
        <v>1</v>
      </c>
      <c r="P50" s="85">
        <f t="shared" si="7"/>
        <v>0</v>
      </c>
      <c r="Q50" s="85">
        <f t="shared" si="7"/>
        <v>0</v>
      </c>
      <c r="R50" s="85">
        <f t="shared" si="7"/>
        <v>1</v>
      </c>
      <c r="S50" s="85">
        <f t="shared" si="7"/>
        <v>1</v>
      </c>
      <c r="T50" s="85">
        <f t="shared" si="7"/>
        <v>1</v>
      </c>
      <c r="U50" s="85">
        <f t="shared" si="7"/>
        <v>1</v>
      </c>
      <c r="V50" s="85">
        <f t="shared" si="7"/>
        <v>0</v>
      </c>
      <c r="W50" s="85">
        <f t="shared" si="7"/>
        <v>0</v>
      </c>
      <c r="X50" s="85">
        <f t="shared" si="7"/>
        <v>0</v>
      </c>
      <c r="Y50" s="85">
        <f t="shared" si="7"/>
        <v>0</v>
      </c>
      <c r="Z50" s="85">
        <f t="shared" si="7"/>
        <v>0</v>
      </c>
      <c r="AA50" s="85">
        <f t="shared" si="7"/>
        <v>0</v>
      </c>
      <c r="AB50" s="85">
        <f t="shared" si="7"/>
        <v>0</v>
      </c>
      <c r="AC50" s="85">
        <f t="shared" si="7"/>
        <v>0</v>
      </c>
      <c r="AD50" s="85">
        <f t="shared" si="7"/>
        <v>0</v>
      </c>
      <c r="AE50" s="85">
        <f t="shared" si="7"/>
        <v>0</v>
      </c>
      <c r="AF50" s="85">
        <f t="shared" si="7"/>
        <v>0</v>
      </c>
      <c r="AG50" s="85">
        <f t="shared" si="7"/>
        <v>0</v>
      </c>
      <c r="AH50" s="85">
        <f t="shared" si="7"/>
        <v>0</v>
      </c>
      <c r="AI50" s="85">
        <f t="shared" si="7"/>
        <v>0</v>
      </c>
      <c r="AJ50" s="85">
        <f t="shared" si="7"/>
        <v>0</v>
      </c>
      <c r="AK50" s="85">
        <f t="shared" si="7"/>
        <v>0</v>
      </c>
      <c r="AL50" s="85">
        <f t="shared" si="7"/>
        <v>0</v>
      </c>
      <c r="AM50" s="85">
        <f t="shared" si="7"/>
        <v>0</v>
      </c>
      <c r="AN50" s="85">
        <f t="shared" si="7"/>
        <v>0</v>
      </c>
      <c r="AO50" s="85">
        <f t="shared" si="7"/>
        <v>0</v>
      </c>
      <c r="AP50" s="85">
        <f t="shared" si="7"/>
        <v>0</v>
      </c>
      <c r="AQ50" s="86">
        <f t="shared" si="7"/>
        <v>0</v>
      </c>
    </row>
    <row r="51" spans="2:133" x14ac:dyDescent="0.3">
      <c r="B51" s="87" t="s">
        <v>31</v>
      </c>
      <c r="C51" s="88"/>
      <c r="D51" s="88"/>
      <c r="E51" s="89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1"/>
    </row>
    <row r="52" spans="2:133" ht="15" thickBot="1" x14ac:dyDescent="0.35">
      <c r="B52" s="92" t="s">
        <v>35</v>
      </c>
      <c r="C52" s="93"/>
      <c r="D52" s="93"/>
      <c r="E52" s="94"/>
      <c r="F52" s="95">
        <f>F50-F51</f>
        <v>0</v>
      </c>
      <c r="G52" s="95">
        <f t="shared" ref="G52:AQ52" si="8">G50-G51</f>
        <v>0</v>
      </c>
      <c r="H52" s="95">
        <f t="shared" si="8"/>
        <v>0</v>
      </c>
      <c r="I52" s="95">
        <f t="shared" si="8"/>
        <v>2</v>
      </c>
      <c r="J52" s="95">
        <f t="shared" si="8"/>
        <v>1</v>
      </c>
      <c r="K52" s="95">
        <f t="shared" si="8"/>
        <v>2</v>
      </c>
      <c r="L52" s="95">
        <f t="shared" si="8"/>
        <v>2</v>
      </c>
      <c r="M52" s="95">
        <f t="shared" si="8"/>
        <v>1</v>
      </c>
      <c r="N52" s="95">
        <f t="shared" si="8"/>
        <v>1</v>
      </c>
      <c r="O52" s="95">
        <f t="shared" si="8"/>
        <v>1</v>
      </c>
      <c r="P52" s="95">
        <f t="shared" si="8"/>
        <v>0</v>
      </c>
      <c r="Q52" s="95">
        <f t="shared" si="8"/>
        <v>0</v>
      </c>
      <c r="R52" s="95">
        <f t="shared" si="8"/>
        <v>1</v>
      </c>
      <c r="S52" s="95">
        <f t="shared" si="8"/>
        <v>1</v>
      </c>
      <c r="T52" s="95">
        <f t="shared" si="8"/>
        <v>1</v>
      </c>
      <c r="U52" s="95">
        <f t="shared" si="8"/>
        <v>1</v>
      </c>
      <c r="V52" s="95">
        <f t="shared" si="8"/>
        <v>0</v>
      </c>
      <c r="W52" s="95">
        <f t="shared" si="8"/>
        <v>0</v>
      </c>
      <c r="X52" s="95">
        <f t="shared" si="8"/>
        <v>0</v>
      </c>
      <c r="Y52" s="95">
        <f t="shared" si="8"/>
        <v>0</v>
      </c>
      <c r="Z52" s="95">
        <f t="shared" si="8"/>
        <v>0</v>
      </c>
      <c r="AA52" s="95">
        <f t="shared" si="8"/>
        <v>0</v>
      </c>
      <c r="AB52" s="95">
        <f t="shared" si="8"/>
        <v>0</v>
      </c>
      <c r="AC52" s="95">
        <f t="shared" si="8"/>
        <v>0</v>
      </c>
      <c r="AD52" s="95">
        <f t="shared" si="8"/>
        <v>0</v>
      </c>
      <c r="AE52" s="95">
        <f t="shared" si="8"/>
        <v>0</v>
      </c>
      <c r="AF52" s="95">
        <f t="shared" si="8"/>
        <v>0</v>
      </c>
      <c r="AG52" s="95">
        <f t="shared" si="8"/>
        <v>0</v>
      </c>
      <c r="AH52" s="95">
        <f t="shared" si="8"/>
        <v>0</v>
      </c>
      <c r="AI52" s="95">
        <f t="shared" si="8"/>
        <v>0</v>
      </c>
      <c r="AJ52" s="95">
        <f t="shared" si="8"/>
        <v>0</v>
      </c>
      <c r="AK52" s="95">
        <f t="shared" si="8"/>
        <v>0</v>
      </c>
      <c r="AL52" s="95">
        <f t="shared" si="8"/>
        <v>0</v>
      </c>
      <c r="AM52" s="95">
        <f t="shared" si="8"/>
        <v>0</v>
      </c>
      <c r="AN52" s="95">
        <f t="shared" si="8"/>
        <v>0</v>
      </c>
      <c r="AO52" s="95">
        <f t="shared" si="8"/>
        <v>0</v>
      </c>
      <c r="AP52" s="95">
        <f t="shared" si="8"/>
        <v>0</v>
      </c>
      <c r="AQ52" s="96">
        <f t="shared" si="8"/>
        <v>0</v>
      </c>
    </row>
    <row r="53" spans="2:133" ht="15" thickBot="1" x14ac:dyDescent="0.35">
      <c r="B53" s="119" t="s">
        <v>36</v>
      </c>
      <c r="C53" s="97"/>
      <c r="D53" s="29"/>
      <c r="E53" s="31" t="s">
        <v>2</v>
      </c>
      <c r="F53" s="33">
        <f>$F$1+2</f>
        <v>45721</v>
      </c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4"/>
    </row>
    <row r="54" spans="2:133" ht="15" thickBot="1" x14ac:dyDescent="0.35">
      <c r="B54" s="120"/>
      <c r="C54" s="28"/>
      <c r="D54" s="30"/>
      <c r="E54" s="32"/>
      <c r="F54" s="112">
        <v>0.25</v>
      </c>
      <c r="G54" s="113">
        <v>0.27083333333333331</v>
      </c>
      <c r="H54" s="114">
        <v>0.29166666666666669</v>
      </c>
      <c r="I54" s="115">
        <v>0.3125</v>
      </c>
      <c r="J54" s="114">
        <v>0.33333333333333298</v>
      </c>
      <c r="K54" s="115">
        <v>0.35416666666666702</v>
      </c>
      <c r="L54" s="114">
        <v>0.375</v>
      </c>
      <c r="M54" s="116">
        <v>0.39583333333333298</v>
      </c>
      <c r="N54" s="117">
        <v>0.41666666666666702</v>
      </c>
      <c r="O54" s="116">
        <v>0.4375</v>
      </c>
      <c r="P54" s="117">
        <v>0.45833333333333298</v>
      </c>
      <c r="Q54" s="116">
        <v>0.47916666666666602</v>
      </c>
      <c r="R54" s="114">
        <v>0.5</v>
      </c>
      <c r="S54" s="115">
        <v>0.52083333333333304</v>
      </c>
      <c r="T54" s="114">
        <v>0.54166666666666596</v>
      </c>
      <c r="U54" s="115">
        <v>0.5625</v>
      </c>
      <c r="V54" s="113">
        <v>0.58333333333333304</v>
      </c>
      <c r="W54" s="116">
        <v>0.60416666666666596</v>
      </c>
      <c r="X54" s="117">
        <v>0.625</v>
      </c>
      <c r="Y54" s="116">
        <v>0.64583333333333304</v>
      </c>
      <c r="Z54" s="117">
        <v>0.66666666666666596</v>
      </c>
      <c r="AA54" s="116">
        <v>0.6875</v>
      </c>
      <c r="AB54" s="116">
        <v>0.70833333333333304</v>
      </c>
      <c r="AC54" s="117">
        <v>0.72916666666666596</v>
      </c>
      <c r="AD54" s="116">
        <v>0.75</v>
      </c>
      <c r="AE54" s="112">
        <v>0.77083333333333304</v>
      </c>
      <c r="AF54" s="114">
        <v>0.79166666666666596</v>
      </c>
      <c r="AG54" s="114">
        <v>0.8125</v>
      </c>
      <c r="AH54" s="115">
        <v>0.83333333333333304</v>
      </c>
      <c r="AI54" s="114">
        <v>0.85416666666666596</v>
      </c>
      <c r="AJ54" s="117">
        <v>0.874999999999999</v>
      </c>
      <c r="AK54" s="116">
        <v>0.89583333333333304</v>
      </c>
      <c r="AL54" s="116">
        <v>0.91666666666666596</v>
      </c>
      <c r="AM54" s="117">
        <v>0.937499999999999</v>
      </c>
      <c r="AN54" s="116">
        <v>0.95833333333333304</v>
      </c>
      <c r="AO54" s="117">
        <v>0.97916666666666596</v>
      </c>
      <c r="AP54" s="116">
        <v>0.999999999999999</v>
      </c>
      <c r="AQ54" s="116">
        <v>1.0208333333333299</v>
      </c>
      <c r="AR54" s="46"/>
    </row>
    <row r="55" spans="2:133" x14ac:dyDescent="0.3">
      <c r="B55" s="3"/>
      <c r="C55" s="4">
        <f t="shared" ref="C55:C73" si="9">D3+D29+D55+D81+D107+D133+D159</f>
        <v>0.29166666666666663</v>
      </c>
      <c r="D55" s="5">
        <f>1/48*COUNTIF(F55:AQ55,"&lt;&gt;")</f>
        <v>0</v>
      </c>
      <c r="E55" s="6"/>
      <c r="F55" s="7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9"/>
      <c r="AQ55" s="10"/>
    </row>
    <row r="56" spans="2:133" x14ac:dyDescent="0.3">
      <c r="B56" s="3"/>
      <c r="C56" s="4">
        <f t="shared" si="9"/>
        <v>0.125</v>
      </c>
      <c r="D56" s="5">
        <f t="shared" ref="D56:D75" si="10">1/48*COUNTIF(F56:AQ56,"&lt;&gt;")</f>
        <v>0</v>
      </c>
      <c r="E56" s="11"/>
      <c r="F56" s="12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4"/>
      <c r="AQ56" s="15"/>
    </row>
    <row r="57" spans="2:133" x14ac:dyDescent="0.3">
      <c r="B57" s="3" t="str">
        <f xml:space="preserve"> '[1]Liste Employés W&amp;S'!A4 &amp; " " &amp; '[1]Liste Employés W&amp;S'!B4</f>
        <v xml:space="preserve"> </v>
      </c>
      <c r="C57" s="4">
        <f t="shared" si="9"/>
        <v>0</v>
      </c>
      <c r="D57" s="5">
        <f t="shared" si="10"/>
        <v>0</v>
      </c>
      <c r="E57" s="11"/>
      <c r="F57" s="12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4"/>
      <c r="AQ57" s="15"/>
    </row>
    <row r="58" spans="2:133" x14ac:dyDescent="0.3">
      <c r="B58" s="3" t="str">
        <f xml:space="preserve"> '[1]Liste Employés W&amp;S'!A5 &amp; " " &amp; '[1]Liste Employés W&amp;S'!B5</f>
        <v xml:space="preserve"> </v>
      </c>
      <c r="C58" s="4">
        <f t="shared" si="9"/>
        <v>0</v>
      </c>
      <c r="D58" s="5">
        <f t="shared" si="10"/>
        <v>0</v>
      </c>
      <c r="E58" s="11"/>
      <c r="F58" s="12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4"/>
      <c r="AQ58" s="15"/>
    </row>
    <row r="59" spans="2:133" x14ac:dyDescent="0.3">
      <c r="B59" s="3" t="str">
        <f xml:space="preserve"> '[1]Liste Employés W&amp;S'!A6 &amp; " " &amp; '[1]Liste Employés W&amp;S'!B6</f>
        <v xml:space="preserve"> </v>
      </c>
      <c r="C59" s="4">
        <f t="shared" si="9"/>
        <v>0</v>
      </c>
      <c r="D59" s="5">
        <f t="shared" si="10"/>
        <v>0</v>
      </c>
      <c r="E59" s="11"/>
      <c r="F59" s="12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4"/>
      <c r="AQ59" s="15"/>
    </row>
    <row r="60" spans="2:133" x14ac:dyDescent="0.3">
      <c r="B60" s="3" t="str">
        <f xml:space="preserve"> '[1]Liste Employés W&amp;S'!A7 &amp; " " &amp; '[1]Liste Employés W&amp;S'!B7</f>
        <v xml:space="preserve"> </v>
      </c>
      <c r="C60" s="4">
        <f t="shared" si="9"/>
        <v>0</v>
      </c>
      <c r="D60" s="5">
        <f t="shared" si="10"/>
        <v>0</v>
      </c>
      <c r="E60" s="11"/>
      <c r="F60" s="12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4"/>
      <c r="AQ60" s="15"/>
    </row>
    <row r="61" spans="2:133" x14ac:dyDescent="0.3">
      <c r="B61" s="3" t="str">
        <f xml:space="preserve"> '[1]Liste Employés W&amp;S'!A8 &amp; " " &amp; '[1]Liste Employés W&amp;S'!B8</f>
        <v xml:space="preserve"> </v>
      </c>
      <c r="C61" s="4">
        <f t="shared" si="9"/>
        <v>0</v>
      </c>
      <c r="D61" s="5">
        <f t="shared" si="10"/>
        <v>0</v>
      </c>
      <c r="E61" s="11"/>
      <c r="F61" s="12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4"/>
      <c r="AQ61" s="15"/>
    </row>
    <row r="62" spans="2:133" x14ac:dyDescent="0.3">
      <c r="B62" s="3" t="str">
        <f xml:space="preserve"> '[1]Liste Employés W&amp;S'!A9 &amp; " " &amp; '[1]Liste Employés W&amp;S'!B9</f>
        <v xml:space="preserve"> </v>
      </c>
      <c r="C62" s="4">
        <f t="shared" si="9"/>
        <v>0</v>
      </c>
      <c r="D62" s="5">
        <f t="shared" si="10"/>
        <v>0</v>
      </c>
      <c r="E62" s="11"/>
      <c r="F62" s="12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4"/>
      <c r="AQ62" s="15"/>
    </row>
    <row r="63" spans="2:133" s="69" customFormat="1" x14ac:dyDescent="0.3">
      <c r="B63" s="64" t="str">
        <f xml:space="preserve"> '[1]Liste Employés W&amp;S'!A10 &amp; " " &amp; '[1]Liste Employés W&amp;S'!B10</f>
        <v xml:space="preserve"> </v>
      </c>
      <c r="C63" s="4">
        <f t="shared" si="9"/>
        <v>0</v>
      </c>
      <c r="D63" s="5">
        <f t="shared" si="10"/>
        <v>0</v>
      </c>
      <c r="E63" s="65"/>
      <c r="F63" s="12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4"/>
      <c r="AQ63" s="15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</row>
    <row r="64" spans="2:133" x14ac:dyDescent="0.3">
      <c r="B64" s="3" t="str">
        <f xml:space="preserve"> '[1]Liste Employés W&amp;S'!A11 &amp; " " &amp; '[1]Liste Employés W&amp;S'!B11</f>
        <v xml:space="preserve"> </v>
      </c>
      <c r="C64" s="4">
        <f t="shared" si="9"/>
        <v>0</v>
      </c>
      <c r="D64" s="5">
        <f t="shared" si="10"/>
        <v>0</v>
      </c>
      <c r="E64" s="11"/>
      <c r="F64" s="12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4"/>
      <c r="AQ64" s="15"/>
    </row>
    <row r="65" spans="2:44" x14ac:dyDescent="0.3">
      <c r="B65" s="3" t="str">
        <f xml:space="preserve"> '[1]Liste Employés W&amp;S'!A12 &amp; " " &amp; '[1]Liste Employés W&amp;S'!B12</f>
        <v xml:space="preserve"> </v>
      </c>
      <c r="C65" s="4">
        <f t="shared" si="9"/>
        <v>0</v>
      </c>
      <c r="D65" s="5">
        <f t="shared" si="10"/>
        <v>0</v>
      </c>
      <c r="E65" s="11"/>
      <c r="F65" s="12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4"/>
      <c r="AQ65" s="15"/>
    </row>
    <row r="66" spans="2:44" x14ac:dyDescent="0.3">
      <c r="B66" s="3" t="str">
        <f xml:space="preserve"> '[1]Liste Employés W&amp;S'!A13 &amp; " " &amp; '[1]Liste Employés W&amp;S'!B13</f>
        <v xml:space="preserve"> </v>
      </c>
      <c r="C66" s="4">
        <f t="shared" si="9"/>
        <v>0</v>
      </c>
      <c r="D66" s="5">
        <f t="shared" si="10"/>
        <v>0</v>
      </c>
      <c r="E66" s="11"/>
      <c r="F66" s="12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4"/>
      <c r="AQ66" s="15"/>
    </row>
    <row r="67" spans="2:44" x14ac:dyDescent="0.3">
      <c r="B67" s="3" t="str">
        <f xml:space="preserve"> '[1]Liste Employés W&amp;S'!A14 &amp; " " &amp; '[1]Liste Employés W&amp;S'!B14</f>
        <v xml:space="preserve"> </v>
      </c>
      <c r="C67" s="4">
        <f t="shared" si="9"/>
        <v>0</v>
      </c>
      <c r="D67" s="5">
        <f t="shared" si="10"/>
        <v>0</v>
      </c>
      <c r="E67" s="11"/>
      <c r="F67" s="12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4"/>
      <c r="AQ67" s="15"/>
    </row>
    <row r="68" spans="2:44" x14ac:dyDescent="0.3">
      <c r="B68" s="3" t="str">
        <f xml:space="preserve"> '[1]Liste Employés W&amp;S'!A15 &amp; " " &amp; '[1]Liste Employés W&amp;S'!B15</f>
        <v xml:space="preserve"> </v>
      </c>
      <c r="C68" s="4">
        <f t="shared" si="9"/>
        <v>0</v>
      </c>
      <c r="D68" s="5">
        <f t="shared" si="10"/>
        <v>0</v>
      </c>
      <c r="E68" s="11"/>
      <c r="F68" s="1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4"/>
      <c r="AQ68" s="15"/>
    </row>
    <row r="69" spans="2:44" x14ac:dyDescent="0.3">
      <c r="B69" s="3" t="str">
        <f xml:space="preserve"> '[1]Liste Employés W&amp;S'!A16 &amp; " " &amp; '[1]Liste Employés W&amp;S'!B16</f>
        <v xml:space="preserve"> </v>
      </c>
      <c r="C69" s="4">
        <f t="shared" si="9"/>
        <v>0</v>
      </c>
      <c r="D69" s="5">
        <f t="shared" si="10"/>
        <v>0</v>
      </c>
      <c r="E69" s="11"/>
      <c r="F69" s="12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4"/>
      <c r="AQ69" s="15"/>
    </row>
    <row r="70" spans="2:44" x14ac:dyDescent="0.3">
      <c r="B70" s="3" t="str">
        <f xml:space="preserve"> '[1]Liste Employés W&amp;S'!A17 &amp; " " &amp; '[1]Liste Employés W&amp;S'!B17</f>
        <v xml:space="preserve"> </v>
      </c>
      <c r="C70" s="4">
        <f t="shared" si="9"/>
        <v>0</v>
      </c>
      <c r="D70" s="5">
        <f t="shared" si="10"/>
        <v>0</v>
      </c>
      <c r="E70" s="11"/>
      <c r="F70" s="12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4"/>
      <c r="AQ70" s="15"/>
    </row>
    <row r="71" spans="2:44" x14ac:dyDescent="0.3">
      <c r="B71" s="3" t="str">
        <f xml:space="preserve"> '[1]Liste Employés W&amp;S'!A18 &amp; " " &amp; '[1]Liste Employés W&amp;S'!B18</f>
        <v xml:space="preserve"> </v>
      </c>
      <c r="C71" s="4">
        <f t="shared" si="9"/>
        <v>0</v>
      </c>
      <c r="D71" s="5">
        <f t="shared" si="10"/>
        <v>0</v>
      </c>
      <c r="E71" s="11"/>
      <c r="F71" s="1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4"/>
      <c r="AQ71" s="15"/>
    </row>
    <row r="72" spans="2:44" x14ac:dyDescent="0.3">
      <c r="B72" s="3" t="str">
        <f xml:space="preserve"> '[1]Liste Employés W&amp;S'!A19 &amp; " " &amp; '[1]Liste Employés W&amp;S'!B19</f>
        <v xml:space="preserve"> </v>
      </c>
      <c r="C72" s="4">
        <f t="shared" si="9"/>
        <v>0</v>
      </c>
      <c r="D72" s="5">
        <f t="shared" si="10"/>
        <v>0</v>
      </c>
      <c r="E72" s="11"/>
      <c r="F72" s="12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4"/>
      <c r="AQ72" s="15"/>
    </row>
    <row r="73" spans="2:44" x14ac:dyDescent="0.3">
      <c r="B73" s="3" t="str">
        <f xml:space="preserve"> '[1]Liste Employés W&amp;S'!A20 &amp; " " &amp; '[1]Liste Employés W&amp;S'!B20</f>
        <v xml:space="preserve"> </v>
      </c>
      <c r="C73" s="4">
        <f t="shared" si="9"/>
        <v>0</v>
      </c>
      <c r="D73" s="5">
        <f t="shared" si="10"/>
        <v>0</v>
      </c>
      <c r="E73" s="11"/>
      <c r="F73" s="12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4"/>
      <c r="AQ73" s="15"/>
    </row>
    <row r="74" spans="2:44" x14ac:dyDescent="0.3">
      <c r="B74" s="3" t="str">
        <f xml:space="preserve"> '[1]Liste Employés W&amp;S'!A21 &amp; " " &amp; '[1]Liste Employés W&amp;S'!B21</f>
        <v xml:space="preserve"> </v>
      </c>
      <c r="C74" s="4">
        <f>D23+D49+D74+D101+D127+D153+D179</f>
        <v>0</v>
      </c>
      <c r="D74" s="5">
        <f t="shared" si="10"/>
        <v>0</v>
      </c>
      <c r="E74" s="11"/>
      <c r="F74" s="12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4"/>
      <c r="AQ74" s="15"/>
    </row>
    <row r="75" spans="2:44" ht="15" thickBot="1" x14ac:dyDescent="0.35">
      <c r="B75" s="3" t="str">
        <f xml:space="preserve"> '[1]Liste Employés W&amp;S'!A22 &amp; " " &amp; '[1]Liste Employés W&amp;S'!B22</f>
        <v xml:space="preserve"> </v>
      </c>
      <c r="C75" s="4">
        <f>D24+D50+D75+D102+D128+D154+D180</f>
        <v>0</v>
      </c>
      <c r="D75" s="5">
        <f t="shared" si="10"/>
        <v>0</v>
      </c>
      <c r="E75" s="77"/>
      <c r="F75" s="78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80"/>
      <c r="AQ75" s="81"/>
    </row>
    <row r="76" spans="2:44" x14ac:dyDescent="0.3">
      <c r="B76" s="82" t="s">
        <v>34</v>
      </c>
      <c r="C76" s="83">
        <f>D51+D77+D103+D129+D155+D181+D206</f>
        <v>0</v>
      </c>
      <c r="D76" s="83"/>
      <c r="E76" s="84"/>
      <c r="F76" s="85">
        <f t="shared" ref="F76:AQ76" si="11">COUNTIF(F55:F72,"x")</f>
        <v>0</v>
      </c>
      <c r="G76" s="85">
        <f t="shared" si="11"/>
        <v>0</v>
      </c>
      <c r="H76" s="85">
        <f t="shared" si="11"/>
        <v>0</v>
      </c>
      <c r="I76" s="85">
        <f t="shared" si="11"/>
        <v>0</v>
      </c>
      <c r="J76" s="85">
        <f t="shared" si="11"/>
        <v>0</v>
      </c>
      <c r="K76" s="85">
        <f t="shared" si="11"/>
        <v>0</v>
      </c>
      <c r="L76" s="85">
        <f t="shared" si="11"/>
        <v>0</v>
      </c>
      <c r="M76" s="85">
        <f t="shared" si="11"/>
        <v>0</v>
      </c>
      <c r="N76" s="85">
        <f t="shared" si="11"/>
        <v>0</v>
      </c>
      <c r="O76" s="85">
        <f t="shared" si="11"/>
        <v>0</v>
      </c>
      <c r="P76" s="85">
        <f t="shared" si="11"/>
        <v>0</v>
      </c>
      <c r="Q76" s="85">
        <f t="shared" si="11"/>
        <v>0</v>
      </c>
      <c r="R76" s="85">
        <f t="shared" si="11"/>
        <v>0</v>
      </c>
      <c r="S76" s="85">
        <f t="shared" si="11"/>
        <v>0</v>
      </c>
      <c r="T76" s="85">
        <f t="shared" si="11"/>
        <v>0</v>
      </c>
      <c r="U76" s="85">
        <f t="shared" si="11"/>
        <v>0</v>
      </c>
      <c r="V76" s="85">
        <f t="shared" si="11"/>
        <v>0</v>
      </c>
      <c r="W76" s="85">
        <f t="shared" si="11"/>
        <v>0</v>
      </c>
      <c r="X76" s="85">
        <f t="shared" si="11"/>
        <v>0</v>
      </c>
      <c r="Y76" s="85">
        <f t="shared" si="11"/>
        <v>0</v>
      </c>
      <c r="Z76" s="85">
        <f t="shared" si="11"/>
        <v>0</v>
      </c>
      <c r="AA76" s="85">
        <f t="shared" si="11"/>
        <v>0</v>
      </c>
      <c r="AB76" s="85">
        <f t="shared" si="11"/>
        <v>0</v>
      </c>
      <c r="AC76" s="85">
        <f t="shared" si="11"/>
        <v>0</v>
      </c>
      <c r="AD76" s="85">
        <f t="shared" si="11"/>
        <v>0</v>
      </c>
      <c r="AE76" s="85">
        <f t="shared" si="11"/>
        <v>0</v>
      </c>
      <c r="AF76" s="85">
        <f t="shared" si="11"/>
        <v>0</v>
      </c>
      <c r="AG76" s="85">
        <f t="shared" si="11"/>
        <v>0</v>
      </c>
      <c r="AH76" s="85">
        <f t="shared" si="11"/>
        <v>0</v>
      </c>
      <c r="AI76" s="85">
        <f t="shared" si="11"/>
        <v>0</v>
      </c>
      <c r="AJ76" s="85">
        <f t="shared" si="11"/>
        <v>0</v>
      </c>
      <c r="AK76" s="85">
        <f t="shared" si="11"/>
        <v>0</v>
      </c>
      <c r="AL76" s="85">
        <f t="shared" si="11"/>
        <v>0</v>
      </c>
      <c r="AM76" s="85">
        <f t="shared" si="11"/>
        <v>0</v>
      </c>
      <c r="AN76" s="85">
        <f t="shared" si="11"/>
        <v>0</v>
      </c>
      <c r="AO76" s="85">
        <f t="shared" si="11"/>
        <v>0</v>
      </c>
      <c r="AP76" s="85">
        <f t="shared" si="11"/>
        <v>0</v>
      </c>
      <c r="AQ76" s="86">
        <f t="shared" si="11"/>
        <v>0</v>
      </c>
    </row>
    <row r="77" spans="2:44" x14ac:dyDescent="0.3">
      <c r="B77" s="87" t="s">
        <v>31</v>
      </c>
      <c r="C77" s="88"/>
      <c r="D77" s="88"/>
      <c r="E77" s="89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  <c r="AQ77" s="91"/>
    </row>
    <row r="78" spans="2:44" ht="15" thickBot="1" x14ac:dyDescent="0.35">
      <c r="B78" s="92" t="s">
        <v>35</v>
      </c>
      <c r="C78" s="93"/>
      <c r="D78" s="93"/>
      <c r="E78" s="94"/>
      <c r="F78" s="95">
        <f>F76-F77</f>
        <v>0</v>
      </c>
      <c r="G78" s="95">
        <f t="shared" ref="G78:AQ78" si="12">G76-G77</f>
        <v>0</v>
      </c>
      <c r="H78" s="95">
        <f t="shared" si="12"/>
        <v>0</v>
      </c>
      <c r="I78" s="95">
        <f t="shared" si="12"/>
        <v>0</v>
      </c>
      <c r="J78" s="95">
        <f t="shared" si="12"/>
        <v>0</v>
      </c>
      <c r="K78" s="95">
        <f t="shared" si="12"/>
        <v>0</v>
      </c>
      <c r="L78" s="95">
        <f t="shared" si="12"/>
        <v>0</v>
      </c>
      <c r="M78" s="95">
        <f t="shared" si="12"/>
        <v>0</v>
      </c>
      <c r="N78" s="95">
        <f t="shared" si="12"/>
        <v>0</v>
      </c>
      <c r="O78" s="95">
        <f t="shared" si="12"/>
        <v>0</v>
      </c>
      <c r="P78" s="95">
        <f t="shared" si="12"/>
        <v>0</v>
      </c>
      <c r="Q78" s="95">
        <f t="shared" si="12"/>
        <v>0</v>
      </c>
      <c r="R78" s="95">
        <f t="shared" si="12"/>
        <v>0</v>
      </c>
      <c r="S78" s="95">
        <f t="shared" si="12"/>
        <v>0</v>
      </c>
      <c r="T78" s="95">
        <f t="shared" si="12"/>
        <v>0</v>
      </c>
      <c r="U78" s="95">
        <f t="shared" si="12"/>
        <v>0</v>
      </c>
      <c r="V78" s="95">
        <f t="shared" si="12"/>
        <v>0</v>
      </c>
      <c r="W78" s="95">
        <f t="shared" si="12"/>
        <v>0</v>
      </c>
      <c r="X78" s="95">
        <f t="shared" si="12"/>
        <v>0</v>
      </c>
      <c r="Y78" s="95">
        <f t="shared" si="12"/>
        <v>0</v>
      </c>
      <c r="Z78" s="95">
        <f t="shared" si="12"/>
        <v>0</v>
      </c>
      <c r="AA78" s="95">
        <f t="shared" si="12"/>
        <v>0</v>
      </c>
      <c r="AB78" s="95">
        <f t="shared" si="12"/>
        <v>0</v>
      </c>
      <c r="AC78" s="95">
        <f t="shared" si="12"/>
        <v>0</v>
      </c>
      <c r="AD78" s="95">
        <f t="shared" si="12"/>
        <v>0</v>
      </c>
      <c r="AE78" s="95">
        <f t="shared" si="12"/>
        <v>0</v>
      </c>
      <c r="AF78" s="95">
        <f t="shared" si="12"/>
        <v>0</v>
      </c>
      <c r="AG78" s="95">
        <f t="shared" si="12"/>
        <v>0</v>
      </c>
      <c r="AH78" s="95">
        <f t="shared" si="12"/>
        <v>0</v>
      </c>
      <c r="AI78" s="95">
        <f t="shared" si="12"/>
        <v>0</v>
      </c>
      <c r="AJ78" s="95">
        <f t="shared" si="12"/>
        <v>0</v>
      </c>
      <c r="AK78" s="95">
        <f t="shared" si="12"/>
        <v>0</v>
      </c>
      <c r="AL78" s="95">
        <f t="shared" si="12"/>
        <v>0</v>
      </c>
      <c r="AM78" s="95">
        <f t="shared" si="12"/>
        <v>0</v>
      </c>
      <c r="AN78" s="95">
        <f t="shared" si="12"/>
        <v>0</v>
      </c>
      <c r="AO78" s="95">
        <f t="shared" si="12"/>
        <v>0</v>
      </c>
      <c r="AP78" s="95">
        <f t="shared" si="12"/>
        <v>0</v>
      </c>
      <c r="AQ78" s="96">
        <f t="shared" si="12"/>
        <v>0</v>
      </c>
    </row>
    <row r="79" spans="2:44" ht="15" thickBot="1" x14ac:dyDescent="0.35">
      <c r="B79" s="119" t="s">
        <v>37</v>
      </c>
      <c r="C79" s="97"/>
      <c r="D79" s="29"/>
      <c r="E79" s="31" t="s">
        <v>2</v>
      </c>
      <c r="F79" s="33">
        <f>$F$1+3</f>
        <v>45722</v>
      </c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4"/>
    </row>
    <row r="80" spans="2:44" ht="15" thickBot="1" x14ac:dyDescent="0.35">
      <c r="B80" s="120"/>
      <c r="C80" s="28"/>
      <c r="D80" s="30"/>
      <c r="E80" s="32"/>
      <c r="F80" s="112">
        <v>0.25</v>
      </c>
      <c r="G80" s="113">
        <v>0.27083333333333331</v>
      </c>
      <c r="H80" s="114">
        <v>0.29166666666666669</v>
      </c>
      <c r="I80" s="115">
        <v>0.3125</v>
      </c>
      <c r="J80" s="114">
        <v>0.33333333333333298</v>
      </c>
      <c r="K80" s="115">
        <v>0.35416666666666702</v>
      </c>
      <c r="L80" s="114">
        <v>0.375</v>
      </c>
      <c r="M80" s="116">
        <v>0.39583333333333298</v>
      </c>
      <c r="N80" s="117">
        <v>0.41666666666666702</v>
      </c>
      <c r="O80" s="116">
        <v>0.4375</v>
      </c>
      <c r="P80" s="117">
        <v>0.45833333333333298</v>
      </c>
      <c r="Q80" s="116">
        <v>0.47916666666666602</v>
      </c>
      <c r="R80" s="114">
        <v>0.5</v>
      </c>
      <c r="S80" s="115">
        <v>0.52083333333333304</v>
      </c>
      <c r="T80" s="114">
        <v>0.54166666666666596</v>
      </c>
      <c r="U80" s="115">
        <v>0.5625</v>
      </c>
      <c r="V80" s="113">
        <v>0.58333333333333304</v>
      </c>
      <c r="W80" s="116">
        <v>0.60416666666666596</v>
      </c>
      <c r="X80" s="117">
        <v>0.625</v>
      </c>
      <c r="Y80" s="116">
        <v>0.64583333333333304</v>
      </c>
      <c r="Z80" s="117">
        <v>0.66666666666666596</v>
      </c>
      <c r="AA80" s="116">
        <v>0.6875</v>
      </c>
      <c r="AB80" s="116">
        <v>0.70833333333333304</v>
      </c>
      <c r="AC80" s="117">
        <v>0.72916666666666596</v>
      </c>
      <c r="AD80" s="116">
        <v>0.75</v>
      </c>
      <c r="AE80" s="112">
        <v>0.77083333333333304</v>
      </c>
      <c r="AF80" s="114">
        <v>0.79166666666666596</v>
      </c>
      <c r="AG80" s="114">
        <v>0.8125</v>
      </c>
      <c r="AH80" s="115">
        <v>0.83333333333333304</v>
      </c>
      <c r="AI80" s="114">
        <v>0.85416666666666596</v>
      </c>
      <c r="AJ80" s="117">
        <v>0.874999999999999</v>
      </c>
      <c r="AK80" s="116">
        <v>0.89583333333333304</v>
      </c>
      <c r="AL80" s="116">
        <v>0.91666666666666596</v>
      </c>
      <c r="AM80" s="117">
        <v>0.937499999999999</v>
      </c>
      <c r="AN80" s="116">
        <v>0.95833333333333304</v>
      </c>
      <c r="AO80" s="117">
        <v>0.97916666666666596</v>
      </c>
      <c r="AP80" s="116">
        <v>0.999999999999999</v>
      </c>
      <c r="AQ80" s="116">
        <v>1.0208333333333299</v>
      </c>
      <c r="AR80" s="46"/>
    </row>
    <row r="81" spans="2:133" x14ac:dyDescent="0.3">
      <c r="B81" s="3"/>
      <c r="C81" s="4">
        <f t="shared" ref="C81:C99" si="13">D3+D29+D55+D81+D107+D133+D159</f>
        <v>0.29166666666666663</v>
      </c>
      <c r="D81" s="5">
        <f>1/48*COUNTIF(F81:AQ81,"&lt;&gt;")</f>
        <v>0</v>
      </c>
      <c r="E81" s="6"/>
      <c r="F81" s="7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9"/>
      <c r="AQ81" s="10"/>
    </row>
    <row r="82" spans="2:133" x14ac:dyDescent="0.3">
      <c r="B82" s="3"/>
      <c r="C82" s="4">
        <f t="shared" si="13"/>
        <v>0.125</v>
      </c>
      <c r="D82" s="5">
        <f t="shared" ref="D82:D101" si="14">1/48*COUNTIF(F82:AQ82,"&lt;&gt;")</f>
        <v>0</v>
      </c>
      <c r="E82" s="11"/>
      <c r="F82" s="12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4"/>
      <c r="AQ82" s="15"/>
    </row>
    <row r="83" spans="2:133" ht="13.5" customHeight="1" x14ac:dyDescent="0.3">
      <c r="B83" s="3" t="str">
        <f xml:space="preserve"> '[1]Liste Employés W&amp;S'!A4 &amp; " " &amp; '[1]Liste Employés W&amp;S'!B4</f>
        <v xml:space="preserve"> </v>
      </c>
      <c r="C83" s="4">
        <f t="shared" si="13"/>
        <v>0</v>
      </c>
      <c r="D83" s="5">
        <f t="shared" si="14"/>
        <v>0</v>
      </c>
      <c r="E83" s="11"/>
      <c r="F83" s="12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4"/>
      <c r="AQ83" s="15"/>
    </row>
    <row r="84" spans="2:133" x14ac:dyDescent="0.3">
      <c r="B84" s="3" t="str">
        <f xml:space="preserve"> '[1]Liste Employés W&amp;S'!A5 &amp; " " &amp; '[1]Liste Employés W&amp;S'!B5</f>
        <v xml:space="preserve"> </v>
      </c>
      <c r="C84" s="4">
        <f t="shared" si="13"/>
        <v>0</v>
      </c>
      <c r="D84" s="5">
        <f t="shared" si="14"/>
        <v>0</v>
      </c>
      <c r="E84" s="11"/>
      <c r="F84" s="12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4"/>
      <c r="AQ84" s="15"/>
    </row>
    <row r="85" spans="2:133" x14ac:dyDescent="0.3">
      <c r="B85" s="3" t="str">
        <f xml:space="preserve"> '[1]Liste Employés W&amp;S'!A6 &amp; " " &amp; '[1]Liste Employés W&amp;S'!B6</f>
        <v xml:space="preserve"> </v>
      </c>
      <c r="C85" s="4">
        <f t="shared" si="13"/>
        <v>0</v>
      </c>
      <c r="D85" s="5">
        <f t="shared" si="14"/>
        <v>0</v>
      </c>
      <c r="E85" s="11"/>
      <c r="F85" s="12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4"/>
      <c r="AQ85" s="15"/>
    </row>
    <row r="86" spans="2:133" x14ac:dyDescent="0.3">
      <c r="B86" s="3" t="str">
        <f xml:space="preserve"> '[1]Liste Employés W&amp;S'!A7 &amp; " " &amp; '[1]Liste Employés W&amp;S'!B7</f>
        <v xml:space="preserve"> </v>
      </c>
      <c r="C86" s="4">
        <f t="shared" si="13"/>
        <v>0</v>
      </c>
      <c r="D86" s="5">
        <f t="shared" si="14"/>
        <v>0</v>
      </c>
      <c r="E86" s="11"/>
      <c r="F86" s="12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4"/>
      <c r="AQ86" s="15"/>
    </row>
    <row r="87" spans="2:133" x14ac:dyDescent="0.3">
      <c r="B87" s="3" t="str">
        <f xml:space="preserve"> '[1]Liste Employés W&amp;S'!A8 &amp; " " &amp; '[1]Liste Employés W&amp;S'!B8</f>
        <v xml:space="preserve"> </v>
      </c>
      <c r="C87" s="4">
        <f t="shared" si="13"/>
        <v>0</v>
      </c>
      <c r="D87" s="5">
        <f t="shared" si="14"/>
        <v>0</v>
      </c>
      <c r="E87" s="11"/>
      <c r="F87" s="12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4"/>
      <c r="AQ87" s="15"/>
    </row>
    <row r="88" spans="2:133" x14ac:dyDescent="0.3">
      <c r="B88" s="3" t="str">
        <f xml:space="preserve"> '[1]Liste Employés W&amp;S'!A9 &amp; " " &amp; '[1]Liste Employés W&amp;S'!B9</f>
        <v xml:space="preserve"> </v>
      </c>
      <c r="C88" s="4">
        <f t="shared" si="13"/>
        <v>0</v>
      </c>
      <c r="D88" s="5">
        <f t="shared" si="14"/>
        <v>0</v>
      </c>
      <c r="E88" s="11"/>
      <c r="F88" s="12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4"/>
      <c r="AQ88" s="15"/>
    </row>
    <row r="89" spans="2:133" s="69" customFormat="1" x14ac:dyDescent="0.3">
      <c r="B89" s="64" t="str">
        <f xml:space="preserve"> '[1]Liste Employés W&amp;S'!A10 &amp; " " &amp; '[1]Liste Employés W&amp;S'!B10</f>
        <v xml:space="preserve"> </v>
      </c>
      <c r="C89" s="4">
        <f t="shared" si="13"/>
        <v>0</v>
      </c>
      <c r="D89" s="5">
        <f>1/48*COUNTIF(F89:AQ89,"&lt;&gt;")</f>
        <v>0</v>
      </c>
      <c r="E89" s="65"/>
      <c r="F89" s="12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4"/>
      <c r="AQ89" s="15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</row>
    <row r="90" spans="2:133" x14ac:dyDescent="0.3">
      <c r="B90" s="3" t="str">
        <f xml:space="preserve"> '[1]Liste Employés W&amp;S'!A11 &amp; " " &amp; '[1]Liste Employés W&amp;S'!B11</f>
        <v xml:space="preserve"> </v>
      </c>
      <c r="C90" s="4">
        <f t="shared" si="13"/>
        <v>0</v>
      </c>
      <c r="D90" s="5">
        <f t="shared" si="14"/>
        <v>0</v>
      </c>
      <c r="E90" s="11"/>
      <c r="F90" s="12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4"/>
      <c r="AQ90" s="15"/>
    </row>
    <row r="91" spans="2:133" x14ac:dyDescent="0.3">
      <c r="B91" s="3" t="str">
        <f xml:space="preserve"> '[1]Liste Employés W&amp;S'!A12 &amp; " " &amp; '[1]Liste Employés W&amp;S'!B12</f>
        <v xml:space="preserve"> </v>
      </c>
      <c r="C91" s="4">
        <f t="shared" si="13"/>
        <v>0</v>
      </c>
      <c r="D91" s="5">
        <f t="shared" si="14"/>
        <v>0</v>
      </c>
      <c r="E91" s="11"/>
      <c r="F91" s="12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4"/>
      <c r="AQ91" s="15"/>
    </row>
    <row r="92" spans="2:133" x14ac:dyDescent="0.3">
      <c r="B92" s="3" t="str">
        <f xml:space="preserve"> '[1]Liste Employés W&amp;S'!A13 &amp; " " &amp; '[1]Liste Employés W&amp;S'!B13</f>
        <v xml:space="preserve"> </v>
      </c>
      <c r="C92" s="4">
        <f t="shared" si="13"/>
        <v>0</v>
      </c>
      <c r="D92" s="5">
        <f t="shared" si="14"/>
        <v>0</v>
      </c>
      <c r="E92" s="11"/>
      <c r="F92" s="12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4"/>
      <c r="AQ92" s="15"/>
    </row>
    <row r="93" spans="2:133" x14ac:dyDescent="0.3">
      <c r="B93" s="3" t="str">
        <f xml:space="preserve"> '[1]Liste Employés W&amp;S'!A14 &amp; " " &amp; '[1]Liste Employés W&amp;S'!B14</f>
        <v xml:space="preserve"> </v>
      </c>
      <c r="C93" s="4">
        <f t="shared" si="13"/>
        <v>0</v>
      </c>
      <c r="D93" s="5">
        <f t="shared" si="14"/>
        <v>0</v>
      </c>
      <c r="E93" s="11"/>
      <c r="F93" s="12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4"/>
      <c r="AQ93" s="15"/>
    </row>
    <row r="94" spans="2:133" x14ac:dyDescent="0.3">
      <c r="B94" s="3" t="str">
        <f xml:space="preserve"> '[1]Liste Employés W&amp;S'!A15 &amp; " " &amp; '[1]Liste Employés W&amp;S'!B15</f>
        <v xml:space="preserve"> </v>
      </c>
      <c r="C94" s="4">
        <f t="shared" si="13"/>
        <v>0</v>
      </c>
      <c r="D94" s="5">
        <f t="shared" si="14"/>
        <v>0</v>
      </c>
      <c r="E94" s="11"/>
      <c r="F94" s="12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4"/>
      <c r="AQ94" s="15"/>
    </row>
    <row r="95" spans="2:133" x14ac:dyDescent="0.3">
      <c r="B95" s="3" t="str">
        <f xml:space="preserve"> '[1]Liste Employés W&amp;S'!A16 &amp; " " &amp; '[1]Liste Employés W&amp;S'!B16</f>
        <v xml:space="preserve"> </v>
      </c>
      <c r="C95" s="4">
        <f t="shared" si="13"/>
        <v>0</v>
      </c>
      <c r="D95" s="5">
        <f t="shared" si="14"/>
        <v>0</v>
      </c>
      <c r="E95" s="11"/>
      <c r="F95" s="12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4"/>
      <c r="AQ95" s="15"/>
    </row>
    <row r="96" spans="2:133" x14ac:dyDescent="0.3">
      <c r="B96" s="3" t="str">
        <f xml:space="preserve"> '[1]Liste Employés W&amp;S'!A17 &amp; " " &amp; '[1]Liste Employés W&amp;S'!B17</f>
        <v xml:space="preserve"> </v>
      </c>
      <c r="C96" s="4">
        <f t="shared" si="13"/>
        <v>0</v>
      </c>
      <c r="D96" s="5">
        <f t="shared" si="14"/>
        <v>0</v>
      </c>
      <c r="E96" s="11"/>
      <c r="F96" s="12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4"/>
      <c r="AQ96" s="15"/>
    </row>
    <row r="97" spans="2:44" x14ac:dyDescent="0.3">
      <c r="B97" s="3" t="str">
        <f xml:space="preserve"> '[1]Liste Employés W&amp;S'!A18 &amp; " " &amp; '[1]Liste Employés W&amp;S'!B18</f>
        <v xml:space="preserve"> </v>
      </c>
      <c r="C97" s="4">
        <f t="shared" si="13"/>
        <v>0</v>
      </c>
      <c r="D97" s="5">
        <f t="shared" si="14"/>
        <v>0</v>
      </c>
      <c r="E97" s="11"/>
      <c r="F97" s="12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4"/>
      <c r="AQ97" s="15"/>
    </row>
    <row r="98" spans="2:44" x14ac:dyDescent="0.3">
      <c r="B98" s="3" t="str">
        <f xml:space="preserve"> '[1]Liste Employés W&amp;S'!A19 &amp; " " &amp; '[1]Liste Employés W&amp;S'!B19</f>
        <v xml:space="preserve"> </v>
      </c>
      <c r="C98" s="4">
        <f t="shared" si="13"/>
        <v>0</v>
      </c>
      <c r="D98" s="5">
        <f t="shared" si="14"/>
        <v>0</v>
      </c>
      <c r="E98" s="11"/>
      <c r="F98" s="12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4"/>
      <c r="AQ98" s="15"/>
    </row>
    <row r="99" spans="2:44" x14ac:dyDescent="0.3">
      <c r="B99" s="3" t="str">
        <f xml:space="preserve"> '[1]Liste Employés W&amp;S'!A20 &amp; " " &amp; '[1]Liste Employés W&amp;S'!B20</f>
        <v xml:space="preserve"> </v>
      </c>
      <c r="C99" s="4">
        <f t="shared" si="13"/>
        <v>0</v>
      </c>
      <c r="D99" s="5">
        <f t="shared" si="14"/>
        <v>0</v>
      </c>
      <c r="E99" s="11"/>
      <c r="F99" s="12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4"/>
      <c r="AQ99" s="15"/>
    </row>
    <row r="100" spans="2:44" x14ac:dyDescent="0.3">
      <c r="B100" s="3" t="str">
        <f xml:space="preserve"> '[1]Liste Employés W&amp;S'!A21 &amp; " " &amp; '[1]Liste Employés W&amp;S'!B21</f>
        <v xml:space="preserve"> </v>
      </c>
      <c r="C100" s="4">
        <f>D22+D48+D74+D100+D127+D153+D179</f>
        <v>0</v>
      </c>
      <c r="D100" s="5">
        <f t="shared" si="14"/>
        <v>0</v>
      </c>
      <c r="E100" s="11"/>
      <c r="F100" s="12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4"/>
      <c r="AQ100" s="15"/>
    </row>
    <row r="101" spans="2:44" ht="15" thickBot="1" x14ac:dyDescent="0.35">
      <c r="B101" s="3" t="str">
        <f xml:space="preserve"> '[1]Liste Employés W&amp;S'!A22 &amp; " " &amp; '[1]Liste Employés W&amp;S'!B22</f>
        <v xml:space="preserve"> </v>
      </c>
      <c r="C101" s="4">
        <f>D23+D49+D75+D101+D128+D154+D180</f>
        <v>0</v>
      </c>
      <c r="D101" s="5">
        <f t="shared" si="14"/>
        <v>0</v>
      </c>
      <c r="E101" s="77"/>
      <c r="F101" s="78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80"/>
      <c r="AQ101" s="81"/>
    </row>
    <row r="102" spans="2:44" x14ac:dyDescent="0.3">
      <c r="B102" s="82" t="s">
        <v>34</v>
      </c>
      <c r="C102" s="83"/>
      <c r="D102" s="83"/>
      <c r="E102" s="84"/>
      <c r="F102" s="85">
        <f>COUNTIF(F81:F98,"x")</f>
        <v>0</v>
      </c>
      <c r="G102" s="85">
        <f t="shared" ref="G102:AQ102" si="15">COUNTIF(G81:G98,"x")</f>
        <v>0</v>
      </c>
      <c r="H102" s="85">
        <f t="shared" si="15"/>
        <v>0</v>
      </c>
      <c r="I102" s="85">
        <f t="shared" si="15"/>
        <v>0</v>
      </c>
      <c r="J102" s="85">
        <f t="shared" si="15"/>
        <v>0</v>
      </c>
      <c r="K102" s="85">
        <f t="shared" si="15"/>
        <v>0</v>
      </c>
      <c r="L102" s="85">
        <f t="shared" si="15"/>
        <v>0</v>
      </c>
      <c r="M102" s="85">
        <f t="shared" si="15"/>
        <v>0</v>
      </c>
      <c r="N102" s="85">
        <f t="shared" si="15"/>
        <v>0</v>
      </c>
      <c r="O102" s="85">
        <f t="shared" si="15"/>
        <v>0</v>
      </c>
      <c r="P102" s="85">
        <f t="shared" si="15"/>
        <v>0</v>
      </c>
      <c r="Q102" s="85">
        <f t="shared" si="15"/>
        <v>0</v>
      </c>
      <c r="R102" s="85">
        <f t="shared" si="15"/>
        <v>0</v>
      </c>
      <c r="S102" s="85">
        <f t="shared" si="15"/>
        <v>0</v>
      </c>
      <c r="T102" s="85">
        <f t="shared" si="15"/>
        <v>0</v>
      </c>
      <c r="U102" s="85">
        <f t="shared" si="15"/>
        <v>0</v>
      </c>
      <c r="V102" s="85">
        <f t="shared" si="15"/>
        <v>0</v>
      </c>
      <c r="W102" s="85">
        <f t="shared" si="15"/>
        <v>0</v>
      </c>
      <c r="X102" s="85">
        <f t="shared" si="15"/>
        <v>0</v>
      </c>
      <c r="Y102" s="85">
        <f t="shared" si="15"/>
        <v>0</v>
      </c>
      <c r="Z102" s="85">
        <f t="shared" si="15"/>
        <v>0</v>
      </c>
      <c r="AA102" s="85">
        <f t="shared" si="15"/>
        <v>0</v>
      </c>
      <c r="AB102" s="85">
        <f t="shared" si="15"/>
        <v>0</v>
      </c>
      <c r="AC102" s="85">
        <f t="shared" si="15"/>
        <v>0</v>
      </c>
      <c r="AD102" s="85">
        <f t="shared" si="15"/>
        <v>0</v>
      </c>
      <c r="AE102" s="85">
        <f t="shared" si="15"/>
        <v>0</v>
      </c>
      <c r="AF102" s="85">
        <f t="shared" si="15"/>
        <v>0</v>
      </c>
      <c r="AG102" s="85">
        <f t="shared" si="15"/>
        <v>0</v>
      </c>
      <c r="AH102" s="85">
        <f t="shared" si="15"/>
        <v>0</v>
      </c>
      <c r="AI102" s="85">
        <f t="shared" si="15"/>
        <v>0</v>
      </c>
      <c r="AJ102" s="85">
        <f t="shared" si="15"/>
        <v>0</v>
      </c>
      <c r="AK102" s="85">
        <f t="shared" si="15"/>
        <v>0</v>
      </c>
      <c r="AL102" s="85">
        <f t="shared" si="15"/>
        <v>0</v>
      </c>
      <c r="AM102" s="85">
        <f t="shared" si="15"/>
        <v>0</v>
      </c>
      <c r="AN102" s="85">
        <f t="shared" si="15"/>
        <v>0</v>
      </c>
      <c r="AO102" s="85">
        <f t="shared" si="15"/>
        <v>0</v>
      </c>
      <c r="AP102" s="85">
        <f t="shared" si="15"/>
        <v>0</v>
      </c>
      <c r="AQ102" s="86">
        <f t="shared" si="15"/>
        <v>0</v>
      </c>
    </row>
    <row r="103" spans="2:44" x14ac:dyDescent="0.3">
      <c r="B103" s="87" t="s">
        <v>31</v>
      </c>
      <c r="C103" s="88"/>
      <c r="D103" s="88"/>
      <c r="E103" s="89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1"/>
    </row>
    <row r="104" spans="2:44" ht="15" thickBot="1" x14ac:dyDescent="0.35">
      <c r="B104" s="92" t="s">
        <v>35</v>
      </c>
      <c r="C104" s="93"/>
      <c r="D104" s="93"/>
      <c r="E104" s="94"/>
      <c r="F104" s="95">
        <f>F102-F103</f>
        <v>0</v>
      </c>
      <c r="G104" s="95">
        <f t="shared" ref="G104:AQ104" si="16">G102-G103</f>
        <v>0</v>
      </c>
      <c r="H104" s="95">
        <f t="shared" si="16"/>
        <v>0</v>
      </c>
      <c r="I104" s="95">
        <f t="shared" si="16"/>
        <v>0</v>
      </c>
      <c r="J104" s="95">
        <f t="shared" si="16"/>
        <v>0</v>
      </c>
      <c r="K104" s="95">
        <f t="shared" si="16"/>
        <v>0</v>
      </c>
      <c r="L104" s="95">
        <f t="shared" si="16"/>
        <v>0</v>
      </c>
      <c r="M104" s="95">
        <f t="shared" si="16"/>
        <v>0</v>
      </c>
      <c r="N104" s="95">
        <f t="shared" si="16"/>
        <v>0</v>
      </c>
      <c r="O104" s="95">
        <f t="shared" si="16"/>
        <v>0</v>
      </c>
      <c r="P104" s="95">
        <f t="shared" si="16"/>
        <v>0</v>
      </c>
      <c r="Q104" s="95">
        <f t="shared" si="16"/>
        <v>0</v>
      </c>
      <c r="R104" s="95">
        <f t="shared" si="16"/>
        <v>0</v>
      </c>
      <c r="S104" s="95">
        <f t="shared" si="16"/>
        <v>0</v>
      </c>
      <c r="T104" s="95">
        <f t="shared" si="16"/>
        <v>0</v>
      </c>
      <c r="U104" s="95">
        <f t="shared" si="16"/>
        <v>0</v>
      </c>
      <c r="V104" s="95">
        <f t="shared" si="16"/>
        <v>0</v>
      </c>
      <c r="W104" s="95">
        <f t="shared" si="16"/>
        <v>0</v>
      </c>
      <c r="X104" s="95">
        <f t="shared" si="16"/>
        <v>0</v>
      </c>
      <c r="Y104" s="95">
        <f t="shared" si="16"/>
        <v>0</v>
      </c>
      <c r="Z104" s="95">
        <f t="shared" si="16"/>
        <v>0</v>
      </c>
      <c r="AA104" s="95">
        <f t="shared" si="16"/>
        <v>0</v>
      </c>
      <c r="AB104" s="95">
        <f t="shared" si="16"/>
        <v>0</v>
      </c>
      <c r="AC104" s="95">
        <f t="shared" si="16"/>
        <v>0</v>
      </c>
      <c r="AD104" s="95">
        <f t="shared" si="16"/>
        <v>0</v>
      </c>
      <c r="AE104" s="95">
        <f t="shared" si="16"/>
        <v>0</v>
      </c>
      <c r="AF104" s="95">
        <f t="shared" si="16"/>
        <v>0</v>
      </c>
      <c r="AG104" s="95">
        <f t="shared" si="16"/>
        <v>0</v>
      </c>
      <c r="AH104" s="95">
        <f t="shared" si="16"/>
        <v>0</v>
      </c>
      <c r="AI104" s="95">
        <f t="shared" si="16"/>
        <v>0</v>
      </c>
      <c r="AJ104" s="95">
        <f t="shared" si="16"/>
        <v>0</v>
      </c>
      <c r="AK104" s="95">
        <f t="shared" si="16"/>
        <v>0</v>
      </c>
      <c r="AL104" s="95">
        <f t="shared" si="16"/>
        <v>0</v>
      </c>
      <c r="AM104" s="95">
        <f t="shared" si="16"/>
        <v>0</v>
      </c>
      <c r="AN104" s="95">
        <f t="shared" si="16"/>
        <v>0</v>
      </c>
      <c r="AO104" s="95">
        <f t="shared" si="16"/>
        <v>0</v>
      </c>
      <c r="AP104" s="95">
        <f t="shared" si="16"/>
        <v>0</v>
      </c>
      <c r="AQ104" s="96">
        <f t="shared" si="16"/>
        <v>0</v>
      </c>
    </row>
    <row r="105" spans="2:44" ht="15" thickBot="1" x14ac:dyDescent="0.35">
      <c r="B105" s="119" t="s">
        <v>38</v>
      </c>
      <c r="C105" s="97"/>
      <c r="D105" s="29"/>
      <c r="E105" s="31" t="s">
        <v>2</v>
      </c>
      <c r="F105" s="33">
        <f>$F$1+4</f>
        <v>45723</v>
      </c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4"/>
    </row>
    <row r="106" spans="2:44" ht="15" thickBot="1" x14ac:dyDescent="0.35">
      <c r="B106" s="120"/>
      <c r="C106" s="28"/>
      <c r="D106" s="30"/>
      <c r="E106" s="32"/>
      <c r="F106" s="112">
        <v>0.25</v>
      </c>
      <c r="G106" s="113">
        <v>0.27083333333333331</v>
      </c>
      <c r="H106" s="114">
        <v>0.29166666666666669</v>
      </c>
      <c r="I106" s="115">
        <v>0.3125</v>
      </c>
      <c r="J106" s="114">
        <v>0.33333333333333298</v>
      </c>
      <c r="K106" s="115">
        <v>0.35416666666666702</v>
      </c>
      <c r="L106" s="114">
        <v>0.375</v>
      </c>
      <c r="M106" s="116">
        <v>0.39583333333333298</v>
      </c>
      <c r="N106" s="117">
        <v>0.41666666666666702</v>
      </c>
      <c r="O106" s="116">
        <v>0.4375</v>
      </c>
      <c r="P106" s="117">
        <v>0.45833333333333298</v>
      </c>
      <c r="Q106" s="116">
        <v>0.47916666666666602</v>
      </c>
      <c r="R106" s="114">
        <v>0.5</v>
      </c>
      <c r="S106" s="115">
        <v>0.52083333333333304</v>
      </c>
      <c r="T106" s="114">
        <v>0.54166666666666596</v>
      </c>
      <c r="U106" s="115">
        <v>0.5625</v>
      </c>
      <c r="V106" s="113">
        <v>0.58333333333333304</v>
      </c>
      <c r="W106" s="116">
        <v>0.60416666666666596</v>
      </c>
      <c r="X106" s="117">
        <v>0.625</v>
      </c>
      <c r="Y106" s="116">
        <v>0.64583333333333304</v>
      </c>
      <c r="Z106" s="117">
        <v>0.66666666666666596</v>
      </c>
      <c r="AA106" s="116">
        <v>0.6875</v>
      </c>
      <c r="AB106" s="116">
        <v>0.70833333333333304</v>
      </c>
      <c r="AC106" s="117">
        <v>0.72916666666666596</v>
      </c>
      <c r="AD106" s="116">
        <v>0.75</v>
      </c>
      <c r="AE106" s="112">
        <v>0.77083333333333304</v>
      </c>
      <c r="AF106" s="114">
        <v>0.79166666666666596</v>
      </c>
      <c r="AG106" s="114">
        <v>0.8125</v>
      </c>
      <c r="AH106" s="115">
        <v>0.83333333333333304</v>
      </c>
      <c r="AI106" s="114">
        <v>0.85416666666666596</v>
      </c>
      <c r="AJ106" s="117">
        <v>0.874999999999999</v>
      </c>
      <c r="AK106" s="116">
        <v>0.89583333333333304</v>
      </c>
      <c r="AL106" s="116">
        <v>0.91666666666666596</v>
      </c>
      <c r="AM106" s="117">
        <v>0.937499999999999</v>
      </c>
      <c r="AN106" s="116">
        <v>0.95833333333333304</v>
      </c>
      <c r="AO106" s="117">
        <v>0.97916666666666596</v>
      </c>
      <c r="AP106" s="116">
        <v>0.999999999999999</v>
      </c>
      <c r="AQ106" s="116">
        <v>1.0208333333333299</v>
      </c>
      <c r="AR106" s="46"/>
    </row>
    <row r="107" spans="2:44" x14ac:dyDescent="0.3">
      <c r="B107" s="3" t="str">
        <f>'[1]Liste Employés W&amp;S'!A2 &amp; " " &amp; '[1]Liste Employés W&amp;S'!B2</f>
        <v>COCO Muriane</v>
      </c>
      <c r="C107" s="4">
        <f t="shared" ref="C107:C125" si="17">D3+D29+D55+D81+D107+D133+D159</f>
        <v>0.29166666666666663</v>
      </c>
      <c r="D107" s="5">
        <f>1/48*COUNTIF(F107:AQ107,"&lt;&gt;")</f>
        <v>0</v>
      </c>
      <c r="E107" s="6"/>
      <c r="F107" s="7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9"/>
      <c r="AQ107" s="10"/>
    </row>
    <row r="108" spans="2:44" x14ac:dyDescent="0.3">
      <c r="B108" s="3" t="str">
        <f xml:space="preserve"> '[1]Liste Employés W&amp;S'!A3 &amp; " " &amp; '[1]Liste Employés W&amp;S'!B3</f>
        <v>Moussy Aurelia</v>
      </c>
      <c r="C108" s="4">
        <f t="shared" si="17"/>
        <v>0.125</v>
      </c>
      <c r="D108" s="5">
        <f t="shared" ref="D108:D127" si="18">1/48*COUNTIF(F108:AQ108,"&lt;&gt;")</f>
        <v>0</v>
      </c>
      <c r="E108" s="11"/>
      <c r="F108" s="12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4"/>
      <c r="AQ108" s="15"/>
    </row>
    <row r="109" spans="2:44" x14ac:dyDescent="0.3">
      <c r="B109" s="3" t="str">
        <f xml:space="preserve"> '[1]Liste Employés W&amp;S'!A4 &amp; " " &amp; '[1]Liste Employés W&amp;S'!B4</f>
        <v xml:space="preserve"> </v>
      </c>
      <c r="C109" s="4">
        <f t="shared" si="17"/>
        <v>0</v>
      </c>
      <c r="D109" s="5">
        <f t="shared" si="18"/>
        <v>0</v>
      </c>
      <c r="E109" s="11"/>
      <c r="F109" s="12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4"/>
      <c r="AQ109" s="15"/>
    </row>
    <row r="110" spans="2:44" x14ac:dyDescent="0.3">
      <c r="B110" s="3" t="str">
        <f xml:space="preserve"> '[1]Liste Employés W&amp;S'!A5 &amp; " " &amp; '[1]Liste Employés W&amp;S'!B5</f>
        <v xml:space="preserve"> </v>
      </c>
      <c r="C110" s="4">
        <f t="shared" si="17"/>
        <v>0</v>
      </c>
      <c r="D110" s="5">
        <f t="shared" si="18"/>
        <v>0</v>
      </c>
      <c r="E110" s="11"/>
      <c r="F110" s="12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4"/>
      <c r="AQ110" s="15"/>
    </row>
    <row r="111" spans="2:44" x14ac:dyDescent="0.3">
      <c r="B111" s="3" t="str">
        <f xml:space="preserve"> '[1]Liste Employés W&amp;S'!A6 &amp; " " &amp; '[1]Liste Employés W&amp;S'!B6</f>
        <v xml:space="preserve"> </v>
      </c>
      <c r="C111" s="4">
        <f t="shared" si="17"/>
        <v>0</v>
      </c>
      <c r="D111" s="5">
        <f t="shared" si="18"/>
        <v>0</v>
      </c>
      <c r="E111" s="11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4"/>
      <c r="AQ111" s="15"/>
    </row>
    <row r="112" spans="2:44" x14ac:dyDescent="0.3">
      <c r="B112" s="3" t="str">
        <f xml:space="preserve"> '[1]Liste Employés W&amp;S'!A7 &amp; " " &amp; '[1]Liste Employés W&amp;S'!B7</f>
        <v xml:space="preserve"> </v>
      </c>
      <c r="C112" s="4">
        <f t="shared" si="17"/>
        <v>0</v>
      </c>
      <c r="D112" s="5">
        <f t="shared" si="18"/>
        <v>0</v>
      </c>
      <c r="E112" s="11"/>
      <c r="F112" s="12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4"/>
      <c r="AQ112" s="15"/>
    </row>
    <row r="113" spans="2:133" x14ac:dyDescent="0.3">
      <c r="B113" s="3" t="str">
        <f xml:space="preserve"> '[1]Liste Employés W&amp;S'!A8 &amp; " " &amp; '[1]Liste Employés W&amp;S'!B8</f>
        <v xml:space="preserve"> </v>
      </c>
      <c r="C113" s="4">
        <f t="shared" si="17"/>
        <v>0</v>
      </c>
      <c r="D113" s="5">
        <f t="shared" si="18"/>
        <v>0</v>
      </c>
      <c r="E113" s="11"/>
      <c r="F113" s="12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4"/>
      <c r="AQ113" s="15"/>
    </row>
    <row r="114" spans="2:133" x14ac:dyDescent="0.3">
      <c r="B114" s="3" t="str">
        <f xml:space="preserve"> '[1]Liste Employés W&amp;S'!A9 &amp; " " &amp; '[1]Liste Employés W&amp;S'!B9</f>
        <v xml:space="preserve"> </v>
      </c>
      <c r="C114" s="4">
        <f t="shared" si="17"/>
        <v>0</v>
      </c>
      <c r="D114" s="5">
        <f t="shared" si="18"/>
        <v>0</v>
      </c>
      <c r="E114" s="11"/>
      <c r="F114" s="12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4"/>
      <c r="AQ114" s="15"/>
    </row>
    <row r="115" spans="2:133" s="69" customFormat="1" x14ac:dyDescent="0.3">
      <c r="B115" s="64" t="str">
        <f xml:space="preserve"> '[1]Liste Employés W&amp;S'!A10 &amp; " " &amp; '[1]Liste Employés W&amp;S'!B10</f>
        <v xml:space="preserve"> </v>
      </c>
      <c r="C115" s="4">
        <f t="shared" si="17"/>
        <v>0</v>
      </c>
      <c r="D115" s="5">
        <f t="shared" si="18"/>
        <v>0</v>
      </c>
      <c r="E115" s="65"/>
      <c r="F115" s="12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4"/>
      <c r="AQ115" s="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</row>
    <row r="116" spans="2:133" x14ac:dyDescent="0.3">
      <c r="B116" s="3" t="str">
        <f xml:space="preserve"> '[1]Liste Employés W&amp;S'!A11 &amp; " " &amp; '[1]Liste Employés W&amp;S'!B11</f>
        <v xml:space="preserve"> </v>
      </c>
      <c r="C116" s="4">
        <f t="shared" si="17"/>
        <v>0</v>
      </c>
      <c r="D116" s="5">
        <f t="shared" si="18"/>
        <v>0</v>
      </c>
      <c r="E116" s="11"/>
      <c r="F116" s="12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4"/>
      <c r="AQ116" s="15"/>
    </row>
    <row r="117" spans="2:133" x14ac:dyDescent="0.3">
      <c r="B117" s="3" t="str">
        <f xml:space="preserve"> '[1]Liste Employés W&amp;S'!A12 &amp; " " &amp; '[1]Liste Employés W&amp;S'!B12</f>
        <v xml:space="preserve"> </v>
      </c>
      <c r="C117" s="4">
        <f t="shared" si="17"/>
        <v>0</v>
      </c>
      <c r="D117" s="5">
        <f t="shared" si="18"/>
        <v>0</v>
      </c>
      <c r="E117" s="11"/>
      <c r="F117" s="12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4"/>
      <c r="AQ117" s="15"/>
    </row>
    <row r="118" spans="2:133" x14ac:dyDescent="0.3">
      <c r="B118" s="3" t="str">
        <f xml:space="preserve"> '[1]Liste Employés W&amp;S'!A13 &amp; " " &amp; '[1]Liste Employés W&amp;S'!B13</f>
        <v xml:space="preserve"> </v>
      </c>
      <c r="C118" s="4">
        <f t="shared" si="17"/>
        <v>0</v>
      </c>
      <c r="D118" s="5">
        <f t="shared" si="18"/>
        <v>0</v>
      </c>
      <c r="E118" s="11"/>
      <c r="F118" s="12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4"/>
      <c r="AQ118" s="15"/>
    </row>
    <row r="119" spans="2:133" x14ac:dyDescent="0.3">
      <c r="B119" s="3" t="str">
        <f xml:space="preserve"> '[1]Liste Employés W&amp;S'!A14 &amp; " " &amp; '[1]Liste Employés W&amp;S'!B14</f>
        <v xml:space="preserve"> </v>
      </c>
      <c r="C119" s="4">
        <f t="shared" si="17"/>
        <v>0</v>
      </c>
      <c r="D119" s="5">
        <f t="shared" si="18"/>
        <v>0</v>
      </c>
      <c r="E119" s="11"/>
      <c r="F119" s="12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4"/>
      <c r="AQ119" s="15"/>
    </row>
    <row r="120" spans="2:133" x14ac:dyDescent="0.3">
      <c r="B120" s="3" t="str">
        <f xml:space="preserve"> '[1]Liste Employés W&amp;S'!A15 &amp; " " &amp; '[1]Liste Employés W&amp;S'!B15</f>
        <v xml:space="preserve"> </v>
      </c>
      <c r="C120" s="4">
        <f t="shared" si="17"/>
        <v>0</v>
      </c>
      <c r="D120" s="5">
        <f t="shared" si="18"/>
        <v>0</v>
      </c>
      <c r="E120" s="11"/>
      <c r="F120" s="12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4"/>
      <c r="AQ120" s="15"/>
    </row>
    <row r="121" spans="2:133" x14ac:dyDescent="0.3">
      <c r="B121" s="3" t="str">
        <f xml:space="preserve"> '[1]Liste Employés W&amp;S'!A16 &amp; " " &amp; '[1]Liste Employés W&amp;S'!B16</f>
        <v xml:space="preserve"> </v>
      </c>
      <c r="C121" s="4">
        <f t="shared" si="17"/>
        <v>0</v>
      </c>
      <c r="D121" s="5">
        <f t="shared" si="18"/>
        <v>0</v>
      </c>
      <c r="E121" s="11"/>
      <c r="F121" s="12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4"/>
      <c r="AQ121" s="15"/>
    </row>
    <row r="122" spans="2:133" x14ac:dyDescent="0.3">
      <c r="B122" s="3" t="str">
        <f xml:space="preserve"> '[1]Liste Employés W&amp;S'!A17 &amp; " " &amp; '[1]Liste Employés W&amp;S'!B17</f>
        <v xml:space="preserve"> </v>
      </c>
      <c r="C122" s="4">
        <f t="shared" si="17"/>
        <v>0</v>
      </c>
      <c r="D122" s="5">
        <f t="shared" si="18"/>
        <v>0</v>
      </c>
      <c r="E122" s="11"/>
      <c r="F122" s="12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4"/>
      <c r="AQ122" s="15"/>
    </row>
    <row r="123" spans="2:133" x14ac:dyDescent="0.3">
      <c r="B123" s="3" t="str">
        <f xml:space="preserve"> '[1]Liste Employés W&amp;S'!A18 &amp; " " &amp; '[1]Liste Employés W&amp;S'!B18</f>
        <v xml:space="preserve"> </v>
      </c>
      <c r="C123" s="4">
        <f t="shared" si="17"/>
        <v>0</v>
      </c>
      <c r="D123" s="5">
        <f t="shared" si="18"/>
        <v>0</v>
      </c>
      <c r="E123" s="11"/>
      <c r="F123" s="12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4"/>
      <c r="AQ123" s="15"/>
    </row>
    <row r="124" spans="2:133" x14ac:dyDescent="0.3">
      <c r="B124" s="3" t="str">
        <f xml:space="preserve"> '[1]Liste Employés W&amp;S'!A19 &amp; " " &amp; '[1]Liste Employés W&amp;S'!B19</f>
        <v xml:space="preserve"> </v>
      </c>
      <c r="C124" s="4">
        <f t="shared" si="17"/>
        <v>0</v>
      </c>
      <c r="D124" s="5">
        <f t="shared" si="18"/>
        <v>0</v>
      </c>
      <c r="E124" s="11"/>
      <c r="F124" s="12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4"/>
      <c r="AQ124" s="15"/>
    </row>
    <row r="125" spans="2:133" x14ac:dyDescent="0.3">
      <c r="B125" s="3" t="str">
        <f xml:space="preserve"> '[1]Liste Employés W&amp;S'!A20 &amp; " " &amp; '[1]Liste Employés W&amp;S'!B20</f>
        <v xml:space="preserve"> </v>
      </c>
      <c r="C125" s="4">
        <f t="shared" si="17"/>
        <v>0</v>
      </c>
      <c r="D125" s="5">
        <f t="shared" si="18"/>
        <v>0</v>
      </c>
      <c r="E125" s="11"/>
      <c r="F125" s="12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4"/>
      <c r="AQ125" s="15"/>
    </row>
    <row r="126" spans="2:133" x14ac:dyDescent="0.3">
      <c r="B126" s="3" t="str">
        <f xml:space="preserve"> '[1]Liste Employés W&amp;S'!A21 &amp; " " &amp; '[1]Liste Employés W&amp;S'!B21</f>
        <v xml:space="preserve"> </v>
      </c>
      <c r="C126" s="4">
        <f>D22+D48+D74+D100+D126+D153+D179</f>
        <v>0</v>
      </c>
      <c r="D126" s="5">
        <f t="shared" si="18"/>
        <v>0</v>
      </c>
      <c r="E126" s="11"/>
      <c r="F126" s="12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4"/>
      <c r="AQ126" s="15"/>
    </row>
    <row r="127" spans="2:133" ht="15" thickBot="1" x14ac:dyDescent="0.35">
      <c r="B127" s="3" t="str">
        <f xml:space="preserve"> '[1]Liste Employés W&amp;S'!A22 &amp; " " &amp; '[1]Liste Employés W&amp;S'!B22</f>
        <v xml:space="preserve"> </v>
      </c>
      <c r="C127" s="4">
        <f>D23+D49+D75+D101+D127+D154+D180</f>
        <v>0</v>
      </c>
      <c r="D127" s="5">
        <f t="shared" si="18"/>
        <v>0</v>
      </c>
      <c r="E127" s="77"/>
      <c r="F127" s="78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80"/>
      <c r="AQ127" s="81"/>
    </row>
    <row r="128" spans="2:133" x14ac:dyDescent="0.3">
      <c r="B128" s="82" t="s">
        <v>34</v>
      </c>
      <c r="C128" s="83"/>
      <c r="D128" s="83"/>
      <c r="E128" s="84"/>
      <c r="F128" s="85">
        <f>COUNTIF(F107:F124,"x")</f>
        <v>0</v>
      </c>
      <c r="G128" s="85">
        <f t="shared" ref="G128:AQ128" si="19">COUNTIF(G107:G124,"x")</f>
        <v>0</v>
      </c>
      <c r="H128" s="85">
        <f t="shared" si="19"/>
        <v>0</v>
      </c>
      <c r="I128" s="85">
        <f t="shared" si="19"/>
        <v>0</v>
      </c>
      <c r="J128" s="85">
        <f t="shared" si="19"/>
        <v>0</v>
      </c>
      <c r="K128" s="85">
        <f t="shared" si="19"/>
        <v>0</v>
      </c>
      <c r="L128" s="85">
        <f t="shared" si="19"/>
        <v>0</v>
      </c>
      <c r="M128" s="85">
        <f t="shared" si="19"/>
        <v>0</v>
      </c>
      <c r="N128" s="85">
        <f t="shared" si="19"/>
        <v>0</v>
      </c>
      <c r="O128" s="85">
        <f t="shared" si="19"/>
        <v>0</v>
      </c>
      <c r="P128" s="85">
        <f t="shared" si="19"/>
        <v>0</v>
      </c>
      <c r="Q128" s="85">
        <f t="shared" si="19"/>
        <v>0</v>
      </c>
      <c r="R128" s="85">
        <f t="shared" si="19"/>
        <v>0</v>
      </c>
      <c r="S128" s="85">
        <f t="shared" si="19"/>
        <v>0</v>
      </c>
      <c r="T128" s="85">
        <f t="shared" si="19"/>
        <v>0</v>
      </c>
      <c r="U128" s="85">
        <f t="shared" si="19"/>
        <v>0</v>
      </c>
      <c r="V128" s="85">
        <f t="shared" si="19"/>
        <v>0</v>
      </c>
      <c r="W128" s="85">
        <f t="shared" si="19"/>
        <v>0</v>
      </c>
      <c r="X128" s="85">
        <f t="shared" si="19"/>
        <v>0</v>
      </c>
      <c r="Y128" s="85">
        <f t="shared" si="19"/>
        <v>0</v>
      </c>
      <c r="Z128" s="85">
        <f t="shared" si="19"/>
        <v>0</v>
      </c>
      <c r="AA128" s="85">
        <f t="shared" si="19"/>
        <v>0</v>
      </c>
      <c r="AB128" s="85">
        <f t="shared" si="19"/>
        <v>0</v>
      </c>
      <c r="AC128" s="85">
        <f t="shared" si="19"/>
        <v>0</v>
      </c>
      <c r="AD128" s="85">
        <f t="shared" si="19"/>
        <v>0</v>
      </c>
      <c r="AE128" s="85">
        <f t="shared" si="19"/>
        <v>0</v>
      </c>
      <c r="AF128" s="85">
        <f t="shared" si="19"/>
        <v>0</v>
      </c>
      <c r="AG128" s="85">
        <f t="shared" si="19"/>
        <v>0</v>
      </c>
      <c r="AH128" s="85">
        <f t="shared" si="19"/>
        <v>0</v>
      </c>
      <c r="AI128" s="85">
        <f t="shared" si="19"/>
        <v>0</v>
      </c>
      <c r="AJ128" s="85">
        <f t="shared" si="19"/>
        <v>0</v>
      </c>
      <c r="AK128" s="85">
        <f t="shared" si="19"/>
        <v>0</v>
      </c>
      <c r="AL128" s="85">
        <f t="shared" si="19"/>
        <v>0</v>
      </c>
      <c r="AM128" s="85">
        <f t="shared" si="19"/>
        <v>0</v>
      </c>
      <c r="AN128" s="85">
        <f t="shared" si="19"/>
        <v>0</v>
      </c>
      <c r="AO128" s="85">
        <f t="shared" si="19"/>
        <v>0</v>
      </c>
      <c r="AP128" s="85">
        <f t="shared" si="19"/>
        <v>0</v>
      </c>
      <c r="AQ128" s="86">
        <f t="shared" si="19"/>
        <v>0</v>
      </c>
    </row>
    <row r="129" spans="2:133" x14ac:dyDescent="0.3">
      <c r="B129" s="87" t="s">
        <v>31</v>
      </c>
      <c r="C129" s="88"/>
      <c r="D129" s="88"/>
      <c r="E129" s="89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1"/>
    </row>
    <row r="130" spans="2:133" ht="15" thickBot="1" x14ac:dyDescent="0.35">
      <c r="B130" s="92" t="s">
        <v>35</v>
      </c>
      <c r="C130" s="93"/>
      <c r="D130" s="93"/>
      <c r="E130" s="94"/>
      <c r="F130" s="95">
        <f>F128-F129</f>
        <v>0</v>
      </c>
      <c r="G130" s="95">
        <f t="shared" ref="G130:AQ130" si="20">G128-G129</f>
        <v>0</v>
      </c>
      <c r="H130" s="95">
        <f t="shared" si="20"/>
        <v>0</v>
      </c>
      <c r="I130" s="95">
        <f t="shared" si="20"/>
        <v>0</v>
      </c>
      <c r="J130" s="95">
        <f t="shared" si="20"/>
        <v>0</v>
      </c>
      <c r="K130" s="95">
        <f t="shared" si="20"/>
        <v>0</v>
      </c>
      <c r="L130" s="95">
        <f t="shared" si="20"/>
        <v>0</v>
      </c>
      <c r="M130" s="95">
        <f t="shared" si="20"/>
        <v>0</v>
      </c>
      <c r="N130" s="95">
        <f t="shared" si="20"/>
        <v>0</v>
      </c>
      <c r="O130" s="95">
        <f t="shared" si="20"/>
        <v>0</v>
      </c>
      <c r="P130" s="95">
        <f t="shared" si="20"/>
        <v>0</v>
      </c>
      <c r="Q130" s="95">
        <f t="shared" si="20"/>
        <v>0</v>
      </c>
      <c r="R130" s="95">
        <f t="shared" si="20"/>
        <v>0</v>
      </c>
      <c r="S130" s="95">
        <f t="shared" si="20"/>
        <v>0</v>
      </c>
      <c r="T130" s="95">
        <f t="shared" si="20"/>
        <v>0</v>
      </c>
      <c r="U130" s="95">
        <f t="shared" si="20"/>
        <v>0</v>
      </c>
      <c r="V130" s="95">
        <f t="shared" si="20"/>
        <v>0</v>
      </c>
      <c r="W130" s="95">
        <f t="shared" si="20"/>
        <v>0</v>
      </c>
      <c r="X130" s="95">
        <f t="shared" si="20"/>
        <v>0</v>
      </c>
      <c r="Y130" s="95">
        <f t="shared" si="20"/>
        <v>0</v>
      </c>
      <c r="Z130" s="95">
        <f t="shared" si="20"/>
        <v>0</v>
      </c>
      <c r="AA130" s="95">
        <f t="shared" si="20"/>
        <v>0</v>
      </c>
      <c r="AB130" s="95">
        <f t="shared" si="20"/>
        <v>0</v>
      </c>
      <c r="AC130" s="95">
        <f t="shared" si="20"/>
        <v>0</v>
      </c>
      <c r="AD130" s="95">
        <f t="shared" si="20"/>
        <v>0</v>
      </c>
      <c r="AE130" s="95">
        <f t="shared" si="20"/>
        <v>0</v>
      </c>
      <c r="AF130" s="95">
        <f t="shared" si="20"/>
        <v>0</v>
      </c>
      <c r="AG130" s="95">
        <f t="shared" si="20"/>
        <v>0</v>
      </c>
      <c r="AH130" s="95">
        <f t="shared" si="20"/>
        <v>0</v>
      </c>
      <c r="AI130" s="95">
        <f t="shared" si="20"/>
        <v>0</v>
      </c>
      <c r="AJ130" s="95">
        <f t="shared" si="20"/>
        <v>0</v>
      </c>
      <c r="AK130" s="95">
        <f t="shared" si="20"/>
        <v>0</v>
      </c>
      <c r="AL130" s="95">
        <f t="shared" si="20"/>
        <v>0</v>
      </c>
      <c r="AM130" s="95">
        <f t="shared" si="20"/>
        <v>0</v>
      </c>
      <c r="AN130" s="95">
        <f t="shared" si="20"/>
        <v>0</v>
      </c>
      <c r="AO130" s="95">
        <f t="shared" si="20"/>
        <v>0</v>
      </c>
      <c r="AP130" s="95">
        <f t="shared" si="20"/>
        <v>0</v>
      </c>
      <c r="AQ130" s="96">
        <f t="shared" si="20"/>
        <v>0</v>
      </c>
    </row>
    <row r="131" spans="2:133" ht="15" thickBot="1" x14ac:dyDescent="0.35">
      <c r="B131" s="119" t="s">
        <v>39</v>
      </c>
      <c r="C131" s="97"/>
      <c r="D131" s="29"/>
      <c r="E131" s="31" t="s">
        <v>2</v>
      </c>
      <c r="F131" s="33">
        <f>$F$1+5</f>
        <v>45724</v>
      </c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4"/>
    </row>
    <row r="132" spans="2:133" ht="15" thickBot="1" x14ac:dyDescent="0.35">
      <c r="B132" s="120"/>
      <c r="C132" s="28"/>
      <c r="D132" s="30"/>
      <c r="E132" s="32"/>
      <c r="F132" s="112">
        <v>0.25</v>
      </c>
      <c r="G132" s="113">
        <v>0.27083333333333331</v>
      </c>
      <c r="H132" s="114">
        <v>0.29166666666666669</v>
      </c>
      <c r="I132" s="115">
        <v>0.3125</v>
      </c>
      <c r="J132" s="114">
        <v>0.33333333333333298</v>
      </c>
      <c r="K132" s="115">
        <v>0.35416666666666702</v>
      </c>
      <c r="L132" s="114">
        <v>0.375</v>
      </c>
      <c r="M132" s="116">
        <v>0.39583333333333298</v>
      </c>
      <c r="N132" s="117">
        <v>0.41666666666666702</v>
      </c>
      <c r="O132" s="116">
        <v>0.4375</v>
      </c>
      <c r="P132" s="117">
        <v>0.45833333333333298</v>
      </c>
      <c r="Q132" s="116">
        <v>0.47916666666666602</v>
      </c>
      <c r="R132" s="114">
        <v>0.5</v>
      </c>
      <c r="S132" s="115">
        <v>0.52083333333333304</v>
      </c>
      <c r="T132" s="114">
        <v>0.54166666666666596</v>
      </c>
      <c r="U132" s="115">
        <v>0.5625</v>
      </c>
      <c r="V132" s="113">
        <v>0.58333333333333304</v>
      </c>
      <c r="W132" s="116">
        <v>0.60416666666666596</v>
      </c>
      <c r="X132" s="117">
        <v>0.625</v>
      </c>
      <c r="Y132" s="116">
        <v>0.64583333333333304</v>
      </c>
      <c r="Z132" s="117">
        <v>0.66666666666666596</v>
      </c>
      <c r="AA132" s="116">
        <v>0.6875</v>
      </c>
      <c r="AB132" s="116">
        <v>0.70833333333333304</v>
      </c>
      <c r="AC132" s="117">
        <v>0.72916666666666596</v>
      </c>
      <c r="AD132" s="116">
        <v>0.75</v>
      </c>
      <c r="AE132" s="112">
        <v>0.77083333333333304</v>
      </c>
      <c r="AF132" s="114">
        <v>0.79166666666666596</v>
      </c>
      <c r="AG132" s="114">
        <v>0.8125</v>
      </c>
      <c r="AH132" s="115">
        <v>0.83333333333333304</v>
      </c>
      <c r="AI132" s="114">
        <v>0.85416666666666596</v>
      </c>
      <c r="AJ132" s="117">
        <v>0.874999999999999</v>
      </c>
      <c r="AK132" s="116">
        <v>0.89583333333333304</v>
      </c>
      <c r="AL132" s="116">
        <v>0.91666666666666596</v>
      </c>
      <c r="AM132" s="117">
        <v>0.937499999999999</v>
      </c>
      <c r="AN132" s="116">
        <v>0.95833333333333304</v>
      </c>
      <c r="AO132" s="117">
        <v>0.97916666666666596</v>
      </c>
      <c r="AP132" s="116">
        <v>0.999999999999999</v>
      </c>
      <c r="AQ132" s="116">
        <v>1.0208333333333299</v>
      </c>
      <c r="AR132" s="46"/>
    </row>
    <row r="133" spans="2:133" ht="13.2" customHeight="1" x14ac:dyDescent="0.3">
      <c r="B133" s="3" t="str">
        <f>'[1]Liste Employés W&amp;S'!A2 &amp; " " &amp; '[1]Liste Employés W&amp;S'!B2</f>
        <v>COCO Muriane</v>
      </c>
      <c r="C133" s="4">
        <f t="shared" ref="C133:C151" si="21">D3+D29+D55+D81+D107+D133+D159</f>
        <v>0.29166666666666663</v>
      </c>
      <c r="D133" s="5">
        <f>1/48*COUNTIF(F133:AQ133,"&lt;&gt;")</f>
        <v>0</v>
      </c>
      <c r="E133" s="6"/>
      <c r="F133" s="7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9"/>
      <c r="AQ133" s="10"/>
    </row>
    <row r="134" spans="2:133" ht="13.2" customHeight="1" x14ac:dyDescent="0.3">
      <c r="B134" s="3" t="str">
        <f xml:space="preserve"> '[1]Liste Employés W&amp;S'!A3 &amp; " " &amp; '[1]Liste Employés W&amp;S'!B3</f>
        <v>Moussy Aurelia</v>
      </c>
      <c r="C134" s="4">
        <f t="shared" si="21"/>
        <v>0.125</v>
      </c>
      <c r="D134" s="5">
        <f t="shared" ref="D134:D153" si="22">1/48*COUNTIF(F134:AQ134,"&lt;&gt;")</f>
        <v>0</v>
      </c>
      <c r="E134" s="11"/>
      <c r="F134" s="12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4"/>
      <c r="AQ134" s="15"/>
    </row>
    <row r="135" spans="2:133" ht="13.2" customHeight="1" x14ac:dyDescent="0.3">
      <c r="B135" s="3" t="str">
        <f xml:space="preserve"> '[1]Liste Employés W&amp;S'!A4 &amp; " " &amp; '[1]Liste Employés W&amp;S'!B4</f>
        <v xml:space="preserve"> </v>
      </c>
      <c r="C135" s="4">
        <f t="shared" si="21"/>
        <v>0</v>
      </c>
      <c r="D135" s="5">
        <f t="shared" si="22"/>
        <v>0</v>
      </c>
      <c r="E135" s="11"/>
      <c r="F135" s="12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4"/>
      <c r="AQ135" s="15"/>
    </row>
    <row r="136" spans="2:133" ht="13.2" customHeight="1" x14ac:dyDescent="0.3">
      <c r="B136" s="3" t="str">
        <f xml:space="preserve"> '[1]Liste Employés W&amp;S'!A5 &amp; " " &amp; '[1]Liste Employés W&amp;S'!B5</f>
        <v xml:space="preserve"> </v>
      </c>
      <c r="C136" s="4">
        <f t="shared" si="21"/>
        <v>0</v>
      </c>
      <c r="D136" s="5">
        <f t="shared" si="22"/>
        <v>0</v>
      </c>
      <c r="E136" s="11"/>
      <c r="F136" s="12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4"/>
      <c r="AQ136" s="15"/>
    </row>
    <row r="137" spans="2:133" ht="13.2" customHeight="1" x14ac:dyDescent="0.3">
      <c r="B137" s="3" t="str">
        <f xml:space="preserve"> '[1]Liste Employés W&amp;S'!A6 &amp; " " &amp; '[1]Liste Employés W&amp;S'!B6</f>
        <v xml:space="preserve"> </v>
      </c>
      <c r="C137" s="4">
        <f t="shared" si="21"/>
        <v>0</v>
      </c>
      <c r="D137" s="5">
        <f t="shared" si="22"/>
        <v>0</v>
      </c>
      <c r="E137" s="11"/>
      <c r="F137" s="12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4"/>
      <c r="AQ137" s="15"/>
    </row>
    <row r="138" spans="2:133" ht="13.2" customHeight="1" x14ac:dyDescent="0.3">
      <c r="B138" s="3" t="str">
        <f xml:space="preserve"> '[1]Liste Employés W&amp;S'!A7 &amp; " " &amp; '[1]Liste Employés W&amp;S'!B7</f>
        <v xml:space="preserve"> </v>
      </c>
      <c r="C138" s="4">
        <f t="shared" si="21"/>
        <v>0</v>
      </c>
      <c r="D138" s="5">
        <f t="shared" si="22"/>
        <v>0</v>
      </c>
      <c r="E138" s="11"/>
      <c r="F138" s="12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4"/>
      <c r="AQ138" s="15"/>
    </row>
    <row r="139" spans="2:133" ht="13.2" customHeight="1" x14ac:dyDescent="0.3">
      <c r="B139" s="3" t="str">
        <f xml:space="preserve"> '[1]Liste Employés W&amp;S'!A8 &amp; " " &amp; '[1]Liste Employés W&amp;S'!B8</f>
        <v xml:space="preserve"> </v>
      </c>
      <c r="C139" s="4">
        <f t="shared" si="21"/>
        <v>0</v>
      </c>
      <c r="D139" s="5">
        <f t="shared" si="22"/>
        <v>0</v>
      </c>
      <c r="E139" s="11"/>
      <c r="F139" s="12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4"/>
      <c r="AQ139" s="15"/>
    </row>
    <row r="140" spans="2:133" ht="13.2" customHeight="1" x14ac:dyDescent="0.3">
      <c r="B140" s="3" t="str">
        <f xml:space="preserve"> '[1]Liste Employés W&amp;S'!A9 &amp; " " &amp; '[1]Liste Employés W&amp;S'!B9</f>
        <v xml:space="preserve"> </v>
      </c>
      <c r="C140" s="4">
        <f t="shared" si="21"/>
        <v>0</v>
      </c>
      <c r="D140" s="5">
        <f t="shared" si="22"/>
        <v>0</v>
      </c>
      <c r="E140" s="11"/>
      <c r="F140" s="12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4"/>
      <c r="AQ140" s="15"/>
    </row>
    <row r="141" spans="2:133" s="69" customFormat="1" ht="13.2" customHeight="1" x14ac:dyDescent="0.3">
      <c r="B141" s="64" t="str">
        <f xml:space="preserve"> '[1]Liste Employés W&amp;S'!A10 &amp; " " &amp; '[1]Liste Employés W&amp;S'!B10</f>
        <v xml:space="preserve"> </v>
      </c>
      <c r="C141" s="4">
        <f t="shared" si="21"/>
        <v>0</v>
      </c>
      <c r="D141" s="5">
        <f t="shared" si="22"/>
        <v>0</v>
      </c>
      <c r="E141" s="65"/>
      <c r="F141" s="12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4"/>
      <c r="AQ141" s="15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</row>
    <row r="142" spans="2:133" ht="13.2" customHeight="1" x14ac:dyDescent="0.3">
      <c r="B142" s="3" t="str">
        <f xml:space="preserve"> '[1]Liste Employés W&amp;S'!A11 &amp; " " &amp; '[1]Liste Employés W&amp;S'!B11</f>
        <v xml:space="preserve"> </v>
      </c>
      <c r="C142" s="4">
        <f t="shared" si="21"/>
        <v>0</v>
      </c>
      <c r="D142" s="5">
        <f t="shared" si="22"/>
        <v>0</v>
      </c>
      <c r="E142" s="11"/>
      <c r="F142" s="12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4"/>
      <c r="AQ142" s="15"/>
    </row>
    <row r="143" spans="2:133" ht="13.2" customHeight="1" x14ac:dyDescent="0.3">
      <c r="B143" s="3" t="str">
        <f xml:space="preserve"> '[1]Liste Employés W&amp;S'!A12 &amp; " " &amp; '[1]Liste Employés W&amp;S'!B12</f>
        <v xml:space="preserve"> </v>
      </c>
      <c r="C143" s="4">
        <f t="shared" si="21"/>
        <v>0</v>
      </c>
      <c r="D143" s="5">
        <f t="shared" si="22"/>
        <v>0</v>
      </c>
      <c r="E143" s="11"/>
      <c r="F143" s="12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4"/>
      <c r="AQ143" s="15"/>
    </row>
    <row r="144" spans="2:133" ht="13.2" customHeight="1" x14ac:dyDescent="0.3">
      <c r="B144" s="3" t="str">
        <f xml:space="preserve"> '[1]Liste Employés W&amp;S'!A13 &amp; " " &amp; '[1]Liste Employés W&amp;S'!B13</f>
        <v xml:space="preserve"> </v>
      </c>
      <c r="C144" s="4">
        <f t="shared" si="21"/>
        <v>0</v>
      </c>
      <c r="D144" s="5">
        <f t="shared" si="22"/>
        <v>0</v>
      </c>
      <c r="E144" s="11"/>
      <c r="F144" s="12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4"/>
      <c r="AQ144" s="15"/>
    </row>
    <row r="145" spans="2:44" ht="13.2" customHeight="1" x14ac:dyDescent="0.3">
      <c r="B145" s="3" t="str">
        <f xml:space="preserve"> '[1]Liste Employés W&amp;S'!A14 &amp; " " &amp; '[1]Liste Employés W&amp;S'!B14</f>
        <v xml:space="preserve"> </v>
      </c>
      <c r="C145" s="4">
        <f t="shared" si="21"/>
        <v>0</v>
      </c>
      <c r="D145" s="5">
        <f t="shared" si="22"/>
        <v>0</v>
      </c>
      <c r="E145" s="11"/>
      <c r="F145" s="12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4"/>
      <c r="AQ145" s="15"/>
    </row>
    <row r="146" spans="2:44" ht="11.25" customHeight="1" x14ac:dyDescent="0.3">
      <c r="B146" s="3" t="str">
        <f xml:space="preserve"> '[1]Liste Employés W&amp;S'!A15 &amp; " " &amp; '[1]Liste Employés W&amp;S'!B15</f>
        <v xml:space="preserve"> </v>
      </c>
      <c r="C146" s="4">
        <f t="shared" si="21"/>
        <v>0</v>
      </c>
      <c r="D146" s="5">
        <f t="shared" si="22"/>
        <v>0</v>
      </c>
      <c r="E146" s="11"/>
      <c r="F146" s="12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4"/>
      <c r="AQ146" s="15"/>
    </row>
    <row r="147" spans="2:44" ht="13.2" customHeight="1" x14ac:dyDescent="0.3">
      <c r="B147" s="3" t="str">
        <f xml:space="preserve"> '[1]Liste Employés W&amp;S'!A16 &amp; " " &amp; '[1]Liste Employés W&amp;S'!B16</f>
        <v xml:space="preserve"> </v>
      </c>
      <c r="C147" s="4">
        <f t="shared" si="21"/>
        <v>0</v>
      </c>
      <c r="D147" s="5">
        <f t="shared" si="22"/>
        <v>0</v>
      </c>
      <c r="E147" s="11"/>
      <c r="F147" s="12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4"/>
      <c r="AQ147" s="15"/>
    </row>
    <row r="148" spans="2:44" ht="13.2" customHeight="1" x14ac:dyDescent="0.3">
      <c r="B148" s="3" t="str">
        <f xml:space="preserve"> '[1]Liste Employés W&amp;S'!A17 &amp; " " &amp; '[1]Liste Employés W&amp;S'!B17</f>
        <v xml:space="preserve"> </v>
      </c>
      <c r="C148" s="4">
        <f t="shared" si="21"/>
        <v>0</v>
      </c>
      <c r="D148" s="5">
        <f t="shared" si="22"/>
        <v>0</v>
      </c>
      <c r="E148" s="11"/>
      <c r="F148" s="12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4"/>
      <c r="AQ148" s="15"/>
    </row>
    <row r="149" spans="2:44" ht="13.2" customHeight="1" x14ac:dyDescent="0.3">
      <c r="B149" s="3" t="str">
        <f xml:space="preserve"> '[1]Liste Employés W&amp;S'!A18 &amp; " " &amp; '[1]Liste Employés W&amp;S'!B18</f>
        <v xml:space="preserve"> </v>
      </c>
      <c r="C149" s="4">
        <f t="shared" si="21"/>
        <v>0</v>
      </c>
      <c r="D149" s="5">
        <f t="shared" si="22"/>
        <v>0</v>
      </c>
      <c r="E149" s="11"/>
      <c r="F149" s="12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4"/>
      <c r="AQ149" s="15"/>
    </row>
    <row r="150" spans="2:44" ht="13.2" customHeight="1" x14ac:dyDescent="0.3">
      <c r="B150" s="3" t="str">
        <f xml:space="preserve"> '[1]Liste Employés W&amp;S'!A19 &amp; " " &amp; '[1]Liste Employés W&amp;S'!B19</f>
        <v xml:space="preserve"> </v>
      </c>
      <c r="C150" s="4">
        <f t="shared" si="21"/>
        <v>0</v>
      </c>
      <c r="D150" s="5">
        <f t="shared" si="22"/>
        <v>0</v>
      </c>
      <c r="E150" s="11"/>
      <c r="F150" s="12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4"/>
      <c r="AQ150" s="15"/>
    </row>
    <row r="151" spans="2:44" ht="13.2" customHeight="1" x14ac:dyDescent="0.3">
      <c r="B151" s="3" t="str">
        <f xml:space="preserve"> '[1]Liste Employés W&amp;S'!A20 &amp; " " &amp; '[1]Liste Employés W&amp;S'!B20</f>
        <v xml:space="preserve"> </v>
      </c>
      <c r="C151" s="4">
        <f t="shared" si="21"/>
        <v>0</v>
      </c>
      <c r="D151" s="5">
        <f t="shared" si="22"/>
        <v>0</v>
      </c>
      <c r="E151" s="11"/>
      <c r="F151" s="12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4"/>
      <c r="AQ151" s="15"/>
    </row>
    <row r="152" spans="2:44" ht="13.2" customHeight="1" x14ac:dyDescent="0.3">
      <c r="B152" s="3" t="str">
        <f xml:space="preserve"> '[1]Liste Employés W&amp;S'!A21 &amp; " " &amp; '[1]Liste Employés W&amp;S'!B21</f>
        <v xml:space="preserve"> </v>
      </c>
      <c r="C152" s="4">
        <f>D22+D48+D74+D100+D126+D152+D179</f>
        <v>0</v>
      </c>
      <c r="D152" s="5">
        <f t="shared" si="22"/>
        <v>0</v>
      </c>
      <c r="E152" s="11"/>
      <c r="F152" s="12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4"/>
      <c r="AQ152" s="15"/>
    </row>
    <row r="153" spans="2:44" ht="13.2" customHeight="1" thickBot="1" x14ac:dyDescent="0.35">
      <c r="B153" s="3" t="str">
        <f xml:space="preserve"> '[1]Liste Employés W&amp;S'!A22 &amp; " " &amp; '[1]Liste Employés W&amp;S'!B22</f>
        <v xml:space="preserve"> </v>
      </c>
      <c r="C153" s="4">
        <f>D23+D49+D75+D101+D127+D153+D180</f>
        <v>0</v>
      </c>
      <c r="D153" s="5">
        <f t="shared" si="22"/>
        <v>0</v>
      </c>
      <c r="E153" s="77"/>
      <c r="F153" s="78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/>
      <c r="AL153" s="79"/>
      <c r="AM153" s="79"/>
      <c r="AN153" s="79"/>
      <c r="AO153" s="79"/>
      <c r="AP153" s="80"/>
      <c r="AQ153" s="81"/>
    </row>
    <row r="154" spans="2:44" ht="13.2" customHeight="1" x14ac:dyDescent="0.3">
      <c r="B154" s="82" t="s">
        <v>34</v>
      </c>
      <c r="C154" s="83"/>
      <c r="D154" s="83"/>
      <c r="E154" s="84"/>
      <c r="F154" s="85">
        <f>COUNTIF(F133:F150,"x")</f>
        <v>0</v>
      </c>
      <c r="G154" s="85">
        <f t="shared" ref="G154:AQ154" si="23">COUNTIF(G133:G150,"x")</f>
        <v>0</v>
      </c>
      <c r="H154" s="85">
        <f t="shared" si="23"/>
        <v>0</v>
      </c>
      <c r="I154" s="85">
        <f t="shared" si="23"/>
        <v>0</v>
      </c>
      <c r="J154" s="85">
        <f t="shared" si="23"/>
        <v>0</v>
      </c>
      <c r="K154" s="85">
        <f t="shared" si="23"/>
        <v>0</v>
      </c>
      <c r="L154" s="85">
        <f t="shared" si="23"/>
        <v>0</v>
      </c>
      <c r="M154" s="85">
        <f t="shared" si="23"/>
        <v>0</v>
      </c>
      <c r="N154" s="85">
        <f t="shared" si="23"/>
        <v>0</v>
      </c>
      <c r="O154" s="85">
        <f t="shared" si="23"/>
        <v>0</v>
      </c>
      <c r="P154" s="85">
        <f t="shared" si="23"/>
        <v>0</v>
      </c>
      <c r="Q154" s="85">
        <f t="shared" si="23"/>
        <v>0</v>
      </c>
      <c r="R154" s="85">
        <f t="shared" si="23"/>
        <v>0</v>
      </c>
      <c r="S154" s="85">
        <f t="shared" si="23"/>
        <v>0</v>
      </c>
      <c r="T154" s="85">
        <f t="shared" si="23"/>
        <v>0</v>
      </c>
      <c r="U154" s="85">
        <f t="shared" si="23"/>
        <v>0</v>
      </c>
      <c r="V154" s="85">
        <f t="shared" si="23"/>
        <v>0</v>
      </c>
      <c r="W154" s="85">
        <f t="shared" si="23"/>
        <v>0</v>
      </c>
      <c r="X154" s="85">
        <f t="shared" si="23"/>
        <v>0</v>
      </c>
      <c r="Y154" s="85">
        <f t="shared" si="23"/>
        <v>0</v>
      </c>
      <c r="Z154" s="85">
        <f t="shared" si="23"/>
        <v>0</v>
      </c>
      <c r="AA154" s="85">
        <f t="shared" si="23"/>
        <v>0</v>
      </c>
      <c r="AB154" s="85">
        <f t="shared" si="23"/>
        <v>0</v>
      </c>
      <c r="AC154" s="85">
        <f t="shared" si="23"/>
        <v>0</v>
      </c>
      <c r="AD154" s="85">
        <f t="shared" si="23"/>
        <v>0</v>
      </c>
      <c r="AE154" s="85">
        <f t="shared" si="23"/>
        <v>0</v>
      </c>
      <c r="AF154" s="85">
        <f t="shared" si="23"/>
        <v>0</v>
      </c>
      <c r="AG154" s="85">
        <f t="shared" si="23"/>
        <v>0</v>
      </c>
      <c r="AH154" s="85">
        <f t="shared" si="23"/>
        <v>0</v>
      </c>
      <c r="AI154" s="85">
        <f t="shared" si="23"/>
        <v>0</v>
      </c>
      <c r="AJ154" s="85">
        <f t="shared" si="23"/>
        <v>0</v>
      </c>
      <c r="AK154" s="85">
        <f t="shared" si="23"/>
        <v>0</v>
      </c>
      <c r="AL154" s="85">
        <f t="shared" si="23"/>
        <v>0</v>
      </c>
      <c r="AM154" s="85">
        <f t="shared" si="23"/>
        <v>0</v>
      </c>
      <c r="AN154" s="85">
        <f t="shared" si="23"/>
        <v>0</v>
      </c>
      <c r="AO154" s="85">
        <f t="shared" si="23"/>
        <v>0</v>
      </c>
      <c r="AP154" s="85">
        <f t="shared" si="23"/>
        <v>0</v>
      </c>
      <c r="AQ154" s="86">
        <f t="shared" si="23"/>
        <v>0</v>
      </c>
    </row>
    <row r="155" spans="2:44" x14ac:dyDescent="0.3">
      <c r="B155" s="87" t="s">
        <v>31</v>
      </c>
      <c r="C155" s="88"/>
      <c r="D155" s="88"/>
      <c r="E155" s="89"/>
      <c r="F155" s="90">
        <v>0</v>
      </c>
      <c r="G155" s="90">
        <v>0</v>
      </c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B155" s="90"/>
      <c r="AC155" s="90"/>
      <c r="AD155" s="90"/>
      <c r="AE155" s="90"/>
      <c r="AF155" s="90"/>
      <c r="AG155" s="90"/>
      <c r="AH155" s="90"/>
      <c r="AI155" s="90"/>
      <c r="AJ155" s="90"/>
      <c r="AK155" s="90"/>
      <c r="AL155" s="90"/>
      <c r="AM155" s="90"/>
      <c r="AN155" s="90"/>
      <c r="AO155" s="90"/>
      <c r="AP155" s="90"/>
      <c r="AQ155" s="91"/>
    </row>
    <row r="156" spans="2:44" ht="15" thickBot="1" x14ac:dyDescent="0.35">
      <c r="B156" s="92" t="s">
        <v>35</v>
      </c>
      <c r="C156" s="93"/>
      <c r="D156" s="93"/>
      <c r="E156" s="94"/>
      <c r="F156" s="95">
        <f>F154-F155</f>
        <v>0</v>
      </c>
      <c r="G156" s="95">
        <f t="shared" ref="G156:AQ156" si="24">G154-G155</f>
        <v>0</v>
      </c>
      <c r="H156" s="95">
        <f t="shared" si="24"/>
        <v>0</v>
      </c>
      <c r="I156" s="95">
        <f t="shared" si="24"/>
        <v>0</v>
      </c>
      <c r="J156" s="95">
        <f t="shared" si="24"/>
        <v>0</v>
      </c>
      <c r="K156" s="95">
        <f t="shared" si="24"/>
        <v>0</v>
      </c>
      <c r="L156" s="95">
        <f t="shared" si="24"/>
        <v>0</v>
      </c>
      <c r="M156" s="95">
        <f t="shared" si="24"/>
        <v>0</v>
      </c>
      <c r="N156" s="95">
        <f t="shared" si="24"/>
        <v>0</v>
      </c>
      <c r="O156" s="95">
        <f t="shared" si="24"/>
        <v>0</v>
      </c>
      <c r="P156" s="95">
        <f t="shared" si="24"/>
        <v>0</v>
      </c>
      <c r="Q156" s="95">
        <f t="shared" si="24"/>
        <v>0</v>
      </c>
      <c r="R156" s="95">
        <f t="shared" si="24"/>
        <v>0</v>
      </c>
      <c r="S156" s="95">
        <f t="shared" si="24"/>
        <v>0</v>
      </c>
      <c r="T156" s="95">
        <f t="shared" si="24"/>
        <v>0</v>
      </c>
      <c r="U156" s="95">
        <f t="shared" si="24"/>
        <v>0</v>
      </c>
      <c r="V156" s="95">
        <f t="shared" si="24"/>
        <v>0</v>
      </c>
      <c r="W156" s="95">
        <f t="shared" si="24"/>
        <v>0</v>
      </c>
      <c r="X156" s="95">
        <f t="shared" si="24"/>
        <v>0</v>
      </c>
      <c r="Y156" s="95">
        <f t="shared" si="24"/>
        <v>0</v>
      </c>
      <c r="Z156" s="95">
        <f t="shared" si="24"/>
        <v>0</v>
      </c>
      <c r="AA156" s="95">
        <f t="shared" si="24"/>
        <v>0</v>
      </c>
      <c r="AB156" s="95">
        <f t="shared" si="24"/>
        <v>0</v>
      </c>
      <c r="AC156" s="95">
        <f t="shared" si="24"/>
        <v>0</v>
      </c>
      <c r="AD156" s="95">
        <f t="shared" si="24"/>
        <v>0</v>
      </c>
      <c r="AE156" s="95">
        <f t="shared" si="24"/>
        <v>0</v>
      </c>
      <c r="AF156" s="95">
        <f t="shared" si="24"/>
        <v>0</v>
      </c>
      <c r="AG156" s="95">
        <f t="shared" si="24"/>
        <v>0</v>
      </c>
      <c r="AH156" s="95">
        <f t="shared" si="24"/>
        <v>0</v>
      </c>
      <c r="AI156" s="95">
        <f t="shared" si="24"/>
        <v>0</v>
      </c>
      <c r="AJ156" s="95">
        <f t="shared" si="24"/>
        <v>0</v>
      </c>
      <c r="AK156" s="95">
        <f t="shared" si="24"/>
        <v>0</v>
      </c>
      <c r="AL156" s="95">
        <f t="shared" si="24"/>
        <v>0</v>
      </c>
      <c r="AM156" s="95">
        <f t="shared" si="24"/>
        <v>0</v>
      </c>
      <c r="AN156" s="95">
        <f t="shared" si="24"/>
        <v>0</v>
      </c>
      <c r="AO156" s="95">
        <f t="shared" si="24"/>
        <v>0</v>
      </c>
      <c r="AP156" s="95">
        <f t="shared" si="24"/>
        <v>0</v>
      </c>
      <c r="AQ156" s="96">
        <f t="shared" si="24"/>
        <v>0</v>
      </c>
    </row>
    <row r="157" spans="2:44" ht="15" thickBot="1" x14ac:dyDescent="0.35">
      <c r="B157" s="119" t="s">
        <v>40</v>
      </c>
      <c r="C157" s="97"/>
      <c r="D157" s="29"/>
      <c r="E157" s="31" t="s">
        <v>2</v>
      </c>
      <c r="F157" s="33">
        <f>$F$1+6</f>
        <v>45725</v>
      </c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4"/>
    </row>
    <row r="158" spans="2:44" ht="15" thickBot="1" x14ac:dyDescent="0.35">
      <c r="B158" s="120"/>
      <c r="C158" s="28"/>
      <c r="D158" s="30"/>
      <c r="E158" s="32"/>
      <c r="F158" s="112">
        <v>0.25</v>
      </c>
      <c r="G158" s="113">
        <v>0.27083333333333331</v>
      </c>
      <c r="H158" s="114">
        <v>0.29166666666666669</v>
      </c>
      <c r="I158" s="115">
        <v>0.3125</v>
      </c>
      <c r="J158" s="114">
        <v>0.33333333333333298</v>
      </c>
      <c r="K158" s="115">
        <v>0.35416666666666702</v>
      </c>
      <c r="L158" s="114">
        <v>0.375</v>
      </c>
      <c r="M158" s="116">
        <v>0.39583333333333298</v>
      </c>
      <c r="N158" s="117">
        <v>0.41666666666666702</v>
      </c>
      <c r="O158" s="116">
        <v>0.4375</v>
      </c>
      <c r="P158" s="117">
        <v>0.45833333333333298</v>
      </c>
      <c r="Q158" s="116">
        <v>0.47916666666666602</v>
      </c>
      <c r="R158" s="114">
        <v>0.5</v>
      </c>
      <c r="S158" s="115">
        <v>0.52083333333333304</v>
      </c>
      <c r="T158" s="114">
        <v>0.54166666666666596</v>
      </c>
      <c r="U158" s="115">
        <v>0.5625</v>
      </c>
      <c r="V158" s="113">
        <v>0.58333333333333304</v>
      </c>
      <c r="W158" s="116">
        <v>0.60416666666666596</v>
      </c>
      <c r="X158" s="117">
        <v>0.625</v>
      </c>
      <c r="Y158" s="116">
        <v>0.64583333333333304</v>
      </c>
      <c r="Z158" s="117">
        <v>0.66666666666666596</v>
      </c>
      <c r="AA158" s="116">
        <v>0.6875</v>
      </c>
      <c r="AB158" s="116">
        <v>0.70833333333333304</v>
      </c>
      <c r="AC158" s="117">
        <v>0.72916666666666596</v>
      </c>
      <c r="AD158" s="116">
        <v>0.75</v>
      </c>
      <c r="AE158" s="112">
        <v>0.77083333333333304</v>
      </c>
      <c r="AF158" s="114">
        <v>0.79166666666666596</v>
      </c>
      <c r="AG158" s="114">
        <v>0.8125</v>
      </c>
      <c r="AH158" s="115">
        <v>0.83333333333333304</v>
      </c>
      <c r="AI158" s="114">
        <v>0.85416666666666596</v>
      </c>
      <c r="AJ158" s="117">
        <v>0.874999999999999</v>
      </c>
      <c r="AK158" s="116">
        <v>0.89583333333333304</v>
      </c>
      <c r="AL158" s="116">
        <v>0.91666666666666596</v>
      </c>
      <c r="AM158" s="117">
        <v>0.937499999999999</v>
      </c>
      <c r="AN158" s="116">
        <v>0.95833333333333304</v>
      </c>
      <c r="AO158" s="117">
        <v>0.97916666666666596</v>
      </c>
      <c r="AP158" s="116">
        <v>0.999999999999999</v>
      </c>
      <c r="AQ158" s="116">
        <v>1.0208333333333299</v>
      </c>
      <c r="AR158" s="46"/>
    </row>
    <row r="159" spans="2:44" x14ac:dyDescent="0.3">
      <c r="B159" s="3" t="str">
        <f>'[1]Liste Employés W&amp;S'!A2 &amp; " " &amp; '[1]Liste Employés W&amp;S'!B2</f>
        <v>COCO Muriane</v>
      </c>
      <c r="C159" s="4">
        <f t="shared" ref="C159:C179" si="25">D3+D29+D55+D81+D107+D133+D159</f>
        <v>0.29166666666666663</v>
      </c>
      <c r="D159" s="5">
        <f>1/48*COUNTIF(F159:AQ159,"&lt;&gt;")</f>
        <v>0</v>
      </c>
      <c r="E159" s="6"/>
      <c r="F159" s="7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9"/>
      <c r="AQ159" s="10"/>
    </row>
    <row r="160" spans="2:44" x14ac:dyDescent="0.3">
      <c r="B160" s="3" t="str">
        <f xml:space="preserve"> '[1]Liste Employés W&amp;S'!A3 &amp; " " &amp; '[1]Liste Employés W&amp;S'!B3</f>
        <v>Moussy Aurelia</v>
      </c>
      <c r="C160" s="4">
        <f t="shared" si="25"/>
        <v>0.125</v>
      </c>
      <c r="D160" s="5">
        <f t="shared" ref="D160:D179" si="26">1/48*COUNTIF(F160:AQ160,"&lt;&gt;")</f>
        <v>0</v>
      </c>
      <c r="E160" s="11"/>
      <c r="F160" s="12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4"/>
      <c r="AQ160" s="15"/>
    </row>
    <row r="161" spans="2:133" x14ac:dyDescent="0.3">
      <c r="B161" s="3" t="str">
        <f xml:space="preserve"> '[1]Liste Employés W&amp;S'!A4 &amp; " " &amp; '[1]Liste Employés W&amp;S'!B4</f>
        <v xml:space="preserve"> </v>
      </c>
      <c r="C161" s="4">
        <f t="shared" si="25"/>
        <v>0</v>
      </c>
      <c r="D161" s="5">
        <f t="shared" si="26"/>
        <v>0</v>
      </c>
      <c r="E161" s="11"/>
      <c r="F161" s="12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4"/>
      <c r="AQ161" s="15"/>
    </row>
    <row r="162" spans="2:133" x14ac:dyDescent="0.3">
      <c r="B162" s="3" t="str">
        <f xml:space="preserve"> '[1]Liste Employés W&amp;S'!A5 &amp; " " &amp; '[1]Liste Employés W&amp;S'!B5</f>
        <v xml:space="preserve"> </v>
      </c>
      <c r="C162" s="4">
        <f t="shared" si="25"/>
        <v>0</v>
      </c>
      <c r="D162" s="5">
        <f t="shared" si="26"/>
        <v>0</v>
      </c>
      <c r="E162" s="11"/>
      <c r="F162" s="12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4"/>
      <c r="AQ162" s="15"/>
    </row>
    <row r="163" spans="2:133" x14ac:dyDescent="0.3">
      <c r="B163" s="3" t="str">
        <f xml:space="preserve"> '[1]Liste Employés W&amp;S'!A6 &amp; " " &amp; '[1]Liste Employés W&amp;S'!B6</f>
        <v xml:space="preserve"> </v>
      </c>
      <c r="C163" s="4">
        <f t="shared" si="25"/>
        <v>0</v>
      </c>
      <c r="D163" s="5">
        <f t="shared" si="26"/>
        <v>0</v>
      </c>
      <c r="E163" s="11"/>
      <c r="F163" s="12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4"/>
      <c r="AQ163" s="15"/>
    </row>
    <row r="164" spans="2:133" x14ac:dyDescent="0.3">
      <c r="B164" s="3" t="str">
        <f xml:space="preserve"> '[1]Liste Employés W&amp;S'!A7 &amp; " " &amp; '[1]Liste Employés W&amp;S'!B7</f>
        <v xml:space="preserve"> </v>
      </c>
      <c r="C164" s="4">
        <f t="shared" si="25"/>
        <v>0</v>
      </c>
      <c r="D164" s="5">
        <f t="shared" si="26"/>
        <v>0</v>
      </c>
      <c r="E164" s="11"/>
      <c r="F164" s="12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4"/>
      <c r="AQ164" s="15"/>
    </row>
    <row r="165" spans="2:133" x14ac:dyDescent="0.3">
      <c r="B165" s="3" t="str">
        <f xml:space="preserve"> '[1]Liste Employés W&amp;S'!A8 &amp; " " &amp; '[1]Liste Employés W&amp;S'!B8</f>
        <v xml:space="preserve"> </v>
      </c>
      <c r="C165" s="4">
        <f t="shared" si="25"/>
        <v>0</v>
      </c>
      <c r="D165" s="5">
        <f t="shared" si="26"/>
        <v>0</v>
      </c>
      <c r="E165" s="11"/>
      <c r="F165" s="12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4"/>
      <c r="AQ165" s="15"/>
    </row>
    <row r="166" spans="2:133" x14ac:dyDescent="0.3">
      <c r="B166" s="3" t="str">
        <f xml:space="preserve"> '[1]Liste Employés W&amp;S'!A9 &amp; " " &amp; '[1]Liste Employés W&amp;S'!B9</f>
        <v xml:space="preserve"> </v>
      </c>
      <c r="C166" s="4">
        <f t="shared" si="25"/>
        <v>0</v>
      </c>
      <c r="D166" s="5">
        <f t="shared" si="26"/>
        <v>0</v>
      </c>
      <c r="E166" s="11"/>
      <c r="F166" s="12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4"/>
      <c r="AQ166" s="15"/>
    </row>
    <row r="167" spans="2:133" s="69" customFormat="1" x14ac:dyDescent="0.3">
      <c r="B167" s="64" t="str">
        <f xml:space="preserve"> '[1]Liste Employés W&amp;S'!A10 &amp; " " &amp; '[1]Liste Employés W&amp;S'!B10</f>
        <v xml:space="preserve"> </v>
      </c>
      <c r="C167" s="4">
        <f t="shared" si="25"/>
        <v>0</v>
      </c>
      <c r="D167" s="5">
        <f t="shared" si="26"/>
        <v>0</v>
      </c>
      <c r="E167" s="65"/>
      <c r="F167" s="12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4"/>
      <c r="AQ167" s="15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</row>
    <row r="168" spans="2:133" x14ac:dyDescent="0.3">
      <c r="B168" s="3" t="str">
        <f xml:space="preserve"> '[1]Liste Employés W&amp;S'!A11 &amp; " " &amp; '[1]Liste Employés W&amp;S'!B11</f>
        <v xml:space="preserve"> </v>
      </c>
      <c r="C168" s="4">
        <f t="shared" si="25"/>
        <v>0</v>
      </c>
      <c r="D168" s="5">
        <f t="shared" si="26"/>
        <v>0</v>
      </c>
      <c r="E168" s="11"/>
      <c r="F168" s="12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4"/>
      <c r="AQ168" s="15"/>
    </row>
    <row r="169" spans="2:133" x14ac:dyDescent="0.3">
      <c r="B169" s="3" t="str">
        <f xml:space="preserve"> '[1]Liste Employés W&amp;S'!A12 &amp; " " &amp; '[1]Liste Employés W&amp;S'!B12</f>
        <v xml:space="preserve"> </v>
      </c>
      <c r="C169" s="4">
        <f t="shared" si="25"/>
        <v>0</v>
      </c>
      <c r="D169" s="5">
        <f t="shared" si="26"/>
        <v>0</v>
      </c>
      <c r="E169" s="11"/>
      <c r="F169" s="12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4"/>
      <c r="AQ169" s="15"/>
    </row>
    <row r="170" spans="2:133" x14ac:dyDescent="0.3">
      <c r="B170" s="3" t="str">
        <f xml:space="preserve"> '[1]Liste Employés W&amp;S'!A13 &amp; " " &amp; '[1]Liste Employés W&amp;S'!B13</f>
        <v xml:space="preserve"> </v>
      </c>
      <c r="C170" s="4">
        <f t="shared" si="25"/>
        <v>0</v>
      </c>
      <c r="D170" s="5">
        <f t="shared" si="26"/>
        <v>0</v>
      </c>
      <c r="E170" s="11"/>
      <c r="F170" s="12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4"/>
      <c r="AQ170" s="15"/>
    </row>
    <row r="171" spans="2:133" x14ac:dyDescent="0.3">
      <c r="B171" s="3" t="str">
        <f xml:space="preserve"> '[1]Liste Employés W&amp;S'!A14 &amp; " " &amp; '[1]Liste Employés W&amp;S'!B14</f>
        <v xml:space="preserve"> </v>
      </c>
      <c r="C171" s="4">
        <f t="shared" si="25"/>
        <v>0</v>
      </c>
      <c r="D171" s="5">
        <f t="shared" si="26"/>
        <v>0</v>
      </c>
      <c r="E171" s="11"/>
      <c r="F171" s="12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4"/>
      <c r="AQ171" s="15"/>
    </row>
    <row r="172" spans="2:133" x14ac:dyDescent="0.3">
      <c r="B172" s="3" t="str">
        <f xml:space="preserve"> '[1]Liste Employés W&amp;S'!A15 &amp; " " &amp; '[1]Liste Employés W&amp;S'!B15</f>
        <v xml:space="preserve"> </v>
      </c>
      <c r="C172" s="4">
        <f t="shared" si="25"/>
        <v>0</v>
      </c>
      <c r="D172" s="5">
        <f t="shared" si="26"/>
        <v>0</v>
      </c>
      <c r="E172" s="11"/>
      <c r="F172" s="12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4"/>
      <c r="AQ172" s="15"/>
    </row>
    <row r="173" spans="2:133" x14ac:dyDescent="0.3">
      <c r="B173" s="3" t="str">
        <f xml:space="preserve"> '[1]Liste Employés W&amp;S'!A16 &amp; " " &amp; '[1]Liste Employés W&amp;S'!B16</f>
        <v xml:space="preserve"> </v>
      </c>
      <c r="C173" s="4">
        <f t="shared" si="25"/>
        <v>0</v>
      </c>
      <c r="D173" s="5">
        <f t="shared" si="26"/>
        <v>0</v>
      </c>
      <c r="E173" s="11"/>
      <c r="F173" s="12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4"/>
      <c r="AQ173" s="15"/>
    </row>
    <row r="174" spans="2:133" x14ac:dyDescent="0.3">
      <c r="B174" s="3" t="str">
        <f xml:space="preserve"> '[1]Liste Employés W&amp;S'!A17 &amp; " " &amp; '[1]Liste Employés W&amp;S'!B17</f>
        <v xml:space="preserve"> </v>
      </c>
      <c r="C174" s="4">
        <f t="shared" si="25"/>
        <v>0</v>
      </c>
      <c r="D174" s="5">
        <f t="shared" si="26"/>
        <v>0</v>
      </c>
      <c r="E174" s="11"/>
      <c r="F174" s="12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4"/>
      <c r="AQ174" s="15"/>
    </row>
    <row r="175" spans="2:133" x14ac:dyDescent="0.3">
      <c r="B175" s="3" t="str">
        <f xml:space="preserve"> '[1]Liste Employés W&amp;S'!A18 &amp; " " &amp; '[1]Liste Employés W&amp;S'!B18</f>
        <v xml:space="preserve"> </v>
      </c>
      <c r="C175" s="4">
        <f t="shared" si="25"/>
        <v>0</v>
      </c>
      <c r="D175" s="5">
        <f t="shared" si="26"/>
        <v>0</v>
      </c>
      <c r="E175" s="11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4"/>
      <c r="AQ175" s="15"/>
    </row>
    <row r="176" spans="2:133" x14ac:dyDescent="0.3">
      <c r="B176" s="3" t="str">
        <f xml:space="preserve"> '[1]Liste Employés W&amp;S'!A19 &amp; " " &amp; '[1]Liste Employés W&amp;S'!B19</f>
        <v xml:space="preserve"> </v>
      </c>
      <c r="C176" s="4">
        <f t="shared" si="25"/>
        <v>0</v>
      </c>
      <c r="D176" s="5">
        <f t="shared" si="26"/>
        <v>0</v>
      </c>
      <c r="E176" s="11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4"/>
      <c r="AQ176" s="15"/>
    </row>
    <row r="177" spans="2:43" x14ac:dyDescent="0.3">
      <c r="B177" s="3" t="str">
        <f xml:space="preserve"> '[1]Liste Employés W&amp;S'!A20 &amp; " " &amp; '[1]Liste Employés W&amp;S'!B20</f>
        <v xml:space="preserve"> </v>
      </c>
      <c r="C177" s="4">
        <f t="shared" si="25"/>
        <v>0</v>
      </c>
      <c r="D177" s="5">
        <f t="shared" si="26"/>
        <v>0</v>
      </c>
      <c r="E177" s="11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4"/>
      <c r="AQ177" s="15"/>
    </row>
    <row r="178" spans="2:43" x14ac:dyDescent="0.3">
      <c r="B178" s="3" t="str">
        <f xml:space="preserve"> '[1]Liste Employés W&amp;S'!A21 &amp; " " &amp; '[1]Liste Employés W&amp;S'!B21</f>
        <v xml:space="preserve"> </v>
      </c>
      <c r="C178" s="4">
        <f t="shared" si="25"/>
        <v>0</v>
      </c>
      <c r="D178" s="5">
        <f t="shared" si="26"/>
        <v>0</v>
      </c>
      <c r="E178" s="11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4"/>
      <c r="AQ178" s="15"/>
    </row>
    <row r="179" spans="2:43" ht="15" thickBot="1" x14ac:dyDescent="0.35">
      <c r="B179" s="3" t="str">
        <f xml:space="preserve"> '[1]Liste Employés W&amp;S'!A22 &amp; " " &amp; '[1]Liste Employés W&amp;S'!B22</f>
        <v xml:space="preserve"> </v>
      </c>
      <c r="C179" s="4">
        <f t="shared" si="25"/>
        <v>0</v>
      </c>
      <c r="D179" s="5">
        <f t="shared" si="26"/>
        <v>0</v>
      </c>
      <c r="E179" s="77"/>
      <c r="F179" s="78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  <c r="AM179" s="79"/>
      <c r="AN179" s="79"/>
      <c r="AO179" s="79"/>
      <c r="AP179" s="80"/>
      <c r="AQ179" s="81"/>
    </row>
    <row r="180" spans="2:43" x14ac:dyDescent="0.3">
      <c r="B180" s="82" t="s">
        <v>34</v>
      </c>
      <c r="C180" s="83"/>
      <c r="D180" s="83"/>
      <c r="E180" s="84"/>
      <c r="F180" s="85">
        <f>COUNTIF(F159:F176,"x")</f>
        <v>0</v>
      </c>
      <c r="G180" s="85">
        <f t="shared" ref="G180:AQ180" si="27">COUNTIF(G159:G176,"x")</f>
        <v>0</v>
      </c>
      <c r="H180" s="85">
        <f t="shared" si="27"/>
        <v>0</v>
      </c>
      <c r="I180" s="85">
        <f t="shared" si="27"/>
        <v>0</v>
      </c>
      <c r="J180" s="85">
        <f t="shared" si="27"/>
        <v>0</v>
      </c>
      <c r="K180" s="85">
        <f t="shared" si="27"/>
        <v>0</v>
      </c>
      <c r="L180" s="85">
        <f t="shared" si="27"/>
        <v>0</v>
      </c>
      <c r="M180" s="85">
        <f t="shared" si="27"/>
        <v>0</v>
      </c>
      <c r="N180" s="85">
        <f t="shared" si="27"/>
        <v>0</v>
      </c>
      <c r="O180" s="85">
        <f t="shared" si="27"/>
        <v>0</v>
      </c>
      <c r="P180" s="85">
        <f t="shared" si="27"/>
        <v>0</v>
      </c>
      <c r="Q180" s="85">
        <f t="shared" si="27"/>
        <v>0</v>
      </c>
      <c r="R180" s="85">
        <f t="shared" si="27"/>
        <v>0</v>
      </c>
      <c r="S180" s="85">
        <f t="shared" si="27"/>
        <v>0</v>
      </c>
      <c r="T180" s="85">
        <f t="shared" si="27"/>
        <v>0</v>
      </c>
      <c r="U180" s="85">
        <f t="shared" si="27"/>
        <v>0</v>
      </c>
      <c r="V180" s="85">
        <f t="shared" si="27"/>
        <v>0</v>
      </c>
      <c r="W180" s="85">
        <f t="shared" si="27"/>
        <v>0</v>
      </c>
      <c r="X180" s="85">
        <f t="shared" si="27"/>
        <v>0</v>
      </c>
      <c r="Y180" s="85">
        <f t="shared" si="27"/>
        <v>0</v>
      </c>
      <c r="Z180" s="85">
        <f t="shared" si="27"/>
        <v>0</v>
      </c>
      <c r="AA180" s="85">
        <f t="shared" si="27"/>
        <v>0</v>
      </c>
      <c r="AB180" s="85">
        <f t="shared" si="27"/>
        <v>0</v>
      </c>
      <c r="AC180" s="85">
        <f t="shared" si="27"/>
        <v>0</v>
      </c>
      <c r="AD180" s="85">
        <f t="shared" si="27"/>
        <v>0</v>
      </c>
      <c r="AE180" s="85">
        <f t="shared" si="27"/>
        <v>0</v>
      </c>
      <c r="AF180" s="85">
        <f t="shared" si="27"/>
        <v>0</v>
      </c>
      <c r="AG180" s="85">
        <f t="shared" si="27"/>
        <v>0</v>
      </c>
      <c r="AH180" s="85">
        <f t="shared" si="27"/>
        <v>0</v>
      </c>
      <c r="AI180" s="85">
        <f t="shared" si="27"/>
        <v>0</v>
      </c>
      <c r="AJ180" s="85">
        <f t="shared" si="27"/>
        <v>0</v>
      </c>
      <c r="AK180" s="85">
        <f t="shared" si="27"/>
        <v>0</v>
      </c>
      <c r="AL180" s="85">
        <f t="shared" si="27"/>
        <v>0</v>
      </c>
      <c r="AM180" s="85">
        <f t="shared" si="27"/>
        <v>0</v>
      </c>
      <c r="AN180" s="85">
        <f t="shared" si="27"/>
        <v>0</v>
      </c>
      <c r="AO180" s="85">
        <f t="shared" si="27"/>
        <v>0</v>
      </c>
      <c r="AP180" s="85">
        <f t="shared" si="27"/>
        <v>0</v>
      </c>
      <c r="AQ180" s="86">
        <f t="shared" si="27"/>
        <v>0</v>
      </c>
    </row>
    <row r="181" spans="2:43" x14ac:dyDescent="0.3">
      <c r="B181" s="87" t="s">
        <v>31</v>
      </c>
      <c r="C181" s="88"/>
      <c r="D181" s="88"/>
      <c r="E181" s="89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  <c r="AA181" s="90"/>
      <c r="AB181" s="90"/>
      <c r="AC181" s="90"/>
      <c r="AD181" s="90"/>
      <c r="AE181" s="90"/>
      <c r="AF181" s="90"/>
      <c r="AG181" s="90"/>
      <c r="AH181" s="90"/>
      <c r="AI181" s="90"/>
      <c r="AJ181" s="90"/>
      <c r="AK181" s="90"/>
      <c r="AL181" s="90"/>
      <c r="AM181" s="90"/>
      <c r="AN181" s="90"/>
      <c r="AO181" s="90"/>
      <c r="AP181" s="90"/>
      <c r="AQ181" s="91"/>
    </row>
    <row r="182" spans="2:43" ht="15" thickBot="1" x14ac:dyDescent="0.35">
      <c r="B182" s="92" t="s">
        <v>35</v>
      </c>
      <c r="C182" s="93"/>
      <c r="D182" s="93"/>
      <c r="E182" s="94"/>
      <c r="F182" s="95">
        <f>F180-F181</f>
        <v>0</v>
      </c>
      <c r="G182" s="95">
        <f t="shared" ref="G182:AQ182" si="28">G180-G181</f>
        <v>0</v>
      </c>
      <c r="H182" s="95">
        <f t="shared" si="28"/>
        <v>0</v>
      </c>
      <c r="I182" s="95">
        <f t="shared" si="28"/>
        <v>0</v>
      </c>
      <c r="J182" s="95">
        <f t="shared" si="28"/>
        <v>0</v>
      </c>
      <c r="K182" s="95">
        <f t="shared" si="28"/>
        <v>0</v>
      </c>
      <c r="L182" s="95">
        <f t="shared" si="28"/>
        <v>0</v>
      </c>
      <c r="M182" s="95">
        <f t="shared" si="28"/>
        <v>0</v>
      </c>
      <c r="N182" s="95">
        <f t="shared" si="28"/>
        <v>0</v>
      </c>
      <c r="O182" s="95">
        <f t="shared" si="28"/>
        <v>0</v>
      </c>
      <c r="P182" s="95">
        <f t="shared" si="28"/>
        <v>0</v>
      </c>
      <c r="Q182" s="95">
        <f t="shared" si="28"/>
        <v>0</v>
      </c>
      <c r="R182" s="95">
        <f t="shared" si="28"/>
        <v>0</v>
      </c>
      <c r="S182" s="95">
        <f t="shared" si="28"/>
        <v>0</v>
      </c>
      <c r="T182" s="95">
        <f t="shared" si="28"/>
        <v>0</v>
      </c>
      <c r="U182" s="95">
        <f t="shared" si="28"/>
        <v>0</v>
      </c>
      <c r="V182" s="95">
        <f t="shared" si="28"/>
        <v>0</v>
      </c>
      <c r="W182" s="95">
        <f t="shared" si="28"/>
        <v>0</v>
      </c>
      <c r="X182" s="95">
        <f t="shared" si="28"/>
        <v>0</v>
      </c>
      <c r="Y182" s="95">
        <f t="shared" si="28"/>
        <v>0</v>
      </c>
      <c r="Z182" s="95">
        <f t="shared" si="28"/>
        <v>0</v>
      </c>
      <c r="AA182" s="95">
        <f t="shared" si="28"/>
        <v>0</v>
      </c>
      <c r="AB182" s="95">
        <f t="shared" si="28"/>
        <v>0</v>
      </c>
      <c r="AC182" s="95">
        <f t="shared" si="28"/>
        <v>0</v>
      </c>
      <c r="AD182" s="95">
        <f t="shared" si="28"/>
        <v>0</v>
      </c>
      <c r="AE182" s="95">
        <f t="shared" si="28"/>
        <v>0</v>
      </c>
      <c r="AF182" s="95">
        <f t="shared" si="28"/>
        <v>0</v>
      </c>
      <c r="AG182" s="95">
        <f t="shared" si="28"/>
        <v>0</v>
      </c>
      <c r="AH182" s="95">
        <f t="shared" si="28"/>
        <v>0</v>
      </c>
      <c r="AI182" s="95">
        <f t="shared" si="28"/>
        <v>0</v>
      </c>
      <c r="AJ182" s="95">
        <f t="shared" si="28"/>
        <v>0</v>
      </c>
      <c r="AK182" s="95">
        <f t="shared" si="28"/>
        <v>0</v>
      </c>
      <c r="AL182" s="95">
        <f t="shared" si="28"/>
        <v>0</v>
      </c>
      <c r="AM182" s="95">
        <f t="shared" si="28"/>
        <v>0</v>
      </c>
      <c r="AN182" s="95">
        <f t="shared" si="28"/>
        <v>0</v>
      </c>
      <c r="AO182" s="95">
        <f t="shared" si="28"/>
        <v>0</v>
      </c>
      <c r="AP182" s="95">
        <f t="shared" si="28"/>
        <v>0</v>
      </c>
      <c r="AQ182" s="96">
        <f t="shared" si="28"/>
        <v>0</v>
      </c>
    </row>
    <row r="183" spans="2:43" x14ac:dyDescent="0.3">
      <c r="B183" s="101"/>
      <c r="C183" s="102"/>
      <c r="D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3"/>
      <c r="Z183" s="104"/>
      <c r="AA183" s="102"/>
      <c r="AB183" s="102"/>
      <c r="AC183" s="102"/>
      <c r="AD183" s="102"/>
      <c r="AE183" s="102"/>
      <c r="AF183" s="102"/>
      <c r="AG183" s="102"/>
      <c r="AH183" s="102"/>
      <c r="AI183" s="102"/>
      <c r="AJ183" s="102"/>
      <c r="AK183" s="102"/>
      <c r="AL183" s="102"/>
      <c r="AM183" s="102"/>
      <c r="AN183" s="102"/>
      <c r="AO183" s="102"/>
      <c r="AP183" s="102"/>
      <c r="AQ183" s="102"/>
    </row>
    <row r="184" spans="2:43" x14ac:dyDescent="0.3">
      <c r="B184" s="104"/>
      <c r="C184" s="102"/>
      <c r="D184" s="105"/>
      <c r="F184" s="102"/>
      <c r="G184" s="102"/>
      <c r="H184" s="102"/>
      <c r="I184" s="102"/>
      <c r="J184" s="102"/>
      <c r="K184" s="102"/>
      <c r="L184" s="102"/>
      <c r="M184" s="106"/>
      <c r="N184" s="104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  <c r="AA184" s="102"/>
      <c r="AB184" s="102"/>
      <c r="AC184" s="102"/>
      <c r="AD184" s="102"/>
      <c r="AE184" s="102"/>
      <c r="AF184" s="102"/>
      <c r="AG184" s="102"/>
      <c r="AH184" s="102"/>
      <c r="AI184" s="102"/>
      <c r="AJ184" s="102"/>
      <c r="AK184" s="102"/>
      <c r="AL184" s="102"/>
      <c r="AM184" s="102"/>
      <c r="AN184" s="102"/>
      <c r="AO184" s="102"/>
      <c r="AP184" s="102"/>
      <c r="AQ184" s="102"/>
    </row>
    <row r="185" spans="2:43" x14ac:dyDescent="0.3">
      <c r="B185" s="107"/>
      <c r="C185" s="102"/>
      <c r="D185" s="108"/>
      <c r="F185" s="102"/>
      <c r="G185" s="109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  <c r="AA185" s="102"/>
      <c r="AB185" s="102"/>
      <c r="AC185" s="102"/>
      <c r="AD185" s="102"/>
      <c r="AE185" s="103"/>
      <c r="AF185" s="104"/>
      <c r="AG185" s="102"/>
      <c r="AH185" s="102"/>
      <c r="AI185" s="102"/>
      <c r="AJ185" s="102"/>
      <c r="AK185" s="102"/>
      <c r="AL185" s="102"/>
      <c r="AM185" s="102"/>
      <c r="AN185" s="102"/>
      <c r="AO185" s="102"/>
      <c r="AP185" s="102"/>
      <c r="AQ185" s="102"/>
    </row>
    <row r="186" spans="2:43" x14ac:dyDescent="0.3">
      <c r="B186" s="107"/>
      <c r="C186" s="102"/>
      <c r="D186" s="108"/>
      <c r="F186" s="102"/>
      <c r="G186" s="109"/>
      <c r="H186" s="110"/>
      <c r="I186" s="110"/>
      <c r="J186" s="102"/>
      <c r="K186" s="102"/>
      <c r="L186" s="102"/>
      <c r="M186" s="111"/>
      <c r="N186" s="111"/>
      <c r="O186" s="106"/>
      <c r="P186" s="106"/>
      <c r="Q186" s="106"/>
      <c r="R186" s="102"/>
      <c r="S186" s="102"/>
      <c r="T186" s="102"/>
      <c r="U186" s="102"/>
      <c r="V186" s="102"/>
      <c r="W186" s="102"/>
      <c r="X186" s="102"/>
      <c r="Y186" s="102"/>
      <c r="Z186" s="102"/>
      <c r="AA186" s="102"/>
      <c r="AB186" s="102"/>
      <c r="AC186" s="102"/>
      <c r="AD186" s="102"/>
      <c r="AE186" s="103"/>
      <c r="AF186" s="104"/>
      <c r="AG186" s="102"/>
      <c r="AH186" s="102"/>
      <c r="AI186" s="102"/>
      <c r="AJ186" s="102"/>
      <c r="AK186" s="102"/>
      <c r="AL186" s="102"/>
      <c r="AM186" s="102"/>
      <c r="AN186" s="102"/>
      <c r="AO186" s="102"/>
      <c r="AP186" s="102"/>
      <c r="AQ186" s="102"/>
    </row>
    <row r="187" spans="2:43" x14ac:dyDescent="0.3">
      <c r="B187" s="107"/>
      <c r="C187" s="102"/>
      <c r="D187" s="108"/>
      <c r="F187" s="102"/>
      <c r="G187" s="109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  <c r="AA187" s="102"/>
      <c r="AB187" s="102"/>
      <c r="AC187" s="102"/>
      <c r="AD187" s="102"/>
      <c r="AE187" s="103"/>
      <c r="AF187" s="104"/>
      <c r="AG187" s="102"/>
      <c r="AH187" s="102"/>
      <c r="AI187" s="102"/>
      <c r="AJ187" s="102"/>
      <c r="AK187" s="102"/>
      <c r="AL187" s="102"/>
      <c r="AM187" s="102"/>
      <c r="AN187" s="102"/>
      <c r="AO187" s="102"/>
      <c r="AP187" s="102"/>
      <c r="AQ187" s="102"/>
    </row>
    <row r="188" spans="2:43" x14ac:dyDescent="0.3">
      <c r="B188" s="107"/>
      <c r="C188" s="102"/>
      <c r="D188" s="108"/>
      <c r="F188" s="102"/>
      <c r="G188" s="109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  <c r="AA188" s="102"/>
      <c r="AB188" s="102"/>
      <c r="AC188" s="102"/>
      <c r="AD188" s="102"/>
      <c r="AE188" s="103"/>
      <c r="AF188" s="104"/>
      <c r="AG188" s="102"/>
      <c r="AH188" s="102"/>
      <c r="AI188" s="102"/>
      <c r="AJ188" s="102"/>
      <c r="AK188" s="102"/>
      <c r="AL188" s="102"/>
      <c r="AM188" s="102"/>
      <c r="AN188" s="102"/>
      <c r="AO188" s="102"/>
      <c r="AP188" s="102"/>
      <c r="AQ188" s="102"/>
    </row>
    <row r="189" spans="2:43" x14ac:dyDescent="0.3">
      <c r="B189" s="107"/>
      <c r="C189" s="102"/>
      <c r="D189" s="108"/>
      <c r="F189" s="102"/>
      <c r="G189" s="109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  <c r="AA189" s="102"/>
      <c r="AB189" s="102"/>
      <c r="AC189" s="102"/>
      <c r="AD189" s="102"/>
      <c r="AE189" s="103"/>
      <c r="AF189" s="104"/>
      <c r="AG189" s="102"/>
      <c r="AH189" s="102"/>
      <c r="AI189" s="102"/>
      <c r="AJ189" s="102"/>
      <c r="AK189" s="102"/>
      <c r="AL189" s="102"/>
      <c r="AM189" s="102"/>
      <c r="AN189" s="102"/>
      <c r="AO189" s="102"/>
      <c r="AP189" s="102"/>
      <c r="AQ189" s="102"/>
    </row>
    <row r="190" spans="2:43" x14ac:dyDescent="0.3">
      <c r="B190" s="107"/>
      <c r="C190" s="102"/>
      <c r="D190" s="108"/>
      <c r="F190" s="102"/>
      <c r="G190" s="109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3"/>
      <c r="AF190" s="104"/>
      <c r="AG190" s="102"/>
      <c r="AH190" s="102"/>
      <c r="AI190" s="102"/>
      <c r="AJ190" s="102"/>
      <c r="AK190" s="102"/>
      <c r="AL190" s="102"/>
      <c r="AM190" s="102"/>
      <c r="AN190" s="102"/>
      <c r="AO190" s="102"/>
      <c r="AP190" s="102"/>
      <c r="AQ190" s="102"/>
    </row>
    <row r="191" spans="2:43" x14ac:dyDescent="0.3">
      <c r="B191" s="107"/>
      <c r="C191" s="102"/>
      <c r="D191" s="108"/>
      <c r="F191" s="102"/>
      <c r="G191" s="109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  <c r="AA191" s="102"/>
      <c r="AB191" s="102"/>
      <c r="AC191" s="102"/>
      <c r="AD191" s="102"/>
      <c r="AE191" s="102"/>
      <c r="AF191" s="102"/>
      <c r="AG191" s="102"/>
      <c r="AH191" s="102"/>
      <c r="AI191" s="102"/>
      <c r="AJ191" s="102"/>
      <c r="AK191" s="102"/>
      <c r="AL191" s="102"/>
      <c r="AM191" s="102"/>
      <c r="AN191" s="102"/>
      <c r="AO191" s="102"/>
      <c r="AP191" s="102"/>
      <c r="AQ191" s="102"/>
    </row>
    <row r="192" spans="2:43" x14ac:dyDescent="0.3">
      <c r="B192" s="107"/>
      <c r="C192" s="102"/>
      <c r="D192" s="108"/>
      <c r="F192" s="102"/>
      <c r="G192" s="109"/>
      <c r="H192" s="102"/>
      <c r="I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2"/>
      <c r="AG192" s="102"/>
      <c r="AH192" s="102"/>
      <c r="AI192" s="102"/>
      <c r="AJ192" s="102"/>
      <c r="AK192" s="102"/>
      <c r="AL192" s="102"/>
      <c r="AM192" s="102"/>
      <c r="AN192" s="102"/>
      <c r="AO192" s="102"/>
      <c r="AP192" s="102"/>
      <c r="AQ192" s="102"/>
    </row>
    <row r="193" spans="2:43" x14ac:dyDescent="0.3">
      <c r="B193" s="107"/>
      <c r="C193" s="102"/>
      <c r="D193" s="108"/>
      <c r="F193" s="102"/>
      <c r="G193" s="109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  <c r="AA193" s="102"/>
      <c r="AB193" s="102"/>
      <c r="AC193" s="102"/>
      <c r="AD193" s="102"/>
      <c r="AE193" s="102"/>
      <c r="AF193" s="102"/>
      <c r="AG193" s="102"/>
      <c r="AH193" s="102"/>
      <c r="AI193" s="102"/>
      <c r="AJ193" s="102"/>
      <c r="AK193" s="102"/>
      <c r="AL193" s="102"/>
      <c r="AM193" s="102"/>
      <c r="AN193" s="102"/>
      <c r="AO193" s="102"/>
      <c r="AP193" s="102"/>
      <c r="AQ193" s="102"/>
    </row>
    <row r="194" spans="2:43" x14ac:dyDescent="0.3">
      <c r="B194" s="107"/>
      <c r="C194" s="102"/>
      <c r="D194" s="108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  <c r="AA194" s="102"/>
      <c r="AB194" s="102"/>
      <c r="AC194" s="102"/>
      <c r="AD194" s="102"/>
      <c r="AE194" s="102"/>
      <c r="AF194" s="102"/>
      <c r="AG194" s="102"/>
      <c r="AH194" s="102"/>
      <c r="AI194" s="102"/>
      <c r="AJ194" s="102"/>
      <c r="AK194" s="102"/>
      <c r="AL194" s="102"/>
      <c r="AM194" s="102"/>
      <c r="AN194" s="102"/>
      <c r="AO194" s="102"/>
      <c r="AP194" s="102"/>
      <c r="AQ194" s="102"/>
    </row>
    <row r="195" spans="2:43" x14ac:dyDescent="0.3">
      <c r="B195" s="107"/>
      <c r="C195" s="102"/>
      <c r="D195" s="108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  <c r="AA195" s="102"/>
      <c r="AB195" s="102"/>
      <c r="AC195" s="102"/>
      <c r="AD195" s="102"/>
      <c r="AE195" s="102"/>
      <c r="AF195" s="102"/>
      <c r="AG195" s="102"/>
      <c r="AH195" s="102"/>
      <c r="AI195" s="102"/>
      <c r="AJ195" s="102"/>
      <c r="AK195" s="102"/>
      <c r="AL195" s="102"/>
      <c r="AM195" s="102"/>
      <c r="AN195" s="102"/>
      <c r="AO195" s="102"/>
      <c r="AP195" s="102"/>
      <c r="AQ195" s="102"/>
    </row>
    <row r="196" spans="2:43" x14ac:dyDescent="0.3">
      <c r="B196" s="107"/>
      <c r="C196" s="102"/>
      <c r="D196" s="108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  <c r="AA196" s="102"/>
      <c r="AB196" s="102"/>
      <c r="AC196" s="102"/>
      <c r="AD196" s="102"/>
      <c r="AE196" s="102"/>
      <c r="AF196" s="102"/>
      <c r="AG196" s="102"/>
      <c r="AH196" s="102"/>
      <c r="AI196" s="102"/>
      <c r="AJ196" s="102"/>
      <c r="AK196" s="102"/>
      <c r="AL196" s="102"/>
      <c r="AM196" s="102"/>
      <c r="AN196" s="102"/>
      <c r="AO196" s="102"/>
      <c r="AP196" s="102"/>
      <c r="AQ196" s="102"/>
    </row>
    <row r="197" spans="2:43" x14ac:dyDescent="0.3">
      <c r="B197" s="107"/>
      <c r="D197" s="108"/>
    </row>
  </sheetData>
  <mergeCells count="59">
    <mergeCell ref="B180:D180"/>
    <mergeCell ref="B181:D181"/>
    <mergeCell ref="B182:D182"/>
    <mergeCell ref="H186:I186"/>
    <mergeCell ref="E157:E158"/>
    <mergeCell ref="F157:AQ157"/>
    <mergeCell ref="B154:D154"/>
    <mergeCell ref="B155:D155"/>
    <mergeCell ref="B156:D156"/>
    <mergeCell ref="C157:C158"/>
    <mergeCell ref="D157:D158"/>
    <mergeCell ref="E131:E132"/>
    <mergeCell ref="F131:AQ131"/>
    <mergeCell ref="B128:D128"/>
    <mergeCell ref="B129:D129"/>
    <mergeCell ref="B130:D130"/>
    <mergeCell ref="C131:C132"/>
    <mergeCell ref="D131:D132"/>
    <mergeCell ref="E105:E106"/>
    <mergeCell ref="F105:AQ105"/>
    <mergeCell ref="B102:D102"/>
    <mergeCell ref="B103:D103"/>
    <mergeCell ref="B104:D104"/>
    <mergeCell ref="C105:C106"/>
    <mergeCell ref="D105:D106"/>
    <mergeCell ref="E79:E80"/>
    <mergeCell ref="F79:AQ79"/>
    <mergeCell ref="B76:D76"/>
    <mergeCell ref="B77:D77"/>
    <mergeCell ref="B78:D78"/>
    <mergeCell ref="C79:C80"/>
    <mergeCell ref="D79:D80"/>
    <mergeCell ref="E53:E54"/>
    <mergeCell ref="F53:AQ53"/>
    <mergeCell ref="B51:D51"/>
    <mergeCell ref="B52:D52"/>
    <mergeCell ref="C53:C54"/>
    <mergeCell ref="D53:D54"/>
    <mergeCell ref="B50:D50"/>
    <mergeCell ref="F27:AQ27"/>
    <mergeCell ref="B26:D26"/>
    <mergeCell ref="C27:C28"/>
    <mergeCell ref="D27:D28"/>
    <mergeCell ref="E27:E28"/>
    <mergeCell ref="AT10:AU10"/>
    <mergeCell ref="AT11:AU11"/>
    <mergeCell ref="AT13:AU13"/>
    <mergeCell ref="B24:D24"/>
    <mergeCell ref="B25:D25"/>
    <mergeCell ref="AT5:AU5"/>
    <mergeCell ref="AT6:AU6"/>
    <mergeCell ref="AT7:AU7"/>
    <mergeCell ref="AT8:AU8"/>
    <mergeCell ref="AT9:AU9"/>
    <mergeCell ref="E1:E2"/>
    <mergeCell ref="F1:AQ1"/>
    <mergeCell ref="AS1:AU3"/>
    <mergeCell ref="C1:C2"/>
    <mergeCell ref="D1:D2"/>
  </mergeCells>
  <conditionalFormatting sqref="AF3:AQ23">
    <cfRule type="expression" dxfId="462" priority="475">
      <formula>COUNTIF($F3:F3,"&lt;&gt;")</formula>
    </cfRule>
  </conditionalFormatting>
  <conditionalFormatting sqref="R3:AQ23">
    <cfRule type="expression" dxfId="461" priority="476">
      <formula>COUNTIF(F3:Q3,"&lt;&gt;") &gt;= 12</formula>
    </cfRule>
  </conditionalFormatting>
  <conditionalFormatting sqref="F26:AQ26">
    <cfRule type="cellIs" dxfId="460" priority="474" operator="notEqual">
      <formula>0</formula>
    </cfRule>
  </conditionalFormatting>
  <conditionalFormatting sqref="F25:AQ25">
    <cfRule type="colorScale" priority="473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3:AK3">
    <cfRule type="expression" dxfId="459" priority="472">
      <formula>COUNTIF($AF3:$AK3,"&lt;&gt;") &gt; 5</formula>
    </cfRule>
  </conditionalFormatting>
  <conditionalFormatting sqref="R3:U3">
    <cfRule type="expression" dxfId="458" priority="471">
      <formula>COUNTIF($R3:$U3,"&lt;&gt;") &gt; 3</formula>
    </cfRule>
  </conditionalFormatting>
  <conditionalFormatting sqref="H3:L3">
    <cfRule type="expression" dxfId="457" priority="470" stopIfTrue="1">
      <formula>COUNTIF($H3:$L3,"&lt;&gt;") &gt; 4</formula>
    </cfRule>
  </conditionalFormatting>
  <conditionalFormatting sqref="D3:D23">
    <cfRule type="cellIs" dxfId="456" priority="456" operator="between">
      <formula>0.0416666666666667</formula>
      <formula>0.416666666666667</formula>
    </cfRule>
    <cfRule type="cellIs" dxfId="455" priority="469" operator="greaterThan">
      <formula>0.416666666666667</formula>
    </cfRule>
  </conditionalFormatting>
  <conditionalFormatting sqref="AR21:AS21 AV21:BI21 F3:AQ23">
    <cfRule type="expression" dxfId="454" priority="477">
      <formula>$E3="OFF"</formula>
    </cfRule>
  </conditionalFormatting>
  <conditionalFormatting sqref="F24:AQ26 F50:AQ52 F76:AQ78 F102:AQ104 F128:AQ130 F154:AQ156 F180:AQ250">
    <cfRule type="cellIs" dxfId="453" priority="467" operator="equal">
      <formula>"v"</formula>
    </cfRule>
    <cfRule type="cellIs" dxfId="452" priority="468" operator="equal">
      <formula>"b"</formula>
    </cfRule>
  </conditionalFormatting>
  <conditionalFormatting sqref="F3:Q23">
    <cfRule type="expression" dxfId="451" priority="478">
      <formula>COUNTIF(AF159:$AQ159,"&lt;&gt;")</formula>
    </cfRule>
  </conditionalFormatting>
  <conditionalFormatting sqref="AF4:AK23">
    <cfRule type="expression" dxfId="450" priority="466">
      <formula>COUNTIF($AF4:$AK4,"&lt;&gt;") &gt; 5</formula>
    </cfRule>
  </conditionalFormatting>
  <conditionalFormatting sqref="R4:U23">
    <cfRule type="expression" dxfId="449" priority="465">
      <formula>COUNTIF($R4:$U4,"&lt;&gt;") &gt; 3</formula>
    </cfRule>
  </conditionalFormatting>
  <conditionalFormatting sqref="H4:L23">
    <cfRule type="expression" dxfId="448" priority="464" stopIfTrue="1">
      <formula>COUNTIF($H4:$L4,"&lt;&gt;") &gt; 4</formula>
    </cfRule>
  </conditionalFormatting>
  <conditionalFormatting sqref="AF4:AK4">
    <cfRule type="expression" dxfId="447" priority="463">
      <formula>COUNTIF($AF4:$AK4,"&lt;&gt;") &gt; 5</formula>
    </cfRule>
  </conditionalFormatting>
  <conditionalFormatting sqref="R4:U4">
    <cfRule type="expression" dxfId="446" priority="462">
      <formula>COUNTIF($R4:$U4,"&lt;&gt;") &gt; 3</formula>
    </cfRule>
  </conditionalFormatting>
  <conditionalFormatting sqref="H4:L4">
    <cfRule type="expression" dxfId="445" priority="461" stopIfTrue="1">
      <formula>COUNTIF($H4:$L4,"&lt;&gt;") &gt; 4</formula>
    </cfRule>
  </conditionalFormatting>
  <conditionalFormatting sqref="F159:AQ179 F81:AQ101 F107:AQ127 F3:AQ23 F29:AQ49 F55:AQ75 F133:AQ153">
    <cfRule type="cellIs" dxfId="444" priority="458" operator="equal">
      <formula>"B"</formula>
    </cfRule>
    <cfRule type="cellIs" dxfId="443" priority="459" operator="equal">
      <formula>"V"</formula>
    </cfRule>
    <cfRule type="expression" dxfId="442" priority="460">
      <formula>$E3="off"</formula>
    </cfRule>
  </conditionalFormatting>
  <conditionalFormatting sqref="F24:AQ24">
    <cfRule type="colorScale" priority="457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3:C23">
    <cfRule type="cellIs" dxfId="441" priority="455" operator="equal">
      <formula>0</formula>
    </cfRule>
  </conditionalFormatting>
  <conditionalFormatting sqref="AF29:AQ49">
    <cfRule type="expression" dxfId="440" priority="453">
      <formula>COUNTIF($F29:F29,"&lt;&gt;")</formula>
    </cfRule>
  </conditionalFormatting>
  <conditionalFormatting sqref="F52:AQ52">
    <cfRule type="cellIs" dxfId="439" priority="452" operator="notEqual">
      <formula>0</formula>
    </cfRule>
  </conditionalFormatting>
  <conditionalFormatting sqref="F51:AQ51">
    <cfRule type="colorScale" priority="45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29:AK29">
    <cfRule type="expression" dxfId="438" priority="450">
      <formula>COUNTIF($AF29:$AK29,"&lt;&gt;") &gt; 5</formula>
    </cfRule>
  </conditionalFormatting>
  <conditionalFormatting sqref="R29:U29">
    <cfRule type="expression" dxfId="437" priority="449">
      <formula>COUNTIF($R29:$U29,"&lt;&gt;") &gt; 3</formula>
    </cfRule>
  </conditionalFormatting>
  <conditionalFormatting sqref="H29:L29">
    <cfRule type="expression" dxfId="436" priority="448" stopIfTrue="1">
      <formula>COUNTIF($H29:$L29,"&lt;&gt;") &gt; 4</formula>
    </cfRule>
  </conditionalFormatting>
  <conditionalFormatting sqref="D29:D49">
    <cfRule type="cellIs" dxfId="435" priority="439" operator="between">
      <formula>0.0416666666666667</formula>
      <formula>0.416666666666667</formula>
    </cfRule>
    <cfRule type="cellIs" dxfId="434" priority="447" operator="greaterThan">
      <formula>0.416666666666667</formula>
    </cfRule>
  </conditionalFormatting>
  <conditionalFormatting sqref="F29:AQ49">
    <cfRule type="expression" dxfId="433" priority="454">
      <formula>$E29="OFF"</formula>
    </cfRule>
  </conditionalFormatting>
  <conditionalFormatting sqref="AF30:AK49">
    <cfRule type="expression" dxfId="432" priority="446">
      <formula>COUNTIF($AF30:$AK30,"&lt;&gt;") &gt; 5</formula>
    </cfRule>
  </conditionalFormatting>
  <conditionalFormatting sqref="R30:U49">
    <cfRule type="expression" dxfId="431" priority="445">
      <formula>COUNTIF($R30:$U30,"&lt;&gt;") &gt; 3</formula>
    </cfRule>
  </conditionalFormatting>
  <conditionalFormatting sqref="H30:L49">
    <cfRule type="expression" dxfId="430" priority="444" stopIfTrue="1">
      <formula>COUNTIF($H30:$L30,"&lt;&gt;") &gt; 4</formula>
    </cfRule>
  </conditionalFormatting>
  <conditionalFormatting sqref="AF30:AK30">
    <cfRule type="expression" dxfId="429" priority="443">
      <formula>COUNTIF($AF30:$AK30,"&lt;&gt;") &gt; 5</formula>
    </cfRule>
  </conditionalFormatting>
  <conditionalFormatting sqref="R30:U30">
    <cfRule type="expression" dxfId="428" priority="442">
      <formula>COUNTIF($R30:$U30,"&lt;&gt;") &gt; 3</formula>
    </cfRule>
  </conditionalFormatting>
  <conditionalFormatting sqref="H30:L30">
    <cfRule type="expression" dxfId="427" priority="441" stopIfTrue="1">
      <formula>COUNTIF($H30:$L30,"&lt;&gt;") &gt; 4</formula>
    </cfRule>
  </conditionalFormatting>
  <conditionalFormatting sqref="F50:AQ50">
    <cfRule type="colorScale" priority="44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29:C49">
    <cfRule type="cellIs" dxfId="426" priority="436" operator="equal">
      <formula>0</formula>
    </cfRule>
    <cfRule type="cellIs" dxfId="425" priority="437" operator="equal">
      <formula>1.625</formula>
    </cfRule>
    <cfRule type="cellIs" dxfId="424" priority="438" operator="notEqual">
      <formula>1.625</formula>
    </cfRule>
  </conditionalFormatting>
  <conditionalFormatting sqref="AF55:AQ75">
    <cfRule type="expression" dxfId="423" priority="433">
      <formula>COUNTIF($F55:F55,"&lt;&gt;")</formula>
    </cfRule>
  </conditionalFormatting>
  <conditionalFormatting sqref="F78:AQ78">
    <cfRule type="cellIs" dxfId="422" priority="432" operator="notEqual">
      <formula>0</formula>
    </cfRule>
  </conditionalFormatting>
  <conditionalFormatting sqref="F77:AQ77">
    <cfRule type="colorScale" priority="43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55:AK55">
    <cfRule type="expression" dxfId="421" priority="430">
      <formula>COUNTIF($AF55:$AK55,"&lt;&gt;") &gt; 5</formula>
    </cfRule>
  </conditionalFormatting>
  <conditionalFormatting sqref="R55:U55">
    <cfRule type="expression" dxfId="420" priority="429">
      <formula>COUNTIF($R55:$U55,"&lt;&gt;") &gt; 3</formula>
    </cfRule>
  </conditionalFormatting>
  <conditionalFormatting sqref="H55:L55">
    <cfRule type="expression" dxfId="419" priority="428" stopIfTrue="1">
      <formula>COUNTIF($H55:$L55,"&lt;&gt;") &gt; 4</formula>
    </cfRule>
  </conditionalFormatting>
  <conditionalFormatting sqref="D55:D75">
    <cfRule type="cellIs" dxfId="418" priority="419" operator="between">
      <formula>0.0416666666666667</formula>
      <formula>0.416666666666667</formula>
    </cfRule>
    <cfRule type="cellIs" dxfId="417" priority="427" operator="greaterThan">
      <formula>0.416666666666667</formula>
    </cfRule>
  </conditionalFormatting>
  <conditionalFormatting sqref="F55:AQ75">
    <cfRule type="expression" dxfId="416" priority="434">
      <formula>$E55="OFF"</formula>
    </cfRule>
  </conditionalFormatting>
  <conditionalFormatting sqref="F55:Q75">
    <cfRule type="expression" dxfId="415" priority="435">
      <formula>COUNTIF(AF211:$AQ211,"&lt;&gt;")</formula>
    </cfRule>
  </conditionalFormatting>
  <conditionalFormatting sqref="AF56:AK75">
    <cfRule type="expression" dxfId="414" priority="426">
      <formula>COUNTIF($AF56:$AK56,"&lt;&gt;") &gt; 5</formula>
    </cfRule>
  </conditionalFormatting>
  <conditionalFormatting sqref="R56:U75">
    <cfRule type="expression" dxfId="413" priority="425">
      <formula>COUNTIF($R56:$U56,"&lt;&gt;") &gt; 3</formula>
    </cfRule>
  </conditionalFormatting>
  <conditionalFormatting sqref="H56:L75">
    <cfRule type="expression" dxfId="412" priority="424" stopIfTrue="1">
      <formula>COUNTIF($H56:$L56,"&lt;&gt;") &gt; 4</formula>
    </cfRule>
  </conditionalFormatting>
  <conditionalFormatting sqref="AF56:AK56">
    <cfRule type="expression" dxfId="411" priority="423">
      <formula>COUNTIF($AF56:$AK56,"&lt;&gt;") &gt; 5</formula>
    </cfRule>
  </conditionalFormatting>
  <conditionalFormatting sqref="R56:U56">
    <cfRule type="expression" dxfId="410" priority="422">
      <formula>COUNTIF($R56:$U56,"&lt;&gt;") &gt; 3</formula>
    </cfRule>
  </conditionalFormatting>
  <conditionalFormatting sqref="H56:L56">
    <cfRule type="expression" dxfId="409" priority="421" stopIfTrue="1">
      <formula>COUNTIF($H56:$L56,"&lt;&gt;") &gt; 4</formula>
    </cfRule>
  </conditionalFormatting>
  <conditionalFormatting sqref="F76:AQ76">
    <cfRule type="colorScale" priority="42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55:C75">
    <cfRule type="cellIs" dxfId="408" priority="416" operator="equal">
      <formula>0</formula>
    </cfRule>
    <cfRule type="cellIs" dxfId="407" priority="417" operator="equal">
      <formula>1.625</formula>
    </cfRule>
    <cfRule type="cellIs" dxfId="406" priority="418" operator="notEqual">
      <formula>1.625</formula>
    </cfRule>
  </conditionalFormatting>
  <conditionalFormatting sqref="AF81:AQ101">
    <cfRule type="expression" dxfId="405" priority="413">
      <formula>COUNTIF($F81:F81,"&lt;&gt;")</formula>
    </cfRule>
  </conditionalFormatting>
  <conditionalFormatting sqref="F104:AQ104">
    <cfRule type="cellIs" dxfId="404" priority="412" operator="notEqual">
      <formula>0</formula>
    </cfRule>
  </conditionalFormatting>
  <conditionalFormatting sqref="F103:AQ103">
    <cfRule type="colorScale" priority="41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81:AK81">
    <cfRule type="expression" dxfId="403" priority="410">
      <formula>COUNTIF($AF81:$AK81,"&lt;&gt;") &gt; 5</formula>
    </cfRule>
  </conditionalFormatting>
  <conditionalFormatting sqref="R81:U81">
    <cfRule type="expression" dxfId="402" priority="409">
      <formula>COUNTIF($R81:$U81,"&lt;&gt;") &gt; 3</formula>
    </cfRule>
  </conditionalFormatting>
  <conditionalFormatting sqref="H81:L81">
    <cfRule type="expression" dxfId="401" priority="408" stopIfTrue="1">
      <formula>COUNTIF($H81:$L81,"&lt;&gt;") &gt; 4</formula>
    </cfRule>
  </conditionalFormatting>
  <conditionalFormatting sqref="D81:D101">
    <cfRule type="cellIs" dxfId="400" priority="399" operator="between">
      <formula>0.0416666666666667</formula>
      <formula>0.416666666666667</formula>
    </cfRule>
    <cfRule type="cellIs" dxfId="399" priority="407" operator="greaterThan">
      <formula>0.416666666666667</formula>
    </cfRule>
  </conditionalFormatting>
  <conditionalFormatting sqref="F81:AQ101">
    <cfRule type="expression" dxfId="398" priority="414">
      <formula>$E81="OFF"</formula>
    </cfRule>
  </conditionalFormatting>
  <conditionalFormatting sqref="F81:Q101">
    <cfRule type="expression" dxfId="397" priority="415">
      <formula>COUNTIF(AF237:$AQ237,"&lt;&gt;")</formula>
    </cfRule>
  </conditionalFormatting>
  <conditionalFormatting sqref="AF82:AK101">
    <cfRule type="expression" dxfId="396" priority="406">
      <formula>COUNTIF($AF82:$AK82,"&lt;&gt;") &gt; 5</formula>
    </cfRule>
  </conditionalFormatting>
  <conditionalFormatting sqref="R82:U101">
    <cfRule type="expression" dxfId="395" priority="405">
      <formula>COUNTIF($R82:$U82,"&lt;&gt;") &gt; 3</formula>
    </cfRule>
  </conditionalFormatting>
  <conditionalFormatting sqref="H82:L101">
    <cfRule type="expression" dxfId="394" priority="404" stopIfTrue="1">
      <formula>COUNTIF($H82:$L82,"&lt;&gt;") &gt; 4</formula>
    </cfRule>
  </conditionalFormatting>
  <conditionalFormatting sqref="AF82:AK82">
    <cfRule type="expression" dxfId="393" priority="403">
      <formula>COUNTIF($AF82:$AK82,"&lt;&gt;") &gt; 5</formula>
    </cfRule>
  </conditionalFormatting>
  <conditionalFormatting sqref="R82:U82">
    <cfRule type="expression" dxfId="392" priority="402">
      <formula>COUNTIF($R82:$U82,"&lt;&gt;") &gt; 3</formula>
    </cfRule>
  </conditionalFormatting>
  <conditionalFormatting sqref="H82:L82">
    <cfRule type="expression" dxfId="391" priority="401" stopIfTrue="1">
      <formula>COUNTIF($H82:$L82,"&lt;&gt;") &gt; 4</formula>
    </cfRule>
  </conditionalFormatting>
  <conditionalFormatting sqref="F102:AQ102">
    <cfRule type="colorScale" priority="40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81:C101">
    <cfRule type="cellIs" dxfId="390" priority="396" operator="equal">
      <formula>0</formula>
    </cfRule>
    <cfRule type="cellIs" dxfId="389" priority="397" operator="equal">
      <formula>1.625</formula>
    </cfRule>
    <cfRule type="cellIs" dxfId="388" priority="398" operator="notEqual">
      <formula>1.625</formula>
    </cfRule>
  </conditionalFormatting>
  <conditionalFormatting sqref="AF107:AQ127">
    <cfRule type="expression" dxfId="387" priority="392">
      <formula>COUNTIF($F107:F107,"&lt;&gt;")</formula>
    </cfRule>
  </conditionalFormatting>
  <conditionalFormatting sqref="R107:AQ127">
    <cfRule type="expression" dxfId="386" priority="393">
      <formula>COUNTIF(F107:Q107,"&lt;&gt;") &gt;= 12</formula>
    </cfRule>
  </conditionalFormatting>
  <conditionalFormatting sqref="F130:AQ130">
    <cfRule type="cellIs" dxfId="385" priority="391" operator="notEqual">
      <formula>0</formula>
    </cfRule>
  </conditionalFormatting>
  <conditionalFormatting sqref="F129:AQ129">
    <cfRule type="colorScale" priority="39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107:AK107">
    <cfRule type="expression" dxfId="384" priority="389">
      <formula>COUNTIF($AF107:$AK107,"&lt;&gt;") &gt; 5</formula>
    </cfRule>
  </conditionalFormatting>
  <conditionalFormatting sqref="R107:U107">
    <cfRule type="expression" dxfId="383" priority="388">
      <formula>COUNTIF($R107:$U107,"&lt;&gt;") &gt; 3</formula>
    </cfRule>
  </conditionalFormatting>
  <conditionalFormatting sqref="H107:L107">
    <cfRule type="expression" dxfId="382" priority="387" stopIfTrue="1">
      <formula>COUNTIF($H107:$L107,"&lt;&gt;") &gt; 4</formula>
    </cfRule>
  </conditionalFormatting>
  <conditionalFormatting sqref="D107:D127">
    <cfRule type="cellIs" dxfId="381" priority="379" operator="between">
      <formula>0.0416666666666667</formula>
      <formula>0.416666666666667</formula>
    </cfRule>
    <cfRule type="cellIs" dxfId="380" priority="386" operator="greaterThan">
      <formula>0.416666666666667</formula>
    </cfRule>
  </conditionalFormatting>
  <conditionalFormatting sqref="F107:AQ127">
    <cfRule type="expression" dxfId="379" priority="394">
      <formula>$E107="OFF"</formula>
    </cfRule>
  </conditionalFormatting>
  <conditionalFormatting sqref="F107:Q127">
    <cfRule type="expression" dxfId="378" priority="395">
      <formula>COUNTIF(AF263:$AQ263,"&lt;&gt;")</formula>
    </cfRule>
  </conditionalFormatting>
  <conditionalFormatting sqref="AF108:AK127">
    <cfRule type="expression" dxfId="377" priority="385">
      <formula>COUNTIF($AF108:$AK108,"&lt;&gt;") &gt; 5</formula>
    </cfRule>
  </conditionalFormatting>
  <conditionalFormatting sqref="R108:U127">
    <cfRule type="expression" dxfId="376" priority="384">
      <formula>COUNTIF($R108:$U108,"&lt;&gt;") &gt; 3</formula>
    </cfRule>
  </conditionalFormatting>
  <conditionalFormatting sqref="H108:L127">
    <cfRule type="expression" dxfId="375" priority="383" stopIfTrue="1">
      <formula>COUNTIF($H108:$L108,"&lt;&gt;") &gt; 4</formula>
    </cfRule>
  </conditionalFormatting>
  <conditionalFormatting sqref="R108:U108">
    <cfRule type="expression" dxfId="374" priority="382">
      <formula>COUNTIF($R108:$U108,"&lt;&gt;") &gt; 3</formula>
    </cfRule>
  </conditionalFormatting>
  <conditionalFormatting sqref="H108:L108">
    <cfRule type="expression" dxfId="373" priority="381" stopIfTrue="1">
      <formula>COUNTIF($H108:$L108,"&lt;&gt;") &gt; 4</formula>
    </cfRule>
  </conditionalFormatting>
  <conditionalFormatting sqref="F128:AQ128">
    <cfRule type="colorScale" priority="38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107:C127">
    <cfRule type="cellIs" dxfId="372" priority="376" operator="equal">
      <formula>0</formula>
    </cfRule>
    <cfRule type="cellIs" dxfId="371" priority="377" operator="equal">
      <formula>1.625</formula>
    </cfRule>
    <cfRule type="cellIs" dxfId="370" priority="378" operator="notEqual">
      <formula>1.625</formula>
    </cfRule>
  </conditionalFormatting>
  <conditionalFormatting sqref="AF133:AQ153">
    <cfRule type="expression" dxfId="369" priority="373">
      <formula>COUNTIF($F133:F133,"&lt;&gt;")</formula>
    </cfRule>
  </conditionalFormatting>
  <conditionalFormatting sqref="F156:AQ156">
    <cfRule type="cellIs" dxfId="368" priority="372" operator="notEqual">
      <formula>0</formula>
    </cfRule>
  </conditionalFormatting>
  <conditionalFormatting sqref="F155:AQ155">
    <cfRule type="colorScale" priority="37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133:AK133">
    <cfRule type="expression" dxfId="367" priority="370">
      <formula>COUNTIF($AF133:$AK133,"&lt;&gt;") &gt; 5</formula>
    </cfRule>
  </conditionalFormatting>
  <conditionalFormatting sqref="R133:U133">
    <cfRule type="expression" dxfId="366" priority="369">
      <formula>COUNTIF($R133:$U133,"&lt;&gt;") &gt; 3</formula>
    </cfRule>
  </conditionalFormatting>
  <conditionalFormatting sqref="H133:L133">
    <cfRule type="expression" dxfId="365" priority="368" stopIfTrue="1">
      <formula>COUNTIF($H133:$L133,"&lt;&gt;") &gt; 4</formula>
    </cfRule>
  </conditionalFormatting>
  <conditionalFormatting sqref="D133:D153">
    <cfRule type="cellIs" dxfId="364" priority="358" operator="between">
      <formula>0.0416666666666667</formula>
      <formula>0.416666666666667</formula>
    </cfRule>
    <cfRule type="cellIs" dxfId="363" priority="367" operator="greaterThan">
      <formula>0.416666666666667</formula>
    </cfRule>
  </conditionalFormatting>
  <conditionalFormatting sqref="F133:AQ153">
    <cfRule type="expression" dxfId="362" priority="374">
      <formula>$E133="OFF"</formula>
    </cfRule>
  </conditionalFormatting>
  <conditionalFormatting sqref="F133:Q153">
    <cfRule type="expression" dxfId="361" priority="375">
      <formula>COUNTIF(AF289:$AQ289,"&lt;&gt;")</formula>
    </cfRule>
  </conditionalFormatting>
  <conditionalFormatting sqref="AF134:AK153">
    <cfRule type="expression" dxfId="360" priority="366">
      <formula>COUNTIF($AF134:$AK134,"&lt;&gt;") &gt; 5</formula>
    </cfRule>
  </conditionalFormatting>
  <conditionalFormatting sqref="R134:U153">
    <cfRule type="expression" dxfId="359" priority="365">
      <formula>COUNTIF($R134:$U134,"&lt;&gt;") &gt; 3</formula>
    </cfRule>
  </conditionalFormatting>
  <conditionalFormatting sqref="H134:L153">
    <cfRule type="expression" dxfId="358" priority="364" stopIfTrue="1">
      <formula>COUNTIF($H134:$L134,"&lt;&gt;") &gt; 4</formula>
    </cfRule>
  </conditionalFormatting>
  <conditionalFormatting sqref="AF134:AK134">
    <cfRule type="expression" dxfId="357" priority="363">
      <formula>COUNTIF($AF134:$AK134,"&lt;&gt;") &gt; 5</formula>
    </cfRule>
  </conditionalFormatting>
  <conditionalFormatting sqref="R134:U134">
    <cfRule type="expression" dxfId="356" priority="362">
      <formula>COUNTIF($R134:$U134,"&lt;&gt;") &gt; 3</formula>
    </cfRule>
  </conditionalFormatting>
  <conditionalFormatting sqref="H134:L134">
    <cfRule type="expression" dxfId="355" priority="361" stopIfTrue="1">
      <formula>COUNTIF($H134:$L134,"&lt;&gt;") &gt; 4</formula>
    </cfRule>
  </conditionalFormatting>
  <conditionalFormatting sqref="F154:AQ154">
    <cfRule type="colorScale" priority="359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133:C153">
    <cfRule type="cellIs" dxfId="354" priority="355" operator="equal">
      <formula>0</formula>
    </cfRule>
    <cfRule type="cellIs" dxfId="353" priority="356" operator="equal">
      <formula>1.625</formula>
    </cfRule>
    <cfRule type="cellIs" dxfId="352" priority="357" operator="notEqual">
      <formula>1.625</formula>
    </cfRule>
  </conditionalFormatting>
  <conditionalFormatting sqref="AF159:AQ179">
    <cfRule type="expression" dxfId="351" priority="352">
      <formula>COUNTIF($F159:F159,"&lt;&gt;")</formula>
    </cfRule>
  </conditionalFormatting>
  <conditionalFormatting sqref="R159:AQ179">
    <cfRule type="expression" dxfId="350" priority="298">
      <formula>COUNTIF(F159:Q159,"&lt;&gt;") &gt;= 12</formula>
    </cfRule>
  </conditionalFormatting>
  <conditionalFormatting sqref="F182:AQ182">
    <cfRule type="cellIs" dxfId="349" priority="351" operator="notEqual">
      <formula>0</formula>
    </cfRule>
  </conditionalFormatting>
  <conditionalFormatting sqref="F181:AQ181">
    <cfRule type="colorScale" priority="35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159:AK159">
    <cfRule type="expression" dxfId="348" priority="349">
      <formula>COUNTIF($AF159:$AK159,"&lt;&gt;") &gt; 5</formula>
    </cfRule>
  </conditionalFormatting>
  <conditionalFormatting sqref="R159:U159">
    <cfRule type="expression" dxfId="347" priority="348">
      <formula>COUNTIF($R159:$U159,"&lt;&gt;") &gt; 3</formula>
    </cfRule>
  </conditionalFormatting>
  <conditionalFormatting sqref="H159:L159">
    <cfRule type="expression" dxfId="346" priority="347" stopIfTrue="1">
      <formula>COUNTIF($H159:$L159,"&lt;&gt;") &gt; 4</formula>
    </cfRule>
  </conditionalFormatting>
  <conditionalFormatting sqref="D159:D179">
    <cfRule type="cellIs" dxfId="345" priority="316" operator="between">
      <formula>0.0416666666666667</formula>
      <formula>0.416666666666667</formula>
    </cfRule>
    <cfRule type="cellIs" dxfId="344" priority="346" operator="greaterThan">
      <formula>0.416666666666667</formula>
    </cfRule>
  </conditionalFormatting>
  <conditionalFormatting sqref="R159:Z159">
    <cfRule type="expression" dxfId="343" priority="345">
      <formula>COUNTIF(F159:Q159,"&lt;&gt;") &gt;= 12</formula>
    </cfRule>
  </conditionalFormatting>
  <conditionalFormatting sqref="R159:Z159">
    <cfRule type="expression" dxfId="342" priority="344">
      <formula>COUNTIF(F159:Q159,"&lt;&gt;") &gt;= 12</formula>
    </cfRule>
  </conditionalFormatting>
  <conditionalFormatting sqref="R159:Z159">
    <cfRule type="expression" dxfId="341" priority="343">
      <formula>COUNTIF(F159:Q159,"&lt;&gt;") &gt;= 12</formula>
    </cfRule>
  </conditionalFormatting>
  <conditionalFormatting sqref="R159:Z159">
    <cfRule type="expression" dxfId="340" priority="342">
      <formula>COUNTIF(F159:Q159,"&lt;&gt;") &gt;= 12</formula>
    </cfRule>
  </conditionalFormatting>
  <conditionalFormatting sqref="R159:Z159">
    <cfRule type="expression" dxfId="339" priority="341">
      <formula>COUNTIF(F159:Q159,"&lt;&gt;") &gt;= 12</formula>
    </cfRule>
  </conditionalFormatting>
  <conditionalFormatting sqref="R159:Z159">
    <cfRule type="expression" dxfId="338" priority="340">
      <formula>COUNTIF(F159:Q159,"&lt;&gt;") &gt;= 12</formula>
    </cfRule>
  </conditionalFormatting>
  <conditionalFormatting sqref="R159:Z159">
    <cfRule type="expression" dxfId="337" priority="339">
      <formula>COUNTIF(F159:Q159,"&lt;&gt;") &gt;= 12</formula>
    </cfRule>
  </conditionalFormatting>
  <conditionalFormatting sqref="R159:Z159">
    <cfRule type="expression" dxfId="336" priority="338">
      <formula>COUNTIF(F159:Q159,"&lt;&gt;") &gt;= 12</formula>
    </cfRule>
  </conditionalFormatting>
  <conditionalFormatting sqref="R159:Z159">
    <cfRule type="expression" dxfId="335" priority="337">
      <formula>COUNTIF(F159:Q159,"&lt;&gt;") &gt;= 12</formula>
    </cfRule>
  </conditionalFormatting>
  <conditionalFormatting sqref="R159:Z159">
    <cfRule type="expression" dxfId="334" priority="336">
      <formula>COUNTIF(F159:Q159,"&lt;&gt;") &gt;= 12</formula>
    </cfRule>
  </conditionalFormatting>
  <conditionalFormatting sqref="R159:Z159">
    <cfRule type="expression" dxfId="333" priority="335">
      <formula>COUNTIF(F159:Q159,"&lt;&gt;") &gt;= 12</formula>
    </cfRule>
  </conditionalFormatting>
  <conditionalFormatting sqref="F159:AQ179">
    <cfRule type="expression" dxfId="332" priority="353">
      <formula>$E159="OFF"</formula>
    </cfRule>
  </conditionalFormatting>
  <conditionalFormatting sqref="F159:Q179">
    <cfRule type="expression" dxfId="331" priority="354">
      <formula>COUNTIF(AF315:$AQ315,"&lt;&gt;")</formula>
    </cfRule>
  </conditionalFormatting>
  <conditionalFormatting sqref="AF160:AK179">
    <cfRule type="expression" dxfId="330" priority="334">
      <formula>COUNTIF($AF160:$AK160,"&lt;&gt;") &gt; 5</formula>
    </cfRule>
  </conditionalFormatting>
  <conditionalFormatting sqref="R160:U179">
    <cfRule type="expression" dxfId="329" priority="333">
      <formula>COUNTIF($R160:$U160,"&lt;&gt;") &gt; 3</formula>
    </cfRule>
  </conditionalFormatting>
  <conditionalFormatting sqref="H160:L179">
    <cfRule type="expression" dxfId="328" priority="332" stopIfTrue="1">
      <formula>COUNTIF($H160:$L160,"&lt;&gt;") &gt; 4</formula>
    </cfRule>
  </conditionalFormatting>
  <conditionalFormatting sqref="AF160:AK160">
    <cfRule type="expression" dxfId="327" priority="331">
      <formula>COUNTIF($AF160:$AK160,"&lt;&gt;") &gt; 5</formula>
    </cfRule>
  </conditionalFormatting>
  <conditionalFormatting sqref="R160:U160">
    <cfRule type="expression" dxfId="326" priority="330">
      <formula>COUNTIF($R160:$U160,"&lt;&gt;") &gt; 3</formula>
    </cfRule>
  </conditionalFormatting>
  <conditionalFormatting sqref="H160:L160">
    <cfRule type="expression" dxfId="325" priority="329" stopIfTrue="1">
      <formula>COUNTIF($H160:$L160,"&lt;&gt;") &gt; 4</formula>
    </cfRule>
  </conditionalFormatting>
  <conditionalFormatting sqref="R160:Z160">
    <cfRule type="expression" dxfId="324" priority="328">
      <formula>COUNTIF(F160:Q160,"&lt;&gt;") &gt;= 12</formula>
    </cfRule>
  </conditionalFormatting>
  <conditionalFormatting sqref="R160:Z160">
    <cfRule type="expression" dxfId="323" priority="327">
      <formula>COUNTIF(F160:Q160,"&lt;&gt;") &gt;= 12</formula>
    </cfRule>
  </conditionalFormatting>
  <conditionalFormatting sqref="R160:Z160">
    <cfRule type="expression" dxfId="322" priority="326">
      <formula>COUNTIF(F160:Q160,"&lt;&gt;") &gt;= 12</formula>
    </cfRule>
  </conditionalFormatting>
  <conditionalFormatting sqref="R160:Z160">
    <cfRule type="expression" dxfId="321" priority="325">
      <formula>COUNTIF(F160:Q160,"&lt;&gt;") &gt;= 12</formula>
    </cfRule>
  </conditionalFormatting>
  <conditionalFormatting sqref="R160:Z160">
    <cfRule type="expression" dxfId="320" priority="324">
      <formula>COUNTIF(F160:Q160,"&lt;&gt;") &gt;= 12</formula>
    </cfRule>
  </conditionalFormatting>
  <conditionalFormatting sqref="R160:Z160">
    <cfRule type="expression" dxfId="319" priority="323">
      <formula>COUNTIF(F160:Q160,"&lt;&gt;") &gt;= 12</formula>
    </cfRule>
  </conditionalFormatting>
  <conditionalFormatting sqref="R160:Z160">
    <cfRule type="expression" dxfId="318" priority="322">
      <formula>COUNTIF(F160:Q160,"&lt;&gt;") &gt;= 12</formula>
    </cfRule>
  </conditionalFormatting>
  <conditionalFormatting sqref="R160:Z160">
    <cfRule type="expression" dxfId="317" priority="321">
      <formula>COUNTIF(F160:Q160,"&lt;&gt;") &gt;= 12</formula>
    </cfRule>
  </conditionalFormatting>
  <conditionalFormatting sqref="R160:Z160">
    <cfRule type="expression" dxfId="316" priority="320">
      <formula>COUNTIF(F160:Q160,"&lt;&gt;") &gt;= 12</formula>
    </cfRule>
  </conditionalFormatting>
  <conditionalFormatting sqref="R160:Z160">
    <cfRule type="expression" dxfId="315" priority="319">
      <formula>COUNTIF(F160:Q160,"&lt;&gt;") &gt;= 12</formula>
    </cfRule>
  </conditionalFormatting>
  <conditionalFormatting sqref="R160:Z160">
    <cfRule type="expression" dxfId="314" priority="318">
      <formula>COUNTIF(F160:Q160,"&lt;&gt;") &gt;= 12</formula>
    </cfRule>
  </conditionalFormatting>
  <conditionalFormatting sqref="F180:AQ180">
    <cfRule type="colorScale" priority="317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159:C179">
    <cfRule type="cellIs" dxfId="313" priority="313" operator="equal">
      <formula>0</formula>
    </cfRule>
    <cfRule type="cellIs" dxfId="312" priority="314" operator="equal">
      <formula>1.625</formula>
    </cfRule>
    <cfRule type="cellIs" dxfId="311" priority="315" operator="notEqual">
      <formula>1.625</formula>
    </cfRule>
  </conditionalFormatting>
  <conditionalFormatting sqref="AS7">
    <cfRule type="expression" dxfId="310" priority="310">
      <formula>COUNTIF($F6:S6,"&lt;&gt;")</formula>
    </cfRule>
  </conditionalFormatting>
  <conditionalFormatting sqref="AS7">
    <cfRule type="expression" dxfId="309" priority="311">
      <formula>COUNTIF(AG6:AR6,"&lt;&gt;") &gt;= 12</formula>
    </cfRule>
  </conditionalFormatting>
  <conditionalFormatting sqref="AS7">
    <cfRule type="expression" dxfId="308" priority="312">
      <formula>$E6="OFF"</formula>
    </cfRule>
  </conditionalFormatting>
  <conditionalFormatting sqref="AS7">
    <cfRule type="expression" dxfId="307" priority="309">
      <formula>COUNTIF($AF6:$AK6,"&lt;&gt;") &gt; 5</formula>
    </cfRule>
  </conditionalFormatting>
  <conditionalFormatting sqref="AS7">
    <cfRule type="cellIs" dxfId="306" priority="306" operator="equal">
      <formula>"B"</formula>
    </cfRule>
    <cfRule type="cellIs" dxfId="305" priority="307" operator="equal">
      <formula>"V"</formula>
    </cfRule>
    <cfRule type="expression" dxfId="304" priority="308">
      <formula>$E6="off"</formula>
    </cfRule>
  </conditionalFormatting>
  <conditionalFormatting sqref="AS6">
    <cfRule type="expression" dxfId="303" priority="303">
      <formula>COUNTIF($F5:S5,"&lt;&gt;")</formula>
    </cfRule>
  </conditionalFormatting>
  <conditionalFormatting sqref="AS6">
    <cfRule type="expression" dxfId="302" priority="304">
      <formula>COUNTIF(AG5:AR5,"&lt;&gt;") &gt;= 12</formula>
    </cfRule>
  </conditionalFormatting>
  <conditionalFormatting sqref="AS6">
    <cfRule type="expression" dxfId="301" priority="305">
      <formula>$E5="OFF"</formula>
    </cfRule>
  </conditionalFormatting>
  <conditionalFormatting sqref="AS6">
    <cfRule type="expression" dxfId="300" priority="302">
      <formula>COUNTIF($AF5:$AK5,"&lt;&gt;") &gt; 5</formula>
    </cfRule>
  </conditionalFormatting>
  <conditionalFormatting sqref="AS6">
    <cfRule type="cellIs" dxfId="299" priority="299" operator="equal">
      <formula>"B"</formula>
    </cfRule>
    <cfRule type="cellIs" dxfId="298" priority="300" operator="equal">
      <formula>"V"</formula>
    </cfRule>
    <cfRule type="expression" dxfId="297" priority="301">
      <formula>$E5="off"</formula>
    </cfRule>
  </conditionalFormatting>
  <conditionalFormatting sqref="AF133:AQ153">
    <cfRule type="expression" dxfId="296" priority="295">
      <formula>COUNTIF($F133:F133,"&lt;&gt;")</formula>
    </cfRule>
  </conditionalFormatting>
  <conditionalFormatting sqref="R133:AQ153">
    <cfRule type="expression" dxfId="295" priority="291">
      <formula>COUNTIF(F133:Q133,"&lt;&gt;") &gt;= 12</formula>
    </cfRule>
  </conditionalFormatting>
  <conditionalFormatting sqref="AF133:AK153">
    <cfRule type="expression" dxfId="294" priority="294">
      <formula>COUNTIF($AF133:$AK133,"&lt;&gt;") &gt; 5</formula>
    </cfRule>
  </conditionalFormatting>
  <conditionalFormatting sqref="R133:U153">
    <cfRule type="expression" dxfId="293" priority="293">
      <formula>COUNTIF($R133:$U133,"&lt;&gt;") &gt; 3</formula>
    </cfRule>
  </conditionalFormatting>
  <conditionalFormatting sqref="H133:L153">
    <cfRule type="expression" dxfId="292" priority="292" stopIfTrue="1">
      <formula>COUNTIF($H133:$L133,"&lt;&gt;") &gt; 4</formula>
    </cfRule>
  </conditionalFormatting>
  <conditionalFormatting sqref="F133:AQ153">
    <cfRule type="expression" dxfId="291" priority="296">
      <formula>$E133="OFF"</formula>
    </cfRule>
  </conditionalFormatting>
  <conditionalFormatting sqref="F133:Q153">
    <cfRule type="expression" dxfId="290" priority="297">
      <formula>COUNTIF(AF289:$AQ289,"&lt;&gt;")</formula>
    </cfRule>
  </conditionalFormatting>
  <conditionalFormatting sqref="AF29:AQ49">
    <cfRule type="expression" dxfId="289" priority="288">
      <formula>COUNTIF($F29:F29,"&lt;&gt;")</formula>
    </cfRule>
  </conditionalFormatting>
  <conditionalFormatting sqref="R29:AQ49">
    <cfRule type="expression" dxfId="288" priority="289">
      <formula>COUNTIF(F29:Q29,"&lt;&gt;") &gt;= 12</formula>
    </cfRule>
  </conditionalFormatting>
  <conditionalFormatting sqref="AF29:AK29">
    <cfRule type="expression" dxfId="287" priority="287">
      <formula>COUNTIF($AF29:$AK29,"&lt;&gt;") &gt; 5</formula>
    </cfRule>
  </conditionalFormatting>
  <conditionalFormatting sqref="R29:U29">
    <cfRule type="expression" dxfId="286" priority="286">
      <formula>COUNTIF($R29:$U29,"&lt;&gt;") &gt; 3</formula>
    </cfRule>
  </conditionalFormatting>
  <conditionalFormatting sqref="H29:L29">
    <cfRule type="expression" dxfId="285" priority="285" stopIfTrue="1">
      <formula>COUNTIF($H29:$L29,"&lt;&gt;") &gt; 4</formula>
    </cfRule>
  </conditionalFormatting>
  <conditionalFormatting sqref="F29:AQ49">
    <cfRule type="expression" dxfId="284" priority="290">
      <formula>$E29="OFF"</formula>
    </cfRule>
  </conditionalFormatting>
  <conditionalFormatting sqref="AF30:AK49">
    <cfRule type="expression" dxfId="283" priority="284">
      <formula>COUNTIF($AF30:$AK30,"&lt;&gt;") &gt; 5</formula>
    </cfRule>
  </conditionalFormatting>
  <conditionalFormatting sqref="R30:U49">
    <cfRule type="expression" dxfId="282" priority="283">
      <formula>COUNTIF($R30:$U30,"&lt;&gt;") &gt; 3</formula>
    </cfRule>
  </conditionalFormatting>
  <conditionalFormatting sqref="H30:L49">
    <cfRule type="expression" dxfId="281" priority="282" stopIfTrue="1">
      <formula>COUNTIF($H30:$L30,"&lt;&gt;") &gt; 4</formula>
    </cfRule>
  </conditionalFormatting>
  <conditionalFormatting sqref="AF30:AK30">
    <cfRule type="expression" dxfId="280" priority="281">
      <formula>COUNTIF($AF30:$AK30,"&lt;&gt;") &gt; 5</formula>
    </cfRule>
  </conditionalFormatting>
  <conditionalFormatting sqref="R30:U30">
    <cfRule type="expression" dxfId="279" priority="280">
      <formula>COUNTIF($R30:$U30,"&lt;&gt;") &gt; 3</formula>
    </cfRule>
  </conditionalFormatting>
  <conditionalFormatting sqref="H30:L30">
    <cfRule type="expression" dxfId="278" priority="279" stopIfTrue="1">
      <formula>COUNTIF($H30:$L30,"&lt;&gt;") &gt; 4</formula>
    </cfRule>
  </conditionalFormatting>
  <conditionalFormatting sqref="AF29:AQ49">
    <cfRule type="expression" dxfId="277" priority="275">
      <formula>COUNTIF($F29:F29,"&lt;&gt;")</formula>
    </cfRule>
  </conditionalFormatting>
  <conditionalFormatting sqref="R29:AQ49">
    <cfRule type="expression" dxfId="276" priority="276">
      <formula>COUNTIF(F29:Q29,"&lt;&gt;") &gt;= 12</formula>
    </cfRule>
  </conditionalFormatting>
  <conditionalFormatting sqref="AF29:AK29">
    <cfRule type="expression" dxfId="275" priority="274">
      <formula>COUNTIF($AF29:$AK29,"&lt;&gt;") &gt; 5</formula>
    </cfRule>
  </conditionalFormatting>
  <conditionalFormatting sqref="R29:U29">
    <cfRule type="expression" dxfId="274" priority="273">
      <formula>COUNTIF($R29:$U29,"&lt;&gt;") &gt; 3</formula>
    </cfRule>
  </conditionalFormatting>
  <conditionalFormatting sqref="H29:L29">
    <cfRule type="expression" dxfId="273" priority="272" stopIfTrue="1">
      <formula>COUNTIF($H29:$L29,"&lt;&gt;") &gt; 4</formula>
    </cfRule>
  </conditionalFormatting>
  <conditionalFormatting sqref="F29:AQ49">
    <cfRule type="expression" dxfId="272" priority="277">
      <formula>$E29="OFF"</formula>
    </cfRule>
  </conditionalFormatting>
  <conditionalFormatting sqref="F29:Q49">
    <cfRule type="expression" dxfId="271" priority="278">
      <formula>COUNTIF(AF3:$AQ3,"&lt;&gt;")</formula>
    </cfRule>
  </conditionalFormatting>
  <conditionalFormatting sqref="AF30:AK49">
    <cfRule type="expression" dxfId="270" priority="271">
      <formula>COUNTIF($AF30:$AK30,"&lt;&gt;") &gt; 5</formula>
    </cfRule>
  </conditionalFormatting>
  <conditionalFormatting sqref="R30:U49">
    <cfRule type="expression" dxfId="269" priority="270">
      <formula>COUNTIF($R30:$U30,"&lt;&gt;") &gt; 3</formula>
    </cfRule>
  </conditionalFormatting>
  <conditionalFormatting sqref="H30:L49">
    <cfRule type="expression" dxfId="268" priority="269" stopIfTrue="1">
      <formula>COUNTIF($H30:$L30,"&lt;&gt;") &gt; 4</formula>
    </cfRule>
  </conditionalFormatting>
  <conditionalFormatting sqref="AF30:AK30">
    <cfRule type="expression" dxfId="267" priority="268">
      <formula>COUNTIF($AF30:$AK30,"&lt;&gt;") &gt; 5</formula>
    </cfRule>
  </conditionalFormatting>
  <conditionalFormatting sqref="R30:U30">
    <cfRule type="expression" dxfId="266" priority="267">
      <formula>COUNTIF($R30:$U30,"&lt;&gt;") &gt; 3</formula>
    </cfRule>
  </conditionalFormatting>
  <conditionalFormatting sqref="H30:L30">
    <cfRule type="expression" dxfId="265" priority="266" stopIfTrue="1">
      <formula>COUNTIF($H30:$L30,"&lt;&gt;") &gt; 4</formula>
    </cfRule>
  </conditionalFormatting>
  <conditionalFormatting sqref="AF55:AQ75">
    <cfRule type="expression" dxfId="264" priority="264">
      <formula>COUNTIF($F55:F55,"&lt;&gt;")</formula>
    </cfRule>
  </conditionalFormatting>
  <conditionalFormatting sqref="AF55:AK55">
    <cfRule type="expression" dxfId="263" priority="263">
      <formula>COUNTIF($AF55:$AK55,"&lt;&gt;") &gt; 5</formula>
    </cfRule>
  </conditionalFormatting>
  <conditionalFormatting sqref="R55:U55">
    <cfRule type="expression" dxfId="262" priority="262">
      <formula>COUNTIF($R55:$U55,"&lt;&gt;") &gt; 3</formula>
    </cfRule>
  </conditionalFormatting>
  <conditionalFormatting sqref="H55:L55">
    <cfRule type="expression" dxfId="261" priority="261" stopIfTrue="1">
      <formula>COUNTIF($H55:$L55,"&lt;&gt;") &gt; 4</formula>
    </cfRule>
  </conditionalFormatting>
  <conditionalFormatting sqref="F55:AQ75">
    <cfRule type="expression" dxfId="260" priority="265">
      <formula>$E55="OFF"</formula>
    </cfRule>
  </conditionalFormatting>
  <conditionalFormatting sqref="AF56:AK75">
    <cfRule type="expression" dxfId="259" priority="260">
      <formula>COUNTIF($AF56:$AK56,"&lt;&gt;") &gt; 5</formula>
    </cfRule>
  </conditionalFormatting>
  <conditionalFormatting sqref="R56:U75">
    <cfRule type="expression" dxfId="258" priority="259">
      <formula>COUNTIF($R56:$U56,"&lt;&gt;") &gt; 3</formula>
    </cfRule>
  </conditionalFormatting>
  <conditionalFormatting sqref="H56:L75">
    <cfRule type="expression" dxfId="257" priority="258" stopIfTrue="1">
      <formula>COUNTIF($H56:$L56,"&lt;&gt;") &gt; 4</formula>
    </cfRule>
  </conditionalFormatting>
  <conditionalFormatting sqref="AF56:AK56">
    <cfRule type="expression" dxfId="256" priority="257">
      <formula>COUNTIF($AF56:$AK56,"&lt;&gt;") &gt; 5</formula>
    </cfRule>
  </conditionalFormatting>
  <conditionalFormatting sqref="R56:U56">
    <cfRule type="expression" dxfId="255" priority="256">
      <formula>COUNTIF($R56:$U56,"&lt;&gt;") &gt; 3</formula>
    </cfRule>
  </conditionalFormatting>
  <conditionalFormatting sqref="H56:L56">
    <cfRule type="expression" dxfId="254" priority="255" stopIfTrue="1">
      <formula>COUNTIF($H56:$L56,"&lt;&gt;") &gt; 4</formula>
    </cfRule>
  </conditionalFormatting>
  <conditionalFormatting sqref="AF55:AQ75">
    <cfRule type="expression" dxfId="253" priority="252">
      <formula>COUNTIF($F55:F55,"&lt;&gt;")</formula>
    </cfRule>
  </conditionalFormatting>
  <conditionalFormatting sqref="R55:AQ75">
    <cfRule type="expression" dxfId="252" priority="253">
      <formula>COUNTIF(F55:Q55,"&lt;&gt;") &gt;= 12</formula>
    </cfRule>
  </conditionalFormatting>
  <conditionalFormatting sqref="AF55:AK55">
    <cfRule type="expression" dxfId="251" priority="251">
      <formula>COUNTIF($AF55:$AK55,"&lt;&gt;") &gt; 5</formula>
    </cfRule>
  </conditionalFormatting>
  <conditionalFormatting sqref="R55:U55">
    <cfRule type="expression" dxfId="250" priority="250">
      <formula>COUNTIF($R55:$U55,"&lt;&gt;") &gt; 3</formula>
    </cfRule>
  </conditionalFormatting>
  <conditionalFormatting sqref="H55:L55">
    <cfRule type="expression" dxfId="249" priority="249" stopIfTrue="1">
      <formula>COUNTIF($H55:$L55,"&lt;&gt;") &gt; 4</formula>
    </cfRule>
  </conditionalFormatting>
  <conditionalFormatting sqref="F55:AQ75">
    <cfRule type="expression" dxfId="248" priority="254">
      <formula>$E55="OFF"</formula>
    </cfRule>
  </conditionalFormatting>
  <conditionalFormatting sqref="AF56:AK75">
    <cfRule type="expression" dxfId="247" priority="248">
      <formula>COUNTIF($AF56:$AK56,"&lt;&gt;") &gt; 5</formula>
    </cfRule>
  </conditionalFormatting>
  <conditionalFormatting sqref="R56:U75">
    <cfRule type="expression" dxfId="246" priority="247">
      <formula>COUNTIF($R56:$U56,"&lt;&gt;") &gt; 3</formula>
    </cfRule>
  </conditionalFormatting>
  <conditionalFormatting sqref="H56:L75">
    <cfRule type="expression" dxfId="245" priority="246" stopIfTrue="1">
      <formula>COUNTIF($H56:$L56,"&lt;&gt;") &gt; 4</formula>
    </cfRule>
  </conditionalFormatting>
  <conditionalFormatting sqref="AF56:AK56">
    <cfRule type="expression" dxfId="244" priority="245">
      <formula>COUNTIF($AF56:$AK56,"&lt;&gt;") &gt; 5</formula>
    </cfRule>
  </conditionalFormatting>
  <conditionalFormatting sqref="R56:U56">
    <cfRule type="expression" dxfId="243" priority="244">
      <formula>COUNTIF($R56:$U56,"&lt;&gt;") &gt; 3</formula>
    </cfRule>
  </conditionalFormatting>
  <conditionalFormatting sqref="H56:L56">
    <cfRule type="expression" dxfId="242" priority="243" stopIfTrue="1">
      <formula>COUNTIF($H56:$L56,"&lt;&gt;") &gt; 4</formula>
    </cfRule>
  </conditionalFormatting>
  <conditionalFormatting sqref="AF55:AQ75">
    <cfRule type="expression" dxfId="241" priority="239">
      <formula>COUNTIF($F55:F55,"&lt;&gt;")</formula>
    </cfRule>
  </conditionalFormatting>
  <conditionalFormatting sqref="R55:AQ75">
    <cfRule type="expression" dxfId="240" priority="240">
      <formula>COUNTIF(F55:Q55,"&lt;&gt;") &gt;= 12</formula>
    </cfRule>
  </conditionalFormatting>
  <conditionalFormatting sqref="AF55:AK55">
    <cfRule type="expression" dxfId="239" priority="238">
      <formula>COUNTIF($AF55:$AK55,"&lt;&gt;") &gt; 5</formula>
    </cfRule>
  </conditionalFormatting>
  <conditionalFormatting sqref="R55:U55">
    <cfRule type="expression" dxfId="238" priority="237">
      <formula>COUNTIF($R55:$U55,"&lt;&gt;") &gt; 3</formula>
    </cfRule>
  </conditionalFormatting>
  <conditionalFormatting sqref="H55:L55">
    <cfRule type="expression" dxfId="237" priority="236" stopIfTrue="1">
      <formula>COUNTIF($H55:$L55,"&lt;&gt;") &gt; 4</formula>
    </cfRule>
  </conditionalFormatting>
  <conditionalFormatting sqref="F55:AQ75">
    <cfRule type="expression" dxfId="236" priority="241">
      <formula>$E55="OFF"</formula>
    </cfRule>
  </conditionalFormatting>
  <conditionalFormatting sqref="F55:Q75">
    <cfRule type="expression" dxfId="235" priority="242">
      <formula>COUNTIF(AF29:$AQ29,"&lt;&gt;")</formula>
    </cfRule>
  </conditionalFormatting>
  <conditionalFormatting sqref="AF56:AK75">
    <cfRule type="expression" dxfId="234" priority="235">
      <formula>COUNTIF($AF56:$AK56,"&lt;&gt;") &gt; 5</formula>
    </cfRule>
  </conditionalFormatting>
  <conditionalFormatting sqref="R56:U75">
    <cfRule type="expression" dxfId="233" priority="234">
      <formula>COUNTIF($R56:$U56,"&lt;&gt;") &gt; 3</formula>
    </cfRule>
  </conditionalFormatting>
  <conditionalFormatting sqref="H56:L75">
    <cfRule type="expression" dxfId="232" priority="233" stopIfTrue="1">
      <formula>COUNTIF($H56:$L56,"&lt;&gt;") &gt; 4</formula>
    </cfRule>
  </conditionalFormatting>
  <conditionalFormatting sqref="AF56:AK56">
    <cfRule type="expression" dxfId="231" priority="232">
      <formula>COUNTIF($AF56:$AK56,"&lt;&gt;") &gt; 5</formula>
    </cfRule>
  </conditionalFormatting>
  <conditionalFormatting sqref="R56:U56">
    <cfRule type="expression" dxfId="230" priority="231">
      <formula>COUNTIF($R56:$U56,"&lt;&gt;") &gt; 3</formula>
    </cfRule>
  </conditionalFormatting>
  <conditionalFormatting sqref="H56:L56">
    <cfRule type="expression" dxfId="229" priority="230" stopIfTrue="1">
      <formula>COUNTIF($H56:$L56,"&lt;&gt;") &gt; 4</formula>
    </cfRule>
  </conditionalFormatting>
  <conditionalFormatting sqref="AF81:AQ101">
    <cfRule type="expression" dxfId="228" priority="227">
      <formula>COUNTIF($F81:F81,"&lt;&gt;")</formula>
    </cfRule>
  </conditionalFormatting>
  <conditionalFormatting sqref="AF81:AK81">
    <cfRule type="expression" dxfId="227" priority="226">
      <formula>COUNTIF($AF81:$AK81,"&lt;&gt;") &gt; 5</formula>
    </cfRule>
  </conditionalFormatting>
  <conditionalFormatting sqref="R81:U81">
    <cfRule type="expression" dxfId="226" priority="225">
      <formula>COUNTIF($R81:$U81,"&lt;&gt;") &gt; 3</formula>
    </cfRule>
  </conditionalFormatting>
  <conditionalFormatting sqref="H81:L81">
    <cfRule type="expression" dxfId="225" priority="224" stopIfTrue="1">
      <formula>COUNTIF($H81:$L81,"&lt;&gt;") &gt; 4</formula>
    </cfRule>
  </conditionalFormatting>
  <conditionalFormatting sqref="F81:AQ101">
    <cfRule type="expression" dxfId="224" priority="228">
      <formula>$E81="OFF"</formula>
    </cfRule>
  </conditionalFormatting>
  <conditionalFormatting sqref="F81:Q101">
    <cfRule type="expression" dxfId="223" priority="229">
      <formula>COUNTIF(AF237:$AQ237,"&lt;&gt;")</formula>
    </cfRule>
  </conditionalFormatting>
  <conditionalFormatting sqref="AF82:AK101">
    <cfRule type="expression" dxfId="222" priority="223">
      <formula>COUNTIF($AF82:$AK82,"&lt;&gt;") &gt; 5</formula>
    </cfRule>
  </conditionalFormatting>
  <conditionalFormatting sqref="R82:U101">
    <cfRule type="expression" dxfId="221" priority="222">
      <formula>COUNTIF($R82:$U82,"&lt;&gt;") &gt; 3</formula>
    </cfRule>
  </conditionalFormatting>
  <conditionalFormatting sqref="H82:L101">
    <cfRule type="expression" dxfId="220" priority="221" stopIfTrue="1">
      <formula>COUNTIF($H82:$L82,"&lt;&gt;") &gt; 4</formula>
    </cfRule>
  </conditionalFormatting>
  <conditionalFormatting sqref="AF82:AK82">
    <cfRule type="expression" dxfId="219" priority="220">
      <formula>COUNTIF($AF82:$AK82,"&lt;&gt;") &gt; 5</formula>
    </cfRule>
  </conditionalFormatting>
  <conditionalFormatting sqref="R82:U82">
    <cfRule type="expression" dxfId="218" priority="219">
      <formula>COUNTIF($R82:$U82,"&lt;&gt;") &gt; 3</formula>
    </cfRule>
  </conditionalFormatting>
  <conditionalFormatting sqref="H82:L82">
    <cfRule type="expression" dxfId="217" priority="218" stopIfTrue="1">
      <formula>COUNTIF($H82:$L82,"&lt;&gt;") &gt; 4</formula>
    </cfRule>
  </conditionalFormatting>
  <conditionalFormatting sqref="AF81:AQ101">
    <cfRule type="expression" dxfId="216" priority="216">
      <formula>COUNTIF($F81:F81,"&lt;&gt;")</formula>
    </cfRule>
  </conditionalFormatting>
  <conditionalFormatting sqref="AF81:AK81">
    <cfRule type="expression" dxfId="215" priority="215">
      <formula>COUNTIF($AF81:$AK81,"&lt;&gt;") &gt; 5</formula>
    </cfRule>
  </conditionalFormatting>
  <conditionalFormatting sqref="R81:U81">
    <cfRule type="expression" dxfId="214" priority="214">
      <formula>COUNTIF($R81:$U81,"&lt;&gt;") &gt; 3</formula>
    </cfRule>
  </conditionalFormatting>
  <conditionalFormatting sqref="H81:L81">
    <cfRule type="expression" dxfId="213" priority="213" stopIfTrue="1">
      <formula>COUNTIF($H81:$L81,"&lt;&gt;") &gt; 4</formula>
    </cfRule>
  </conditionalFormatting>
  <conditionalFormatting sqref="F81:AQ101">
    <cfRule type="expression" dxfId="212" priority="217">
      <formula>$E81="OFF"</formula>
    </cfRule>
  </conditionalFormatting>
  <conditionalFormatting sqref="AF82:AK101">
    <cfRule type="expression" dxfId="211" priority="212">
      <formula>COUNTIF($AF82:$AK82,"&lt;&gt;") &gt; 5</formula>
    </cfRule>
  </conditionalFormatting>
  <conditionalFormatting sqref="R82:U101">
    <cfRule type="expression" dxfId="210" priority="211">
      <formula>COUNTIF($R82:$U82,"&lt;&gt;") &gt; 3</formula>
    </cfRule>
  </conditionalFormatting>
  <conditionalFormatting sqref="H82:L101">
    <cfRule type="expression" dxfId="209" priority="210" stopIfTrue="1">
      <formula>COUNTIF($H82:$L82,"&lt;&gt;") &gt; 4</formula>
    </cfRule>
  </conditionalFormatting>
  <conditionalFormatting sqref="AF82:AK82">
    <cfRule type="expression" dxfId="208" priority="209">
      <formula>COUNTIF($AF82:$AK82,"&lt;&gt;") &gt; 5</formula>
    </cfRule>
  </conditionalFormatting>
  <conditionalFormatting sqref="R82:U82">
    <cfRule type="expression" dxfId="207" priority="208">
      <formula>COUNTIF($R82:$U82,"&lt;&gt;") &gt; 3</formula>
    </cfRule>
  </conditionalFormatting>
  <conditionalFormatting sqref="H82:L82">
    <cfRule type="expression" dxfId="206" priority="207" stopIfTrue="1">
      <formula>COUNTIF($H82:$L82,"&lt;&gt;") &gt; 4</formula>
    </cfRule>
  </conditionalFormatting>
  <conditionalFormatting sqref="AF81:AQ101">
    <cfRule type="expression" dxfId="205" priority="204">
      <formula>COUNTIF($F81:F81,"&lt;&gt;")</formula>
    </cfRule>
  </conditionalFormatting>
  <conditionalFormatting sqref="R81:AQ101">
    <cfRule type="expression" dxfId="204" priority="205">
      <formula>COUNTIF(F81:Q81,"&lt;&gt;") &gt;= 12</formula>
    </cfRule>
  </conditionalFormatting>
  <conditionalFormatting sqref="AF81:AK81">
    <cfRule type="expression" dxfId="203" priority="203">
      <formula>COUNTIF($AF81:$AK81,"&lt;&gt;") &gt; 5</formula>
    </cfRule>
  </conditionalFormatting>
  <conditionalFormatting sqref="R81:U81">
    <cfRule type="expression" dxfId="202" priority="202">
      <formula>COUNTIF($R81:$U81,"&lt;&gt;") &gt; 3</formula>
    </cfRule>
  </conditionalFormatting>
  <conditionalFormatting sqref="H81:L81">
    <cfRule type="expression" dxfId="201" priority="201" stopIfTrue="1">
      <formula>COUNTIF($H81:$L81,"&lt;&gt;") &gt; 4</formula>
    </cfRule>
  </conditionalFormatting>
  <conditionalFormatting sqref="F81:AQ101">
    <cfRule type="expression" dxfId="200" priority="206">
      <formula>$E81="OFF"</formula>
    </cfRule>
  </conditionalFormatting>
  <conditionalFormatting sqref="AF82:AK101">
    <cfRule type="expression" dxfId="199" priority="200">
      <formula>COUNTIF($AF82:$AK82,"&lt;&gt;") &gt; 5</formula>
    </cfRule>
  </conditionalFormatting>
  <conditionalFormatting sqref="R82:U101">
    <cfRule type="expression" dxfId="198" priority="199">
      <formula>COUNTIF($R82:$U82,"&lt;&gt;") &gt; 3</formula>
    </cfRule>
  </conditionalFormatting>
  <conditionalFormatting sqref="H82:L101">
    <cfRule type="expression" dxfId="197" priority="198" stopIfTrue="1">
      <formula>COUNTIF($H82:$L82,"&lt;&gt;") &gt; 4</formula>
    </cfRule>
  </conditionalFormatting>
  <conditionalFormatting sqref="AF82:AK82">
    <cfRule type="expression" dxfId="196" priority="197">
      <formula>COUNTIF($AF82:$AK82,"&lt;&gt;") &gt; 5</formula>
    </cfRule>
  </conditionalFormatting>
  <conditionalFormatting sqref="R82:U82">
    <cfRule type="expression" dxfId="195" priority="196">
      <formula>COUNTIF($R82:$U82,"&lt;&gt;") &gt; 3</formula>
    </cfRule>
  </conditionalFormatting>
  <conditionalFormatting sqref="H82:L82">
    <cfRule type="expression" dxfId="194" priority="195" stopIfTrue="1">
      <formula>COUNTIF($H82:$L82,"&lt;&gt;") &gt; 4</formula>
    </cfRule>
  </conditionalFormatting>
  <conditionalFormatting sqref="AF81:AQ101">
    <cfRule type="expression" dxfId="193" priority="191">
      <formula>COUNTIF($F81:F81,"&lt;&gt;")</formula>
    </cfRule>
  </conditionalFormatting>
  <conditionalFormatting sqref="R81:AQ101">
    <cfRule type="expression" dxfId="192" priority="192">
      <formula>COUNTIF(F81:Q81,"&lt;&gt;") &gt;= 12</formula>
    </cfRule>
  </conditionalFormatting>
  <conditionalFormatting sqref="AF81:AK81">
    <cfRule type="expression" dxfId="191" priority="190">
      <formula>COUNTIF($AF81:$AK81,"&lt;&gt;") &gt; 5</formula>
    </cfRule>
  </conditionalFormatting>
  <conditionalFormatting sqref="R81:U81">
    <cfRule type="expression" dxfId="190" priority="189">
      <formula>COUNTIF($R81:$U81,"&lt;&gt;") &gt; 3</formula>
    </cfRule>
  </conditionalFormatting>
  <conditionalFormatting sqref="H81:L81">
    <cfRule type="expression" dxfId="189" priority="188" stopIfTrue="1">
      <formula>COUNTIF($H81:$L81,"&lt;&gt;") &gt; 4</formula>
    </cfRule>
  </conditionalFormatting>
  <conditionalFormatting sqref="F81:AQ101">
    <cfRule type="expression" dxfId="188" priority="193">
      <formula>$E81="OFF"</formula>
    </cfRule>
  </conditionalFormatting>
  <conditionalFormatting sqref="F81:Q101">
    <cfRule type="expression" dxfId="187" priority="194">
      <formula>COUNTIF(AF55:$AQ55,"&lt;&gt;")</formula>
    </cfRule>
  </conditionalFormatting>
  <conditionalFormatting sqref="AF82:AK101">
    <cfRule type="expression" dxfId="186" priority="187">
      <formula>COUNTIF($AF82:$AK82,"&lt;&gt;") &gt; 5</formula>
    </cfRule>
  </conditionalFormatting>
  <conditionalFormatting sqref="R82:U101">
    <cfRule type="expression" dxfId="185" priority="186">
      <formula>COUNTIF($R82:$U82,"&lt;&gt;") &gt; 3</formula>
    </cfRule>
  </conditionalFormatting>
  <conditionalFormatting sqref="H82:L101">
    <cfRule type="expression" dxfId="184" priority="185" stopIfTrue="1">
      <formula>COUNTIF($H82:$L82,"&lt;&gt;") &gt; 4</formula>
    </cfRule>
  </conditionalFormatting>
  <conditionalFormatting sqref="AF82:AK82">
    <cfRule type="expression" dxfId="183" priority="184">
      <formula>COUNTIF($AF82:$AK82,"&lt;&gt;") &gt; 5</formula>
    </cfRule>
  </conditionalFormatting>
  <conditionalFormatting sqref="R82:U82">
    <cfRule type="expression" dxfId="182" priority="183">
      <formula>COUNTIF($R82:$U82,"&lt;&gt;") &gt; 3</formula>
    </cfRule>
  </conditionalFormatting>
  <conditionalFormatting sqref="H82:L82">
    <cfRule type="expression" dxfId="181" priority="182" stopIfTrue="1">
      <formula>COUNTIF($H82:$L82,"&lt;&gt;") &gt; 4</formula>
    </cfRule>
  </conditionalFormatting>
  <conditionalFormatting sqref="AF107:AQ127">
    <cfRule type="expression" dxfId="180" priority="179">
      <formula>COUNTIF($F107:F107,"&lt;&gt;")</formula>
    </cfRule>
  </conditionalFormatting>
  <conditionalFormatting sqref="AF107:AK107">
    <cfRule type="expression" dxfId="179" priority="178">
      <formula>COUNTIF($AF107:$AK107,"&lt;&gt;") &gt; 5</formula>
    </cfRule>
  </conditionalFormatting>
  <conditionalFormatting sqref="R107:U107">
    <cfRule type="expression" dxfId="178" priority="177">
      <formula>COUNTIF($R107:$U107,"&lt;&gt;") &gt; 3</formula>
    </cfRule>
  </conditionalFormatting>
  <conditionalFormatting sqref="H107:L107">
    <cfRule type="expression" dxfId="177" priority="176" stopIfTrue="1">
      <formula>COUNTIF($H107:$L107,"&lt;&gt;") &gt; 4</formula>
    </cfRule>
  </conditionalFormatting>
  <conditionalFormatting sqref="F107:AQ127">
    <cfRule type="expression" dxfId="176" priority="180">
      <formula>$E107="OFF"</formula>
    </cfRule>
  </conditionalFormatting>
  <conditionalFormatting sqref="F107:Q127">
    <cfRule type="expression" dxfId="175" priority="181">
      <formula>COUNTIF(AF263:$AQ263,"&lt;&gt;")</formula>
    </cfRule>
  </conditionalFormatting>
  <conditionalFormatting sqref="AF108:AK127">
    <cfRule type="expression" dxfId="174" priority="175">
      <formula>COUNTIF($AF108:$AK108,"&lt;&gt;") &gt; 5</formula>
    </cfRule>
  </conditionalFormatting>
  <conditionalFormatting sqref="R108:U127">
    <cfRule type="expression" dxfId="173" priority="174">
      <formula>COUNTIF($R108:$U108,"&lt;&gt;") &gt; 3</formula>
    </cfRule>
  </conditionalFormatting>
  <conditionalFormatting sqref="H108:L127">
    <cfRule type="expression" dxfId="172" priority="173" stopIfTrue="1">
      <formula>COUNTIF($H108:$L108,"&lt;&gt;") &gt; 4</formula>
    </cfRule>
  </conditionalFormatting>
  <conditionalFormatting sqref="AF108:AK108">
    <cfRule type="expression" dxfId="171" priority="172">
      <formula>COUNTIF($AF108:$AK108,"&lt;&gt;") &gt; 5</formula>
    </cfRule>
  </conditionalFormatting>
  <conditionalFormatting sqref="R108:U108">
    <cfRule type="expression" dxfId="170" priority="171">
      <formula>COUNTIF($R108:$U108,"&lt;&gt;") &gt; 3</formula>
    </cfRule>
  </conditionalFormatting>
  <conditionalFormatting sqref="H108:L108">
    <cfRule type="expression" dxfId="169" priority="170" stopIfTrue="1">
      <formula>COUNTIF($H108:$L108,"&lt;&gt;") &gt; 4</formula>
    </cfRule>
  </conditionalFormatting>
  <conditionalFormatting sqref="AF107:AQ127">
    <cfRule type="expression" dxfId="168" priority="167">
      <formula>COUNTIF($F107:F107,"&lt;&gt;")</formula>
    </cfRule>
  </conditionalFormatting>
  <conditionalFormatting sqref="AF107:AK107">
    <cfRule type="expression" dxfId="167" priority="166">
      <formula>COUNTIF($AF107:$AK107,"&lt;&gt;") &gt; 5</formula>
    </cfRule>
  </conditionalFormatting>
  <conditionalFormatting sqref="R107:U107">
    <cfRule type="expression" dxfId="166" priority="165">
      <formula>COUNTIF($R107:$U107,"&lt;&gt;") &gt; 3</formula>
    </cfRule>
  </conditionalFormatting>
  <conditionalFormatting sqref="H107:L107">
    <cfRule type="expression" dxfId="165" priority="164" stopIfTrue="1">
      <formula>COUNTIF($H107:$L107,"&lt;&gt;") &gt; 4</formula>
    </cfRule>
  </conditionalFormatting>
  <conditionalFormatting sqref="F107:AQ127">
    <cfRule type="expression" dxfId="164" priority="168">
      <formula>$E107="OFF"</formula>
    </cfRule>
  </conditionalFormatting>
  <conditionalFormatting sqref="F107:Q127">
    <cfRule type="expression" dxfId="163" priority="169">
      <formula>COUNTIF(AF263:$AQ263,"&lt;&gt;")</formula>
    </cfRule>
  </conditionalFormatting>
  <conditionalFormatting sqref="AF108:AK127">
    <cfRule type="expression" dxfId="162" priority="163">
      <formula>COUNTIF($AF108:$AK108,"&lt;&gt;") &gt; 5</formula>
    </cfRule>
  </conditionalFormatting>
  <conditionalFormatting sqref="R108:U127">
    <cfRule type="expression" dxfId="161" priority="162">
      <formula>COUNTIF($R108:$U108,"&lt;&gt;") &gt; 3</formula>
    </cfRule>
  </conditionalFormatting>
  <conditionalFormatting sqref="H108:L127">
    <cfRule type="expression" dxfId="160" priority="161" stopIfTrue="1">
      <formula>COUNTIF($H108:$L108,"&lt;&gt;") &gt; 4</formula>
    </cfRule>
  </conditionalFormatting>
  <conditionalFormatting sqref="AF108:AK108">
    <cfRule type="expression" dxfId="159" priority="160">
      <formula>COUNTIF($AF108:$AK108,"&lt;&gt;") &gt; 5</formula>
    </cfRule>
  </conditionalFormatting>
  <conditionalFormatting sqref="R108:U108">
    <cfRule type="expression" dxfId="158" priority="159">
      <formula>COUNTIF($R108:$U108,"&lt;&gt;") &gt; 3</formula>
    </cfRule>
  </conditionalFormatting>
  <conditionalFormatting sqref="H108:L108">
    <cfRule type="expression" dxfId="157" priority="158" stopIfTrue="1">
      <formula>COUNTIF($H108:$L108,"&lt;&gt;") &gt; 4</formula>
    </cfRule>
  </conditionalFormatting>
  <conditionalFormatting sqref="AF107:AQ127">
    <cfRule type="expression" dxfId="156" priority="156">
      <formula>COUNTIF($F107:F107,"&lt;&gt;")</formula>
    </cfRule>
  </conditionalFormatting>
  <conditionalFormatting sqref="AF107:AK107">
    <cfRule type="expression" dxfId="155" priority="155">
      <formula>COUNTIF($AF107:$AK107,"&lt;&gt;") &gt; 5</formula>
    </cfRule>
  </conditionalFormatting>
  <conditionalFormatting sqref="R107:U107">
    <cfRule type="expression" dxfId="154" priority="154">
      <formula>COUNTIF($R107:$U107,"&lt;&gt;") &gt; 3</formula>
    </cfRule>
  </conditionalFormatting>
  <conditionalFormatting sqref="H107:L107">
    <cfRule type="expression" dxfId="153" priority="153" stopIfTrue="1">
      <formula>COUNTIF($H107:$L107,"&lt;&gt;") &gt; 4</formula>
    </cfRule>
  </conditionalFormatting>
  <conditionalFormatting sqref="F107:AQ127">
    <cfRule type="expression" dxfId="152" priority="157">
      <formula>$E107="OFF"</formula>
    </cfRule>
  </conditionalFormatting>
  <conditionalFormatting sqref="AF108:AK127">
    <cfRule type="expression" dxfId="151" priority="152">
      <formula>COUNTIF($AF108:$AK108,"&lt;&gt;") &gt; 5</formula>
    </cfRule>
  </conditionalFormatting>
  <conditionalFormatting sqref="R108:U127">
    <cfRule type="expression" dxfId="150" priority="151">
      <formula>COUNTIF($R108:$U108,"&lt;&gt;") &gt; 3</formula>
    </cfRule>
  </conditionalFormatting>
  <conditionalFormatting sqref="H108:L127">
    <cfRule type="expression" dxfId="149" priority="150" stopIfTrue="1">
      <formula>COUNTIF($H108:$L108,"&lt;&gt;") &gt; 4</formula>
    </cfRule>
  </conditionalFormatting>
  <conditionalFormatting sqref="AF108:AK108">
    <cfRule type="expression" dxfId="148" priority="149">
      <formula>COUNTIF($AF108:$AK108,"&lt;&gt;") &gt; 5</formula>
    </cfRule>
  </conditionalFormatting>
  <conditionalFormatting sqref="R108:U108">
    <cfRule type="expression" dxfId="147" priority="148">
      <formula>COUNTIF($R108:$U108,"&lt;&gt;") &gt; 3</formula>
    </cfRule>
  </conditionalFormatting>
  <conditionalFormatting sqref="H108:L108">
    <cfRule type="expression" dxfId="146" priority="147" stopIfTrue="1">
      <formula>COUNTIF($H108:$L108,"&lt;&gt;") &gt; 4</formula>
    </cfRule>
  </conditionalFormatting>
  <conditionalFormatting sqref="AF107:AQ127">
    <cfRule type="expression" dxfId="145" priority="144">
      <formula>COUNTIF($F107:F107,"&lt;&gt;")</formula>
    </cfRule>
  </conditionalFormatting>
  <conditionalFormatting sqref="R107:AQ127">
    <cfRule type="expression" dxfId="144" priority="145">
      <formula>COUNTIF(F107:Q107,"&lt;&gt;") &gt;= 12</formula>
    </cfRule>
  </conditionalFormatting>
  <conditionalFormatting sqref="AF107:AK107">
    <cfRule type="expression" dxfId="143" priority="143">
      <formula>COUNTIF($AF107:$AK107,"&lt;&gt;") &gt; 5</formula>
    </cfRule>
  </conditionalFormatting>
  <conditionalFormatting sqref="R107:U107">
    <cfRule type="expression" dxfId="142" priority="142">
      <formula>COUNTIF($R107:$U107,"&lt;&gt;") &gt; 3</formula>
    </cfRule>
  </conditionalFormatting>
  <conditionalFormatting sqref="H107:L107">
    <cfRule type="expression" dxfId="141" priority="141" stopIfTrue="1">
      <formula>COUNTIF($H107:$L107,"&lt;&gt;") &gt; 4</formula>
    </cfRule>
  </conditionalFormatting>
  <conditionalFormatting sqref="F107:AQ127">
    <cfRule type="expression" dxfId="140" priority="146">
      <formula>$E107="OFF"</formula>
    </cfRule>
  </conditionalFormatting>
  <conditionalFormatting sqref="AF108:AK127">
    <cfRule type="expression" dxfId="139" priority="140">
      <formula>COUNTIF($AF108:$AK108,"&lt;&gt;") &gt; 5</formula>
    </cfRule>
  </conditionalFormatting>
  <conditionalFormatting sqref="R108:U127">
    <cfRule type="expression" dxfId="138" priority="139">
      <formula>COUNTIF($R108:$U108,"&lt;&gt;") &gt; 3</formula>
    </cfRule>
  </conditionalFormatting>
  <conditionalFormatting sqref="H108:L127">
    <cfRule type="expression" dxfId="137" priority="138" stopIfTrue="1">
      <formula>COUNTIF($H108:$L108,"&lt;&gt;") &gt; 4</formula>
    </cfRule>
  </conditionalFormatting>
  <conditionalFormatting sqref="AF108:AK108">
    <cfRule type="expression" dxfId="136" priority="137">
      <formula>COUNTIF($AF108:$AK108,"&lt;&gt;") &gt; 5</formula>
    </cfRule>
  </conditionalFormatting>
  <conditionalFormatting sqref="R108:U108">
    <cfRule type="expression" dxfId="135" priority="136">
      <formula>COUNTIF($R108:$U108,"&lt;&gt;") &gt; 3</formula>
    </cfRule>
  </conditionalFormatting>
  <conditionalFormatting sqref="H108:L108">
    <cfRule type="expression" dxfId="134" priority="135" stopIfTrue="1">
      <formula>COUNTIF($H108:$L108,"&lt;&gt;") &gt; 4</formula>
    </cfRule>
  </conditionalFormatting>
  <conditionalFormatting sqref="AF107:AQ127">
    <cfRule type="expression" dxfId="133" priority="131">
      <formula>COUNTIF($F107:F107,"&lt;&gt;")</formula>
    </cfRule>
  </conditionalFormatting>
  <conditionalFormatting sqref="R107:AQ127">
    <cfRule type="expression" dxfId="132" priority="132">
      <formula>COUNTIF(F107:Q107,"&lt;&gt;") &gt;= 12</formula>
    </cfRule>
  </conditionalFormatting>
  <conditionalFormatting sqref="AF107:AK107">
    <cfRule type="expression" dxfId="131" priority="130">
      <formula>COUNTIF($AF107:$AK107,"&lt;&gt;") &gt; 5</formula>
    </cfRule>
  </conditionalFormatting>
  <conditionalFormatting sqref="R107:U107">
    <cfRule type="expression" dxfId="130" priority="129">
      <formula>COUNTIF($R107:$U107,"&lt;&gt;") &gt; 3</formula>
    </cfRule>
  </conditionalFormatting>
  <conditionalFormatting sqref="H107:L107">
    <cfRule type="expression" dxfId="129" priority="128" stopIfTrue="1">
      <formula>COUNTIF($H107:$L107,"&lt;&gt;") &gt; 4</formula>
    </cfRule>
  </conditionalFormatting>
  <conditionalFormatting sqref="F107:AQ127">
    <cfRule type="expression" dxfId="128" priority="133">
      <formula>$E107="OFF"</formula>
    </cfRule>
  </conditionalFormatting>
  <conditionalFormatting sqref="F107:Q127">
    <cfRule type="expression" dxfId="127" priority="134">
      <formula>COUNTIF(AF81:$AQ81,"&lt;&gt;")</formula>
    </cfRule>
  </conditionalFormatting>
  <conditionalFormatting sqref="AF108:AK127">
    <cfRule type="expression" dxfId="126" priority="127">
      <formula>COUNTIF($AF108:$AK108,"&lt;&gt;") &gt; 5</formula>
    </cfRule>
  </conditionalFormatting>
  <conditionalFormatting sqref="R108:U127">
    <cfRule type="expression" dxfId="125" priority="126">
      <formula>COUNTIF($R108:$U108,"&lt;&gt;") &gt; 3</formula>
    </cfRule>
  </conditionalFormatting>
  <conditionalFormatting sqref="H108:L127">
    <cfRule type="expression" dxfId="124" priority="125" stopIfTrue="1">
      <formula>COUNTIF($H108:$L108,"&lt;&gt;") &gt; 4</formula>
    </cfRule>
  </conditionalFormatting>
  <conditionalFormatting sqref="AF108:AK108">
    <cfRule type="expression" dxfId="123" priority="124">
      <formula>COUNTIF($AF108:$AK108,"&lt;&gt;") &gt; 5</formula>
    </cfRule>
  </conditionalFormatting>
  <conditionalFormatting sqref="R108:U108">
    <cfRule type="expression" dxfId="122" priority="123">
      <formula>COUNTIF($R108:$U108,"&lt;&gt;") &gt; 3</formula>
    </cfRule>
  </conditionalFormatting>
  <conditionalFormatting sqref="H108:L108">
    <cfRule type="expression" dxfId="121" priority="122" stopIfTrue="1">
      <formula>COUNTIF($H108:$L108,"&lt;&gt;") &gt; 4</formula>
    </cfRule>
  </conditionalFormatting>
  <conditionalFormatting sqref="AF133:AQ153">
    <cfRule type="expression" dxfId="120" priority="118">
      <formula>COUNTIF($F133:F133,"&lt;&gt;")</formula>
    </cfRule>
  </conditionalFormatting>
  <conditionalFormatting sqref="R133:AQ153">
    <cfRule type="expression" dxfId="119" priority="119">
      <formula>COUNTIF(F133:Q133,"&lt;&gt;") &gt;= 12</formula>
    </cfRule>
  </conditionalFormatting>
  <conditionalFormatting sqref="AF133:AK133">
    <cfRule type="expression" dxfId="118" priority="117">
      <formula>COUNTIF($AF133:$AK133,"&lt;&gt;") &gt; 5</formula>
    </cfRule>
  </conditionalFormatting>
  <conditionalFormatting sqref="R133:U133">
    <cfRule type="expression" dxfId="117" priority="116">
      <formula>COUNTIF($R133:$U133,"&lt;&gt;") &gt; 3</formula>
    </cfRule>
  </conditionalFormatting>
  <conditionalFormatting sqref="H133:L133">
    <cfRule type="expression" dxfId="116" priority="115" stopIfTrue="1">
      <formula>COUNTIF($H133:$L133,"&lt;&gt;") &gt; 4</formula>
    </cfRule>
  </conditionalFormatting>
  <conditionalFormatting sqref="F133:AQ153">
    <cfRule type="expression" dxfId="115" priority="120">
      <formula>$E133="OFF"</formula>
    </cfRule>
  </conditionalFormatting>
  <conditionalFormatting sqref="F133:Q153">
    <cfRule type="expression" dxfId="114" priority="121">
      <formula>COUNTIF(AF289:$AQ289,"&lt;&gt;")</formula>
    </cfRule>
  </conditionalFormatting>
  <conditionalFormatting sqref="AF134:AK153">
    <cfRule type="expression" dxfId="113" priority="114">
      <formula>COUNTIF($AF134:$AK134,"&lt;&gt;") &gt; 5</formula>
    </cfRule>
  </conditionalFormatting>
  <conditionalFormatting sqref="R134:U153">
    <cfRule type="expression" dxfId="112" priority="113">
      <formula>COUNTIF($R134:$U134,"&lt;&gt;") &gt; 3</formula>
    </cfRule>
  </conditionalFormatting>
  <conditionalFormatting sqref="H134:L153">
    <cfRule type="expression" dxfId="111" priority="112" stopIfTrue="1">
      <formula>COUNTIF($H134:$L134,"&lt;&gt;") &gt; 4</formula>
    </cfRule>
  </conditionalFormatting>
  <conditionalFormatting sqref="R134:U134">
    <cfRule type="expression" dxfId="110" priority="111">
      <formula>COUNTIF($R134:$U134,"&lt;&gt;") &gt; 3</formula>
    </cfRule>
  </conditionalFormatting>
  <conditionalFormatting sqref="H134:L134">
    <cfRule type="expression" dxfId="109" priority="110" stopIfTrue="1">
      <formula>COUNTIF($H134:$L134,"&lt;&gt;") &gt; 4</formula>
    </cfRule>
  </conditionalFormatting>
  <conditionalFormatting sqref="AF133:AQ153">
    <cfRule type="expression" dxfId="108" priority="107">
      <formula>COUNTIF($F133:F133,"&lt;&gt;")</formula>
    </cfRule>
  </conditionalFormatting>
  <conditionalFormatting sqref="AF133:AK133">
    <cfRule type="expression" dxfId="107" priority="106">
      <formula>COUNTIF($AF133:$AK133,"&lt;&gt;") &gt; 5</formula>
    </cfRule>
  </conditionalFormatting>
  <conditionalFormatting sqref="R133:U133">
    <cfRule type="expression" dxfId="106" priority="105">
      <formula>COUNTIF($R133:$U133,"&lt;&gt;") &gt; 3</formula>
    </cfRule>
  </conditionalFormatting>
  <conditionalFormatting sqref="H133:L133">
    <cfRule type="expression" dxfId="105" priority="104" stopIfTrue="1">
      <formula>COUNTIF($H133:$L133,"&lt;&gt;") &gt; 4</formula>
    </cfRule>
  </conditionalFormatting>
  <conditionalFormatting sqref="F133:AQ153">
    <cfRule type="expression" dxfId="104" priority="108">
      <formula>$E133="OFF"</formula>
    </cfRule>
  </conditionalFormatting>
  <conditionalFormatting sqref="F133:Q153">
    <cfRule type="expression" dxfId="103" priority="109">
      <formula>COUNTIF(AF289:$AQ289,"&lt;&gt;")</formula>
    </cfRule>
  </conditionalFormatting>
  <conditionalFormatting sqref="AF134:AK153">
    <cfRule type="expression" dxfId="102" priority="103">
      <formula>COUNTIF($AF134:$AK134,"&lt;&gt;") &gt; 5</formula>
    </cfRule>
  </conditionalFormatting>
  <conditionalFormatting sqref="R134:U153">
    <cfRule type="expression" dxfId="101" priority="102">
      <formula>COUNTIF($R134:$U134,"&lt;&gt;") &gt; 3</formula>
    </cfRule>
  </conditionalFormatting>
  <conditionalFormatting sqref="H134:L153">
    <cfRule type="expression" dxfId="100" priority="101" stopIfTrue="1">
      <formula>COUNTIF($H134:$L134,"&lt;&gt;") &gt; 4</formula>
    </cfRule>
  </conditionalFormatting>
  <conditionalFormatting sqref="AF134:AK134">
    <cfRule type="expression" dxfId="99" priority="100">
      <formula>COUNTIF($AF134:$AK134,"&lt;&gt;") &gt; 5</formula>
    </cfRule>
  </conditionalFormatting>
  <conditionalFormatting sqref="R134:U134">
    <cfRule type="expression" dxfId="98" priority="99">
      <formula>COUNTIF($R134:$U134,"&lt;&gt;") &gt; 3</formula>
    </cfRule>
  </conditionalFormatting>
  <conditionalFormatting sqref="H134:L134">
    <cfRule type="expression" dxfId="97" priority="98" stopIfTrue="1">
      <formula>COUNTIF($H134:$L134,"&lt;&gt;") &gt; 4</formula>
    </cfRule>
  </conditionalFormatting>
  <conditionalFormatting sqref="AF133:AQ153">
    <cfRule type="expression" dxfId="96" priority="95">
      <formula>COUNTIF($F133:F133,"&lt;&gt;")</formula>
    </cfRule>
  </conditionalFormatting>
  <conditionalFormatting sqref="AF133:AK133">
    <cfRule type="expression" dxfId="95" priority="94">
      <formula>COUNTIF($AF133:$AK133,"&lt;&gt;") &gt; 5</formula>
    </cfRule>
  </conditionalFormatting>
  <conditionalFormatting sqref="R133:U133">
    <cfRule type="expression" dxfId="94" priority="93">
      <formula>COUNTIF($R133:$U133,"&lt;&gt;") &gt; 3</formula>
    </cfRule>
  </conditionalFormatting>
  <conditionalFormatting sqref="H133:L133">
    <cfRule type="expression" dxfId="93" priority="92" stopIfTrue="1">
      <formula>COUNTIF($H133:$L133,"&lt;&gt;") &gt; 4</formula>
    </cfRule>
  </conditionalFormatting>
  <conditionalFormatting sqref="F133:AQ153">
    <cfRule type="expression" dxfId="92" priority="96">
      <formula>$E133="OFF"</formula>
    </cfRule>
  </conditionalFormatting>
  <conditionalFormatting sqref="F133:Q153">
    <cfRule type="expression" dxfId="91" priority="97">
      <formula>COUNTIF(AF289:$AQ289,"&lt;&gt;")</formula>
    </cfRule>
  </conditionalFormatting>
  <conditionalFormatting sqref="AF134:AK153">
    <cfRule type="expression" dxfId="90" priority="91">
      <formula>COUNTIF($AF134:$AK134,"&lt;&gt;") &gt; 5</formula>
    </cfRule>
  </conditionalFormatting>
  <conditionalFormatting sqref="R134:U153">
    <cfRule type="expression" dxfId="89" priority="90">
      <formula>COUNTIF($R134:$U134,"&lt;&gt;") &gt; 3</formula>
    </cfRule>
  </conditionalFormatting>
  <conditionalFormatting sqref="H134:L153">
    <cfRule type="expression" dxfId="88" priority="89" stopIfTrue="1">
      <formula>COUNTIF($H134:$L134,"&lt;&gt;") &gt; 4</formula>
    </cfRule>
  </conditionalFormatting>
  <conditionalFormatting sqref="AF134:AK134">
    <cfRule type="expression" dxfId="87" priority="88">
      <formula>COUNTIF($AF134:$AK134,"&lt;&gt;") &gt; 5</formula>
    </cfRule>
  </conditionalFormatting>
  <conditionalFormatting sqref="R134:U134">
    <cfRule type="expression" dxfId="86" priority="87">
      <formula>COUNTIF($R134:$U134,"&lt;&gt;") &gt; 3</formula>
    </cfRule>
  </conditionalFormatting>
  <conditionalFormatting sqref="H134:L134">
    <cfRule type="expression" dxfId="85" priority="86" stopIfTrue="1">
      <formula>COUNTIF($H134:$L134,"&lt;&gt;") &gt; 4</formula>
    </cfRule>
  </conditionalFormatting>
  <conditionalFormatting sqref="AF133:AQ153">
    <cfRule type="expression" dxfId="84" priority="84">
      <formula>COUNTIF($F133:F133,"&lt;&gt;")</formula>
    </cfRule>
  </conditionalFormatting>
  <conditionalFormatting sqref="AF133:AK133">
    <cfRule type="expression" dxfId="83" priority="83">
      <formula>COUNTIF($AF133:$AK133,"&lt;&gt;") &gt; 5</formula>
    </cfRule>
  </conditionalFormatting>
  <conditionalFormatting sqref="R133:U133">
    <cfRule type="expression" dxfId="82" priority="82">
      <formula>COUNTIF($R133:$U133,"&lt;&gt;") &gt; 3</formula>
    </cfRule>
  </conditionalFormatting>
  <conditionalFormatting sqref="H133:L133">
    <cfRule type="expression" dxfId="81" priority="81" stopIfTrue="1">
      <formula>COUNTIF($H133:$L133,"&lt;&gt;") &gt; 4</formula>
    </cfRule>
  </conditionalFormatting>
  <conditionalFormatting sqref="F133:AQ153">
    <cfRule type="expression" dxfId="80" priority="85">
      <formula>$E133="OFF"</formula>
    </cfRule>
  </conditionalFormatting>
  <conditionalFormatting sqref="AF134:AK153">
    <cfRule type="expression" dxfId="79" priority="80">
      <formula>COUNTIF($AF134:$AK134,"&lt;&gt;") &gt; 5</formula>
    </cfRule>
  </conditionalFormatting>
  <conditionalFormatting sqref="R134:U153">
    <cfRule type="expression" dxfId="78" priority="79">
      <formula>COUNTIF($R134:$U134,"&lt;&gt;") &gt; 3</formula>
    </cfRule>
  </conditionalFormatting>
  <conditionalFormatting sqref="H134:L153">
    <cfRule type="expression" dxfId="77" priority="78" stopIfTrue="1">
      <formula>COUNTIF($H134:$L134,"&lt;&gt;") &gt; 4</formula>
    </cfRule>
  </conditionalFormatting>
  <conditionalFormatting sqref="AF134:AK134">
    <cfRule type="expression" dxfId="76" priority="77">
      <formula>COUNTIF($AF134:$AK134,"&lt;&gt;") &gt; 5</formula>
    </cfRule>
  </conditionalFormatting>
  <conditionalFormatting sqref="R134:U134">
    <cfRule type="expression" dxfId="75" priority="76">
      <formula>COUNTIF($R134:$U134,"&lt;&gt;") &gt; 3</formula>
    </cfRule>
  </conditionalFormatting>
  <conditionalFormatting sqref="H134:L134">
    <cfRule type="expression" dxfId="74" priority="75" stopIfTrue="1">
      <formula>COUNTIF($H134:$L134,"&lt;&gt;") &gt; 4</formula>
    </cfRule>
  </conditionalFormatting>
  <conditionalFormatting sqref="AF133:AQ153">
    <cfRule type="expression" dxfId="73" priority="72">
      <formula>COUNTIF($F133:F133,"&lt;&gt;")</formula>
    </cfRule>
  </conditionalFormatting>
  <conditionalFormatting sqref="R133:AQ153">
    <cfRule type="expression" dxfId="72" priority="73">
      <formula>COUNTIF(F133:Q133,"&lt;&gt;") &gt;= 12</formula>
    </cfRule>
  </conditionalFormatting>
  <conditionalFormatting sqref="AF133:AK133">
    <cfRule type="expression" dxfId="71" priority="71">
      <formula>COUNTIF($AF133:$AK133,"&lt;&gt;") &gt; 5</formula>
    </cfRule>
  </conditionalFormatting>
  <conditionalFormatting sqref="R133:U133">
    <cfRule type="expression" dxfId="70" priority="70">
      <formula>COUNTIF($R133:$U133,"&lt;&gt;") &gt; 3</formula>
    </cfRule>
  </conditionalFormatting>
  <conditionalFormatting sqref="H133:L133">
    <cfRule type="expression" dxfId="69" priority="69" stopIfTrue="1">
      <formula>COUNTIF($H133:$L133,"&lt;&gt;") &gt; 4</formula>
    </cfRule>
  </conditionalFormatting>
  <conditionalFormatting sqref="F133:AQ153">
    <cfRule type="expression" dxfId="68" priority="74">
      <formula>$E133="OFF"</formula>
    </cfRule>
  </conditionalFormatting>
  <conditionalFormatting sqref="AF134:AK153">
    <cfRule type="expression" dxfId="67" priority="68">
      <formula>COUNTIF($AF134:$AK134,"&lt;&gt;") &gt; 5</formula>
    </cfRule>
  </conditionalFormatting>
  <conditionalFormatting sqref="R134:U153">
    <cfRule type="expression" dxfId="66" priority="67">
      <formula>COUNTIF($R134:$U134,"&lt;&gt;") &gt; 3</formula>
    </cfRule>
  </conditionalFormatting>
  <conditionalFormatting sqref="H134:L153">
    <cfRule type="expression" dxfId="65" priority="66" stopIfTrue="1">
      <formula>COUNTIF($H134:$L134,"&lt;&gt;") &gt; 4</formula>
    </cfRule>
  </conditionalFormatting>
  <conditionalFormatting sqref="AF134:AK134">
    <cfRule type="expression" dxfId="64" priority="65">
      <formula>COUNTIF($AF134:$AK134,"&lt;&gt;") &gt; 5</formula>
    </cfRule>
  </conditionalFormatting>
  <conditionalFormatting sqref="R134:U134">
    <cfRule type="expression" dxfId="63" priority="64">
      <formula>COUNTIF($R134:$U134,"&lt;&gt;") &gt; 3</formula>
    </cfRule>
  </conditionalFormatting>
  <conditionalFormatting sqref="H134:L134">
    <cfRule type="expression" dxfId="62" priority="63" stopIfTrue="1">
      <formula>COUNTIF($H134:$L134,"&lt;&gt;") &gt; 4</formula>
    </cfRule>
  </conditionalFormatting>
  <conditionalFormatting sqref="AF133:AQ153">
    <cfRule type="expression" dxfId="61" priority="59">
      <formula>COUNTIF($F133:F133,"&lt;&gt;")</formula>
    </cfRule>
  </conditionalFormatting>
  <conditionalFormatting sqref="R133:AQ153">
    <cfRule type="expression" dxfId="60" priority="60">
      <formula>COUNTIF(F133:Q133,"&lt;&gt;") &gt;= 12</formula>
    </cfRule>
  </conditionalFormatting>
  <conditionalFormatting sqref="AF133:AK133">
    <cfRule type="expression" dxfId="59" priority="58">
      <formula>COUNTIF($AF133:$AK133,"&lt;&gt;") &gt; 5</formula>
    </cfRule>
  </conditionalFormatting>
  <conditionalFormatting sqref="R133:U133">
    <cfRule type="expression" dxfId="58" priority="57">
      <formula>COUNTIF($R133:$U133,"&lt;&gt;") &gt; 3</formula>
    </cfRule>
  </conditionalFormatting>
  <conditionalFormatting sqref="H133:L133">
    <cfRule type="expression" dxfId="57" priority="56" stopIfTrue="1">
      <formula>COUNTIF($H133:$L133,"&lt;&gt;") &gt; 4</formula>
    </cfRule>
  </conditionalFormatting>
  <conditionalFormatting sqref="F133:AQ153">
    <cfRule type="expression" dxfId="56" priority="61">
      <formula>$E133="OFF"</formula>
    </cfRule>
  </conditionalFormatting>
  <conditionalFormatting sqref="F133:Q153">
    <cfRule type="expression" dxfId="55" priority="62">
      <formula>COUNTIF(AF107:$AQ107,"&lt;&gt;")</formula>
    </cfRule>
  </conditionalFormatting>
  <conditionalFormatting sqref="AF134:AK153">
    <cfRule type="expression" dxfId="54" priority="55">
      <formula>COUNTIF($AF134:$AK134,"&lt;&gt;") &gt; 5</formula>
    </cfRule>
  </conditionalFormatting>
  <conditionalFormatting sqref="R134:U153">
    <cfRule type="expression" dxfId="53" priority="54">
      <formula>COUNTIF($R134:$U134,"&lt;&gt;") &gt; 3</formula>
    </cfRule>
  </conditionalFormatting>
  <conditionalFormatting sqref="H134:L153">
    <cfRule type="expression" dxfId="52" priority="53" stopIfTrue="1">
      <formula>COUNTIF($H134:$L134,"&lt;&gt;") &gt; 4</formula>
    </cfRule>
  </conditionalFormatting>
  <conditionalFormatting sqref="AF134:AK134">
    <cfRule type="expression" dxfId="51" priority="52">
      <formula>COUNTIF($AF134:$AK134,"&lt;&gt;") &gt; 5</formula>
    </cfRule>
  </conditionalFormatting>
  <conditionalFormatting sqref="R134:U134">
    <cfRule type="expression" dxfId="50" priority="51">
      <formula>COUNTIF($R134:$U134,"&lt;&gt;") &gt; 3</formula>
    </cfRule>
  </conditionalFormatting>
  <conditionalFormatting sqref="H134:L134">
    <cfRule type="expression" dxfId="49" priority="50" stopIfTrue="1">
      <formula>COUNTIF($H134:$L134,"&lt;&gt;") &gt; 4</formula>
    </cfRule>
  </conditionalFormatting>
  <conditionalFormatting sqref="AU14:AU27 AU29:AU34">
    <cfRule type="cellIs" dxfId="48" priority="48" operator="notEqual">
      <formula>1</formula>
    </cfRule>
    <cfRule type="cellIs" dxfId="47" priority="49" operator="equal">
      <formula>1</formula>
    </cfRule>
  </conditionalFormatting>
  <conditionalFormatting sqref="S33:AC33">
    <cfRule type="expression" dxfId="46" priority="45">
      <formula>COUNTIF(G33:R33,"&lt;&gt;") &gt;= 12</formula>
    </cfRule>
  </conditionalFormatting>
  <conditionalFormatting sqref="I33:AC33">
    <cfRule type="expression" dxfId="45" priority="46">
      <formula>$E33="OFF"</formula>
    </cfRule>
  </conditionalFormatting>
  <conditionalFormatting sqref="I33:R33">
    <cfRule type="expression" dxfId="44" priority="47">
      <formula>COUNTIF(AI189:$AQ189,"&lt;&gt;")</formula>
    </cfRule>
  </conditionalFormatting>
  <conditionalFormatting sqref="S33:V33">
    <cfRule type="expression" dxfId="43" priority="44">
      <formula>COUNTIF($R33:$U33,"&lt;&gt;") &gt; 3</formula>
    </cfRule>
  </conditionalFormatting>
  <conditionalFormatting sqref="I33:M33">
    <cfRule type="expression" dxfId="42" priority="43" stopIfTrue="1">
      <formula>COUNTIF($H33:$L33,"&lt;&gt;") &gt; 4</formula>
    </cfRule>
  </conditionalFormatting>
  <conditionalFormatting sqref="R59:AB59">
    <cfRule type="expression" dxfId="41" priority="40">
      <formula>COUNTIF(F59:Q59,"&lt;&gt;") &gt;= 12</formula>
    </cfRule>
  </conditionalFormatting>
  <conditionalFormatting sqref="H59:AB59">
    <cfRule type="expression" dxfId="40" priority="41">
      <formula>$E59="OFF"</formula>
    </cfRule>
  </conditionalFormatting>
  <conditionalFormatting sqref="H59:Q59">
    <cfRule type="expression" dxfId="39" priority="42">
      <formula>COUNTIF(AH215:$AQ215,"&lt;&gt;")</formula>
    </cfRule>
  </conditionalFormatting>
  <conditionalFormatting sqref="R59:U59">
    <cfRule type="expression" dxfId="38" priority="39">
      <formula>COUNTIF($R59:$U59,"&lt;&gt;") &gt; 3</formula>
    </cfRule>
  </conditionalFormatting>
  <conditionalFormatting sqref="H59:L59">
    <cfRule type="expression" dxfId="37" priority="38" stopIfTrue="1">
      <formula>COUNTIF($H59:$L59,"&lt;&gt;") &gt; 4</formula>
    </cfRule>
  </conditionalFormatting>
  <conditionalFormatting sqref="AF133:AQ133">
    <cfRule type="expression" dxfId="36" priority="34">
      <formula>COUNTIF($F133:F133,"&lt;&gt;")</formula>
    </cfRule>
  </conditionalFormatting>
  <conditionalFormatting sqref="R133:AQ133">
    <cfRule type="expression" dxfId="35" priority="35">
      <formula>COUNTIF(F133:Q133,"&lt;&gt;") &gt;= 12</formula>
    </cfRule>
  </conditionalFormatting>
  <conditionalFormatting sqref="AF133:AK133">
    <cfRule type="expression" dxfId="34" priority="33">
      <formula>COUNTIF($AF133:$AK133,"&lt;&gt;") &gt; 5</formula>
    </cfRule>
  </conditionalFormatting>
  <conditionalFormatting sqref="R133:U133">
    <cfRule type="expression" dxfId="33" priority="32">
      <formula>COUNTIF($R133:$U133,"&lt;&gt;") &gt; 3</formula>
    </cfRule>
  </conditionalFormatting>
  <conditionalFormatting sqref="H133:L133">
    <cfRule type="expression" dxfId="32" priority="31" stopIfTrue="1">
      <formula>COUNTIF($H133:$L133,"&lt;&gt;") &gt; 4</formula>
    </cfRule>
  </conditionalFormatting>
  <conditionalFormatting sqref="F133:AQ133">
    <cfRule type="expression" dxfId="31" priority="36">
      <formula>$E133="OFF"</formula>
    </cfRule>
  </conditionalFormatting>
  <conditionalFormatting sqref="F133:Q133">
    <cfRule type="expression" dxfId="30" priority="37">
      <formula>COUNTIF(AF289:$AQ289,"&lt;&gt;")</formula>
    </cfRule>
  </conditionalFormatting>
  <conditionalFormatting sqref="AF133:AQ133">
    <cfRule type="expression" dxfId="29" priority="28">
      <formula>COUNTIF($F133:F133,"&lt;&gt;")</formula>
    </cfRule>
  </conditionalFormatting>
  <conditionalFormatting sqref="AF133:AK133">
    <cfRule type="expression" dxfId="28" priority="27">
      <formula>COUNTIF($AF133:$AK133,"&lt;&gt;") &gt; 5</formula>
    </cfRule>
  </conditionalFormatting>
  <conditionalFormatting sqref="R133:U133">
    <cfRule type="expression" dxfId="27" priority="26">
      <formula>COUNTIF($R133:$U133,"&lt;&gt;") &gt; 3</formula>
    </cfRule>
  </conditionalFormatting>
  <conditionalFormatting sqref="H133:L133">
    <cfRule type="expression" dxfId="26" priority="25" stopIfTrue="1">
      <formula>COUNTIF($H133:$L133,"&lt;&gt;") &gt; 4</formula>
    </cfRule>
  </conditionalFormatting>
  <conditionalFormatting sqref="F133:AQ133">
    <cfRule type="expression" dxfId="25" priority="29">
      <formula>$E133="OFF"</formula>
    </cfRule>
  </conditionalFormatting>
  <conditionalFormatting sqref="F133:Q133">
    <cfRule type="expression" dxfId="24" priority="30">
      <formula>COUNTIF(AF289:$AQ289,"&lt;&gt;")</formula>
    </cfRule>
  </conditionalFormatting>
  <conditionalFormatting sqref="AF133:AQ133">
    <cfRule type="expression" dxfId="23" priority="22">
      <formula>COUNTIF($F133:F133,"&lt;&gt;")</formula>
    </cfRule>
  </conditionalFormatting>
  <conditionalFormatting sqref="AF133:AK133">
    <cfRule type="expression" dxfId="22" priority="21">
      <formula>COUNTIF($AF133:$AK133,"&lt;&gt;") &gt; 5</formula>
    </cfRule>
  </conditionalFormatting>
  <conditionalFormatting sqref="R133:U133">
    <cfRule type="expression" dxfId="21" priority="20">
      <formula>COUNTIF($R133:$U133,"&lt;&gt;") &gt; 3</formula>
    </cfRule>
  </conditionalFormatting>
  <conditionalFormatting sqref="H133:L133">
    <cfRule type="expression" dxfId="20" priority="19" stopIfTrue="1">
      <formula>COUNTIF($H133:$L133,"&lt;&gt;") &gt; 4</formula>
    </cfRule>
  </conditionalFormatting>
  <conditionalFormatting sqref="F133:AQ133">
    <cfRule type="expression" dxfId="19" priority="23">
      <formula>$E133="OFF"</formula>
    </cfRule>
  </conditionalFormatting>
  <conditionalFormatting sqref="F133:Q133">
    <cfRule type="expression" dxfId="18" priority="24">
      <formula>COUNTIF(AF289:$AQ289,"&lt;&gt;")</formula>
    </cfRule>
  </conditionalFormatting>
  <conditionalFormatting sqref="AF133:AQ133">
    <cfRule type="expression" dxfId="17" priority="17">
      <formula>COUNTIF($F133:F133,"&lt;&gt;")</formula>
    </cfRule>
  </conditionalFormatting>
  <conditionalFormatting sqref="AF133:AK133">
    <cfRule type="expression" dxfId="16" priority="16">
      <formula>COUNTIF($AF133:$AK133,"&lt;&gt;") &gt; 5</formula>
    </cfRule>
  </conditionalFormatting>
  <conditionalFormatting sqref="R133:U133">
    <cfRule type="expression" dxfId="15" priority="15">
      <formula>COUNTIF($R133:$U133,"&lt;&gt;") &gt; 3</formula>
    </cfRule>
  </conditionalFormatting>
  <conditionalFormatting sqref="H133:L133">
    <cfRule type="expression" dxfId="14" priority="14" stopIfTrue="1">
      <formula>COUNTIF($H133:$L133,"&lt;&gt;") &gt; 4</formula>
    </cfRule>
  </conditionalFormatting>
  <conditionalFormatting sqref="F133:AQ133">
    <cfRule type="expression" dxfId="13" priority="18">
      <formula>$E133="OFF"</formula>
    </cfRule>
  </conditionalFormatting>
  <conditionalFormatting sqref="AF133:AQ133">
    <cfRule type="expression" dxfId="12" priority="11">
      <formula>COUNTIF($F133:F133,"&lt;&gt;")</formula>
    </cfRule>
  </conditionalFormatting>
  <conditionalFormatting sqref="R133:AQ133">
    <cfRule type="expression" dxfId="11" priority="12">
      <formula>COUNTIF(F133:Q133,"&lt;&gt;") &gt;= 12</formula>
    </cfRule>
  </conditionalFormatting>
  <conditionalFormatting sqref="AF133:AK133">
    <cfRule type="expression" dxfId="10" priority="10">
      <formula>COUNTIF($AF133:$AK133,"&lt;&gt;") &gt; 5</formula>
    </cfRule>
  </conditionalFormatting>
  <conditionalFormatting sqref="R133:U133">
    <cfRule type="expression" dxfId="9" priority="9">
      <formula>COUNTIF($R133:$U133,"&lt;&gt;") &gt; 3</formula>
    </cfRule>
  </conditionalFormatting>
  <conditionalFormatting sqref="H133:L133">
    <cfRule type="expression" dxfId="8" priority="8" stopIfTrue="1">
      <formula>COUNTIF($H133:$L133,"&lt;&gt;") &gt; 4</formula>
    </cfRule>
  </conditionalFormatting>
  <conditionalFormatting sqref="F133:AQ133">
    <cfRule type="expression" dxfId="7" priority="13">
      <formula>$E133="OFF"</formula>
    </cfRule>
  </conditionalFormatting>
  <conditionalFormatting sqref="AF133:AQ133">
    <cfRule type="expression" dxfId="6" priority="4">
      <formula>COUNTIF($F133:F133,"&lt;&gt;")</formula>
    </cfRule>
  </conditionalFormatting>
  <conditionalFormatting sqref="R133:AQ133">
    <cfRule type="expression" dxfId="5" priority="5">
      <formula>COUNTIF(F133:Q133,"&lt;&gt;") &gt;= 12</formula>
    </cfRule>
  </conditionalFormatting>
  <conditionalFormatting sqref="AF133:AK133">
    <cfRule type="expression" dxfId="4" priority="3">
      <formula>COUNTIF($AF133:$AK133,"&lt;&gt;") &gt; 5</formula>
    </cfRule>
  </conditionalFormatting>
  <conditionalFormatting sqref="R133:U133">
    <cfRule type="expression" dxfId="3" priority="2">
      <formula>COUNTIF($R133:$U133,"&lt;&gt;") &gt; 3</formula>
    </cfRule>
  </conditionalFormatting>
  <conditionalFormatting sqref="H133:L133">
    <cfRule type="expression" dxfId="2" priority="1" stopIfTrue="1">
      <formula>COUNTIF($H133:$L133,"&lt;&gt;") &gt; 4</formula>
    </cfRule>
  </conditionalFormatting>
  <conditionalFormatting sqref="F133:AQ133">
    <cfRule type="expression" dxfId="1" priority="6">
      <formula>$E133="OFF"</formula>
    </cfRule>
  </conditionalFormatting>
  <conditionalFormatting sqref="F133:Q133">
    <cfRule type="expression" dxfId="0" priority="7">
      <formula>COUNTIF(AF107:$AQ107,"&lt;&gt;")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B0F0-6B61-461C-9813-6624CC9047D1}">
  <dimension ref="A1:P20"/>
  <sheetViews>
    <sheetView workbookViewId="0">
      <selection activeCell="L2" sqref="L2"/>
    </sheetView>
  </sheetViews>
  <sheetFormatPr baseColWidth="10" defaultRowHeight="14.4" x14ac:dyDescent="0.3"/>
  <cols>
    <col min="1" max="1" width="18.44140625" customWidth="1"/>
  </cols>
  <sheetData>
    <row r="1" spans="1:16" x14ac:dyDescent="0.3">
      <c r="A1" s="16"/>
      <c r="B1" s="16"/>
      <c r="C1" s="35" t="s">
        <v>9</v>
      </c>
      <c r="D1" s="36"/>
      <c r="E1" s="37" t="s">
        <v>10</v>
      </c>
      <c r="F1" s="37"/>
      <c r="G1" s="35" t="s">
        <v>11</v>
      </c>
      <c r="H1" s="36"/>
      <c r="I1" s="35" t="s">
        <v>12</v>
      </c>
      <c r="J1" s="36"/>
      <c r="K1" s="35" t="s">
        <v>38</v>
      </c>
      <c r="L1" s="36"/>
      <c r="M1" s="35" t="s">
        <v>39</v>
      </c>
      <c r="N1" s="36"/>
      <c r="O1" s="35" t="s">
        <v>40</v>
      </c>
      <c r="P1" s="36"/>
    </row>
    <row r="2" spans="1:16" x14ac:dyDescent="0.3">
      <c r="A2" s="16"/>
      <c r="B2" s="16"/>
      <c r="C2" s="25" t="s">
        <v>3</v>
      </c>
      <c r="D2" s="26" t="s">
        <v>3</v>
      </c>
      <c r="E2" s="24" t="s">
        <v>33</v>
      </c>
      <c r="F2" s="24" t="s">
        <v>33</v>
      </c>
      <c r="G2" s="25" t="s">
        <v>36</v>
      </c>
      <c r="H2" s="26" t="s">
        <v>36</v>
      </c>
      <c r="I2" s="25" t="s">
        <v>37</v>
      </c>
      <c r="J2" s="26" t="s">
        <v>37</v>
      </c>
      <c r="K2" s="25" t="s">
        <v>38</v>
      </c>
      <c r="L2" s="26" t="s">
        <v>38</v>
      </c>
      <c r="M2" s="25" t="s">
        <v>39</v>
      </c>
      <c r="N2" s="26" t="s">
        <v>39</v>
      </c>
      <c r="O2" s="25" t="s">
        <v>40</v>
      </c>
      <c r="P2" s="26" t="s">
        <v>40</v>
      </c>
    </row>
    <row r="3" spans="1:16" x14ac:dyDescent="0.3">
      <c r="A3" s="17" t="s">
        <v>13</v>
      </c>
      <c r="B3" s="18"/>
      <c r="C3" s="17">
        <v>0.29166666666666669</v>
      </c>
      <c r="D3" s="19">
        <v>0.39583333333333331</v>
      </c>
      <c r="E3" s="18">
        <v>0.3125</v>
      </c>
      <c r="F3" s="18">
        <v>0.39583333333333331</v>
      </c>
      <c r="G3" s="17" t="s">
        <v>14</v>
      </c>
      <c r="H3" s="19" t="s">
        <v>14</v>
      </c>
      <c r="I3" s="17" t="s">
        <v>14</v>
      </c>
      <c r="J3" s="19" t="s">
        <v>14</v>
      </c>
      <c r="K3" s="17" t="s">
        <v>14</v>
      </c>
      <c r="L3" s="19" t="s">
        <v>14</v>
      </c>
      <c r="M3" s="17" t="s">
        <v>14</v>
      </c>
      <c r="N3" s="19" t="s">
        <v>14</v>
      </c>
      <c r="O3" s="17" t="s">
        <v>14</v>
      </c>
      <c r="P3" s="19" t="s">
        <v>14</v>
      </c>
    </row>
    <row r="4" spans="1:16" x14ac:dyDescent="0.3">
      <c r="A4" s="20"/>
      <c r="B4" s="16"/>
      <c r="C4" s="20">
        <v>0.4375</v>
      </c>
      <c r="D4" s="21">
        <v>0.52083333333333337</v>
      </c>
      <c r="E4" s="16">
        <v>0.5</v>
      </c>
      <c r="F4" s="16">
        <v>0.58333333333333337</v>
      </c>
      <c r="G4" s="20" t="s">
        <v>14</v>
      </c>
      <c r="H4" s="21" t="s">
        <v>14</v>
      </c>
      <c r="I4" s="20" t="s">
        <v>14</v>
      </c>
      <c r="J4" s="21" t="s">
        <v>14</v>
      </c>
      <c r="K4" s="20" t="s">
        <v>14</v>
      </c>
      <c r="L4" s="21" t="s">
        <v>14</v>
      </c>
      <c r="M4" s="20" t="s">
        <v>14</v>
      </c>
      <c r="N4" s="21" t="s">
        <v>14</v>
      </c>
      <c r="O4" s="20" t="s">
        <v>14</v>
      </c>
      <c r="P4" s="21" t="s">
        <v>14</v>
      </c>
    </row>
    <row r="5" spans="1:16" x14ac:dyDescent="0.3">
      <c r="A5" s="20" t="s">
        <v>6</v>
      </c>
      <c r="B5" s="16"/>
      <c r="C5" s="20">
        <v>0.5625</v>
      </c>
      <c r="D5" s="21">
        <v>0.64583333333333337</v>
      </c>
      <c r="E5" s="16" t="s">
        <v>14</v>
      </c>
      <c r="F5" s="16" t="s">
        <v>14</v>
      </c>
      <c r="G5" s="20" t="s">
        <v>14</v>
      </c>
      <c r="H5" s="21" t="s">
        <v>14</v>
      </c>
      <c r="I5" s="20" t="s">
        <v>14</v>
      </c>
      <c r="J5" s="21" t="s">
        <v>14</v>
      </c>
      <c r="K5" s="20" t="s">
        <v>14</v>
      </c>
      <c r="L5" s="21" t="s">
        <v>14</v>
      </c>
      <c r="M5" s="20" t="s">
        <v>14</v>
      </c>
      <c r="N5" s="21" t="s">
        <v>14</v>
      </c>
      <c r="O5" s="20" t="s">
        <v>14</v>
      </c>
      <c r="P5" s="21" t="s">
        <v>14</v>
      </c>
    </row>
    <row r="6" spans="1:16" x14ac:dyDescent="0.3">
      <c r="A6" s="20"/>
      <c r="B6" s="16"/>
      <c r="C6" s="20" t="s">
        <v>14</v>
      </c>
      <c r="D6" s="21" t="s">
        <v>14</v>
      </c>
      <c r="E6" s="16" t="s">
        <v>14</v>
      </c>
      <c r="F6" s="16" t="s">
        <v>14</v>
      </c>
      <c r="G6" s="20" t="s">
        <v>14</v>
      </c>
      <c r="H6" s="21" t="s">
        <v>14</v>
      </c>
      <c r="I6" s="20" t="s">
        <v>14</v>
      </c>
      <c r="J6" s="21" t="s">
        <v>14</v>
      </c>
      <c r="K6" s="20" t="s">
        <v>14</v>
      </c>
      <c r="L6" s="21" t="s">
        <v>14</v>
      </c>
      <c r="M6" s="20" t="s">
        <v>14</v>
      </c>
      <c r="N6" s="21" t="s">
        <v>14</v>
      </c>
      <c r="O6" s="20" t="s">
        <v>14</v>
      </c>
      <c r="P6" s="21" t="s">
        <v>14</v>
      </c>
    </row>
    <row r="7" spans="1:16" x14ac:dyDescent="0.3">
      <c r="A7" s="20"/>
      <c r="B7" s="16"/>
      <c r="C7" s="20"/>
      <c r="D7" s="38">
        <v>0.27083333333333337</v>
      </c>
      <c r="E7" s="16"/>
      <c r="F7" s="37">
        <v>0.16666666666666669</v>
      </c>
      <c r="G7" s="20"/>
      <c r="H7" s="38">
        <v>0</v>
      </c>
      <c r="I7" s="20"/>
      <c r="J7" s="38">
        <v>0</v>
      </c>
      <c r="K7" s="20"/>
      <c r="L7" s="38">
        <v>0</v>
      </c>
      <c r="M7" s="20"/>
      <c r="N7" s="38">
        <v>0</v>
      </c>
      <c r="O7" s="20"/>
      <c r="P7" s="38">
        <v>0</v>
      </c>
    </row>
    <row r="8" spans="1:16" x14ac:dyDescent="0.3">
      <c r="A8" s="22" t="s">
        <v>15</v>
      </c>
      <c r="B8" s="23">
        <v>0.43750000000000006</v>
      </c>
      <c r="C8" s="22"/>
      <c r="D8" s="39"/>
      <c r="E8" s="23"/>
      <c r="F8" s="40"/>
      <c r="G8" s="22"/>
      <c r="H8" s="39"/>
      <c r="I8" s="22"/>
      <c r="J8" s="39"/>
      <c r="K8" s="22"/>
      <c r="L8" s="39"/>
      <c r="M8" s="22"/>
      <c r="N8" s="39"/>
      <c r="O8" s="22"/>
      <c r="P8" s="39"/>
    </row>
    <row r="9" spans="1:16" x14ac:dyDescent="0.3">
      <c r="A9" s="17" t="s">
        <v>16</v>
      </c>
      <c r="B9" s="18"/>
      <c r="C9" s="17">
        <v>0.39583333333333331</v>
      </c>
      <c r="D9" s="19">
        <v>0.52083333333333337</v>
      </c>
      <c r="E9" s="18">
        <v>0.3125</v>
      </c>
      <c r="F9" s="18">
        <v>0.33333333333333331</v>
      </c>
      <c r="G9" s="17" t="s">
        <v>14</v>
      </c>
      <c r="H9" s="19" t="s">
        <v>14</v>
      </c>
      <c r="I9" s="17" t="s">
        <v>14</v>
      </c>
      <c r="J9" s="19" t="s">
        <v>14</v>
      </c>
      <c r="K9" s="17" t="s">
        <v>14</v>
      </c>
      <c r="L9" s="19" t="s">
        <v>14</v>
      </c>
      <c r="M9" s="17" t="s">
        <v>14</v>
      </c>
      <c r="N9" s="19" t="s">
        <v>14</v>
      </c>
      <c r="O9" s="17" t="s">
        <v>14</v>
      </c>
      <c r="P9" s="19" t="s">
        <v>14</v>
      </c>
    </row>
    <row r="10" spans="1:16" x14ac:dyDescent="0.3">
      <c r="A10" s="20"/>
      <c r="B10" s="16"/>
      <c r="C10" s="20">
        <v>0.58333333333333337</v>
      </c>
      <c r="D10" s="21">
        <v>0.6875</v>
      </c>
      <c r="E10" s="16">
        <v>0.35416666666666669</v>
      </c>
      <c r="F10" s="16">
        <v>0.45833333333333331</v>
      </c>
      <c r="G10" s="20" t="s">
        <v>14</v>
      </c>
      <c r="H10" s="21" t="s">
        <v>14</v>
      </c>
      <c r="I10" s="20" t="s">
        <v>14</v>
      </c>
      <c r="J10" s="21" t="s">
        <v>14</v>
      </c>
      <c r="K10" s="20" t="s">
        <v>14</v>
      </c>
      <c r="L10" s="21" t="s">
        <v>14</v>
      </c>
      <c r="M10" s="20" t="s">
        <v>14</v>
      </c>
      <c r="N10" s="21" t="s">
        <v>14</v>
      </c>
      <c r="O10" s="20" t="s">
        <v>14</v>
      </c>
      <c r="P10" s="21" t="s">
        <v>14</v>
      </c>
    </row>
    <row r="11" spans="1:16" x14ac:dyDescent="0.3">
      <c r="A11" s="20" t="s">
        <v>7</v>
      </c>
      <c r="B11" s="16"/>
      <c r="C11" s="20" t="s">
        <v>14</v>
      </c>
      <c r="D11" s="21" t="s">
        <v>14</v>
      </c>
      <c r="E11" s="16" t="s">
        <v>14</v>
      </c>
      <c r="F11" s="16" t="s">
        <v>14</v>
      </c>
      <c r="G11" s="20" t="s">
        <v>14</v>
      </c>
      <c r="H11" s="21" t="s">
        <v>14</v>
      </c>
      <c r="I11" s="20" t="s">
        <v>14</v>
      </c>
      <c r="J11" s="21" t="s">
        <v>14</v>
      </c>
      <c r="K11" s="20" t="s">
        <v>14</v>
      </c>
      <c r="L11" s="21" t="s">
        <v>14</v>
      </c>
      <c r="M11" s="20" t="s">
        <v>14</v>
      </c>
      <c r="N11" s="21" t="s">
        <v>14</v>
      </c>
      <c r="O11" s="20" t="s">
        <v>14</v>
      </c>
      <c r="P11" s="21" t="s">
        <v>14</v>
      </c>
    </row>
    <row r="12" spans="1:16" x14ac:dyDescent="0.3">
      <c r="A12" s="20"/>
      <c r="B12" s="16"/>
      <c r="C12" s="20" t="s">
        <v>14</v>
      </c>
      <c r="D12" s="21" t="s">
        <v>14</v>
      </c>
      <c r="E12" s="16" t="s">
        <v>14</v>
      </c>
      <c r="F12" s="16" t="s">
        <v>14</v>
      </c>
      <c r="G12" s="20" t="s">
        <v>14</v>
      </c>
      <c r="H12" s="21" t="s">
        <v>14</v>
      </c>
      <c r="I12" s="20" t="s">
        <v>14</v>
      </c>
      <c r="J12" s="21" t="s">
        <v>14</v>
      </c>
      <c r="K12" s="20" t="s">
        <v>14</v>
      </c>
      <c r="L12" s="21" t="s">
        <v>14</v>
      </c>
      <c r="M12" s="20" t="s">
        <v>14</v>
      </c>
      <c r="N12" s="21" t="s">
        <v>14</v>
      </c>
      <c r="O12" s="20" t="s">
        <v>14</v>
      </c>
      <c r="P12" s="21" t="s">
        <v>14</v>
      </c>
    </row>
    <row r="13" spans="1:16" x14ac:dyDescent="0.3">
      <c r="A13" s="20"/>
      <c r="B13" s="16"/>
      <c r="C13" s="20"/>
      <c r="D13" s="38">
        <v>0.22916666666666669</v>
      </c>
      <c r="E13" s="16"/>
      <c r="F13" s="37">
        <v>0.12499999999999994</v>
      </c>
      <c r="G13" s="20"/>
      <c r="H13" s="38">
        <v>0</v>
      </c>
      <c r="I13" s="20"/>
      <c r="J13" s="38">
        <v>0</v>
      </c>
      <c r="K13" s="20"/>
      <c r="L13" s="38">
        <v>0</v>
      </c>
      <c r="M13" s="20"/>
      <c r="N13" s="38">
        <v>0</v>
      </c>
      <c r="O13" s="20"/>
      <c r="P13" s="38">
        <v>0</v>
      </c>
    </row>
    <row r="14" spans="1:16" x14ac:dyDescent="0.3">
      <c r="A14" s="22" t="s">
        <v>15</v>
      </c>
      <c r="B14" s="23">
        <v>0.35416666666666663</v>
      </c>
      <c r="C14" s="22"/>
      <c r="D14" s="39"/>
      <c r="E14" s="23"/>
      <c r="F14" s="40"/>
      <c r="G14" s="22"/>
      <c r="H14" s="39"/>
      <c r="I14" s="22"/>
      <c r="J14" s="39"/>
      <c r="K14" s="22"/>
      <c r="L14" s="39"/>
      <c r="M14" s="22"/>
      <c r="N14" s="39"/>
      <c r="O14" s="22"/>
      <c r="P14" s="39"/>
    </row>
    <row r="15" spans="1:16" x14ac:dyDescent="0.3">
      <c r="A15" s="17" t="s">
        <v>17</v>
      </c>
      <c r="B15" s="18"/>
      <c r="C15" s="17">
        <v>0.29166666666666669</v>
      </c>
      <c r="D15" s="19">
        <v>0.375</v>
      </c>
      <c r="E15" s="18" t="s">
        <v>14</v>
      </c>
      <c r="F15" s="18" t="s">
        <v>14</v>
      </c>
      <c r="G15" s="17" t="s">
        <v>14</v>
      </c>
      <c r="H15" s="19" t="s">
        <v>14</v>
      </c>
      <c r="I15" s="17" t="s">
        <v>14</v>
      </c>
      <c r="J15" s="19" t="s">
        <v>14</v>
      </c>
      <c r="K15" s="17" t="s">
        <v>14</v>
      </c>
      <c r="L15" s="19" t="s">
        <v>14</v>
      </c>
      <c r="M15" s="17" t="s">
        <v>14</v>
      </c>
      <c r="N15" s="19" t="s">
        <v>14</v>
      </c>
      <c r="O15" s="17" t="s">
        <v>14</v>
      </c>
      <c r="P15" s="19" t="s">
        <v>14</v>
      </c>
    </row>
    <row r="16" spans="1:16" x14ac:dyDescent="0.3">
      <c r="A16" s="20"/>
      <c r="B16" s="16"/>
      <c r="C16" s="20">
        <v>0.4375</v>
      </c>
      <c r="D16" s="21">
        <v>0.5625</v>
      </c>
      <c r="E16" s="16" t="s">
        <v>14</v>
      </c>
      <c r="F16" s="16" t="s">
        <v>14</v>
      </c>
      <c r="G16" s="20" t="s">
        <v>14</v>
      </c>
      <c r="H16" s="21" t="s">
        <v>14</v>
      </c>
      <c r="I16" s="20" t="s">
        <v>14</v>
      </c>
      <c r="J16" s="21" t="s">
        <v>14</v>
      </c>
      <c r="K16" s="20" t="s">
        <v>14</v>
      </c>
      <c r="L16" s="21" t="s">
        <v>14</v>
      </c>
      <c r="M16" s="20" t="s">
        <v>14</v>
      </c>
      <c r="N16" s="21" t="s">
        <v>14</v>
      </c>
      <c r="O16" s="20" t="s">
        <v>14</v>
      </c>
      <c r="P16" s="21" t="s">
        <v>14</v>
      </c>
    </row>
    <row r="17" spans="1:16" x14ac:dyDescent="0.3">
      <c r="A17" s="20" t="s">
        <v>8</v>
      </c>
      <c r="B17" s="16"/>
      <c r="C17" s="20" t="s">
        <v>14</v>
      </c>
      <c r="D17" s="21" t="s">
        <v>14</v>
      </c>
      <c r="E17" s="16" t="s">
        <v>14</v>
      </c>
      <c r="F17" s="16" t="s">
        <v>14</v>
      </c>
      <c r="G17" s="20" t="s">
        <v>14</v>
      </c>
      <c r="H17" s="21" t="s">
        <v>14</v>
      </c>
      <c r="I17" s="20" t="s">
        <v>14</v>
      </c>
      <c r="J17" s="21" t="s">
        <v>14</v>
      </c>
      <c r="K17" s="20" t="s">
        <v>14</v>
      </c>
      <c r="L17" s="21" t="s">
        <v>14</v>
      </c>
      <c r="M17" s="20" t="s">
        <v>14</v>
      </c>
      <c r="N17" s="21" t="s">
        <v>14</v>
      </c>
      <c r="O17" s="20" t="s">
        <v>14</v>
      </c>
      <c r="P17" s="21" t="s">
        <v>14</v>
      </c>
    </row>
    <row r="18" spans="1:16" x14ac:dyDescent="0.3">
      <c r="A18" s="20"/>
      <c r="B18" s="16"/>
      <c r="C18" s="20" t="s">
        <v>14</v>
      </c>
      <c r="D18" s="21" t="s">
        <v>14</v>
      </c>
      <c r="E18" s="16" t="s">
        <v>14</v>
      </c>
      <c r="F18" s="16" t="s">
        <v>14</v>
      </c>
      <c r="G18" s="20" t="s">
        <v>14</v>
      </c>
      <c r="H18" s="21" t="s">
        <v>14</v>
      </c>
      <c r="I18" s="20" t="s">
        <v>14</v>
      </c>
      <c r="J18" s="21" t="s">
        <v>14</v>
      </c>
      <c r="K18" s="20" t="s">
        <v>14</v>
      </c>
      <c r="L18" s="21" t="s">
        <v>14</v>
      </c>
      <c r="M18" s="20" t="s">
        <v>14</v>
      </c>
      <c r="N18" s="21" t="s">
        <v>14</v>
      </c>
      <c r="O18" s="20" t="s">
        <v>14</v>
      </c>
      <c r="P18" s="21" t="s">
        <v>14</v>
      </c>
    </row>
    <row r="19" spans="1:16" x14ac:dyDescent="0.3">
      <c r="A19" s="20"/>
      <c r="B19" s="16"/>
      <c r="C19" s="20"/>
      <c r="D19" s="38">
        <v>0.20833333333333331</v>
      </c>
      <c r="E19" s="16"/>
      <c r="F19" s="37">
        <v>0</v>
      </c>
      <c r="G19" s="20"/>
      <c r="H19" s="38">
        <v>0</v>
      </c>
      <c r="I19" s="20"/>
      <c r="J19" s="38">
        <v>0</v>
      </c>
      <c r="K19" s="20"/>
      <c r="L19" s="38">
        <v>0</v>
      </c>
      <c r="M19" s="20"/>
      <c r="N19" s="38">
        <v>0</v>
      </c>
      <c r="O19" s="20"/>
      <c r="P19" s="38">
        <v>0</v>
      </c>
    </row>
    <row r="20" spans="1:16" x14ac:dyDescent="0.3">
      <c r="A20" s="22" t="s">
        <v>15</v>
      </c>
      <c r="B20" s="23">
        <v>0.20833333333333331</v>
      </c>
      <c r="C20" s="22"/>
      <c r="D20" s="39"/>
      <c r="E20" s="23"/>
      <c r="F20" s="40"/>
      <c r="G20" s="22"/>
      <c r="H20" s="39"/>
      <c r="I20" s="22"/>
      <c r="J20" s="39"/>
      <c r="K20" s="22"/>
      <c r="L20" s="39"/>
      <c r="M20" s="22"/>
      <c r="N20" s="39"/>
      <c r="O20" s="22"/>
      <c r="P20" s="39"/>
    </row>
  </sheetData>
  <mergeCells count="28">
    <mergeCell ref="L13:L14"/>
    <mergeCell ref="N13:N14"/>
    <mergeCell ref="P13:P14"/>
    <mergeCell ref="L19:L20"/>
    <mergeCell ref="N19:N20"/>
    <mergeCell ref="P19:P20"/>
    <mergeCell ref="K1:L1"/>
    <mergeCell ref="M1:N1"/>
    <mergeCell ref="O1:P1"/>
    <mergeCell ref="L7:L8"/>
    <mergeCell ref="N7:N8"/>
    <mergeCell ref="P7:P8"/>
    <mergeCell ref="J13:J14"/>
    <mergeCell ref="H13:H14"/>
    <mergeCell ref="F13:F14"/>
    <mergeCell ref="D13:D14"/>
    <mergeCell ref="D19:D20"/>
    <mergeCell ref="F19:F20"/>
    <mergeCell ref="H19:H20"/>
    <mergeCell ref="J19:J20"/>
    <mergeCell ref="C1:D1"/>
    <mergeCell ref="E1:F1"/>
    <mergeCell ref="G1:H1"/>
    <mergeCell ref="I1:J1"/>
    <mergeCell ref="D7:D8"/>
    <mergeCell ref="F7:F8"/>
    <mergeCell ref="H7:H8"/>
    <mergeCell ref="J7:J8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Americain</vt:lpstr>
      <vt:lpstr>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Moussy, Aurelia</dc:creator>
  <cp:lastModifiedBy>Moussy, Aurelia</cp:lastModifiedBy>
  <dcterms:created xsi:type="dcterms:W3CDTF">2025-05-03T07:39:07Z</dcterms:created>
  <dcterms:modified xsi:type="dcterms:W3CDTF">2025-05-03T12:40:54Z</dcterms:modified>
</cp:coreProperties>
</file>