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5480" windowHeight="9090" activeTab="1"/>
  </bookViews>
  <sheets>
    <sheet name="2010" sheetId="1" r:id="rId1"/>
    <sheet name="2011" sheetId="4" r:id="rId2"/>
  </sheets>
  <calcPr calcId="125725"/>
</workbook>
</file>

<file path=xl/calcChain.xml><?xml version="1.0" encoding="utf-8"?>
<calcChain xmlns="http://schemas.openxmlformats.org/spreadsheetml/2006/main">
  <c r="F6" i="4"/>
  <c r="A253" l="1"/>
  <c r="A243"/>
  <c r="A233"/>
  <c r="A223"/>
  <c r="A213"/>
  <c r="A203"/>
  <c r="A193"/>
  <c r="A183"/>
  <c r="A173"/>
  <c r="A163"/>
  <c r="A153"/>
  <c r="A143"/>
  <c r="A133"/>
  <c r="A123"/>
  <c r="A113"/>
  <c r="A103"/>
  <c r="A93"/>
  <c r="A83"/>
  <c r="A73"/>
  <c r="A63"/>
  <c r="A53"/>
  <c r="A43"/>
  <c r="A33"/>
  <c r="A23"/>
  <c r="A13"/>
  <c r="H13"/>
  <c r="H3"/>
  <c r="M259"/>
  <c r="F259"/>
  <c r="M258"/>
  <c r="F258"/>
  <c r="M257"/>
  <c r="F257"/>
  <c r="M256"/>
  <c r="F256"/>
  <c r="M255"/>
  <c r="M260" s="1"/>
  <c r="F255"/>
  <c r="F260" s="1"/>
  <c r="M249"/>
  <c r="F249"/>
  <c r="M248"/>
  <c r="F248"/>
  <c r="M247"/>
  <c r="F247"/>
  <c r="M246"/>
  <c r="F246"/>
  <c r="M245"/>
  <c r="M250" s="1"/>
  <c r="F245"/>
  <c r="F250" s="1"/>
  <c r="M239"/>
  <c r="F239"/>
  <c r="M238"/>
  <c r="F238"/>
  <c r="M237"/>
  <c r="F237"/>
  <c r="M236"/>
  <c r="F236"/>
  <c r="M235"/>
  <c r="M240" s="1"/>
  <c r="F235"/>
  <c r="F240" s="1"/>
  <c r="M229"/>
  <c r="F229"/>
  <c r="M228"/>
  <c r="F228"/>
  <c r="M227"/>
  <c r="F227"/>
  <c r="M226"/>
  <c r="F226"/>
  <c r="M225"/>
  <c r="M230" s="1"/>
  <c r="F225"/>
  <c r="F230" s="1"/>
  <c r="M219"/>
  <c r="F219"/>
  <c r="M218"/>
  <c r="F218"/>
  <c r="M217"/>
  <c r="F217"/>
  <c r="M216"/>
  <c r="F216"/>
  <c r="M215"/>
  <c r="M220" s="1"/>
  <c r="F215"/>
  <c r="F220" s="1"/>
  <c r="M209"/>
  <c r="F209"/>
  <c r="M208"/>
  <c r="F208"/>
  <c r="M207"/>
  <c r="F207"/>
  <c r="M206"/>
  <c r="F206"/>
  <c r="M205"/>
  <c r="M210" s="1"/>
  <c r="F205"/>
  <c r="F210" s="1"/>
  <c r="M199"/>
  <c r="F199"/>
  <c r="M198"/>
  <c r="F198"/>
  <c r="M197"/>
  <c r="F197"/>
  <c r="M196"/>
  <c r="F196"/>
  <c r="M195"/>
  <c r="M200" s="1"/>
  <c r="F195"/>
  <c r="F200" s="1"/>
  <c r="M189"/>
  <c r="F189"/>
  <c r="M188"/>
  <c r="F188"/>
  <c r="M187"/>
  <c r="F187"/>
  <c r="M186"/>
  <c r="F186"/>
  <c r="M185"/>
  <c r="M190" s="1"/>
  <c r="F185"/>
  <c r="F190" s="1"/>
  <c r="M179"/>
  <c r="F179"/>
  <c r="M178"/>
  <c r="F178"/>
  <c r="M177"/>
  <c r="F177"/>
  <c r="M176"/>
  <c r="F176"/>
  <c r="M175"/>
  <c r="M180" s="1"/>
  <c r="F175"/>
  <c r="F180" s="1"/>
  <c r="M169"/>
  <c r="F169"/>
  <c r="M168"/>
  <c r="F168"/>
  <c r="M167"/>
  <c r="F167"/>
  <c r="M166"/>
  <c r="F166"/>
  <c r="M165"/>
  <c r="M170" s="1"/>
  <c r="F165"/>
  <c r="F170" s="1"/>
  <c r="M159"/>
  <c r="F159"/>
  <c r="M158"/>
  <c r="F158"/>
  <c r="M157"/>
  <c r="F157"/>
  <c r="M156"/>
  <c r="F156"/>
  <c r="M155"/>
  <c r="M160" s="1"/>
  <c r="F155"/>
  <c r="F160" s="1"/>
  <c r="M149"/>
  <c r="F149"/>
  <c r="M148"/>
  <c r="F148"/>
  <c r="M147"/>
  <c r="F147"/>
  <c r="M146"/>
  <c r="F146"/>
  <c r="M145"/>
  <c r="M150" s="1"/>
  <c r="F145"/>
  <c r="F150" s="1"/>
  <c r="M139"/>
  <c r="F139"/>
  <c r="M138"/>
  <c r="F138"/>
  <c r="M137"/>
  <c r="F137"/>
  <c r="M136"/>
  <c r="F136"/>
  <c r="M135"/>
  <c r="M140" s="1"/>
  <c r="F135"/>
  <c r="F140" s="1"/>
  <c r="M129"/>
  <c r="F129"/>
  <c r="M128"/>
  <c r="F128"/>
  <c r="M127"/>
  <c r="F127"/>
  <c r="M126"/>
  <c r="F126"/>
  <c r="M125"/>
  <c r="M130" s="1"/>
  <c r="F125"/>
  <c r="F130" s="1"/>
  <c r="M119"/>
  <c r="F119"/>
  <c r="M118"/>
  <c r="F118"/>
  <c r="M117"/>
  <c r="F117"/>
  <c r="M116"/>
  <c r="F116"/>
  <c r="M115"/>
  <c r="M120" s="1"/>
  <c r="F115"/>
  <c r="F120" s="1"/>
  <c r="M109"/>
  <c r="F109"/>
  <c r="M108"/>
  <c r="F108"/>
  <c r="M107"/>
  <c r="F107"/>
  <c r="M106"/>
  <c r="F106"/>
  <c r="M105"/>
  <c r="M110" s="1"/>
  <c r="F105"/>
  <c r="F110" s="1"/>
  <c r="M99"/>
  <c r="F99"/>
  <c r="M98"/>
  <c r="F98"/>
  <c r="M97"/>
  <c r="F97"/>
  <c r="M96"/>
  <c r="F96"/>
  <c r="M95"/>
  <c r="M100" s="1"/>
  <c r="F95"/>
  <c r="F100" s="1"/>
  <c r="M89"/>
  <c r="F89"/>
  <c r="M88"/>
  <c r="F88"/>
  <c r="M87"/>
  <c r="F87"/>
  <c r="M86"/>
  <c r="F86"/>
  <c r="M85"/>
  <c r="M90" s="1"/>
  <c r="F85"/>
  <c r="F90" s="1"/>
  <c r="M79"/>
  <c r="F79"/>
  <c r="M78"/>
  <c r="F78"/>
  <c r="M77"/>
  <c r="F77"/>
  <c r="M76"/>
  <c r="F76"/>
  <c r="M75"/>
  <c r="M80" s="1"/>
  <c r="F75"/>
  <c r="F80" s="1"/>
  <c r="M69"/>
  <c r="F69"/>
  <c r="M68"/>
  <c r="F68"/>
  <c r="M67"/>
  <c r="F67"/>
  <c r="M66"/>
  <c r="F66"/>
  <c r="M65"/>
  <c r="M70" s="1"/>
  <c r="F65"/>
  <c r="F70" s="1"/>
  <c r="M59"/>
  <c r="F59"/>
  <c r="M58"/>
  <c r="F58"/>
  <c r="M57"/>
  <c r="F57"/>
  <c r="M56"/>
  <c r="F56"/>
  <c r="M55"/>
  <c r="M60" s="1"/>
  <c r="F55"/>
  <c r="F60" s="1"/>
  <c r="M49"/>
  <c r="F49"/>
  <c r="M48"/>
  <c r="F48"/>
  <c r="M47"/>
  <c r="F47"/>
  <c r="M46"/>
  <c r="F46"/>
  <c r="M45"/>
  <c r="M50" s="1"/>
  <c r="F45"/>
  <c r="F50" s="1"/>
  <c r="M39"/>
  <c r="F39"/>
  <c r="M38"/>
  <c r="F38"/>
  <c r="M37"/>
  <c r="F37"/>
  <c r="M36"/>
  <c r="F36"/>
  <c r="M35"/>
  <c r="M40" s="1"/>
  <c r="F35"/>
  <c r="F40" s="1"/>
  <c r="M29"/>
  <c r="F29"/>
  <c r="M28"/>
  <c r="F28"/>
  <c r="M27"/>
  <c r="F27"/>
  <c r="M26"/>
  <c r="F26"/>
  <c r="M25"/>
  <c r="M30" s="1"/>
  <c r="F25"/>
  <c r="F30" s="1"/>
  <c r="M19"/>
  <c r="F19"/>
  <c r="M18"/>
  <c r="F18"/>
  <c r="M17"/>
  <c r="F17"/>
  <c r="M16"/>
  <c r="F16"/>
  <c r="M15"/>
  <c r="M20" s="1"/>
  <c r="F15"/>
  <c r="F20" s="1"/>
  <c r="M9"/>
  <c r="F9"/>
  <c r="M8"/>
  <c r="F8"/>
  <c r="M7"/>
  <c r="F7"/>
  <c r="M6"/>
  <c r="M5"/>
  <c r="M10" s="1"/>
  <c r="F5"/>
  <c r="F10" l="1"/>
  <c r="F11" s="1"/>
  <c r="H23"/>
  <c r="F60" i="1"/>
  <c r="F45"/>
  <c r="F46"/>
  <c r="F47"/>
  <c r="F48"/>
  <c r="F50"/>
  <c r="F35"/>
  <c r="F36"/>
  <c r="F37"/>
  <c r="F40"/>
  <c r="F38"/>
  <c r="F39"/>
  <c r="F25"/>
  <c r="F26"/>
  <c r="F27"/>
  <c r="F30"/>
  <c r="F28"/>
  <c r="F29"/>
  <c r="F15"/>
  <c r="F16"/>
  <c r="F20"/>
  <c r="F21"/>
  <c r="F17"/>
  <c r="F18"/>
  <c r="F5"/>
  <c r="F10"/>
  <c r="F11"/>
  <c r="F6"/>
  <c r="F7"/>
  <c r="F8"/>
  <c r="F9"/>
  <c r="F31"/>
  <c r="F41"/>
  <c r="F51"/>
  <c r="F61"/>
  <c r="M11" i="4" l="1"/>
  <c r="F21" s="1"/>
  <c r="M21" s="1"/>
  <c r="F31" s="1"/>
  <c r="M31" s="1"/>
  <c r="F41" s="1"/>
  <c r="M41" s="1"/>
  <c r="F51" s="1"/>
  <c r="H33"/>
  <c r="M51" l="1"/>
  <c r="F61" s="1"/>
  <c r="H43"/>
  <c r="M61" l="1"/>
  <c r="H53"/>
  <c r="F71" l="1"/>
  <c r="M71" s="1"/>
  <c r="F81" s="1"/>
  <c r="H63"/>
  <c r="M81" l="1"/>
  <c r="H73"/>
  <c r="F91" l="1"/>
  <c r="M91" s="1"/>
  <c r="F101" s="1"/>
  <c r="H83"/>
  <c r="M101" l="1"/>
  <c r="H93"/>
  <c r="F111" l="1"/>
  <c r="M111" s="1"/>
  <c r="F121" s="1"/>
  <c r="H103"/>
  <c r="M121" l="1"/>
  <c r="F131" s="1"/>
  <c r="H113"/>
  <c r="M131" l="1"/>
  <c r="F141" s="1"/>
  <c r="H123"/>
  <c r="M141" l="1"/>
  <c r="F151" s="1"/>
  <c r="H133"/>
  <c r="M151" l="1"/>
  <c r="F161" s="1"/>
  <c r="H143"/>
  <c r="M161" l="1"/>
  <c r="F171" s="1"/>
  <c r="H153"/>
  <c r="M171" l="1"/>
  <c r="F181" s="1"/>
  <c r="H163"/>
  <c r="M181" l="1"/>
  <c r="F191" s="1"/>
  <c r="H173"/>
  <c r="M191" l="1"/>
  <c r="F201" s="1"/>
  <c r="H183"/>
  <c r="M201" l="1"/>
  <c r="F211" s="1"/>
  <c r="H193"/>
  <c r="M211" l="1"/>
  <c r="F221" s="1"/>
  <c r="H203"/>
  <c r="M221" l="1"/>
  <c r="F231" s="1"/>
  <c r="H213"/>
  <c r="M231" l="1"/>
  <c r="F241" s="1"/>
  <c r="H223"/>
  <c r="M241" l="1"/>
  <c r="F251" s="1"/>
  <c r="H233"/>
  <c r="M251" l="1"/>
  <c r="F261" s="1"/>
  <c r="M261" s="1"/>
  <c r="D265" s="1"/>
  <c r="H253"/>
  <c r="H243"/>
  <c r="D264" l="1"/>
</calcChain>
</file>

<file path=xl/sharedStrings.xml><?xml version="1.0" encoding="utf-8"?>
<sst xmlns="http://schemas.openxmlformats.org/spreadsheetml/2006/main" count="829" uniqueCount="23">
  <si>
    <t>Année 2010</t>
  </si>
  <si>
    <t>Horaires du matin</t>
  </si>
  <si>
    <t>Horaires de l'après-midi</t>
  </si>
  <si>
    <t>Début</t>
  </si>
  <si>
    <t>Fin</t>
  </si>
  <si>
    <t>Total journée</t>
  </si>
  <si>
    <t>Lundi</t>
  </si>
  <si>
    <t>Mardi</t>
  </si>
  <si>
    <t>Mercredi</t>
  </si>
  <si>
    <t>Jeudi</t>
  </si>
  <si>
    <t>Vendredi</t>
  </si>
  <si>
    <t>TOTAL SEMAINE</t>
  </si>
  <si>
    <t>Non travaillé</t>
  </si>
  <si>
    <t>RTT</t>
  </si>
  <si>
    <t>Année 2011</t>
  </si>
  <si>
    <t>Heures supplémentaires</t>
  </si>
  <si>
    <t>Neige</t>
  </si>
  <si>
    <t>1er T 2011</t>
  </si>
  <si>
    <t>FERIE</t>
  </si>
  <si>
    <t>Jours restants :</t>
  </si>
  <si>
    <t>Congés</t>
  </si>
  <si>
    <t>1/2 RTT</t>
  </si>
  <si>
    <t>1/2 Congé</t>
  </si>
</sst>
</file>

<file path=xl/styles.xml><?xml version="1.0" encoding="utf-8"?>
<styleSheet xmlns="http://schemas.openxmlformats.org/spreadsheetml/2006/main">
  <numFmts count="1">
    <numFmt numFmtId="164" formatCode="h:mm;@"/>
  </numFmts>
  <fonts count="9">
    <font>
      <sz val="10"/>
      <name val="Arial"/>
    </font>
    <font>
      <sz val="8"/>
      <name val="Arial"/>
      <family val="2"/>
    </font>
    <font>
      <sz val="16"/>
      <name val="Arial"/>
      <family val="2"/>
    </font>
    <font>
      <b/>
      <sz val="10"/>
      <color indexed="18"/>
      <name val="Arial"/>
      <family val="2"/>
    </font>
    <font>
      <b/>
      <sz val="22"/>
      <color indexed="18"/>
      <name val="Arial"/>
      <family val="2"/>
    </font>
    <font>
      <sz val="10"/>
      <name val="Arial"/>
      <family val="2"/>
    </font>
    <font>
      <b/>
      <sz val="22"/>
      <color rgb="FF0070C0"/>
      <name val="Arial"/>
      <family val="2"/>
    </font>
    <font>
      <b/>
      <sz val="10"/>
      <color rgb="FF0070C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8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2" borderId="1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3" fillId="2" borderId="2" xfId="0" applyFont="1" applyFill="1" applyBorder="1"/>
    <xf numFmtId="2" fontId="0" fillId="0" borderId="3" xfId="0" applyNumberFormat="1" applyBorder="1" applyAlignment="1">
      <alignment horizontal="center"/>
    </xf>
    <xf numFmtId="2" fontId="0" fillId="0" borderId="4" xfId="0" applyNumberFormat="1" applyBorder="1"/>
    <xf numFmtId="2" fontId="0" fillId="0" borderId="5" xfId="0" applyNumberFormat="1" applyBorder="1"/>
    <xf numFmtId="0" fontId="2" fillId="0" borderId="0" xfId="0" applyFont="1"/>
    <xf numFmtId="164" fontId="5" fillId="0" borderId="1" xfId="0" applyNumberFormat="1" applyFont="1" applyBorder="1" applyAlignment="1">
      <alignment horizontal="center"/>
    </xf>
    <xf numFmtId="0" fontId="7" fillId="3" borderId="2" xfId="0" applyFont="1" applyFill="1" applyBorder="1"/>
    <xf numFmtId="0" fontId="7" fillId="3" borderId="1" xfId="0" applyFont="1" applyFill="1" applyBorder="1" applyAlignment="1">
      <alignment horizontal="center"/>
    </xf>
    <xf numFmtId="0" fontId="8" fillId="0" borderId="0" xfId="0" applyFont="1"/>
    <xf numFmtId="0" fontId="7" fillId="3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6" fillId="3" borderId="16" xfId="0" applyFont="1" applyFill="1" applyBorder="1" applyAlignment="1">
      <alignment horizontal="center"/>
    </xf>
    <xf numFmtId="0" fontId="6" fillId="3" borderId="17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 wrapText="1"/>
    </xf>
    <xf numFmtId="0" fontId="7" fillId="3" borderId="10" xfId="0" applyFont="1" applyFill="1" applyBorder="1" applyAlignment="1">
      <alignment horizontal="center" wrapText="1"/>
    </xf>
    <xf numFmtId="0" fontId="7" fillId="3" borderId="11" xfId="0" applyFont="1" applyFill="1" applyBorder="1" applyAlignment="1">
      <alignment horizontal="center"/>
    </xf>
    <xf numFmtId="0" fontId="7" fillId="3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E4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1"/>
  <sheetViews>
    <sheetView topLeftCell="A40" workbookViewId="0">
      <selection activeCell="A43" sqref="A43:A44"/>
    </sheetView>
  </sheetViews>
  <sheetFormatPr baseColWidth="10" defaultRowHeight="12.75"/>
  <sheetData>
    <row r="1" spans="1:9" ht="20.25">
      <c r="A1" s="21" t="s">
        <v>0</v>
      </c>
      <c r="B1" s="21"/>
      <c r="C1" s="21"/>
      <c r="D1" s="21"/>
      <c r="E1" s="21"/>
      <c r="F1" s="21"/>
      <c r="G1" s="21"/>
      <c r="I1" s="7"/>
    </row>
    <row r="2" spans="1:9" ht="13.5" thickBot="1"/>
    <row r="3" spans="1:9">
      <c r="A3" s="24">
        <v>47</v>
      </c>
      <c r="B3" s="22" t="s">
        <v>1</v>
      </c>
      <c r="C3" s="23"/>
      <c r="D3" s="22" t="s">
        <v>2</v>
      </c>
      <c r="E3" s="23"/>
      <c r="F3" s="16" t="s">
        <v>5</v>
      </c>
    </row>
    <row r="4" spans="1:9">
      <c r="A4" s="25"/>
      <c r="B4" s="1" t="s">
        <v>3</v>
      </c>
      <c r="C4" s="1" t="s">
        <v>4</v>
      </c>
      <c r="D4" s="1" t="s">
        <v>3</v>
      </c>
      <c r="E4" s="1" t="s">
        <v>4</v>
      </c>
      <c r="F4" s="17"/>
    </row>
    <row r="5" spans="1:9">
      <c r="A5" s="3" t="s">
        <v>6</v>
      </c>
      <c r="B5" s="2">
        <v>0.35416666666666669</v>
      </c>
      <c r="C5" s="2">
        <v>0.52083333333333337</v>
      </c>
      <c r="D5" s="2">
        <v>0.54166666666666663</v>
      </c>
      <c r="E5" s="2">
        <v>0.70833333333333337</v>
      </c>
      <c r="F5" s="4">
        <f>((C5-B5)+(E5-D5))*24</f>
        <v>8.0000000000000018</v>
      </c>
    </row>
    <row r="6" spans="1:9">
      <c r="A6" s="3" t="s">
        <v>7</v>
      </c>
      <c r="B6" s="2">
        <v>0.35416666666666669</v>
      </c>
      <c r="C6" s="2">
        <v>0.52083333333333337</v>
      </c>
      <c r="D6" s="2">
        <v>0.54166666666666663</v>
      </c>
      <c r="E6" s="2">
        <v>0.71875</v>
      </c>
      <c r="F6" s="4">
        <f>((C6-B6)+(E6-D6))*24</f>
        <v>8.2500000000000018</v>
      </c>
    </row>
    <row r="7" spans="1:9">
      <c r="A7" s="3" t="s">
        <v>8</v>
      </c>
      <c r="B7" s="2">
        <v>0.35416666666666702</v>
      </c>
      <c r="C7" s="2">
        <v>0.52083333333333304</v>
      </c>
      <c r="D7" s="2">
        <v>0.54166666666666696</v>
      </c>
      <c r="E7" s="2">
        <v>0.70833333333333337</v>
      </c>
      <c r="F7" s="4">
        <f>((C7-B7)+(E7-D7))*24</f>
        <v>7.9999999999999787</v>
      </c>
    </row>
    <row r="8" spans="1:9">
      <c r="A8" s="3" t="s">
        <v>9</v>
      </c>
      <c r="B8" s="2">
        <v>0.35416666666666702</v>
      </c>
      <c r="C8" s="2">
        <v>0.52083333333333304</v>
      </c>
      <c r="D8" s="2">
        <v>0.54166666666666696</v>
      </c>
      <c r="E8" s="2">
        <v>0.72916666666666663</v>
      </c>
      <c r="F8" s="4">
        <f>((C8-B8)+(E8-D8))*24</f>
        <v>8.4999999999999769</v>
      </c>
    </row>
    <row r="9" spans="1:9">
      <c r="A9" s="3" t="s">
        <v>10</v>
      </c>
      <c r="B9" s="2">
        <v>0.35416666666666702</v>
      </c>
      <c r="C9" s="2">
        <v>0.52083333333333304</v>
      </c>
      <c r="D9" s="2">
        <v>0.54166666666666696</v>
      </c>
      <c r="E9" s="2">
        <v>0.63541666666666663</v>
      </c>
      <c r="F9" s="4">
        <f>((C9-B9)+(E9-D9))*24</f>
        <v>6.2499999999999769</v>
      </c>
    </row>
    <row r="10" spans="1:9">
      <c r="A10" s="18" t="s">
        <v>11</v>
      </c>
      <c r="B10" s="19"/>
      <c r="C10" s="19"/>
      <c r="D10" s="19"/>
      <c r="E10" s="20"/>
      <c r="F10" s="6">
        <f>(F5+F6+F7+F8+F9)</f>
        <v>38.999999999999936</v>
      </c>
    </row>
    <row r="11" spans="1:9" ht="13.5" thickBot="1">
      <c r="A11" s="13" t="s">
        <v>15</v>
      </c>
      <c r="B11" s="14"/>
      <c r="C11" s="14"/>
      <c r="D11" s="14"/>
      <c r="E11" s="15"/>
      <c r="F11" s="5">
        <f>F10-39</f>
        <v>-6.3948846218409017E-14</v>
      </c>
    </row>
    <row r="12" spans="1:9" ht="13.5" thickBot="1"/>
    <row r="13" spans="1:9">
      <c r="A13" s="24">
        <v>48</v>
      </c>
      <c r="B13" s="22" t="s">
        <v>1</v>
      </c>
      <c r="C13" s="23"/>
      <c r="D13" s="22" t="s">
        <v>2</v>
      </c>
      <c r="E13" s="23"/>
      <c r="F13" s="16" t="s">
        <v>5</v>
      </c>
    </row>
    <row r="14" spans="1:9">
      <c r="A14" s="25"/>
      <c r="B14" s="1" t="s">
        <v>3</v>
      </c>
      <c r="C14" s="1" t="s">
        <v>4</v>
      </c>
      <c r="D14" s="1" t="s">
        <v>3</v>
      </c>
      <c r="E14" s="1" t="s">
        <v>4</v>
      </c>
      <c r="F14" s="17"/>
    </row>
    <row r="15" spans="1:9">
      <c r="A15" s="3" t="s">
        <v>6</v>
      </c>
      <c r="B15" s="2">
        <v>0.35416666666666669</v>
      </c>
      <c r="C15" s="2">
        <v>0.52083333333333337</v>
      </c>
      <c r="D15" s="2">
        <v>0.54166666666666663</v>
      </c>
      <c r="E15" s="2">
        <v>0.71875</v>
      </c>
      <c r="F15" s="4">
        <f>((C15-B15)+(E15-D15))*24</f>
        <v>8.2500000000000018</v>
      </c>
    </row>
    <row r="16" spans="1:9">
      <c r="A16" s="3" t="s">
        <v>7</v>
      </c>
      <c r="B16" s="2">
        <v>0.35416666666666669</v>
      </c>
      <c r="C16" s="2">
        <v>0.52083333333333337</v>
      </c>
      <c r="D16" s="2">
        <v>0.54166666666666663</v>
      </c>
      <c r="E16" s="2">
        <v>0.71875</v>
      </c>
      <c r="F16" s="4">
        <f>((C16-B16)+(E16-D16))*24</f>
        <v>8.2500000000000018</v>
      </c>
    </row>
    <row r="17" spans="1:6">
      <c r="A17" s="3" t="s">
        <v>8</v>
      </c>
      <c r="B17" s="2">
        <v>0.35416666666666669</v>
      </c>
      <c r="C17" s="2">
        <v>0.52083333333333337</v>
      </c>
      <c r="D17" s="2">
        <v>0.54166666666666663</v>
      </c>
      <c r="E17" s="2">
        <v>0.76041666666666663</v>
      </c>
      <c r="F17" s="4">
        <f>((C17-B17)+(E17-D17))*24</f>
        <v>9.25</v>
      </c>
    </row>
    <row r="18" spans="1:6">
      <c r="A18" s="3" t="s">
        <v>9</v>
      </c>
      <c r="B18" s="2">
        <v>0.35416666666666669</v>
      </c>
      <c r="C18" s="2">
        <v>0.52083333333333337</v>
      </c>
      <c r="D18" s="2">
        <v>0.54166666666666663</v>
      </c>
      <c r="E18" s="2">
        <v>0.67708333333333337</v>
      </c>
      <c r="F18" s="4">
        <f>((C18-B18)+(E18-D18))*24</f>
        <v>7.2500000000000018</v>
      </c>
    </row>
    <row r="19" spans="1:6">
      <c r="A19" s="3" t="s">
        <v>10</v>
      </c>
      <c r="B19" s="2" t="s">
        <v>16</v>
      </c>
      <c r="C19" s="2"/>
      <c r="D19" s="2"/>
      <c r="E19" s="2"/>
      <c r="F19" s="4"/>
    </row>
    <row r="20" spans="1:6">
      <c r="A20" s="18" t="s">
        <v>11</v>
      </c>
      <c r="B20" s="19"/>
      <c r="C20" s="19"/>
      <c r="D20" s="19"/>
      <c r="E20" s="20"/>
      <c r="F20" s="6">
        <f>(F15+F16+F17+F18+F19)</f>
        <v>33.000000000000007</v>
      </c>
    </row>
    <row r="21" spans="1:6" ht="13.5" thickBot="1">
      <c r="A21" s="13" t="s">
        <v>15</v>
      </c>
      <c r="B21" s="14"/>
      <c r="C21" s="14"/>
      <c r="D21" s="14"/>
      <c r="E21" s="15"/>
      <c r="F21" s="5">
        <f>F20-33+F11</f>
        <v>-5.6843418860808015E-14</v>
      </c>
    </row>
    <row r="22" spans="1:6" ht="13.5" thickBot="1"/>
    <row r="23" spans="1:6" ht="12.75" customHeight="1">
      <c r="A23" s="24">
        <v>49</v>
      </c>
      <c r="B23" s="22" t="s">
        <v>1</v>
      </c>
      <c r="C23" s="23"/>
      <c r="D23" s="22" t="s">
        <v>2</v>
      </c>
      <c r="E23" s="23"/>
      <c r="F23" s="16" t="s">
        <v>5</v>
      </c>
    </row>
    <row r="24" spans="1:6">
      <c r="A24" s="25"/>
      <c r="B24" s="1" t="s">
        <v>3</v>
      </c>
      <c r="C24" s="1" t="s">
        <v>4</v>
      </c>
      <c r="D24" s="1" t="s">
        <v>3</v>
      </c>
      <c r="E24" s="1" t="s">
        <v>4</v>
      </c>
      <c r="F24" s="17"/>
    </row>
    <row r="25" spans="1:6">
      <c r="A25" s="3" t="s">
        <v>6</v>
      </c>
      <c r="B25" s="2">
        <v>0.35416666666666669</v>
      </c>
      <c r="C25" s="2">
        <v>0.52083333333333337</v>
      </c>
      <c r="D25" s="2">
        <v>0.54166666666666663</v>
      </c>
      <c r="E25" s="2">
        <v>0.72916666666666663</v>
      </c>
      <c r="F25" s="4">
        <f>((C25-B25)+(E25-D25))*24</f>
        <v>8.5</v>
      </c>
    </row>
    <row r="26" spans="1:6">
      <c r="A26" s="3" t="s">
        <v>7</v>
      </c>
      <c r="B26" s="2">
        <v>0.35416666666666669</v>
      </c>
      <c r="C26" s="2">
        <v>0.52083333333333337</v>
      </c>
      <c r="D26" s="2">
        <v>0.54166666666666663</v>
      </c>
      <c r="E26" s="2">
        <v>0.72916666666666663</v>
      </c>
      <c r="F26" s="4">
        <f>((C26-B26)+(E26-D26))*24</f>
        <v>8.5</v>
      </c>
    </row>
    <row r="27" spans="1:6">
      <c r="A27" s="3" t="s">
        <v>8</v>
      </c>
      <c r="B27" s="2">
        <v>0.35416666666666669</v>
      </c>
      <c r="C27" s="2">
        <v>0.52083333333333337</v>
      </c>
      <c r="D27" s="2">
        <v>0.54166666666666663</v>
      </c>
      <c r="E27" s="2">
        <v>0.72916666666666663</v>
      </c>
      <c r="F27" s="4">
        <f>((C27-B27)+(E27-D27))*24</f>
        <v>8.5</v>
      </c>
    </row>
    <row r="28" spans="1:6">
      <c r="A28" s="3" t="s">
        <v>9</v>
      </c>
      <c r="B28" s="2">
        <v>0.3611111111111111</v>
      </c>
      <c r="C28" s="2">
        <v>0.52083333333333337</v>
      </c>
      <c r="D28" s="2">
        <v>0.54166666666666663</v>
      </c>
      <c r="E28" s="2">
        <v>0.71875</v>
      </c>
      <c r="F28" s="4">
        <f>((C28-B28)+(E28-D28))*24</f>
        <v>8.0833333333333357</v>
      </c>
    </row>
    <row r="29" spans="1:6">
      <c r="A29" s="3" t="s">
        <v>10</v>
      </c>
      <c r="B29" s="2">
        <v>0.35416666666666669</v>
      </c>
      <c r="C29" s="2">
        <v>0.52083333333333337</v>
      </c>
      <c r="D29" s="2">
        <v>0.54166666666666663</v>
      </c>
      <c r="E29" s="2">
        <v>0.63194444444444442</v>
      </c>
      <c r="F29" s="4">
        <f>((C29-B29)+(E29-D29))*24</f>
        <v>6.1666666666666679</v>
      </c>
    </row>
    <row r="30" spans="1:6">
      <c r="A30" s="18" t="s">
        <v>11</v>
      </c>
      <c r="B30" s="19"/>
      <c r="C30" s="19"/>
      <c r="D30" s="19"/>
      <c r="E30" s="20"/>
      <c r="F30" s="6">
        <f>(F25+F26+F27+F28+F29)</f>
        <v>39.75</v>
      </c>
    </row>
    <row r="31" spans="1:6" ht="13.5" thickBot="1">
      <c r="A31" s="13" t="s">
        <v>15</v>
      </c>
      <c r="B31" s="14"/>
      <c r="C31" s="14"/>
      <c r="D31" s="14"/>
      <c r="E31" s="15"/>
      <c r="F31" s="5">
        <f>F30-39+F21</f>
        <v>0.74999999999994316</v>
      </c>
    </row>
    <row r="32" spans="1:6" ht="13.5" thickBot="1"/>
    <row r="33" spans="1:6">
      <c r="A33" s="24">
        <v>50</v>
      </c>
      <c r="B33" s="22" t="s">
        <v>1</v>
      </c>
      <c r="C33" s="23"/>
      <c r="D33" s="22" t="s">
        <v>2</v>
      </c>
      <c r="E33" s="23"/>
      <c r="F33" s="16" t="s">
        <v>5</v>
      </c>
    </row>
    <row r="34" spans="1:6">
      <c r="A34" s="25"/>
      <c r="B34" s="1" t="s">
        <v>3</v>
      </c>
      <c r="C34" s="1" t="s">
        <v>4</v>
      </c>
      <c r="D34" s="1" t="s">
        <v>3</v>
      </c>
      <c r="E34" s="1" t="s">
        <v>4</v>
      </c>
      <c r="F34" s="17"/>
    </row>
    <row r="35" spans="1:6">
      <c r="A35" s="3" t="s">
        <v>6</v>
      </c>
      <c r="B35" s="2">
        <v>0.35416666666666669</v>
      </c>
      <c r="C35" s="2">
        <v>0.52083333333333337</v>
      </c>
      <c r="D35" s="2">
        <v>0.54166666666666663</v>
      </c>
      <c r="E35" s="2">
        <v>0.72916666666666663</v>
      </c>
      <c r="F35" s="4">
        <f>((C35-B35)+(E35-D35))*24</f>
        <v>8.5</v>
      </c>
    </row>
    <row r="36" spans="1:6">
      <c r="A36" s="3" t="s">
        <v>7</v>
      </c>
      <c r="B36" s="2">
        <v>0.35416666666666669</v>
      </c>
      <c r="C36" s="2">
        <v>0.52083333333333337</v>
      </c>
      <c r="D36" s="2">
        <v>0.54166666666666663</v>
      </c>
      <c r="E36" s="2">
        <v>0.72916666666666663</v>
      </c>
      <c r="F36" s="4">
        <f>((C36-B36)+(E36-D36))*24</f>
        <v>8.5</v>
      </c>
    </row>
    <row r="37" spans="1:6">
      <c r="A37" s="3" t="s">
        <v>8</v>
      </c>
      <c r="B37" s="2">
        <v>0.35416666666666669</v>
      </c>
      <c r="C37" s="2">
        <v>0.52083333333333337</v>
      </c>
      <c r="D37" s="2">
        <v>0.54166666666666663</v>
      </c>
      <c r="E37" s="2">
        <v>0.8125</v>
      </c>
      <c r="F37" s="4">
        <f>((C37-B37)+(E37-D37))*24</f>
        <v>10.500000000000002</v>
      </c>
    </row>
    <row r="38" spans="1:6">
      <c r="A38" s="3" t="s">
        <v>9</v>
      </c>
      <c r="B38" s="2">
        <v>0.35416666666666669</v>
      </c>
      <c r="C38" s="2">
        <v>0.52083333333333337</v>
      </c>
      <c r="D38" s="2">
        <v>0.54166666666666663</v>
      </c>
      <c r="E38" s="2">
        <v>0.72916666666666663</v>
      </c>
      <c r="F38" s="4">
        <f>((C38-B38)+(E38-D38))*24</f>
        <v>8.5</v>
      </c>
    </row>
    <row r="39" spans="1:6">
      <c r="A39" s="3" t="s">
        <v>10</v>
      </c>
      <c r="B39" s="2">
        <v>0.35416666666666669</v>
      </c>
      <c r="C39" s="2">
        <v>0.52083333333333337</v>
      </c>
      <c r="D39" s="2">
        <v>0.54166666666666663</v>
      </c>
      <c r="E39" s="2">
        <v>0.625</v>
      </c>
      <c r="F39" s="4">
        <f>((C39-B39)+(E39-D39))*24</f>
        <v>6.0000000000000018</v>
      </c>
    </row>
    <row r="40" spans="1:6">
      <c r="A40" s="18" t="s">
        <v>11</v>
      </c>
      <c r="B40" s="19"/>
      <c r="C40" s="19"/>
      <c r="D40" s="19"/>
      <c r="E40" s="20"/>
      <c r="F40" s="6">
        <f>(F35+F36+F37+F38+F39)</f>
        <v>42</v>
      </c>
    </row>
    <row r="41" spans="1:6" ht="13.5" thickBot="1">
      <c r="A41" s="13" t="s">
        <v>15</v>
      </c>
      <c r="B41" s="14"/>
      <c r="C41" s="14"/>
      <c r="D41" s="14"/>
      <c r="E41" s="15"/>
      <c r="F41" s="5">
        <f>F40-39+F31</f>
        <v>3.7499999999999432</v>
      </c>
    </row>
    <row r="42" spans="1:6" ht="13.5" thickBot="1"/>
    <row r="43" spans="1:6">
      <c r="A43" s="24">
        <v>51</v>
      </c>
      <c r="B43" s="22" t="s">
        <v>1</v>
      </c>
      <c r="C43" s="23"/>
      <c r="D43" s="22" t="s">
        <v>2</v>
      </c>
      <c r="E43" s="23"/>
      <c r="F43" s="16" t="s">
        <v>5</v>
      </c>
    </row>
    <row r="44" spans="1:6">
      <c r="A44" s="25"/>
      <c r="B44" s="1" t="s">
        <v>3</v>
      </c>
      <c r="C44" s="1" t="s">
        <v>4</v>
      </c>
      <c r="D44" s="1" t="s">
        <v>3</v>
      </c>
      <c r="E44" s="1" t="s">
        <v>4</v>
      </c>
      <c r="F44" s="17"/>
    </row>
    <row r="45" spans="1:6">
      <c r="A45" s="3" t="s">
        <v>6</v>
      </c>
      <c r="B45" s="2">
        <v>0.35416666666666669</v>
      </c>
      <c r="C45" s="2">
        <v>0.52083333333333337</v>
      </c>
      <c r="D45" s="2">
        <v>0.54166666666666663</v>
      </c>
      <c r="E45" s="2">
        <v>0.71875</v>
      </c>
      <c r="F45" s="4">
        <f>((C45-B45)+(E45-D45))*24</f>
        <v>8.2500000000000018</v>
      </c>
    </row>
    <row r="46" spans="1:6">
      <c r="A46" s="3" t="s">
        <v>7</v>
      </c>
      <c r="B46" s="2">
        <v>0.35416666666666669</v>
      </c>
      <c r="C46" s="2">
        <v>0.52083333333333337</v>
      </c>
      <c r="D46" s="2">
        <v>0.54166666666666663</v>
      </c>
      <c r="E46" s="2">
        <v>0.71875</v>
      </c>
      <c r="F46" s="4">
        <f>((C46-B46)+(E46-D46))*24</f>
        <v>8.2500000000000018</v>
      </c>
    </row>
    <row r="47" spans="1:6">
      <c r="A47" s="3" t="s">
        <v>8</v>
      </c>
      <c r="B47" s="2">
        <v>0.35416666666666702</v>
      </c>
      <c r="C47" s="2">
        <v>0.52083333333333304</v>
      </c>
      <c r="D47" s="2">
        <v>0.54166666666666696</v>
      </c>
      <c r="E47" s="2">
        <v>0.71875</v>
      </c>
      <c r="F47" s="4">
        <f>((C47-B47)+(E47-D47))*24</f>
        <v>8.2499999999999769</v>
      </c>
    </row>
    <row r="48" spans="1:6">
      <c r="A48" s="3" t="s">
        <v>9</v>
      </c>
      <c r="B48" s="2">
        <v>0.35416666666666702</v>
      </c>
      <c r="C48" s="2">
        <v>0.52083333333333304</v>
      </c>
      <c r="D48" s="2">
        <v>0.54166666666666696</v>
      </c>
      <c r="E48" s="2">
        <v>0.65625</v>
      </c>
      <c r="F48" s="4">
        <f>((C48-B48)+(E48-D48))*24</f>
        <v>6.7499999999999769</v>
      </c>
    </row>
    <row r="49" spans="1:6">
      <c r="A49" s="3" t="s">
        <v>10</v>
      </c>
      <c r="B49" s="2" t="s">
        <v>12</v>
      </c>
      <c r="C49" s="2"/>
      <c r="D49" s="2"/>
      <c r="E49" s="2"/>
      <c r="F49" s="4">
        <v>0</v>
      </c>
    </row>
    <row r="50" spans="1:6">
      <c r="A50" s="18" t="s">
        <v>11</v>
      </c>
      <c r="B50" s="19"/>
      <c r="C50" s="19"/>
      <c r="D50" s="19"/>
      <c r="E50" s="20"/>
      <c r="F50" s="6">
        <f>(F45+F46+F47+F48+F49)</f>
        <v>31.499999999999957</v>
      </c>
    </row>
    <row r="51" spans="1:6" ht="13.5" thickBot="1">
      <c r="A51" s="13" t="s">
        <v>15</v>
      </c>
      <c r="B51" s="14"/>
      <c r="C51" s="14"/>
      <c r="D51" s="14"/>
      <c r="E51" s="15"/>
      <c r="F51" s="5">
        <f>F50-33+F41</f>
        <v>2.2499999999999005</v>
      </c>
    </row>
    <row r="52" spans="1:6" ht="13.5" thickBot="1"/>
    <row r="53" spans="1:6">
      <c r="A53" s="24">
        <v>52</v>
      </c>
      <c r="B53" s="22" t="s">
        <v>1</v>
      </c>
      <c r="C53" s="23"/>
      <c r="D53" s="22" t="s">
        <v>2</v>
      </c>
      <c r="E53" s="23"/>
      <c r="F53" s="16" t="s">
        <v>5</v>
      </c>
    </row>
    <row r="54" spans="1:6">
      <c r="A54" s="25"/>
      <c r="B54" s="1" t="s">
        <v>3</v>
      </c>
      <c r="C54" s="1" t="s">
        <v>4</v>
      </c>
      <c r="D54" s="1" t="s">
        <v>3</v>
      </c>
      <c r="E54" s="1" t="s">
        <v>4</v>
      </c>
      <c r="F54" s="17"/>
    </row>
    <row r="55" spans="1:6">
      <c r="A55" s="3" t="s">
        <v>6</v>
      </c>
      <c r="B55" s="2" t="s">
        <v>13</v>
      </c>
      <c r="C55" s="2"/>
      <c r="D55" s="2"/>
      <c r="E55" s="2"/>
      <c r="F55" s="4">
        <v>0</v>
      </c>
    </row>
    <row r="56" spans="1:6">
      <c r="A56" s="3" t="s">
        <v>7</v>
      </c>
      <c r="B56" s="2" t="s">
        <v>13</v>
      </c>
      <c r="C56" s="2"/>
      <c r="D56" s="2"/>
      <c r="E56" s="2"/>
      <c r="F56" s="4">
        <v>0</v>
      </c>
    </row>
    <row r="57" spans="1:6">
      <c r="A57" s="3" t="s">
        <v>8</v>
      </c>
      <c r="B57" s="2" t="s">
        <v>13</v>
      </c>
      <c r="C57" s="2" t="s">
        <v>17</v>
      </c>
      <c r="D57" s="2"/>
      <c r="E57" s="2"/>
      <c r="F57" s="4">
        <v>0</v>
      </c>
    </row>
    <row r="58" spans="1:6">
      <c r="A58" s="3" t="s">
        <v>9</v>
      </c>
      <c r="B58" s="2" t="s">
        <v>13</v>
      </c>
      <c r="C58" s="2" t="s">
        <v>17</v>
      </c>
      <c r="D58" s="2"/>
      <c r="E58" s="2"/>
      <c r="F58" s="4">
        <v>0</v>
      </c>
    </row>
    <row r="59" spans="1:6">
      <c r="A59" s="3" t="s">
        <v>10</v>
      </c>
      <c r="B59" s="2" t="s">
        <v>12</v>
      </c>
      <c r="C59" s="2"/>
      <c r="D59" s="2"/>
      <c r="E59" s="2"/>
      <c r="F59" s="4">
        <v>0</v>
      </c>
    </row>
    <row r="60" spans="1:6">
      <c r="A60" s="18" t="s">
        <v>11</v>
      </c>
      <c r="B60" s="19"/>
      <c r="C60" s="19"/>
      <c r="D60" s="19"/>
      <c r="E60" s="20"/>
      <c r="F60" s="6">
        <f>(F55+F56+F57+F58+F59)</f>
        <v>0</v>
      </c>
    </row>
    <row r="61" spans="1:6" ht="13.5" thickBot="1">
      <c r="A61" s="13" t="s">
        <v>15</v>
      </c>
      <c r="B61" s="14"/>
      <c r="C61" s="14"/>
      <c r="D61" s="14"/>
      <c r="E61" s="15"/>
      <c r="F61" s="5">
        <f>F60+F51</f>
        <v>2.2499999999999005</v>
      </c>
    </row>
  </sheetData>
  <mergeCells count="37">
    <mergeCell ref="A61:E61"/>
    <mergeCell ref="A30:E30"/>
    <mergeCell ref="A60:E60"/>
    <mergeCell ref="D43:E43"/>
    <mergeCell ref="A40:E40"/>
    <mergeCell ref="A33:A34"/>
    <mergeCell ref="B33:C33"/>
    <mergeCell ref="D33:E33"/>
    <mergeCell ref="A41:E41"/>
    <mergeCell ref="F43:F44"/>
    <mergeCell ref="A50:E50"/>
    <mergeCell ref="A53:A54"/>
    <mergeCell ref="B53:C53"/>
    <mergeCell ref="D53:E53"/>
    <mergeCell ref="F53:F54"/>
    <mergeCell ref="A51:E51"/>
    <mergeCell ref="A43:A44"/>
    <mergeCell ref="B43:C43"/>
    <mergeCell ref="A21:E21"/>
    <mergeCell ref="F33:F34"/>
    <mergeCell ref="A31:E31"/>
    <mergeCell ref="A13:A14"/>
    <mergeCell ref="B13:C13"/>
    <mergeCell ref="D13:E13"/>
    <mergeCell ref="A23:A24"/>
    <mergeCell ref="B23:C23"/>
    <mergeCell ref="D23:E23"/>
    <mergeCell ref="F23:F24"/>
    <mergeCell ref="A11:E11"/>
    <mergeCell ref="F13:F14"/>
    <mergeCell ref="A20:E20"/>
    <mergeCell ref="A1:G1"/>
    <mergeCell ref="D3:E3"/>
    <mergeCell ref="F3:F4"/>
    <mergeCell ref="B3:C3"/>
    <mergeCell ref="A10:E10"/>
    <mergeCell ref="A3:A4"/>
  </mergeCells>
  <phoneticPr fontId="1" type="noConversion"/>
  <pageMargins left="0.25" right="0.25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65"/>
  <sheetViews>
    <sheetView tabSelected="1" workbookViewId="0">
      <selection activeCell="P23" sqref="P23"/>
    </sheetView>
  </sheetViews>
  <sheetFormatPr baseColWidth="10" defaultRowHeight="12.75"/>
  <cols>
    <col min="7" max="7" width="5.42578125" customWidth="1"/>
  </cols>
  <sheetData>
    <row r="1" spans="1:13" ht="20.25">
      <c r="A1" s="21" t="s">
        <v>14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13.5" thickBot="1"/>
    <row r="3" spans="1:13" ht="12.75" customHeight="1">
      <c r="A3" s="26">
        <v>1</v>
      </c>
      <c r="B3" s="38" t="s">
        <v>1</v>
      </c>
      <c r="C3" s="39"/>
      <c r="D3" s="38" t="s">
        <v>2</v>
      </c>
      <c r="E3" s="39"/>
      <c r="F3" s="40" t="s">
        <v>5</v>
      </c>
      <c r="H3" s="26">
        <f>A3+1</f>
        <v>2</v>
      </c>
      <c r="I3" s="28" t="s">
        <v>1</v>
      </c>
      <c r="J3" s="29"/>
      <c r="K3" s="28" t="s">
        <v>2</v>
      </c>
      <c r="L3" s="29"/>
      <c r="M3" s="30" t="s">
        <v>5</v>
      </c>
    </row>
    <row r="4" spans="1:13" ht="12.75" customHeight="1">
      <c r="A4" s="27"/>
      <c r="B4" s="12" t="s">
        <v>3</v>
      </c>
      <c r="C4" s="12" t="s">
        <v>4</v>
      </c>
      <c r="D4" s="12" t="s">
        <v>3</v>
      </c>
      <c r="E4" s="12" t="s">
        <v>4</v>
      </c>
      <c r="F4" s="41"/>
      <c r="H4" s="27"/>
      <c r="I4" s="10" t="s">
        <v>3</v>
      </c>
      <c r="J4" s="10" t="s">
        <v>4</v>
      </c>
      <c r="K4" s="10" t="s">
        <v>3</v>
      </c>
      <c r="L4" s="10" t="s">
        <v>4</v>
      </c>
      <c r="M4" s="31"/>
    </row>
    <row r="5" spans="1:13">
      <c r="A5" s="9" t="s">
        <v>6</v>
      </c>
      <c r="B5" s="8" t="s">
        <v>18</v>
      </c>
      <c r="C5" s="2"/>
      <c r="D5" s="2"/>
      <c r="E5" s="2"/>
      <c r="F5" s="4" t="str">
        <f>IF(OR(B5="FERIE",B5="RTT",B5="Congé",B5="FRAC",B5="PONT",B5="OFFERT"),"Abs",IF(OR(B5="1/2 RTT",B5="1/2 Congé",B5="1/2 FRAC",B5="1/2 OFFERT"),(E5-D5)*24,IF(OR(D5="1/2 RTT",D5="1/2 Congé",D5="1/2 FRAC",D5="1/2 OFFERT"),(C5-B5)*24,((E5-D5)+(C5-B5))*24)))</f>
        <v>Abs</v>
      </c>
      <c r="H5" s="9" t="s">
        <v>6</v>
      </c>
      <c r="I5" s="2"/>
      <c r="J5" s="2"/>
      <c r="K5" s="2"/>
      <c r="L5" s="2"/>
      <c r="M5" s="4">
        <f>IF(OR(I5="FERIE",I5="RTT",I5="Congé",I5="FRAC",I5="PONT",I5="OFFERT"),"Abs",IF(OR(I5="1/2 RTT",I5="1/2 Congé",I5="1/2 FRAC",I5="1/2 OFFERT"),(L5-K5)*24,IF(OR(K5="1/2 RTT",K5="1/2 Congé",K5="1/2 FRAC",K5="1/2 OFFERT"),(J5-I5)*24,((L5-K5)+(J5-I5))*24)))</f>
        <v>0</v>
      </c>
    </row>
    <row r="6" spans="1:13">
      <c r="A6" s="9" t="s">
        <v>7</v>
      </c>
      <c r="B6" s="2">
        <v>0.33333333333333331</v>
      </c>
      <c r="C6" s="2">
        <v>0.5</v>
      </c>
      <c r="D6" s="2">
        <v>0.54166666666666663</v>
      </c>
      <c r="E6" s="2">
        <v>0.625</v>
      </c>
      <c r="F6" s="4">
        <f t="shared" ref="F6:F9" si="0">IF(OR(B6="FERIE",B6="RTT",B6="Congé",B6="FRAC",B6="PONT",B6="OFFERT"),"Abs",IF(OR(B6="1/2 RTT",B6="1/2 Congé",B6="1/2 FRAC",B6="1/2 OFFERT"),(E6-D6)*24,IF(OR(D6="1/2 RTT",D6="1/2 Congé",D6="1/2 FRAC",D6="1/2 OFFERT"),(C6-B6)*24,((E6-D6)+(C6-B6))*24)))</f>
        <v>6.0000000000000018</v>
      </c>
      <c r="H6" s="9" t="s">
        <v>7</v>
      </c>
      <c r="I6" s="2"/>
      <c r="J6" s="2"/>
      <c r="K6" s="2"/>
      <c r="L6" s="2"/>
      <c r="M6" s="4">
        <f t="shared" ref="M6:M9" si="1">IF(OR(I6="FERIE",I6="RTT",I6="Congé",I6="FRAC",I6="PONT",I6="OFFERT"),"Abs",IF(OR(I6="1/2 RTT",I6="1/2 Congé",I6="1/2 FRAC",I6="1/2 OFFERT"),(L6-K6)*24,IF(OR(K6="1/2 RTT",K6="1/2 Congé",K6="1/2 FRAC",K6="1/2 OFFERT"),(J6-I6)*24,((L6-K6)+(J6-I6))*24)))</f>
        <v>0</v>
      </c>
    </row>
    <row r="7" spans="1:13">
      <c r="A7" s="9" t="s">
        <v>8</v>
      </c>
      <c r="B7" s="8" t="s">
        <v>21</v>
      </c>
      <c r="C7" s="2"/>
      <c r="D7" s="2">
        <v>0.54166666666666663</v>
      </c>
      <c r="E7" s="2">
        <v>0.70833333333333337</v>
      </c>
      <c r="F7" s="4">
        <f t="shared" si="0"/>
        <v>4.0000000000000018</v>
      </c>
      <c r="H7" s="9" t="s">
        <v>8</v>
      </c>
      <c r="I7" s="2"/>
      <c r="J7" s="2"/>
      <c r="K7" s="2"/>
      <c r="L7" s="2"/>
      <c r="M7" s="4">
        <f t="shared" si="1"/>
        <v>0</v>
      </c>
    </row>
    <row r="8" spans="1:13">
      <c r="A8" s="9" t="s">
        <v>9</v>
      </c>
      <c r="B8" s="2">
        <v>0.35416666666666669</v>
      </c>
      <c r="C8" s="2">
        <v>0.52083333333333337</v>
      </c>
      <c r="D8" s="8" t="s">
        <v>22</v>
      </c>
      <c r="E8" s="2"/>
      <c r="F8" s="4">
        <f t="shared" si="0"/>
        <v>4</v>
      </c>
      <c r="H8" s="9" t="s">
        <v>9</v>
      </c>
      <c r="I8" s="2"/>
      <c r="J8" s="2"/>
      <c r="K8" s="2"/>
      <c r="L8" s="2"/>
      <c r="M8" s="4">
        <f t="shared" si="1"/>
        <v>0</v>
      </c>
    </row>
    <row r="9" spans="1:13">
      <c r="A9" s="9" t="s">
        <v>10</v>
      </c>
      <c r="B9" s="2"/>
      <c r="C9" s="2"/>
      <c r="D9" s="8"/>
      <c r="E9" s="2"/>
      <c r="F9" s="4">
        <f t="shared" si="0"/>
        <v>0</v>
      </c>
      <c r="H9" s="9" t="s">
        <v>10</v>
      </c>
      <c r="I9" s="2"/>
      <c r="J9" s="2"/>
      <c r="K9" s="8"/>
      <c r="L9" s="2"/>
      <c r="M9" s="4">
        <f t="shared" si="1"/>
        <v>0</v>
      </c>
    </row>
    <row r="10" spans="1:13">
      <c r="A10" s="32" t="s">
        <v>11</v>
      </c>
      <c r="B10" s="33"/>
      <c r="C10" s="33"/>
      <c r="D10" s="33"/>
      <c r="E10" s="34"/>
      <c r="F10" s="6">
        <f>SUMIF(F5:F9,"&gt;0")</f>
        <v>14.000000000000004</v>
      </c>
      <c r="H10" s="32" t="s">
        <v>11</v>
      </c>
      <c r="I10" s="33"/>
      <c r="J10" s="33"/>
      <c r="K10" s="33"/>
      <c r="L10" s="34"/>
      <c r="M10" s="6">
        <f>SUMIF(M5:M9,"&gt;0")</f>
        <v>0</v>
      </c>
    </row>
    <row r="11" spans="1:13" ht="13.5" thickBot="1">
      <c r="A11" s="35" t="s">
        <v>15</v>
      </c>
      <c r="B11" s="36"/>
      <c r="C11" s="36"/>
      <c r="D11" s="36"/>
      <c r="E11" s="37"/>
      <c r="F11" s="5">
        <f>F10+'2010'!F61-(39-(COUNTIF(F5:F8,"Abs")*8.25+IF(F9="Abs",6,0)+COUNTIF(B5:B9,OR("1/2 RTT","1/2 Congé","1/2 FRAC","1/2 OFFERT"))*4.25+IF(OR(D9="1/2 RTT",D9="1/2 Congé",D9="1/2 FRAC",D9="1/2 OFFERT"),2,0)))</f>
        <v>-14.500000000000096</v>
      </c>
      <c r="H11" s="35" t="s">
        <v>15</v>
      </c>
      <c r="I11" s="36"/>
      <c r="J11" s="36"/>
      <c r="K11" s="36"/>
      <c r="L11" s="37"/>
      <c r="M11" s="5">
        <f>M10+F11-(39-(COUNTIF(M5:M8,"Abs")*8.25+IF(M9="Abs",6,0)+COUNTIF(I5:I9,OR("1/2 RTT","1/2 Congé","1/2 FRAC","1/2 OFFERT"))*4.25+IF(OR(K9="1/2 RTT",K9="1/2 Congé",K9="1/2 FRAC",K9="1/2 OFFERT"),2,0)))</f>
        <v>-53.500000000000099</v>
      </c>
    </row>
    <row r="12" spans="1:13" ht="13.5" thickBot="1"/>
    <row r="13" spans="1:13" ht="12.75" customHeight="1">
      <c r="A13" s="26">
        <f>H3+1</f>
        <v>3</v>
      </c>
      <c r="B13" s="38" t="s">
        <v>1</v>
      </c>
      <c r="C13" s="39"/>
      <c r="D13" s="38" t="s">
        <v>2</v>
      </c>
      <c r="E13" s="39"/>
      <c r="F13" s="40" t="s">
        <v>5</v>
      </c>
      <c r="H13" s="26">
        <f>A13+1</f>
        <v>4</v>
      </c>
      <c r="I13" s="28" t="s">
        <v>1</v>
      </c>
      <c r="J13" s="29"/>
      <c r="K13" s="28" t="s">
        <v>2</v>
      </c>
      <c r="L13" s="29"/>
      <c r="M13" s="30" t="s">
        <v>5</v>
      </c>
    </row>
    <row r="14" spans="1:13" ht="12.75" customHeight="1">
      <c r="A14" s="27"/>
      <c r="B14" s="12" t="s">
        <v>3</v>
      </c>
      <c r="C14" s="12" t="s">
        <v>4</v>
      </c>
      <c r="D14" s="12" t="s">
        <v>3</v>
      </c>
      <c r="E14" s="12" t="s">
        <v>4</v>
      </c>
      <c r="F14" s="41"/>
      <c r="H14" s="27"/>
      <c r="I14" s="10" t="s">
        <v>3</v>
      </c>
      <c r="J14" s="10" t="s">
        <v>4</v>
      </c>
      <c r="K14" s="10" t="s">
        <v>3</v>
      </c>
      <c r="L14" s="10" t="s">
        <v>4</v>
      </c>
      <c r="M14" s="31"/>
    </row>
    <row r="15" spans="1:13">
      <c r="A15" s="9" t="s">
        <v>6</v>
      </c>
      <c r="B15" s="2"/>
      <c r="C15" s="2"/>
      <c r="D15" s="2"/>
      <c r="E15" s="2"/>
      <c r="F15" s="4">
        <f>IF(OR(B15="FERIE",B15="RTT",B15="Congé",B15="FRAC",B15="PONT",B15="OFFERT"),"Abs",IF(OR(B15="1/2 RTT",B15="1/2 Congé",B15="1/2 FRAC",B15="1/2 OFFERT"),(E15-D15)*24,IF(OR(D15="1/2 RTT",D15="1/2 Congé",D15="1/2 FRAC",D15="1/2 OFFERT"),(C15-B15)*24,((E15-D15)+(C15-B15))*24)))</f>
        <v>0</v>
      </c>
      <c r="H15" s="9" t="s">
        <v>6</v>
      </c>
      <c r="I15" s="2"/>
      <c r="J15" s="2"/>
      <c r="K15" s="2"/>
      <c r="L15" s="2"/>
      <c r="M15" s="4">
        <f>IF(I15="FERIE","Abs",IF(I15="PONT","Abs",IF(I15="RTT","Abs",IF(I15="Congé","Abs",IF(I15="FRAC","Abs",IF(I15="1/2 congé",(L15-K15)*24,IF(K15="1/2 congé",(J15-I15)*24,((L15-K15)+(J15-I15))*24)))))))</f>
        <v>0</v>
      </c>
    </row>
    <row r="16" spans="1:13">
      <c r="A16" s="9" t="s">
        <v>7</v>
      </c>
      <c r="B16" s="2"/>
      <c r="C16" s="2"/>
      <c r="D16" s="2"/>
      <c r="E16" s="2"/>
      <c r="F16" s="4">
        <f t="shared" ref="F16:F19" si="2">IF(OR(B16="FERIE",B16="RTT",B16="Congé",B16="FRAC",B16="PONT",B16="OFFERT"),"Abs",IF(OR(B16="1/2 RTT",B16="1/2 Congé",B16="1/2 FRAC",B16="1/2 OFFERT"),(E16-D16)*24,IF(OR(D16="1/2 RTT",D16="1/2 Congé",D16="1/2 FRAC",D16="1/2 OFFERT"),(C16-B16)*24,((E16-D16)+(C16-B16))*24)))</f>
        <v>0</v>
      </c>
      <c r="H16" s="9" t="s">
        <v>7</v>
      </c>
      <c r="I16" s="2"/>
      <c r="J16" s="2"/>
      <c r="K16" s="2"/>
      <c r="L16" s="2"/>
      <c r="M16" s="4">
        <f>IF(I16="FERIE","Abs",IF(I16="PONT","Abs",IF(I16="RTT","Abs",IF(I16="Congé","Abs",IF(I16="FRAC","Abs",IF(I16="1/2 congé",(L16-K16)*24,IF(K16="1/2 congé",(J16-I16)*24,((L16-K16)+(J16-I16))*24)))))))</f>
        <v>0</v>
      </c>
    </row>
    <row r="17" spans="1:13">
      <c r="A17" s="9" t="s">
        <v>8</v>
      </c>
      <c r="B17" s="2"/>
      <c r="C17" s="2"/>
      <c r="D17" s="2"/>
      <c r="E17" s="2"/>
      <c r="F17" s="4">
        <f t="shared" si="2"/>
        <v>0</v>
      </c>
      <c r="H17" s="9" t="s">
        <v>8</v>
      </c>
      <c r="I17" s="2"/>
      <c r="J17" s="2"/>
      <c r="K17" s="2"/>
      <c r="L17" s="2"/>
      <c r="M17" s="4">
        <f>IF(I17="FERIE","Abs",IF(I17="PONT","Abs",IF(I17="RTT","Abs",IF(I17="Congé","Abs",IF(I17="FRAC","Abs",IF(I17="1/2 congé",(L17-K17)*24,IF(K17="1/2 congé",(J17-I17)*24,((L17-K17)+(J17-I17))*24)))))))</f>
        <v>0</v>
      </c>
    </row>
    <row r="18" spans="1:13">
      <c r="A18" s="9" t="s">
        <v>9</v>
      </c>
      <c r="B18" s="2"/>
      <c r="C18" s="2"/>
      <c r="D18" s="2"/>
      <c r="E18" s="2"/>
      <c r="F18" s="4">
        <f t="shared" si="2"/>
        <v>0</v>
      </c>
      <c r="H18" s="9" t="s">
        <v>9</v>
      </c>
      <c r="I18" s="2"/>
      <c r="J18" s="2"/>
      <c r="K18" s="2"/>
      <c r="L18" s="2"/>
      <c r="M18" s="4">
        <f>IF(I18="FERIE","Abs",IF(I18="PONT","Abs",IF(I18="RTT","Abs",IF(I18="Congé","Abs",IF(I18="FRAC","Abs",IF(I18="1/2 congé",(L18-K18)*24,IF(K18="1/2 congé",(J18-I18)*24,((L18-K18)+(J18-I18))*24)))))))</f>
        <v>0</v>
      </c>
    </row>
    <row r="19" spans="1:13">
      <c r="A19" s="9" t="s">
        <v>10</v>
      </c>
      <c r="B19" s="2"/>
      <c r="C19" s="2"/>
      <c r="D19" s="8"/>
      <c r="E19" s="2"/>
      <c r="F19" s="4">
        <f t="shared" si="2"/>
        <v>0</v>
      </c>
      <c r="H19" s="9" t="s">
        <v>10</v>
      </c>
      <c r="I19" s="2"/>
      <c r="J19" s="2"/>
      <c r="K19" s="8"/>
      <c r="L19" s="2"/>
      <c r="M19" s="4">
        <f>IF(I19="FERIE","Abs",IF(I19="PONT","Abs",IF(I19="RTT","Abs",IF(I19="Congé","Abs",IF(I19="FRAC","Abs",IF(I19="1/2 congé",(L19-K19)*24,IF(K19="1/2 congé",(J19-I19)*24,((L19-K19)+(J19-I19))*24)))))))</f>
        <v>0</v>
      </c>
    </row>
    <row r="20" spans="1:13">
      <c r="A20" s="32" t="s">
        <v>11</v>
      </c>
      <c r="B20" s="33"/>
      <c r="C20" s="33"/>
      <c r="D20" s="33"/>
      <c r="E20" s="34"/>
      <c r="F20" s="6">
        <f>SUMIF(F15:F19,"&gt;0")</f>
        <v>0</v>
      </c>
      <c r="H20" s="32" t="s">
        <v>11</v>
      </c>
      <c r="I20" s="33"/>
      <c r="J20" s="33"/>
      <c r="K20" s="33"/>
      <c r="L20" s="34"/>
      <c r="M20" s="6">
        <f>SUMIF(M15:M19,"&gt;0")</f>
        <v>0</v>
      </c>
    </row>
    <row r="21" spans="1:13" ht="13.5" thickBot="1">
      <c r="A21" s="35" t="s">
        <v>15</v>
      </c>
      <c r="B21" s="36"/>
      <c r="C21" s="36"/>
      <c r="D21" s="36"/>
      <c r="E21" s="37"/>
      <c r="F21" s="5">
        <f>F20+M11-(39-(COUNTIF(F15:F18,"Abs")*8.25+IF(F19="Abs",6,0)+COUNTIF(B15:B19,OR("1/2 RTT","1/2 Congé","1/2 FRAC","1/2 OFFERT"))*4.25+IF(OR(D19="1/2 RTT",D19="1/2 Congé",D19="1/2 FRAC",D19="1/2 OFFERT"),2,0)))</f>
        <v>-92.500000000000099</v>
      </c>
      <c r="H21" s="35" t="s">
        <v>15</v>
      </c>
      <c r="I21" s="36"/>
      <c r="J21" s="36"/>
      <c r="K21" s="36"/>
      <c r="L21" s="37"/>
      <c r="M21" s="5">
        <f>M20+F21-(39-(COUNTIF(M15:M18,"Abs")*8.25+IF(M19="Abs",6,0)+COUNTIF(I15:I19,OR("1/2 RTT","1/2 Congé","1/2 FRAC","1/2 OFFERT"))*4.25+IF(OR(K19="1/2 RTT",K19="1/2 Congé",K19="1/2 FRAC",K19="1/2 OFFERT"),2,0)))</f>
        <v>-131.50000000000011</v>
      </c>
    </row>
    <row r="22" spans="1:13" ht="13.5" thickBot="1"/>
    <row r="23" spans="1:13" ht="12.75" customHeight="1">
      <c r="A23" s="26">
        <f>H13+1</f>
        <v>5</v>
      </c>
      <c r="B23" s="38" t="s">
        <v>1</v>
      </c>
      <c r="C23" s="39"/>
      <c r="D23" s="38" t="s">
        <v>2</v>
      </c>
      <c r="E23" s="39"/>
      <c r="F23" s="40" t="s">
        <v>5</v>
      </c>
      <c r="H23" s="26">
        <f>A23+1</f>
        <v>6</v>
      </c>
      <c r="I23" s="28" t="s">
        <v>1</v>
      </c>
      <c r="J23" s="29"/>
      <c r="K23" s="28" t="s">
        <v>2</v>
      </c>
      <c r="L23" s="29"/>
      <c r="M23" s="30" t="s">
        <v>5</v>
      </c>
    </row>
    <row r="24" spans="1:13" ht="12.75" customHeight="1">
      <c r="A24" s="27"/>
      <c r="B24" s="12" t="s">
        <v>3</v>
      </c>
      <c r="C24" s="12" t="s">
        <v>4</v>
      </c>
      <c r="D24" s="12" t="s">
        <v>3</v>
      </c>
      <c r="E24" s="12" t="s">
        <v>4</v>
      </c>
      <c r="F24" s="41"/>
      <c r="H24" s="27"/>
      <c r="I24" s="10" t="s">
        <v>3</v>
      </c>
      <c r="J24" s="10" t="s">
        <v>4</v>
      </c>
      <c r="K24" s="10" t="s">
        <v>3</v>
      </c>
      <c r="L24" s="10" t="s">
        <v>4</v>
      </c>
      <c r="M24" s="31"/>
    </row>
    <row r="25" spans="1:13">
      <c r="A25" s="9" t="s">
        <v>6</v>
      </c>
      <c r="B25" s="2"/>
      <c r="C25" s="2"/>
      <c r="D25" s="2"/>
      <c r="E25" s="2"/>
      <c r="F25" s="4">
        <f>IF(OR(B25="FERIE",B25="RTT",B25="Congé",B25="FRAC",B25="PONT",B25="OFFERT"),"Abs",IF(OR(B25="1/2 RTT",B25="1/2 Congé",B25="1/2 FRAC",B25="1/2 OFFERT"),(E25-D25)*24,IF(OR(D25="1/2 RTT",D25="1/2 Congé",D25="1/2 FRAC",D25="1/2 OFFERT"),(C25-B25)*24,((E25-D25)+(C25-B25))*24)))</f>
        <v>0</v>
      </c>
      <c r="H25" s="9" t="s">
        <v>6</v>
      </c>
      <c r="I25" s="2"/>
      <c r="J25" s="2"/>
      <c r="K25" s="2"/>
      <c r="L25" s="2"/>
      <c r="M25" s="4">
        <f>IF(I25="FERIE","Abs",IF(I25="PONT","Abs",IF(I25="RTT","Abs",IF(I25="Congé","Abs",IF(I25="FRAC","Abs",IF(I25="1/2 congé",(L25-K25)*24,IF(K25="1/2 congé",(J25-I25)*24,((L25-K25)+(J25-I25))*24)))))))</f>
        <v>0</v>
      </c>
    </row>
    <row r="26" spans="1:13">
      <c r="A26" s="9" t="s">
        <v>7</v>
      </c>
      <c r="B26" s="2"/>
      <c r="C26" s="2"/>
      <c r="D26" s="2"/>
      <c r="E26" s="2"/>
      <c r="F26" s="4">
        <f t="shared" ref="F26:F29" si="3">IF(OR(B26="FERIE",B26="RTT",B26="Congé",B26="FRAC",B26="PONT",B26="OFFERT"),"Abs",IF(OR(B26="1/2 RTT",B26="1/2 Congé",B26="1/2 FRAC",B26="1/2 OFFERT"),(E26-D26)*24,IF(OR(D26="1/2 RTT",D26="1/2 Congé",D26="1/2 FRAC",D26="1/2 OFFERT"),(C26-B26)*24,((E26-D26)+(C26-B26))*24)))</f>
        <v>0</v>
      </c>
      <c r="H26" s="9" t="s">
        <v>7</v>
      </c>
      <c r="I26" s="2"/>
      <c r="J26" s="2"/>
      <c r="K26" s="2"/>
      <c r="L26" s="2"/>
      <c r="M26" s="4">
        <f>IF(I26="FERIE","Abs",IF(I26="PONT","Abs",IF(I26="RTT","Abs",IF(I26="Congé","Abs",IF(I26="FRAC","Abs",IF(I26="1/2 congé",(L26-K26)*24,IF(K26="1/2 congé",(J26-I26)*24,((L26-K26)+(J26-I26))*24)))))))</f>
        <v>0</v>
      </c>
    </row>
    <row r="27" spans="1:13">
      <c r="A27" s="9" t="s">
        <v>8</v>
      </c>
      <c r="B27" s="2"/>
      <c r="C27" s="2"/>
      <c r="D27" s="2"/>
      <c r="E27" s="2"/>
      <c r="F27" s="4">
        <f t="shared" si="3"/>
        <v>0</v>
      </c>
      <c r="H27" s="9" t="s">
        <v>8</v>
      </c>
      <c r="I27" s="2"/>
      <c r="J27" s="2"/>
      <c r="K27" s="2"/>
      <c r="L27" s="2"/>
      <c r="M27" s="4">
        <f>IF(I27="FERIE","Abs",IF(I27="PONT","Abs",IF(I27="RTT","Abs",IF(I27="Congé","Abs",IF(I27="FRAC","Abs",IF(I27="1/2 congé",(L27-K27)*24,IF(K27="1/2 congé",(J27-I27)*24,((L27-K27)+(J27-I27))*24)))))))</f>
        <v>0</v>
      </c>
    </row>
    <row r="28" spans="1:13">
      <c r="A28" s="9" t="s">
        <v>9</v>
      </c>
      <c r="B28" s="2"/>
      <c r="C28" s="2"/>
      <c r="D28" s="2"/>
      <c r="E28" s="2"/>
      <c r="F28" s="4">
        <f t="shared" si="3"/>
        <v>0</v>
      </c>
      <c r="H28" s="9" t="s">
        <v>9</v>
      </c>
      <c r="I28" s="2"/>
      <c r="J28" s="2"/>
      <c r="K28" s="2"/>
      <c r="L28" s="2"/>
      <c r="M28" s="4">
        <f>IF(I28="FERIE","Abs",IF(I28="PONT","Abs",IF(I28="RTT","Abs",IF(I28="Congé","Abs",IF(I28="FRAC","Abs",IF(I28="1/2 congé",(L28-K28)*24,IF(K28="1/2 congé",(J28-I28)*24,((L28-K28)+(J28-I28))*24)))))))</f>
        <v>0</v>
      </c>
    </row>
    <row r="29" spans="1:13">
      <c r="A29" s="9" t="s">
        <v>10</v>
      </c>
      <c r="B29" s="2"/>
      <c r="C29" s="2"/>
      <c r="D29" s="8"/>
      <c r="E29" s="2"/>
      <c r="F29" s="4">
        <f t="shared" si="3"/>
        <v>0</v>
      </c>
      <c r="H29" s="9" t="s">
        <v>10</v>
      </c>
      <c r="I29" s="2"/>
      <c r="J29" s="2"/>
      <c r="K29" s="8"/>
      <c r="L29" s="2"/>
      <c r="M29" s="4">
        <f>IF(I29="FERIE","Abs",IF(I29="PONT","Abs",IF(I29="RTT","Abs",IF(I29="Congé","Abs",IF(I29="FRAC","Abs",IF(I29="1/2 congé",(L29-K29)*24,IF(K29="1/2 congé",(J29-I29)*24,((L29-K29)+(J29-I29))*24)))))))</f>
        <v>0</v>
      </c>
    </row>
    <row r="30" spans="1:13">
      <c r="A30" s="32" t="s">
        <v>11</v>
      </c>
      <c r="B30" s="33"/>
      <c r="C30" s="33"/>
      <c r="D30" s="33"/>
      <c r="E30" s="34"/>
      <c r="F30" s="6">
        <f>SUMIF(F25:F29,"&gt;0")</f>
        <v>0</v>
      </c>
      <c r="H30" s="32" t="s">
        <v>11</v>
      </c>
      <c r="I30" s="33"/>
      <c r="J30" s="33"/>
      <c r="K30" s="33"/>
      <c r="L30" s="34"/>
      <c r="M30" s="6">
        <f>SUMIF(M25:M29,"&gt;0")</f>
        <v>0</v>
      </c>
    </row>
    <row r="31" spans="1:13" ht="13.5" thickBot="1">
      <c r="A31" s="35" t="s">
        <v>15</v>
      </c>
      <c r="B31" s="36"/>
      <c r="C31" s="36"/>
      <c r="D31" s="36"/>
      <c r="E31" s="37"/>
      <c r="F31" s="5">
        <f>F30+M21-(39-(COUNTIF(F25:F28,"Abs")*8.25+IF(F29="Abs",6,0)+COUNTIF(B25:B29,OR("1/2 RTT","1/2 Congé","1/2 FRAC","1/2 OFFERT"))*4.25+IF(OR(D29="1/2 RTT",D29="1/2 Congé",D29="1/2 FRAC",D29="1/2 OFFERT"),2,0)))</f>
        <v>-170.50000000000011</v>
      </c>
      <c r="H31" s="35" t="s">
        <v>15</v>
      </c>
      <c r="I31" s="36"/>
      <c r="J31" s="36"/>
      <c r="K31" s="36"/>
      <c r="L31" s="37"/>
      <c r="M31" s="5">
        <f>M30+F31-(39-(COUNTIF(M25:M28,"Abs")*8.25+IF(M29="Abs",6,0)+COUNTIF(I25:I29,OR("1/2 RTT","1/2 Congé","1/2 FRAC","1/2 OFFERT"))*4.25+IF(OR(K29="1/2 RTT",K29="1/2 Congé",K29="1/2 FRAC",K29="1/2 OFFERT"),2,0)))</f>
        <v>-209.50000000000011</v>
      </c>
    </row>
    <row r="32" spans="1:13" ht="13.5" thickBot="1"/>
    <row r="33" spans="1:13" ht="12.75" customHeight="1">
      <c r="A33" s="26">
        <f>H23+1</f>
        <v>7</v>
      </c>
      <c r="B33" s="38" t="s">
        <v>1</v>
      </c>
      <c r="C33" s="39"/>
      <c r="D33" s="38" t="s">
        <v>2</v>
      </c>
      <c r="E33" s="39"/>
      <c r="F33" s="40" t="s">
        <v>5</v>
      </c>
      <c r="H33" s="26">
        <f>A33+1</f>
        <v>8</v>
      </c>
      <c r="I33" s="28" t="s">
        <v>1</v>
      </c>
      <c r="J33" s="29"/>
      <c r="K33" s="28" t="s">
        <v>2</v>
      </c>
      <c r="L33" s="29"/>
      <c r="M33" s="30" t="s">
        <v>5</v>
      </c>
    </row>
    <row r="34" spans="1:13" ht="12.75" customHeight="1">
      <c r="A34" s="27"/>
      <c r="B34" s="12" t="s">
        <v>3</v>
      </c>
      <c r="C34" s="12" t="s">
        <v>4</v>
      </c>
      <c r="D34" s="12" t="s">
        <v>3</v>
      </c>
      <c r="E34" s="12" t="s">
        <v>4</v>
      </c>
      <c r="F34" s="41"/>
      <c r="H34" s="27"/>
      <c r="I34" s="10" t="s">
        <v>3</v>
      </c>
      <c r="J34" s="10" t="s">
        <v>4</v>
      </c>
      <c r="K34" s="10" t="s">
        <v>3</v>
      </c>
      <c r="L34" s="10" t="s">
        <v>4</v>
      </c>
      <c r="M34" s="31"/>
    </row>
    <row r="35" spans="1:13">
      <c r="A35" s="9" t="s">
        <v>6</v>
      </c>
      <c r="B35" s="2"/>
      <c r="C35" s="2"/>
      <c r="D35" s="2"/>
      <c r="E35" s="2"/>
      <c r="F35" s="4">
        <f>IF(OR(B35="FERIE",B35="RTT",B35="Congé",B35="FRAC",B35="PONT",B35="OFFERT"),"Abs",IF(OR(B35="1/2 RTT",B35="1/2 Congé",B35="1/2 FRAC",B35="1/2 OFFERT"),(E35-D35)*24,IF(OR(D35="1/2 RTT",D35="1/2 Congé",D35="1/2 FRAC",D35="1/2 OFFERT"),(C35-B35)*24,((E35-D35)+(C35-B35))*24)))</f>
        <v>0</v>
      </c>
      <c r="H35" s="9" t="s">
        <v>6</v>
      </c>
      <c r="I35" s="2"/>
      <c r="J35" s="2"/>
      <c r="K35" s="2"/>
      <c r="L35" s="2"/>
      <c r="M35" s="4">
        <f>IF(I35="FERIE","Abs",IF(I35="PONT","Abs",IF(I35="RTT","Abs",IF(I35="Congé","Abs",IF(I35="FRAC","Abs",IF(I35="1/2 congé",(L35-K35)*24,IF(K35="1/2 congé",(J35-I35)*24,((L35-K35)+(J35-I35))*24)))))))</f>
        <v>0</v>
      </c>
    </row>
    <row r="36" spans="1:13">
      <c r="A36" s="9" t="s">
        <v>7</v>
      </c>
      <c r="B36" s="2"/>
      <c r="C36" s="2"/>
      <c r="D36" s="2"/>
      <c r="E36" s="2"/>
      <c r="F36" s="4">
        <f t="shared" ref="F36:F39" si="4">IF(OR(B36="FERIE",B36="RTT",B36="Congé",B36="FRAC",B36="PONT",B36="OFFERT"),"Abs",IF(OR(B36="1/2 RTT",B36="1/2 Congé",B36="1/2 FRAC",B36="1/2 OFFERT"),(E36-D36)*24,IF(OR(D36="1/2 RTT",D36="1/2 Congé",D36="1/2 FRAC",D36="1/2 OFFERT"),(C36-B36)*24,((E36-D36)+(C36-B36))*24)))</f>
        <v>0</v>
      </c>
      <c r="H36" s="9" t="s">
        <v>7</v>
      </c>
      <c r="I36" s="2"/>
      <c r="J36" s="2"/>
      <c r="K36" s="2"/>
      <c r="L36" s="2"/>
      <c r="M36" s="4">
        <f>IF(I36="FERIE","Abs",IF(I36="PONT","Abs",IF(I36="RTT","Abs",IF(I36="Congé","Abs",IF(I36="FRAC","Abs",IF(I36="1/2 congé",(L36-K36)*24,IF(K36="1/2 congé",(J36-I36)*24,((L36-K36)+(J36-I36))*24)))))))</f>
        <v>0</v>
      </c>
    </row>
    <row r="37" spans="1:13">
      <c r="A37" s="9" t="s">
        <v>8</v>
      </c>
      <c r="B37" s="2"/>
      <c r="C37" s="2"/>
      <c r="D37" s="2"/>
      <c r="E37" s="2"/>
      <c r="F37" s="4">
        <f t="shared" si="4"/>
        <v>0</v>
      </c>
      <c r="H37" s="9" t="s">
        <v>8</v>
      </c>
      <c r="I37" s="2"/>
      <c r="J37" s="2"/>
      <c r="K37" s="2"/>
      <c r="L37" s="2"/>
      <c r="M37" s="4">
        <f>IF(I37="FERIE","Abs",IF(I37="PONT","Abs",IF(I37="RTT","Abs",IF(I37="Congé","Abs",IF(I37="FRAC","Abs",IF(I37="1/2 congé",(L37-K37)*24,IF(K37="1/2 congé",(J37-I37)*24,((L37-K37)+(J37-I37))*24)))))))</f>
        <v>0</v>
      </c>
    </row>
    <row r="38" spans="1:13">
      <c r="A38" s="9" t="s">
        <v>9</v>
      </c>
      <c r="B38" s="2"/>
      <c r="C38" s="2"/>
      <c r="D38" s="2"/>
      <c r="E38" s="2"/>
      <c r="F38" s="4">
        <f t="shared" si="4"/>
        <v>0</v>
      </c>
      <c r="H38" s="9" t="s">
        <v>9</v>
      </c>
      <c r="I38" s="2"/>
      <c r="J38" s="2"/>
      <c r="K38" s="2"/>
      <c r="L38" s="2"/>
      <c r="M38" s="4">
        <f>IF(I38="FERIE","Abs",IF(I38="PONT","Abs",IF(I38="RTT","Abs",IF(I38="Congé","Abs",IF(I38="FRAC","Abs",IF(I38="1/2 congé",(L38-K38)*24,IF(K38="1/2 congé",(J38-I38)*24,((L38-K38)+(J38-I38))*24)))))))</f>
        <v>0</v>
      </c>
    </row>
    <row r="39" spans="1:13">
      <c r="A39" s="9" t="s">
        <v>10</v>
      </c>
      <c r="B39" s="2"/>
      <c r="C39" s="2"/>
      <c r="D39" s="8"/>
      <c r="E39" s="2"/>
      <c r="F39" s="4">
        <f t="shared" si="4"/>
        <v>0</v>
      </c>
      <c r="H39" s="9" t="s">
        <v>10</v>
      </c>
      <c r="I39" s="2"/>
      <c r="J39" s="2"/>
      <c r="K39" s="8"/>
      <c r="L39" s="2"/>
      <c r="M39" s="4">
        <f>IF(I39="FERIE","Abs",IF(I39="PONT","Abs",IF(I39="RTT","Abs",IF(I39="Congé","Abs",IF(I39="FRAC","Abs",IF(I39="1/2 congé",(L39-K39)*24,IF(K39="1/2 congé",(J39-I39)*24,((L39-K39)+(J39-I39))*24)))))))</f>
        <v>0</v>
      </c>
    </row>
    <row r="40" spans="1:13">
      <c r="A40" s="32" t="s">
        <v>11</v>
      </c>
      <c r="B40" s="33"/>
      <c r="C40" s="33"/>
      <c r="D40" s="33"/>
      <c r="E40" s="34"/>
      <c r="F40" s="6">
        <f>SUMIF(F35:F39,"&gt;0")</f>
        <v>0</v>
      </c>
      <c r="H40" s="32" t="s">
        <v>11</v>
      </c>
      <c r="I40" s="33"/>
      <c r="J40" s="33"/>
      <c r="K40" s="33"/>
      <c r="L40" s="34"/>
      <c r="M40" s="6">
        <f>SUMIF(M35:M39,"&gt;0")</f>
        <v>0</v>
      </c>
    </row>
    <row r="41" spans="1:13" ht="13.5" thickBot="1">
      <c r="A41" s="35" t="s">
        <v>15</v>
      </c>
      <c r="B41" s="36"/>
      <c r="C41" s="36"/>
      <c r="D41" s="36"/>
      <c r="E41" s="37"/>
      <c r="F41" s="5">
        <f>F40+M31-(39-(COUNTIF(F35:F38,"Abs")*8.25+IF(F39="Abs",6,0)+COUNTIF(B35:B39,OR("1/2 RTT","1/2 Congé","1/2 FRAC","1/2 OFFERT"))*4.25+IF(OR(D39="1/2 RTT",D39="1/2 Congé",D39="1/2 FRAC",D39="1/2 OFFERT"),2,0)))</f>
        <v>-248.50000000000011</v>
      </c>
      <c r="H41" s="35" t="s">
        <v>15</v>
      </c>
      <c r="I41" s="36"/>
      <c r="J41" s="36"/>
      <c r="K41" s="36"/>
      <c r="L41" s="37"/>
      <c r="M41" s="5">
        <f>M40+F41-(39-(COUNTIF(M35:M38,"Abs")*8.25+IF(M39="Abs",6,0)+COUNTIF(I35:I39,OR("1/2 RTT","1/2 Congé","1/2 FRAC","1/2 OFFERT"))*4.25+IF(OR(K39="1/2 RTT",K39="1/2 Congé",K39="1/2 FRAC",K39="1/2 OFFERT"),2,0)))</f>
        <v>-287.50000000000011</v>
      </c>
    </row>
    <row r="42" spans="1:13" ht="13.5" thickBot="1"/>
    <row r="43" spans="1:13" ht="12.75" customHeight="1">
      <c r="A43" s="26">
        <f>H33+1</f>
        <v>9</v>
      </c>
      <c r="B43" s="38" t="s">
        <v>1</v>
      </c>
      <c r="C43" s="39"/>
      <c r="D43" s="38" t="s">
        <v>2</v>
      </c>
      <c r="E43" s="39"/>
      <c r="F43" s="40" t="s">
        <v>5</v>
      </c>
      <c r="H43" s="26">
        <f>A43+1</f>
        <v>10</v>
      </c>
      <c r="I43" s="28" t="s">
        <v>1</v>
      </c>
      <c r="J43" s="29"/>
      <c r="K43" s="28" t="s">
        <v>2</v>
      </c>
      <c r="L43" s="29"/>
      <c r="M43" s="30" t="s">
        <v>5</v>
      </c>
    </row>
    <row r="44" spans="1:13" ht="12.75" customHeight="1">
      <c r="A44" s="27"/>
      <c r="B44" s="12" t="s">
        <v>3</v>
      </c>
      <c r="C44" s="12" t="s">
        <v>4</v>
      </c>
      <c r="D44" s="12" t="s">
        <v>3</v>
      </c>
      <c r="E44" s="12" t="s">
        <v>4</v>
      </c>
      <c r="F44" s="41"/>
      <c r="H44" s="27"/>
      <c r="I44" s="10" t="s">
        <v>3</v>
      </c>
      <c r="J44" s="10" t="s">
        <v>4</v>
      </c>
      <c r="K44" s="10" t="s">
        <v>3</v>
      </c>
      <c r="L44" s="10" t="s">
        <v>4</v>
      </c>
      <c r="M44" s="31"/>
    </row>
    <row r="45" spans="1:13">
      <c r="A45" s="9" t="s">
        <v>6</v>
      </c>
      <c r="B45" s="2"/>
      <c r="C45" s="2"/>
      <c r="D45" s="2"/>
      <c r="E45" s="2"/>
      <c r="F45" s="4">
        <f>IF(OR(B45="FERIE",B45="RTT",B45="Congé",B45="FRAC",B45="PONT",B45="OFFERT"),"Abs",IF(OR(B45="1/2 RTT",B45="1/2 Congé",B45="1/2 FRAC",B45="1/2 OFFERT"),(E45-D45)*24,IF(OR(D45="1/2 RTT",D45="1/2 Congé",D45="1/2 FRAC",D45="1/2 OFFERT"),(C45-B45)*24,((E45-D45)+(C45-B45))*24)))</f>
        <v>0</v>
      </c>
      <c r="H45" s="9" t="s">
        <v>6</v>
      </c>
      <c r="I45" s="2"/>
      <c r="J45" s="2"/>
      <c r="K45" s="2"/>
      <c r="L45" s="2"/>
      <c r="M45" s="4">
        <f>IF(I45="FERIE","Abs",IF(I45="PONT","Abs",IF(I45="RTT","Abs",IF(I45="Congé","Abs",IF(I45="FRAC","Abs",IF(I45="1/2 congé",(L45-K45)*24,IF(K45="1/2 congé",(J45-I45)*24,((L45-K45)+(J45-I45))*24)))))))</f>
        <v>0</v>
      </c>
    </row>
    <row r="46" spans="1:13">
      <c r="A46" s="9" t="s">
        <v>7</v>
      </c>
      <c r="B46" s="2"/>
      <c r="C46" s="2"/>
      <c r="D46" s="2"/>
      <c r="E46" s="2"/>
      <c r="F46" s="4">
        <f t="shared" ref="F46:F49" si="5">IF(OR(B46="FERIE",B46="RTT",B46="Congé",B46="FRAC",B46="PONT",B46="OFFERT"),"Abs",IF(OR(B46="1/2 RTT",B46="1/2 Congé",B46="1/2 FRAC",B46="1/2 OFFERT"),(E46-D46)*24,IF(OR(D46="1/2 RTT",D46="1/2 Congé",D46="1/2 FRAC",D46="1/2 OFFERT"),(C46-B46)*24,((E46-D46)+(C46-B46))*24)))</f>
        <v>0</v>
      </c>
      <c r="H46" s="9" t="s">
        <v>7</v>
      </c>
      <c r="I46" s="2"/>
      <c r="J46" s="2"/>
      <c r="K46" s="2"/>
      <c r="L46" s="2"/>
      <c r="M46" s="4">
        <f>IF(I46="FERIE","Abs",IF(I46="PONT","Abs",IF(I46="RTT","Abs",IF(I46="Congé","Abs",IF(I46="FRAC","Abs",IF(I46="1/2 congé",(L46-K46)*24,IF(K46="1/2 congé",(J46-I46)*24,((L46-K46)+(J46-I46))*24)))))))</f>
        <v>0</v>
      </c>
    </row>
    <row r="47" spans="1:13">
      <c r="A47" s="9" t="s">
        <v>8</v>
      </c>
      <c r="B47" s="2"/>
      <c r="C47" s="2"/>
      <c r="D47" s="2"/>
      <c r="E47" s="2"/>
      <c r="F47" s="4">
        <f t="shared" si="5"/>
        <v>0</v>
      </c>
      <c r="H47" s="9" t="s">
        <v>8</v>
      </c>
      <c r="I47" s="2"/>
      <c r="J47" s="2"/>
      <c r="K47" s="2"/>
      <c r="L47" s="2"/>
      <c r="M47" s="4">
        <f>IF(I47="FERIE","Abs",IF(I47="PONT","Abs",IF(I47="RTT","Abs",IF(I47="Congé","Abs",IF(I47="FRAC","Abs",IF(I47="1/2 congé",(L47-K47)*24,IF(K47="1/2 congé",(J47-I47)*24,((L47-K47)+(J47-I47))*24)))))))</f>
        <v>0</v>
      </c>
    </row>
    <row r="48" spans="1:13">
      <c r="A48" s="9" t="s">
        <v>9</v>
      </c>
      <c r="B48" s="2"/>
      <c r="C48" s="2"/>
      <c r="D48" s="2"/>
      <c r="E48" s="2"/>
      <c r="F48" s="4">
        <f t="shared" si="5"/>
        <v>0</v>
      </c>
      <c r="H48" s="9" t="s">
        <v>9</v>
      </c>
      <c r="I48" s="2"/>
      <c r="J48" s="2"/>
      <c r="K48" s="2"/>
      <c r="L48" s="2"/>
      <c r="M48" s="4">
        <f>IF(I48="FERIE","Abs",IF(I48="PONT","Abs",IF(I48="RTT","Abs",IF(I48="Congé","Abs",IF(I48="FRAC","Abs",IF(I48="1/2 congé",(L48-K48)*24,IF(K48="1/2 congé",(J48-I48)*24,((L48-K48)+(J48-I48))*24)))))))</f>
        <v>0</v>
      </c>
    </row>
    <row r="49" spans="1:13">
      <c r="A49" s="9" t="s">
        <v>10</v>
      </c>
      <c r="B49" s="2"/>
      <c r="C49" s="2"/>
      <c r="D49" s="8"/>
      <c r="E49" s="2"/>
      <c r="F49" s="4">
        <f t="shared" si="5"/>
        <v>0</v>
      </c>
      <c r="H49" s="9" t="s">
        <v>10</v>
      </c>
      <c r="I49" s="2"/>
      <c r="J49" s="2"/>
      <c r="K49" s="8"/>
      <c r="L49" s="2"/>
      <c r="M49" s="4">
        <f>IF(I49="FERIE","Abs",IF(I49="PONT","Abs",IF(I49="RTT","Abs",IF(I49="Congé","Abs",IF(I49="FRAC","Abs",IF(I49="1/2 congé",(L49-K49)*24,IF(K49="1/2 congé",(J49-I49)*24,((L49-K49)+(J49-I49))*24)))))))</f>
        <v>0</v>
      </c>
    </row>
    <row r="50" spans="1:13">
      <c r="A50" s="32" t="s">
        <v>11</v>
      </c>
      <c r="B50" s="33"/>
      <c r="C50" s="33"/>
      <c r="D50" s="33"/>
      <c r="E50" s="34"/>
      <c r="F50" s="6">
        <f>SUMIF(F45:F49,"&gt;0")</f>
        <v>0</v>
      </c>
      <c r="H50" s="32" t="s">
        <v>11</v>
      </c>
      <c r="I50" s="33"/>
      <c r="J50" s="33"/>
      <c r="K50" s="33"/>
      <c r="L50" s="34"/>
      <c r="M50" s="6">
        <f>SUMIF(M45:M49,"&gt;0")</f>
        <v>0</v>
      </c>
    </row>
    <row r="51" spans="1:13" ht="13.5" thickBot="1">
      <c r="A51" s="35" t="s">
        <v>15</v>
      </c>
      <c r="B51" s="36"/>
      <c r="C51" s="36"/>
      <c r="D51" s="36"/>
      <c r="E51" s="37"/>
      <c r="F51" s="5">
        <f>F50+M41-(39-(COUNTIF(F45:F48,"Abs")*8.25+IF(F49="Abs",6,0)+COUNTIF(B45:B49,OR("1/2 RTT","1/2 Congé","1/2 FRAC","1/2 OFFERT"))*4.25+IF(OR(D49="1/2 RTT",D49="1/2 Congé",D49="1/2 FRAC",D49="1/2 OFFERT"),2,0)))</f>
        <v>-326.50000000000011</v>
      </c>
      <c r="H51" s="35" t="s">
        <v>15</v>
      </c>
      <c r="I51" s="36"/>
      <c r="J51" s="36"/>
      <c r="K51" s="36"/>
      <c r="L51" s="37"/>
      <c r="M51" s="5">
        <f>M50+F51-(39-(COUNTIF(M45:M48,"Abs")*8.25+IF(M49="Abs",6,0)+COUNTIF(I45:I49,OR("1/2 RTT","1/2 Congé","1/2 FRAC","1/2 OFFERT"))*4.25+IF(OR(K49="1/2 RTT",K49="1/2 Congé",K49="1/2 FRAC",K49="1/2 OFFERT"),2,0)))</f>
        <v>-365.50000000000011</v>
      </c>
    </row>
    <row r="52" spans="1:13" ht="13.5" thickBot="1"/>
    <row r="53" spans="1:13" ht="12.75" customHeight="1">
      <c r="A53" s="26">
        <f>H43+1</f>
        <v>11</v>
      </c>
      <c r="B53" s="38" t="s">
        <v>1</v>
      </c>
      <c r="C53" s="39"/>
      <c r="D53" s="38" t="s">
        <v>2</v>
      </c>
      <c r="E53" s="39"/>
      <c r="F53" s="40" t="s">
        <v>5</v>
      </c>
      <c r="H53" s="26">
        <f>A53+1</f>
        <v>12</v>
      </c>
      <c r="I53" s="28" t="s">
        <v>1</v>
      </c>
      <c r="J53" s="29"/>
      <c r="K53" s="28" t="s">
        <v>2</v>
      </c>
      <c r="L53" s="29"/>
      <c r="M53" s="30" t="s">
        <v>5</v>
      </c>
    </row>
    <row r="54" spans="1:13" ht="12.75" customHeight="1">
      <c r="A54" s="27"/>
      <c r="B54" s="12" t="s">
        <v>3</v>
      </c>
      <c r="C54" s="12" t="s">
        <v>4</v>
      </c>
      <c r="D54" s="12" t="s">
        <v>3</v>
      </c>
      <c r="E54" s="12" t="s">
        <v>4</v>
      </c>
      <c r="F54" s="41"/>
      <c r="H54" s="27"/>
      <c r="I54" s="10" t="s">
        <v>3</v>
      </c>
      <c r="J54" s="10" t="s">
        <v>4</v>
      </c>
      <c r="K54" s="10" t="s">
        <v>3</v>
      </c>
      <c r="L54" s="10" t="s">
        <v>4</v>
      </c>
      <c r="M54" s="31"/>
    </row>
    <row r="55" spans="1:13">
      <c r="A55" s="9" t="s">
        <v>6</v>
      </c>
      <c r="B55" s="2"/>
      <c r="C55" s="2"/>
      <c r="D55" s="2"/>
      <c r="E55" s="2"/>
      <c r="F55" s="4">
        <f>IF(OR(B55="FERIE",B55="RTT",B55="Congé",B55="FRAC",B55="PONT",B55="OFFERT"),"Abs",IF(OR(B55="1/2 RTT",B55="1/2 Congé",B55="1/2 FRAC",B55="1/2 OFFERT"),(E55-D55)*24,IF(OR(D55="1/2 RTT",D55="1/2 Congé",D55="1/2 FRAC",D55="1/2 OFFERT"),(C55-B55)*24,((E55-D55)+(C55-B55))*24)))</f>
        <v>0</v>
      </c>
      <c r="H55" s="9" t="s">
        <v>6</v>
      </c>
      <c r="I55" s="2"/>
      <c r="J55" s="2"/>
      <c r="K55" s="2"/>
      <c r="L55" s="2"/>
      <c r="M55" s="4">
        <f>IF(I55="FERIE","Abs",IF(I55="PONT","Abs",IF(I55="RTT","Abs",IF(I55="Congé","Abs",IF(I55="FRAC","Abs",IF(I55="1/2 congé",(L55-K55)*24,IF(K55="1/2 congé",(J55-I55)*24,((L55-K55)+(J55-I55))*24)))))))</f>
        <v>0</v>
      </c>
    </row>
    <row r="56" spans="1:13">
      <c r="A56" s="9" t="s">
        <v>7</v>
      </c>
      <c r="B56" s="2"/>
      <c r="C56" s="2"/>
      <c r="D56" s="2"/>
      <c r="E56" s="2"/>
      <c r="F56" s="4">
        <f t="shared" ref="F56:F59" si="6">IF(OR(B56="FERIE",B56="RTT",B56="Congé",B56="FRAC",B56="PONT",B56="OFFERT"),"Abs",IF(OR(B56="1/2 RTT",B56="1/2 Congé",B56="1/2 FRAC",B56="1/2 OFFERT"),(E56-D56)*24,IF(OR(D56="1/2 RTT",D56="1/2 Congé",D56="1/2 FRAC",D56="1/2 OFFERT"),(C56-B56)*24,((E56-D56)+(C56-B56))*24)))</f>
        <v>0</v>
      </c>
      <c r="H56" s="9" t="s">
        <v>7</v>
      </c>
      <c r="I56" s="2"/>
      <c r="J56" s="2"/>
      <c r="K56" s="2"/>
      <c r="L56" s="2"/>
      <c r="M56" s="4">
        <f>IF(I56="FERIE","Abs",IF(I56="PONT","Abs",IF(I56="RTT","Abs",IF(I56="Congé","Abs",IF(I56="FRAC","Abs",IF(I56="1/2 congé",(L56-K56)*24,IF(K56="1/2 congé",(J56-I56)*24,((L56-K56)+(J56-I56))*24)))))))</f>
        <v>0</v>
      </c>
    </row>
    <row r="57" spans="1:13">
      <c r="A57" s="9" t="s">
        <v>8</v>
      </c>
      <c r="B57" s="2"/>
      <c r="C57" s="2"/>
      <c r="D57" s="2"/>
      <c r="E57" s="2"/>
      <c r="F57" s="4">
        <f t="shared" si="6"/>
        <v>0</v>
      </c>
      <c r="H57" s="9" t="s">
        <v>8</v>
      </c>
      <c r="I57" s="2"/>
      <c r="J57" s="2"/>
      <c r="K57" s="2"/>
      <c r="L57" s="2"/>
      <c r="M57" s="4">
        <f>IF(I57="FERIE","Abs",IF(I57="PONT","Abs",IF(I57="RTT","Abs",IF(I57="Congé","Abs",IF(I57="FRAC","Abs",IF(I57="1/2 congé",(L57-K57)*24,IF(K57="1/2 congé",(J57-I57)*24,((L57-K57)+(J57-I57))*24)))))))</f>
        <v>0</v>
      </c>
    </row>
    <row r="58" spans="1:13">
      <c r="A58" s="9" t="s">
        <v>9</v>
      </c>
      <c r="B58" s="2"/>
      <c r="C58" s="2"/>
      <c r="D58" s="2"/>
      <c r="E58" s="2"/>
      <c r="F58" s="4">
        <f t="shared" si="6"/>
        <v>0</v>
      </c>
      <c r="H58" s="9" t="s">
        <v>9</v>
      </c>
      <c r="I58" s="2"/>
      <c r="J58" s="2"/>
      <c r="K58" s="2"/>
      <c r="L58" s="2"/>
      <c r="M58" s="4">
        <f>IF(I58="FERIE","Abs",IF(I58="PONT","Abs",IF(I58="RTT","Abs",IF(I58="Congé","Abs",IF(I58="FRAC","Abs",IF(I58="1/2 congé",(L58-K58)*24,IF(K58="1/2 congé",(J58-I58)*24,((L58-K58)+(J58-I58))*24)))))))</f>
        <v>0</v>
      </c>
    </row>
    <row r="59" spans="1:13">
      <c r="A59" s="9" t="s">
        <v>10</v>
      </c>
      <c r="B59" s="2"/>
      <c r="C59" s="2"/>
      <c r="D59" s="8"/>
      <c r="E59" s="2"/>
      <c r="F59" s="4">
        <f t="shared" si="6"/>
        <v>0</v>
      </c>
      <c r="H59" s="9" t="s">
        <v>10</v>
      </c>
      <c r="I59" s="2"/>
      <c r="J59" s="2"/>
      <c r="K59" s="8"/>
      <c r="L59" s="2"/>
      <c r="M59" s="4">
        <f>IF(I59="FERIE","Abs",IF(I59="PONT","Abs",IF(I59="RTT","Abs",IF(I59="Congé","Abs",IF(I59="FRAC","Abs",IF(I59="1/2 congé",(L59-K59)*24,IF(K59="1/2 congé",(J59-I59)*24,((L59-K59)+(J59-I59))*24)))))))</f>
        <v>0</v>
      </c>
    </row>
    <row r="60" spans="1:13">
      <c r="A60" s="32" t="s">
        <v>11</v>
      </c>
      <c r="B60" s="33"/>
      <c r="C60" s="33"/>
      <c r="D60" s="33"/>
      <c r="E60" s="34"/>
      <c r="F60" s="6">
        <f>SUMIF(F55:F59,"&gt;0")</f>
        <v>0</v>
      </c>
      <c r="H60" s="32" t="s">
        <v>11</v>
      </c>
      <c r="I60" s="33"/>
      <c r="J60" s="33"/>
      <c r="K60" s="33"/>
      <c r="L60" s="34"/>
      <c r="M60" s="6">
        <f>SUMIF(M55:M59,"&gt;0")</f>
        <v>0</v>
      </c>
    </row>
    <row r="61" spans="1:13" ht="13.5" thickBot="1">
      <c r="A61" s="35" t="s">
        <v>15</v>
      </c>
      <c r="B61" s="36"/>
      <c r="C61" s="36"/>
      <c r="D61" s="36"/>
      <c r="E61" s="37"/>
      <c r="F61" s="5">
        <f>F60+M51-(39-(COUNTIF(F55:F58,"Abs")*8.25+IF(F59="Abs",6,0)+COUNTIF(B55:B59,OR("1/2 RTT","1/2 Congé","1/2 FRAC","1/2 OFFERT"))*4.25+IF(OR(D59="1/2 RTT",D59="1/2 Congé",D59="1/2 FRAC",D59="1/2 OFFERT"),2,0)))</f>
        <v>-404.50000000000011</v>
      </c>
      <c r="H61" s="35" t="s">
        <v>15</v>
      </c>
      <c r="I61" s="36"/>
      <c r="J61" s="36"/>
      <c r="K61" s="36"/>
      <c r="L61" s="37"/>
      <c r="M61" s="5">
        <f>M60+F61-(39-(COUNTIF(M55:M58,"Abs")*8.25+IF(M59="Abs",6,0)+COUNTIF(I55:I59,OR("1/2 RTT","1/2 Congé","1/2 FRAC","1/2 OFFERT"))*4.25+IF(OR(K59="1/2 RTT",K59="1/2 Congé",K59="1/2 FRAC",K59="1/2 OFFERT"),2,0)))</f>
        <v>-443.50000000000011</v>
      </c>
    </row>
    <row r="62" spans="1:13" ht="13.5" thickBot="1"/>
    <row r="63" spans="1:13" ht="12.75" customHeight="1">
      <c r="A63" s="26">
        <f>H53+1</f>
        <v>13</v>
      </c>
      <c r="B63" s="38" t="s">
        <v>1</v>
      </c>
      <c r="C63" s="39"/>
      <c r="D63" s="38" t="s">
        <v>2</v>
      </c>
      <c r="E63" s="39"/>
      <c r="F63" s="40" t="s">
        <v>5</v>
      </c>
      <c r="H63" s="26">
        <f>A63+1</f>
        <v>14</v>
      </c>
      <c r="I63" s="28" t="s">
        <v>1</v>
      </c>
      <c r="J63" s="29"/>
      <c r="K63" s="28" t="s">
        <v>2</v>
      </c>
      <c r="L63" s="29"/>
      <c r="M63" s="30" t="s">
        <v>5</v>
      </c>
    </row>
    <row r="64" spans="1:13" ht="12.75" customHeight="1">
      <c r="A64" s="27"/>
      <c r="B64" s="12" t="s">
        <v>3</v>
      </c>
      <c r="C64" s="12" t="s">
        <v>4</v>
      </c>
      <c r="D64" s="12" t="s">
        <v>3</v>
      </c>
      <c r="E64" s="12" t="s">
        <v>4</v>
      </c>
      <c r="F64" s="41"/>
      <c r="H64" s="27"/>
      <c r="I64" s="10" t="s">
        <v>3</v>
      </c>
      <c r="J64" s="10" t="s">
        <v>4</v>
      </c>
      <c r="K64" s="10" t="s">
        <v>3</v>
      </c>
      <c r="L64" s="10" t="s">
        <v>4</v>
      </c>
      <c r="M64" s="31"/>
    </row>
    <row r="65" spans="1:13">
      <c r="A65" s="9" t="s">
        <v>6</v>
      </c>
      <c r="B65" s="2"/>
      <c r="C65" s="2"/>
      <c r="D65" s="2"/>
      <c r="E65" s="2"/>
      <c r="F65" s="4">
        <f>IF(OR(B65="FERIE",B65="RTT",B65="Congé",B65="FRAC",B65="PONT",B65="OFFERT"),"Abs",IF(OR(B65="1/2 RTT",B65="1/2 Congé",B65="1/2 FRAC",B65="1/2 OFFERT"),(E65-D65)*24,IF(OR(D65="1/2 RTT",D65="1/2 Congé",D65="1/2 FRAC",D65="1/2 OFFERT"),(C65-B65)*24,((E65-D65)+(C65-B65))*24)))</f>
        <v>0</v>
      </c>
      <c r="H65" s="9" t="s">
        <v>6</v>
      </c>
      <c r="I65" s="2"/>
      <c r="J65" s="2"/>
      <c r="K65" s="2"/>
      <c r="L65" s="2"/>
      <c r="M65" s="4">
        <f>IF(I65="FERIE","Abs",IF(I65="PONT","Abs",IF(I65="RTT","Abs",IF(I65="Congé","Abs",IF(I65="FRAC","Abs",IF(I65="1/2 congé",(L65-K65)*24,IF(K65="1/2 congé",(J65-I65)*24,((L65-K65)+(J65-I65))*24)))))))</f>
        <v>0</v>
      </c>
    </row>
    <row r="66" spans="1:13">
      <c r="A66" s="9" t="s">
        <v>7</v>
      </c>
      <c r="B66" s="2"/>
      <c r="C66" s="2"/>
      <c r="D66" s="2"/>
      <c r="E66" s="2"/>
      <c r="F66" s="4">
        <f t="shared" ref="F66:F69" si="7">IF(OR(B66="FERIE",B66="RTT",B66="Congé",B66="FRAC",B66="PONT",B66="OFFERT"),"Abs",IF(OR(B66="1/2 RTT",B66="1/2 Congé",B66="1/2 FRAC",B66="1/2 OFFERT"),(E66-D66)*24,IF(OR(D66="1/2 RTT",D66="1/2 Congé",D66="1/2 FRAC",D66="1/2 OFFERT"),(C66-B66)*24,((E66-D66)+(C66-B66))*24)))</f>
        <v>0</v>
      </c>
      <c r="H66" s="9" t="s">
        <v>7</v>
      </c>
      <c r="I66" s="2"/>
      <c r="J66" s="2"/>
      <c r="K66" s="2"/>
      <c r="L66" s="2"/>
      <c r="M66" s="4">
        <f>IF(I66="FERIE","Abs",IF(I66="PONT","Abs",IF(I66="RTT","Abs",IF(I66="Congé","Abs",IF(I66="FRAC","Abs",IF(I66="1/2 congé",(L66-K66)*24,IF(K66="1/2 congé",(J66-I66)*24,((L66-K66)+(J66-I66))*24)))))))</f>
        <v>0</v>
      </c>
    </row>
    <row r="67" spans="1:13">
      <c r="A67" s="9" t="s">
        <v>8</v>
      </c>
      <c r="B67" s="2"/>
      <c r="C67" s="2"/>
      <c r="D67" s="2"/>
      <c r="E67" s="2"/>
      <c r="F67" s="4">
        <f t="shared" si="7"/>
        <v>0</v>
      </c>
      <c r="H67" s="9" t="s">
        <v>8</v>
      </c>
      <c r="I67" s="2"/>
      <c r="J67" s="2"/>
      <c r="K67" s="2"/>
      <c r="L67" s="2"/>
      <c r="M67" s="4">
        <f>IF(I67="FERIE","Abs",IF(I67="PONT","Abs",IF(I67="RTT","Abs",IF(I67="Congé","Abs",IF(I67="FRAC","Abs",IF(I67="1/2 congé",(L67-K67)*24,IF(K67="1/2 congé",(J67-I67)*24,((L67-K67)+(J67-I67))*24)))))))</f>
        <v>0</v>
      </c>
    </row>
    <row r="68" spans="1:13">
      <c r="A68" s="9" t="s">
        <v>9</v>
      </c>
      <c r="B68" s="2"/>
      <c r="C68" s="2"/>
      <c r="D68" s="2"/>
      <c r="E68" s="2"/>
      <c r="F68" s="4">
        <f t="shared" si="7"/>
        <v>0</v>
      </c>
      <c r="H68" s="9" t="s">
        <v>9</v>
      </c>
      <c r="I68" s="2"/>
      <c r="J68" s="2"/>
      <c r="K68" s="2"/>
      <c r="L68" s="2"/>
      <c r="M68" s="4">
        <f>IF(I68="FERIE","Abs",IF(I68="PONT","Abs",IF(I68="RTT","Abs",IF(I68="Congé","Abs",IF(I68="FRAC","Abs",IF(I68="1/2 congé",(L68-K68)*24,IF(K68="1/2 congé",(J68-I68)*24,((L68-K68)+(J68-I68))*24)))))))</f>
        <v>0</v>
      </c>
    </row>
    <row r="69" spans="1:13">
      <c r="A69" s="9" t="s">
        <v>10</v>
      </c>
      <c r="B69" s="2"/>
      <c r="C69" s="2"/>
      <c r="D69" s="8"/>
      <c r="E69" s="2"/>
      <c r="F69" s="4">
        <f t="shared" si="7"/>
        <v>0</v>
      </c>
      <c r="H69" s="9" t="s">
        <v>10</v>
      </c>
      <c r="I69" s="2"/>
      <c r="J69" s="2"/>
      <c r="K69" s="8"/>
      <c r="L69" s="2"/>
      <c r="M69" s="4">
        <f>IF(I69="FERIE","Abs",IF(I69="PONT","Abs",IF(I69="RTT","Abs",IF(I69="Congé","Abs",IF(I69="FRAC","Abs",IF(I69="1/2 congé",(L69-K69)*24,IF(K69="1/2 congé",(J69-I69)*24,((L69-K69)+(J69-I69))*24)))))))</f>
        <v>0</v>
      </c>
    </row>
    <row r="70" spans="1:13">
      <c r="A70" s="32" t="s">
        <v>11</v>
      </c>
      <c r="B70" s="33"/>
      <c r="C70" s="33"/>
      <c r="D70" s="33"/>
      <c r="E70" s="34"/>
      <c r="F70" s="6">
        <f>SUMIF(F65:F69,"&gt;0")</f>
        <v>0</v>
      </c>
      <c r="H70" s="32" t="s">
        <v>11</v>
      </c>
      <c r="I70" s="33"/>
      <c r="J70" s="33"/>
      <c r="K70" s="33"/>
      <c r="L70" s="34"/>
      <c r="M70" s="6">
        <f>SUMIF(M65:M69,"&gt;0")</f>
        <v>0</v>
      </c>
    </row>
    <row r="71" spans="1:13" ht="13.5" thickBot="1">
      <c r="A71" s="35" t="s">
        <v>15</v>
      </c>
      <c r="B71" s="36"/>
      <c r="C71" s="36"/>
      <c r="D71" s="36"/>
      <c r="E71" s="37"/>
      <c r="F71" s="5">
        <f>F70+M61-(39-(COUNTIF(F65:F68,"Abs")*8.25+IF(F69="Abs",6,0)+COUNTIF(B65:B69,OR("1/2 RTT","1/2 Congé","1/2 FRAC","1/2 OFFERT"))*4.25+IF(OR(D69="1/2 RTT",D69="1/2 Congé",D69="1/2 FRAC",D69="1/2 OFFERT"),2,0)))</f>
        <v>-482.50000000000011</v>
      </c>
      <c r="H71" s="35" t="s">
        <v>15</v>
      </c>
      <c r="I71" s="36"/>
      <c r="J71" s="36"/>
      <c r="K71" s="36"/>
      <c r="L71" s="37"/>
      <c r="M71" s="5">
        <f>M70+F71-(39-(COUNTIF(M65:M68,"Abs")*8.25+IF(M69="Abs",6,0)+COUNTIF(I65:I69,OR("1/2 RTT","1/2 Congé","1/2 FRAC","1/2 OFFERT"))*4.25+IF(OR(K69="1/2 RTT",K69="1/2 Congé",K69="1/2 FRAC",K69="1/2 OFFERT"),2,0)))</f>
        <v>-521.50000000000011</v>
      </c>
    </row>
    <row r="72" spans="1:13" ht="13.5" thickBot="1"/>
    <row r="73" spans="1:13" ht="12.75" customHeight="1">
      <c r="A73" s="26">
        <f>H63+1</f>
        <v>15</v>
      </c>
      <c r="B73" s="38" t="s">
        <v>1</v>
      </c>
      <c r="C73" s="39"/>
      <c r="D73" s="38" t="s">
        <v>2</v>
      </c>
      <c r="E73" s="39"/>
      <c r="F73" s="40" t="s">
        <v>5</v>
      </c>
      <c r="H73" s="26">
        <f>A73+1</f>
        <v>16</v>
      </c>
      <c r="I73" s="28" t="s">
        <v>1</v>
      </c>
      <c r="J73" s="29"/>
      <c r="K73" s="28" t="s">
        <v>2</v>
      </c>
      <c r="L73" s="29"/>
      <c r="M73" s="30" t="s">
        <v>5</v>
      </c>
    </row>
    <row r="74" spans="1:13" ht="12.75" customHeight="1">
      <c r="A74" s="27"/>
      <c r="B74" s="12" t="s">
        <v>3</v>
      </c>
      <c r="C74" s="12" t="s">
        <v>4</v>
      </c>
      <c r="D74" s="12" t="s">
        <v>3</v>
      </c>
      <c r="E74" s="12" t="s">
        <v>4</v>
      </c>
      <c r="F74" s="41"/>
      <c r="H74" s="27"/>
      <c r="I74" s="10" t="s">
        <v>3</v>
      </c>
      <c r="J74" s="10" t="s">
        <v>4</v>
      </c>
      <c r="K74" s="10" t="s">
        <v>3</v>
      </c>
      <c r="L74" s="10" t="s">
        <v>4</v>
      </c>
      <c r="M74" s="31"/>
    </row>
    <row r="75" spans="1:13">
      <c r="A75" s="9" t="s">
        <v>6</v>
      </c>
      <c r="B75" s="2"/>
      <c r="C75" s="2"/>
      <c r="D75" s="2"/>
      <c r="E75" s="2"/>
      <c r="F75" s="4">
        <f>IF(OR(B75="FERIE",B75="RTT",B75="Congé",B75="FRAC",B75="PONT",B75="OFFERT"),"Abs",IF(OR(B75="1/2 RTT",B75="1/2 Congé",B75="1/2 FRAC",B75="1/2 OFFERT"),(E75-D75)*24,IF(OR(D75="1/2 RTT",D75="1/2 Congé",D75="1/2 FRAC",D75="1/2 OFFERT"),(C75-B75)*24,((E75-D75)+(C75-B75))*24)))</f>
        <v>0</v>
      </c>
      <c r="H75" s="9" t="s">
        <v>6</v>
      </c>
      <c r="I75" s="2"/>
      <c r="J75" s="2"/>
      <c r="K75" s="2"/>
      <c r="L75" s="2"/>
      <c r="M75" s="4">
        <f>IF(I75="FERIE","Abs",IF(I75="PONT","Abs",IF(I75="RTT","Abs",IF(I75="Congé","Abs",IF(I75="FRAC","Abs",IF(I75="1/2 congé",(L75-K75)*24,IF(K75="1/2 congé",(J75-I75)*24,((L75-K75)+(J75-I75))*24)))))))</f>
        <v>0</v>
      </c>
    </row>
    <row r="76" spans="1:13">
      <c r="A76" s="9" t="s">
        <v>7</v>
      </c>
      <c r="B76" s="2"/>
      <c r="C76" s="2"/>
      <c r="D76" s="2"/>
      <c r="E76" s="2"/>
      <c r="F76" s="4">
        <f t="shared" ref="F76:F79" si="8">IF(OR(B76="FERIE",B76="RTT",B76="Congé",B76="FRAC",B76="PONT",B76="OFFERT"),"Abs",IF(OR(B76="1/2 RTT",B76="1/2 Congé",B76="1/2 FRAC",B76="1/2 OFFERT"),(E76-D76)*24,IF(OR(D76="1/2 RTT",D76="1/2 Congé",D76="1/2 FRAC",D76="1/2 OFFERT"),(C76-B76)*24,((E76-D76)+(C76-B76))*24)))</f>
        <v>0</v>
      </c>
      <c r="H76" s="9" t="s">
        <v>7</v>
      </c>
      <c r="I76" s="2"/>
      <c r="J76" s="2"/>
      <c r="K76" s="2"/>
      <c r="L76" s="2"/>
      <c r="M76" s="4">
        <f>IF(I76="FERIE","Abs",IF(I76="PONT","Abs",IF(I76="RTT","Abs",IF(I76="Congé","Abs",IF(I76="FRAC","Abs",IF(I76="1/2 congé",(L76-K76)*24,IF(K76="1/2 congé",(J76-I76)*24,((L76-K76)+(J76-I76))*24)))))))</f>
        <v>0</v>
      </c>
    </row>
    <row r="77" spans="1:13">
      <c r="A77" s="9" t="s">
        <v>8</v>
      </c>
      <c r="B77" s="2"/>
      <c r="C77" s="2"/>
      <c r="D77" s="2"/>
      <c r="E77" s="2"/>
      <c r="F77" s="4">
        <f t="shared" si="8"/>
        <v>0</v>
      </c>
      <c r="H77" s="9" t="s">
        <v>8</v>
      </c>
      <c r="I77" s="2"/>
      <c r="J77" s="2"/>
      <c r="K77" s="2"/>
      <c r="L77" s="2"/>
      <c r="M77" s="4">
        <f>IF(I77="FERIE","Abs",IF(I77="PONT","Abs",IF(I77="RTT","Abs",IF(I77="Congé","Abs",IF(I77="FRAC","Abs",IF(I77="1/2 congé",(L77-K77)*24,IF(K77="1/2 congé",(J77-I77)*24,((L77-K77)+(J77-I77))*24)))))))</f>
        <v>0</v>
      </c>
    </row>
    <row r="78" spans="1:13">
      <c r="A78" s="9" t="s">
        <v>9</v>
      </c>
      <c r="B78" s="2"/>
      <c r="C78" s="2"/>
      <c r="D78" s="2"/>
      <c r="E78" s="2"/>
      <c r="F78" s="4">
        <f t="shared" si="8"/>
        <v>0</v>
      </c>
      <c r="H78" s="9" t="s">
        <v>9</v>
      </c>
      <c r="I78" s="2"/>
      <c r="J78" s="2"/>
      <c r="K78" s="2"/>
      <c r="L78" s="2"/>
      <c r="M78" s="4">
        <f>IF(I78="FERIE","Abs",IF(I78="PONT","Abs",IF(I78="RTT","Abs",IF(I78="Congé","Abs",IF(I78="FRAC","Abs",IF(I78="1/2 congé",(L78-K78)*24,IF(K78="1/2 congé",(J78-I78)*24,((L78-K78)+(J78-I78))*24)))))))</f>
        <v>0</v>
      </c>
    </row>
    <row r="79" spans="1:13">
      <c r="A79" s="9" t="s">
        <v>10</v>
      </c>
      <c r="B79" s="2"/>
      <c r="C79" s="2"/>
      <c r="D79" s="8"/>
      <c r="E79" s="2"/>
      <c r="F79" s="4">
        <f t="shared" si="8"/>
        <v>0</v>
      </c>
      <c r="H79" s="9" t="s">
        <v>10</v>
      </c>
      <c r="I79" s="2"/>
      <c r="J79" s="2"/>
      <c r="K79" s="8"/>
      <c r="L79" s="2"/>
      <c r="M79" s="4">
        <f>IF(I79="FERIE","Abs",IF(I79="PONT","Abs",IF(I79="RTT","Abs",IF(I79="Congé","Abs",IF(I79="FRAC","Abs",IF(I79="1/2 congé",(L79-K79)*24,IF(K79="1/2 congé",(J79-I79)*24,((L79-K79)+(J79-I79))*24)))))))</f>
        <v>0</v>
      </c>
    </row>
    <row r="80" spans="1:13">
      <c r="A80" s="32" t="s">
        <v>11</v>
      </c>
      <c r="B80" s="33"/>
      <c r="C80" s="33"/>
      <c r="D80" s="33"/>
      <c r="E80" s="34"/>
      <c r="F80" s="6">
        <f>SUMIF(F75:F79,"&gt;0")</f>
        <v>0</v>
      </c>
      <c r="H80" s="32" t="s">
        <v>11</v>
      </c>
      <c r="I80" s="33"/>
      <c r="J80" s="33"/>
      <c r="K80" s="33"/>
      <c r="L80" s="34"/>
      <c r="M80" s="6">
        <f>SUMIF(M75:M79,"&gt;0")</f>
        <v>0</v>
      </c>
    </row>
    <row r="81" spans="1:13" ht="13.5" thickBot="1">
      <c r="A81" s="35" t="s">
        <v>15</v>
      </c>
      <c r="B81" s="36"/>
      <c r="C81" s="36"/>
      <c r="D81" s="36"/>
      <c r="E81" s="37"/>
      <c r="F81" s="5">
        <f>F80+M71-(39-(COUNTIF(F75:F78,"Abs")*8.25+IF(F79="Abs",6,0)+COUNTIF(B75:B79,OR("1/2 RTT","1/2 Congé","1/2 FRAC","1/2 OFFERT"))*4.25+IF(OR(D79="1/2 RTT",D79="1/2 Congé",D79="1/2 FRAC",D79="1/2 OFFERT"),2,0)))</f>
        <v>-560.50000000000011</v>
      </c>
      <c r="H81" s="35" t="s">
        <v>15</v>
      </c>
      <c r="I81" s="36"/>
      <c r="J81" s="36"/>
      <c r="K81" s="36"/>
      <c r="L81" s="37"/>
      <c r="M81" s="5">
        <f>M80+F81-(39-(COUNTIF(M75:M78,"Abs")*8.25+IF(M79="Abs",6,0)+COUNTIF(I75:I79,OR("1/2 RTT","1/2 Congé","1/2 FRAC","1/2 OFFERT"))*4.25+IF(OR(K79="1/2 RTT",K79="1/2 Congé",K79="1/2 FRAC",K79="1/2 OFFERT"),2,0)))</f>
        <v>-599.50000000000011</v>
      </c>
    </row>
    <row r="82" spans="1:13" ht="13.5" thickBot="1"/>
    <row r="83" spans="1:13" ht="12.75" customHeight="1">
      <c r="A83" s="26">
        <f>H73+1</f>
        <v>17</v>
      </c>
      <c r="B83" s="28" t="s">
        <v>1</v>
      </c>
      <c r="C83" s="29"/>
      <c r="D83" s="28" t="s">
        <v>2</v>
      </c>
      <c r="E83" s="29"/>
      <c r="F83" s="30" t="s">
        <v>5</v>
      </c>
      <c r="H83" s="26">
        <f>A83+1</f>
        <v>18</v>
      </c>
      <c r="I83" s="28" t="s">
        <v>1</v>
      </c>
      <c r="J83" s="29"/>
      <c r="K83" s="28" t="s">
        <v>2</v>
      </c>
      <c r="L83" s="29"/>
      <c r="M83" s="30" t="s">
        <v>5</v>
      </c>
    </row>
    <row r="84" spans="1:13" ht="12.75" customHeight="1">
      <c r="A84" s="27"/>
      <c r="B84" s="10" t="s">
        <v>3</v>
      </c>
      <c r="C84" s="10" t="s">
        <v>4</v>
      </c>
      <c r="D84" s="10" t="s">
        <v>3</v>
      </c>
      <c r="E84" s="10" t="s">
        <v>4</v>
      </c>
      <c r="F84" s="31"/>
      <c r="H84" s="27"/>
      <c r="I84" s="10" t="s">
        <v>3</v>
      </c>
      <c r="J84" s="10" t="s">
        <v>4</v>
      </c>
      <c r="K84" s="10" t="s">
        <v>3</v>
      </c>
      <c r="L84" s="10" t="s">
        <v>4</v>
      </c>
      <c r="M84" s="31"/>
    </row>
    <row r="85" spans="1:13">
      <c r="A85" s="9" t="s">
        <v>6</v>
      </c>
      <c r="B85" s="2"/>
      <c r="C85" s="2"/>
      <c r="D85" s="2"/>
      <c r="E85" s="2"/>
      <c r="F85" s="4">
        <f>IF(OR(B85="FERIE",B85="RTT",B85="Congé",B85="FRAC",B85="PONT",B85="OFFERT"),"Abs",IF(OR(B85="1/2 RTT",B85="1/2 Congé",B85="1/2 FRAC",B85="1/2 OFFERT"),(E85-D85)*24,IF(OR(D85="1/2 RTT",D85="1/2 Congé",D85="1/2 FRAC",D85="1/2 OFFERT"),(C85-B85)*24,((E85-D85)+(C85-B85))*24)))</f>
        <v>0</v>
      </c>
      <c r="H85" s="9" t="s">
        <v>6</v>
      </c>
      <c r="I85" s="2"/>
      <c r="J85" s="2"/>
      <c r="K85" s="2"/>
      <c r="L85" s="2"/>
      <c r="M85" s="4">
        <f>IF(I85="FERIE","Abs",IF(I85="PONT","Abs",IF(I85="RTT","Abs",IF(I85="Congé","Abs",IF(I85="FRAC","Abs",IF(I85="1/2 congé",(L85-K85)*24,IF(K85="1/2 congé",(J85-I85)*24,((L85-K85)+(J85-I85))*24)))))))</f>
        <v>0</v>
      </c>
    </row>
    <row r="86" spans="1:13">
      <c r="A86" s="9" t="s">
        <v>7</v>
      </c>
      <c r="B86" s="2"/>
      <c r="C86" s="2"/>
      <c r="D86" s="2"/>
      <c r="E86" s="2"/>
      <c r="F86" s="4">
        <f t="shared" ref="F86:F89" si="9">IF(OR(B86="FERIE",B86="RTT",B86="Congé",B86="FRAC",B86="PONT",B86="OFFERT"),"Abs",IF(OR(B86="1/2 RTT",B86="1/2 Congé",B86="1/2 FRAC",B86="1/2 OFFERT"),(E86-D86)*24,IF(OR(D86="1/2 RTT",D86="1/2 Congé",D86="1/2 FRAC",D86="1/2 OFFERT"),(C86-B86)*24,((E86-D86)+(C86-B86))*24)))</f>
        <v>0</v>
      </c>
      <c r="H86" s="9" t="s">
        <v>7</v>
      </c>
      <c r="I86" s="2"/>
      <c r="J86" s="2"/>
      <c r="K86" s="2"/>
      <c r="L86" s="2"/>
      <c r="M86" s="4">
        <f>IF(I86="FERIE","Abs",IF(I86="PONT","Abs",IF(I86="RTT","Abs",IF(I86="Congé","Abs",IF(I86="FRAC","Abs",IF(I86="1/2 congé",(L86-K86)*24,IF(K86="1/2 congé",(J86-I86)*24,((L86-K86)+(J86-I86))*24)))))))</f>
        <v>0</v>
      </c>
    </row>
    <row r="87" spans="1:13">
      <c r="A87" s="9" t="s">
        <v>8</v>
      </c>
      <c r="B87" s="2"/>
      <c r="C87" s="2"/>
      <c r="D87" s="2"/>
      <c r="E87" s="2"/>
      <c r="F87" s="4">
        <f t="shared" si="9"/>
        <v>0</v>
      </c>
      <c r="H87" s="9" t="s">
        <v>8</v>
      </c>
      <c r="I87" s="2"/>
      <c r="J87" s="2"/>
      <c r="K87" s="2"/>
      <c r="L87" s="2"/>
      <c r="M87" s="4">
        <f>IF(I87="FERIE","Abs",IF(I87="PONT","Abs",IF(I87="RTT","Abs",IF(I87="Congé","Abs",IF(I87="FRAC","Abs",IF(I87="1/2 congé",(L87-K87)*24,IF(K87="1/2 congé",(J87-I87)*24,((L87-K87)+(J87-I87))*24)))))))</f>
        <v>0</v>
      </c>
    </row>
    <row r="88" spans="1:13">
      <c r="A88" s="9" t="s">
        <v>9</v>
      </c>
      <c r="B88" s="2"/>
      <c r="C88" s="2"/>
      <c r="D88" s="2"/>
      <c r="E88" s="2"/>
      <c r="F88" s="4">
        <f t="shared" si="9"/>
        <v>0</v>
      </c>
      <c r="H88" s="9" t="s">
        <v>9</v>
      </c>
      <c r="I88" s="2"/>
      <c r="J88" s="2"/>
      <c r="K88" s="2"/>
      <c r="L88" s="2"/>
      <c r="M88" s="4">
        <f>IF(I88="FERIE","Abs",IF(I88="PONT","Abs",IF(I88="RTT","Abs",IF(I88="Congé","Abs",IF(I88="FRAC","Abs",IF(I88="1/2 congé",(L88-K88)*24,IF(K88="1/2 congé",(J88-I88)*24,((L88-K88)+(J88-I88))*24)))))))</f>
        <v>0</v>
      </c>
    </row>
    <row r="89" spans="1:13">
      <c r="A89" s="9" t="s">
        <v>10</v>
      </c>
      <c r="B89" s="2"/>
      <c r="C89" s="2"/>
      <c r="D89" s="8"/>
      <c r="E89" s="2"/>
      <c r="F89" s="4">
        <f t="shared" si="9"/>
        <v>0</v>
      </c>
      <c r="H89" s="9" t="s">
        <v>10</v>
      </c>
      <c r="I89" s="2"/>
      <c r="J89" s="2"/>
      <c r="K89" s="8"/>
      <c r="L89" s="2"/>
      <c r="M89" s="4">
        <f>IF(I89="FERIE","Abs",IF(I89="PONT","Abs",IF(I89="RTT","Abs",IF(I89="Congé","Abs",IF(I89="FRAC","Abs",IF(I89="1/2 congé",(L89-K89)*24,IF(K89="1/2 congé",(J89-I89)*24,((L89-K89)+(J89-I89))*24)))))))</f>
        <v>0</v>
      </c>
    </row>
    <row r="90" spans="1:13">
      <c r="A90" s="32" t="s">
        <v>11</v>
      </c>
      <c r="B90" s="33"/>
      <c r="C90" s="33"/>
      <c r="D90" s="33"/>
      <c r="E90" s="34"/>
      <c r="F90" s="6">
        <f>SUMIF(F85:F89,"&gt;0")</f>
        <v>0</v>
      </c>
      <c r="H90" s="32" t="s">
        <v>11</v>
      </c>
      <c r="I90" s="33"/>
      <c r="J90" s="33"/>
      <c r="K90" s="33"/>
      <c r="L90" s="34"/>
      <c r="M90" s="6">
        <f>SUMIF(M85:M89,"&gt;0")</f>
        <v>0</v>
      </c>
    </row>
    <row r="91" spans="1:13" ht="13.5" thickBot="1">
      <c r="A91" s="35" t="s">
        <v>15</v>
      </c>
      <c r="B91" s="36"/>
      <c r="C91" s="36"/>
      <c r="D91" s="36"/>
      <c r="E91" s="37"/>
      <c r="F91" s="5">
        <f>F90+M81-(39-(COUNTIF(F85:F88,"Abs")*8.25+IF(F89="Abs",6,0)+COUNTIF(B85:B89,OR("1/2 RTT","1/2 Congé","1/2 FRAC","1/2 OFFERT"))*4.25+IF(OR(D89="1/2 RTT",D89="1/2 Congé",D89="1/2 FRAC",D89="1/2 OFFERT"),2,0)))</f>
        <v>-638.50000000000011</v>
      </c>
      <c r="H91" s="35" t="s">
        <v>15</v>
      </c>
      <c r="I91" s="36"/>
      <c r="J91" s="36"/>
      <c r="K91" s="36"/>
      <c r="L91" s="37"/>
      <c r="M91" s="5">
        <f>M90+F91-(39-(COUNTIF(M85:M88,"Abs")*8.25+IF(M89="Abs",6,0)+COUNTIF(I85:I89,OR("1/2 RTT","1/2 Congé","1/2 FRAC","1/2 OFFERT"))*4.25+IF(OR(K89="1/2 RTT",K89="1/2 Congé",K89="1/2 FRAC",K89="1/2 OFFERT"),2,0)))</f>
        <v>-677.50000000000011</v>
      </c>
    </row>
    <row r="92" spans="1:13" ht="13.5" thickBot="1"/>
    <row r="93" spans="1:13" ht="12.75" customHeight="1">
      <c r="A93" s="26">
        <f>H83+1</f>
        <v>19</v>
      </c>
      <c r="B93" s="38" t="s">
        <v>1</v>
      </c>
      <c r="C93" s="39"/>
      <c r="D93" s="38" t="s">
        <v>2</v>
      </c>
      <c r="E93" s="39"/>
      <c r="F93" s="40" t="s">
        <v>5</v>
      </c>
      <c r="H93" s="26">
        <f>A93+1</f>
        <v>20</v>
      </c>
      <c r="I93" s="28" t="s">
        <v>1</v>
      </c>
      <c r="J93" s="29"/>
      <c r="K93" s="28" t="s">
        <v>2</v>
      </c>
      <c r="L93" s="29"/>
      <c r="M93" s="30" t="s">
        <v>5</v>
      </c>
    </row>
    <row r="94" spans="1:13" ht="12.75" customHeight="1">
      <c r="A94" s="27"/>
      <c r="B94" s="12" t="s">
        <v>3</v>
      </c>
      <c r="C94" s="12" t="s">
        <v>4</v>
      </c>
      <c r="D94" s="12" t="s">
        <v>3</v>
      </c>
      <c r="E94" s="12" t="s">
        <v>4</v>
      </c>
      <c r="F94" s="41"/>
      <c r="H94" s="27"/>
      <c r="I94" s="10" t="s">
        <v>3</v>
      </c>
      <c r="J94" s="10" t="s">
        <v>4</v>
      </c>
      <c r="K94" s="10" t="s">
        <v>3</v>
      </c>
      <c r="L94" s="10" t="s">
        <v>4</v>
      </c>
      <c r="M94" s="31"/>
    </row>
    <row r="95" spans="1:13">
      <c r="A95" s="9" t="s">
        <v>6</v>
      </c>
      <c r="B95" s="2"/>
      <c r="C95" s="2"/>
      <c r="D95" s="2"/>
      <c r="E95" s="2"/>
      <c r="F95" s="4">
        <f>IF(OR(B95="FERIE",B95="RTT",B95="Congé",B95="FRAC",B95="PONT",B95="OFFERT"),"Abs",IF(OR(B95="1/2 RTT",B95="1/2 Congé",B95="1/2 FRAC",B95="1/2 OFFERT"),(E95-D95)*24,IF(OR(D95="1/2 RTT",D95="1/2 Congé",D95="1/2 FRAC",D95="1/2 OFFERT"),(C95-B95)*24,((E95-D95)+(C95-B95))*24)))</f>
        <v>0</v>
      </c>
      <c r="H95" s="9" t="s">
        <v>6</v>
      </c>
      <c r="I95" s="2"/>
      <c r="J95" s="2"/>
      <c r="K95" s="2"/>
      <c r="L95" s="2"/>
      <c r="M95" s="4">
        <f>IF(I95="FERIE","Abs",IF(I95="PONT","Abs",IF(I95="RTT","Abs",IF(I95="Congé","Abs",IF(I95="FRAC","Abs",IF(I95="1/2 congé",(L95-K95)*24,IF(K95="1/2 congé",(J95-I95)*24,((L95-K95)+(J95-I95))*24)))))))</f>
        <v>0</v>
      </c>
    </row>
    <row r="96" spans="1:13">
      <c r="A96" s="9" t="s">
        <v>7</v>
      </c>
      <c r="B96" s="2"/>
      <c r="C96" s="2"/>
      <c r="D96" s="2"/>
      <c r="E96" s="2"/>
      <c r="F96" s="4">
        <f t="shared" ref="F96:F99" si="10">IF(OR(B96="FERIE",B96="RTT",B96="Congé",B96="FRAC",B96="PONT",B96="OFFERT"),"Abs",IF(OR(B96="1/2 RTT",B96="1/2 Congé",B96="1/2 FRAC",B96="1/2 OFFERT"),(E96-D96)*24,IF(OR(D96="1/2 RTT",D96="1/2 Congé",D96="1/2 FRAC",D96="1/2 OFFERT"),(C96-B96)*24,((E96-D96)+(C96-B96))*24)))</f>
        <v>0</v>
      </c>
      <c r="H96" s="9" t="s">
        <v>7</v>
      </c>
      <c r="I96" s="2"/>
      <c r="J96" s="2"/>
      <c r="K96" s="2"/>
      <c r="L96" s="2"/>
      <c r="M96" s="4">
        <f>IF(I96="FERIE","Abs",IF(I96="PONT","Abs",IF(I96="RTT","Abs",IF(I96="Congé","Abs",IF(I96="FRAC","Abs",IF(I96="1/2 congé",(L96-K96)*24,IF(K96="1/2 congé",(J96-I96)*24,((L96-K96)+(J96-I96))*24)))))))</f>
        <v>0</v>
      </c>
    </row>
    <row r="97" spans="1:13">
      <c r="A97" s="9" t="s">
        <v>8</v>
      </c>
      <c r="B97" s="2"/>
      <c r="C97" s="2"/>
      <c r="D97" s="2"/>
      <c r="E97" s="2"/>
      <c r="F97" s="4">
        <f t="shared" si="10"/>
        <v>0</v>
      </c>
      <c r="H97" s="9" t="s">
        <v>8</v>
      </c>
      <c r="I97" s="2"/>
      <c r="J97" s="2"/>
      <c r="K97" s="2"/>
      <c r="L97" s="2"/>
      <c r="M97" s="4">
        <f>IF(I97="FERIE","Abs",IF(I97="PONT","Abs",IF(I97="RTT","Abs",IF(I97="Congé","Abs",IF(I97="FRAC","Abs",IF(I97="1/2 congé",(L97-K97)*24,IF(K97="1/2 congé",(J97-I97)*24,((L97-K97)+(J97-I97))*24)))))))</f>
        <v>0</v>
      </c>
    </row>
    <row r="98" spans="1:13">
      <c r="A98" s="9" t="s">
        <v>9</v>
      </c>
      <c r="B98" s="2"/>
      <c r="C98" s="2"/>
      <c r="D98" s="2"/>
      <c r="E98" s="2"/>
      <c r="F98" s="4">
        <f t="shared" si="10"/>
        <v>0</v>
      </c>
      <c r="H98" s="9" t="s">
        <v>9</v>
      </c>
      <c r="I98" s="2"/>
      <c r="J98" s="2"/>
      <c r="K98" s="2"/>
      <c r="L98" s="2"/>
      <c r="M98" s="4">
        <f>IF(I98="FERIE","Abs",IF(I98="PONT","Abs",IF(I98="RTT","Abs",IF(I98="Congé","Abs",IF(I98="FRAC","Abs",IF(I98="1/2 congé",(L98-K98)*24,IF(K98="1/2 congé",(J98-I98)*24,((L98-K98)+(J98-I98))*24)))))))</f>
        <v>0</v>
      </c>
    </row>
    <row r="99" spans="1:13">
      <c r="A99" s="9" t="s">
        <v>10</v>
      </c>
      <c r="B99" s="2"/>
      <c r="C99" s="2"/>
      <c r="D99" s="8"/>
      <c r="E99" s="2"/>
      <c r="F99" s="4">
        <f t="shared" si="10"/>
        <v>0</v>
      </c>
      <c r="H99" s="9" t="s">
        <v>10</v>
      </c>
      <c r="I99" s="2"/>
      <c r="J99" s="2"/>
      <c r="K99" s="8"/>
      <c r="L99" s="2"/>
      <c r="M99" s="4">
        <f>IF(I99="FERIE","Abs",IF(I99="PONT","Abs",IF(I99="RTT","Abs",IF(I99="Congé","Abs",IF(I99="FRAC","Abs",IF(I99="1/2 congé",(L99-K99)*24,IF(K99="1/2 congé",(J99-I99)*24,((L99-K99)+(J99-I99))*24)))))))</f>
        <v>0</v>
      </c>
    </row>
    <row r="100" spans="1:13">
      <c r="A100" s="32" t="s">
        <v>11</v>
      </c>
      <c r="B100" s="33"/>
      <c r="C100" s="33"/>
      <c r="D100" s="33"/>
      <c r="E100" s="34"/>
      <c r="F100" s="6">
        <f>SUMIF(F95:F99,"&gt;0")</f>
        <v>0</v>
      </c>
      <c r="H100" s="32" t="s">
        <v>11</v>
      </c>
      <c r="I100" s="33"/>
      <c r="J100" s="33"/>
      <c r="K100" s="33"/>
      <c r="L100" s="34"/>
      <c r="M100" s="6">
        <f>SUMIF(M95:M99,"&gt;0")</f>
        <v>0</v>
      </c>
    </row>
    <row r="101" spans="1:13" ht="13.5" thickBot="1">
      <c r="A101" s="35" t="s">
        <v>15</v>
      </c>
      <c r="B101" s="36"/>
      <c r="C101" s="36"/>
      <c r="D101" s="36"/>
      <c r="E101" s="37"/>
      <c r="F101" s="5">
        <f>F100+M91-(39-(COUNTIF(F95:F98,"Abs")*8.25+IF(F99="Abs",6,0)+COUNTIF(B95:B99,OR("1/2 RTT","1/2 Congé","1/2 FRAC","1/2 OFFERT"))*4.25+IF(OR(D99="1/2 RTT",D99="1/2 Congé",D99="1/2 FRAC",D99="1/2 OFFERT"),2,0)))</f>
        <v>-716.50000000000011</v>
      </c>
      <c r="H101" s="35" t="s">
        <v>15</v>
      </c>
      <c r="I101" s="36"/>
      <c r="J101" s="36"/>
      <c r="K101" s="36"/>
      <c r="L101" s="37"/>
      <c r="M101" s="5">
        <f>M100+F101-(39-(COUNTIF(M95:M98,"Abs")*8.25+IF(M99="Abs",6,0)+COUNTIF(I95:I99,OR("1/2 RTT","1/2 Congé","1/2 FRAC","1/2 OFFERT"))*4.25+IF(OR(K99="1/2 RTT",K99="1/2 Congé",K99="1/2 FRAC",K99="1/2 OFFERT"),2,0)))</f>
        <v>-755.50000000000011</v>
      </c>
    </row>
    <row r="102" spans="1:13" ht="13.5" thickBot="1"/>
    <row r="103" spans="1:13" ht="12.75" customHeight="1">
      <c r="A103" s="26">
        <f>H93+1</f>
        <v>21</v>
      </c>
      <c r="B103" s="38" t="s">
        <v>1</v>
      </c>
      <c r="C103" s="39"/>
      <c r="D103" s="38" t="s">
        <v>2</v>
      </c>
      <c r="E103" s="39"/>
      <c r="F103" s="40" t="s">
        <v>5</v>
      </c>
      <c r="H103" s="26">
        <f>A103+1</f>
        <v>22</v>
      </c>
      <c r="I103" s="28" t="s">
        <v>1</v>
      </c>
      <c r="J103" s="29"/>
      <c r="K103" s="28" t="s">
        <v>2</v>
      </c>
      <c r="L103" s="29"/>
      <c r="M103" s="30" t="s">
        <v>5</v>
      </c>
    </row>
    <row r="104" spans="1:13" ht="12.75" customHeight="1">
      <c r="A104" s="27"/>
      <c r="B104" s="12" t="s">
        <v>3</v>
      </c>
      <c r="C104" s="12" t="s">
        <v>4</v>
      </c>
      <c r="D104" s="12" t="s">
        <v>3</v>
      </c>
      <c r="E104" s="12" t="s">
        <v>4</v>
      </c>
      <c r="F104" s="41"/>
      <c r="H104" s="27"/>
      <c r="I104" s="10" t="s">
        <v>3</v>
      </c>
      <c r="J104" s="10" t="s">
        <v>4</v>
      </c>
      <c r="K104" s="10" t="s">
        <v>3</v>
      </c>
      <c r="L104" s="10" t="s">
        <v>4</v>
      </c>
      <c r="M104" s="31"/>
    </row>
    <row r="105" spans="1:13">
      <c r="A105" s="9" t="s">
        <v>6</v>
      </c>
      <c r="B105" s="2"/>
      <c r="C105" s="2"/>
      <c r="D105" s="2"/>
      <c r="E105" s="2"/>
      <c r="F105" s="4">
        <f>IF(OR(B105="FERIE",B105="RTT",B105="Congé",B105="FRAC",B105="PONT",B105="OFFERT"),"Abs",IF(OR(B105="1/2 RTT",B105="1/2 Congé",B105="1/2 FRAC",B105="1/2 OFFERT"),(E105-D105)*24,IF(OR(D105="1/2 RTT",D105="1/2 Congé",D105="1/2 FRAC",D105="1/2 OFFERT"),(C105-B105)*24,((E105-D105)+(C105-B105))*24)))</f>
        <v>0</v>
      </c>
      <c r="H105" s="9" t="s">
        <v>6</v>
      </c>
      <c r="I105" s="2"/>
      <c r="J105" s="2"/>
      <c r="K105" s="2"/>
      <c r="L105" s="2"/>
      <c r="M105" s="4">
        <f>IF(I105="FERIE","Abs",IF(I105="PONT","Abs",IF(I105="RTT","Abs",IF(I105="Congé","Abs",IF(I105="FRAC","Abs",IF(I105="1/2 congé",(L105-K105)*24,IF(K105="1/2 congé",(J105-I105)*24,((L105-K105)+(J105-I105))*24)))))))</f>
        <v>0</v>
      </c>
    </row>
    <row r="106" spans="1:13">
      <c r="A106" s="9" t="s">
        <v>7</v>
      </c>
      <c r="B106" s="2"/>
      <c r="C106" s="2"/>
      <c r="D106" s="2"/>
      <c r="E106" s="2"/>
      <c r="F106" s="4">
        <f t="shared" ref="F106:F109" si="11">IF(OR(B106="FERIE",B106="RTT",B106="Congé",B106="FRAC",B106="PONT",B106="OFFERT"),"Abs",IF(OR(B106="1/2 RTT",B106="1/2 Congé",B106="1/2 FRAC",B106="1/2 OFFERT"),(E106-D106)*24,IF(OR(D106="1/2 RTT",D106="1/2 Congé",D106="1/2 FRAC",D106="1/2 OFFERT"),(C106-B106)*24,((E106-D106)+(C106-B106))*24)))</f>
        <v>0</v>
      </c>
      <c r="H106" s="9" t="s">
        <v>7</v>
      </c>
      <c r="I106" s="2"/>
      <c r="J106" s="2"/>
      <c r="K106" s="2"/>
      <c r="L106" s="2"/>
      <c r="M106" s="4">
        <f>IF(I106="FERIE","Abs",IF(I106="PONT","Abs",IF(I106="RTT","Abs",IF(I106="Congé","Abs",IF(I106="FRAC","Abs",IF(I106="1/2 congé",(L106-K106)*24,IF(K106="1/2 congé",(J106-I106)*24,((L106-K106)+(J106-I106))*24)))))))</f>
        <v>0</v>
      </c>
    </row>
    <row r="107" spans="1:13">
      <c r="A107" s="9" t="s">
        <v>8</v>
      </c>
      <c r="B107" s="2"/>
      <c r="C107" s="2"/>
      <c r="D107" s="2"/>
      <c r="E107" s="2"/>
      <c r="F107" s="4">
        <f t="shared" si="11"/>
        <v>0</v>
      </c>
      <c r="H107" s="9" t="s">
        <v>8</v>
      </c>
      <c r="I107" s="2"/>
      <c r="J107" s="2"/>
      <c r="K107" s="2"/>
      <c r="L107" s="2"/>
      <c r="M107" s="4">
        <f>IF(I107="FERIE","Abs",IF(I107="PONT","Abs",IF(I107="RTT","Abs",IF(I107="Congé","Abs",IF(I107="FRAC","Abs",IF(I107="1/2 congé",(L107-K107)*24,IF(K107="1/2 congé",(J107-I107)*24,((L107-K107)+(J107-I107))*24)))))))</f>
        <v>0</v>
      </c>
    </row>
    <row r="108" spans="1:13">
      <c r="A108" s="9" t="s">
        <v>9</v>
      </c>
      <c r="B108" s="2"/>
      <c r="C108" s="2"/>
      <c r="D108" s="2"/>
      <c r="E108" s="2"/>
      <c r="F108" s="4">
        <f t="shared" si="11"/>
        <v>0</v>
      </c>
      <c r="H108" s="9" t="s">
        <v>9</v>
      </c>
      <c r="I108" s="2"/>
      <c r="J108" s="2"/>
      <c r="K108" s="2"/>
      <c r="L108" s="2"/>
      <c r="M108" s="4">
        <f>IF(I108="FERIE","Abs",IF(I108="PONT","Abs",IF(I108="RTT","Abs",IF(I108="Congé","Abs",IF(I108="FRAC","Abs",IF(I108="1/2 congé",(L108-K108)*24,IF(K108="1/2 congé",(J108-I108)*24,((L108-K108)+(J108-I108))*24)))))))</f>
        <v>0</v>
      </c>
    </row>
    <row r="109" spans="1:13">
      <c r="A109" s="9" t="s">
        <v>10</v>
      </c>
      <c r="B109" s="2"/>
      <c r="C109" s="2"/>
      <c r="D109" s="8"/>
      <c r="E109" s="2"/>
      <c r="F109" s="4">
        <f t="shared" si="11"/>
        <v>0</v>
      </c>
      <c r="H109" s="9" t="s">
        <v>10</v>
      </c>
      <c r="I109" s="2"/>
      <c r="J109" s="2"/>
      <c r="K109" s="8"/>
      <c r="L109" s="2"/>
      <c r="M109" s="4">
        <f>IF(I109="FERIE","Abs",IF(I109="PONT","Abs",IF(I109="RTT","Abs",IF(I109="Congé","Abs",IF(I109="FRAC","Abs",IF(I109="1/2 congé",(L109-K109)*24,IF(K109="1/2 congé",(J109-I109)*24,((L109-K109)+(J109-I109))*24)))))))</f>
        <v>0</v>
      </c>
    </row>
    <row r="110" spans="1:13">
      <c r="A110" s="32" t="s">
        <v>11</v>
      </c>
      <c r="B110" s="33"/>
      <c r="C110" s="33"/>
      <c r="D110" s="33"/>
      <c r="E110" s="34"/>
      <c r="F110" s="6">
        <f>SUMIF(F105:F109,"&gt;0")</f>
        <v>0</v>
      </c>
      <c r="H110" s="32" t="s">
        <v>11</v>
      </c>
      <c r="I110" s="33"/>
      <c r="J110" s="33"/>
      <c r="K110" s="33"/>
      <c r="L110" s="34"/>
      <c r="M110" s="6">
        <f>SUMIF(M105:M109,"&gt;0")</f>
        <v>0</v>
      </c>
    </row>
    <row r="111" spans="1:13" ht="13.5" thickBot="1">
      <c r="A111" s="35" t="s">
        <v>15</v>
      </c>
      <c r="B111" s="36"/>
      <c r="C111" s="36"/>
      <c r="D111" s="36"/>
      <c r="E111" s="37"/>
      <c r="F111" s="5">
        <f>F110+M101-(39-(COUNTIF(F105:F108,"Abs")*8.25+IF(F109="Abs",6,0)+COUNTIF(B105:B109,OR("1/2 RTT","1/2 Congé","1/2 FRAC","1/2 OFFERT"))*4.25+IF(OR(D109="1/2 RTT",D109="1/2 Congé",D109="1/2 FRAC",D109="1/2 OFFERT"),2,0)))</f>
        <v>-794.50000000000011</v>
      </c>
      <c r="H111" s="35" t="s">
        <v>15</v>
      </c>
      <c r="I111" s="36"/>
      <c r="J111" s="36"/>
      <c r="K111" s="36"/>
      <c r="L111" s="37"/>
      <c r="M111" s="5">
        <f>M110+F111-(39-(COUNTIF(M105:M108,"Abs")*8.25+IF(M109="Abs",6,0)+COUNTIF(I105:I109,OR("1/2 RTT","1/2 Congé","1/2 FRAC","1/2 OFFERT"))*4.25+IF(OR(K109="1/2 RTT",K109="1/2 Congé",K109="1/2 FRAC",K109="1/2 OFFERT"),2,0)))</f>
        <v>-833.50000000000011</v>
      </c>
    </row>
    <row r="112" spans="1:13" ht="13.5" thickBot="1"/>
    <row r="113" spans="1:13" ht="12.75" customHeight="1">
      <c r="A113" s="26">
        <f>H103+1</f>
        <v>23</v>
      </c>
      <c r="B113" s="38" t="s">
        <v>1</v>
      </c>
      <c r="C113" s="39"/>
      <c r="D113" s="38" t="s">
        <v>2</v>
      </c>
      <c r="E113" s="39"/>
      <c r="F113" s="40" t="s">
        <v>5</v>
      </c>
      <c r="H113" s="26">
        <f>A113+1</f>
        <v>24</v>
      </c>
      <c r="I113" s="28" t="s">
        <v>1</v>
      </c>
      <c r="J113" s="29"/>
      <c r="K113" s="28" t="s">
        <v>2</v>
      </c>
      <c r="L113" s="29"/>
      <c r="M113" s="30" t="s">
        <v>5</v>
      </c>
    </row>
    <row r="114" spans="1:13" ht="12.75" customHeight="1">
      <c r="A114" s="27"/>
      <c r="B114" s="12" t="s">
        <v>3</v>
      </c>
      <c r="C114" s="12" t="s">
        <v>4</v>
      </c>
      <c r="D114" s="12" t="s">
        <v>3</v>
      </c>
      <c r="E114" s="12" t="s">
        <v>4</v>
      </c>
      <c r="F114" s="41"/>
      <c r="H114" s="27"/>
      <c r="I114" s="10" t="s">
        <v>3</v>
      </c>
      <c r="J114" s="10" t="s">
        <v>4</v>
      </c>
      <c r="K114" s="10" t="s">
        <v>3</v>
      </c>
      <c r="L114" s="10" t="s">
        <v>4</v>
      </c>
      <c r="M114" s="31"/>
    </row>
    <row r="115" spans="1:13">
      <c r="A115" s="9" t="s">
        <v>6</v>
      </c>
      <c r="B115" s="2"/>
      <c r="C115" s="2"/>
      <c r="D115" s="2"/>
      <c r="E115" s="2"/>
      <c r="F115" s="4">
        <f>IF(OR(B115="FERIE",B115="RTT",B115="Congé",B115="FRAC",B115="PONT",B115="OFFERT"),"Abs",IF(OR(B115="1/2 RTT",B115="1/2 Congé",B115="1/2 FRAC",B115="1/2 OFFERT"),(E115-D115)*24,IF(OR(D115="1/2 RTT",D115="1/2 Congé",D115="1/2 FRAC",D115="1/2 OFFERT"),(C115-B115)*24,((E115-D115)+(C115-B115))*24)))</f>
        <v>0</v>
      </c>
      <c r="H115" s="9" t="s">
        <v>6</v>
      </c>
      <c r="I115" s="2"/>
      <c r="J115" s="2"/>
      <c r="K115" s="2"/>
      <c r="L115" s="2"/>
      <c r="M115" s="4">
        <f>IF(I115="FERIE","Abs",IF(I115="PONT","Abs",IF(I115="RTT","Abs",IF(I115="Congé","Abs",IF(I115="FRAC","Abs",IF(I115="1/2 congé",(L115-K115)*24,IF(K115="1/2 congé",(J115-I115)*24,((L115-K115)+(J115-I115))*24)))))))</f>
        <v>0</v>
      </c>
    </row>
    <row r="116" spans="1:13">
      <c r="A116" s="9" t="s">
        <v>7</v>
      </c>
      <c r="B116" s="2"/>
      <c r="C116" s="2"/>
      <c r="D116" s="2"/>
      <c r="E116" s="2"/>
      <c r="F116" s="4">
        <f t="shared" ref="F116:F119" si="12">IF(OR(B116="FERIE",B116="RTT",B116="Congé",B116="FRAC",B116="PONT",B116="OFFERT"),"Abs",IF(OR(B116="1/2 RTT",B116="1/2 Congé",B116="1/2 FRAC",B116="1/2 OFFERT"),(E116-D116)*24,IF(OR(D116="1/2 RTT",D116="1/2 Congé",D116="1/2 FRAC",D116="1/2 OFFERT"),(C116-B116)*24,((E116-D116)+(C116-B116))*24)))</f>
        <v>0</v>
      </c>
      <c r="H116" s="9" t="s">
        <v>7</v>
      </c>
      <c r="I116" s="2"/>
      <c r="J116" s="2"/>
      <c r="K116" s="2"/>
      <c r="L116" s="2"/>
      <c r="M116" s="4">
        <f>IF(I116="FERIE","Abs",IF(I116="PONT","Abs",IF(I116="RTT","Abs",IF(I116="Congé","Abs",IF(I116="FRAC","Abs",IF(I116="1/2 congé",(L116-K116)*24,IF(K116="1/2 congé",(J116-I116)*24,((L116-K116)+(J116-I116))*24)))))))</f>
        <v>0</v>
      </c>
    </row>
    <row r="117" spans="1:13">
      <c r="A117" s="9" t="s">
        <v>8</v>
      </c>
      <c r="B117" s="2"/>
      <c r="C117" s="2"/>
      <c r="D117" s="2"/>
      <c r="E117" s="2"/>
      <c r="F117" s="4">
        <f t="shared" si="12"/>
        <v>0</v>
      </c>
      <c r="H117" s="9" t="s">
        <v>8</v>
      </c>
      <c r="I117" s="2"/>
      <c r="J117" s="2"/>
      <c r="K117" s="2"/>
      <c r="L117" s="2"/>
      <c r="M117" s="4">
        <f>IF(I117="FERIE","Abs",IF(I117="PONT","Abs",IF(I117="RTT","Abs",IF(I117="Congé","Abs",IF(I117="FRAC","Abs",IF(I117="1/2 congé",(L117-K117)*24,IF(K117="1/2 congé",(J117-I117)*24,((L117-K117)+(J117-I117))*24)))))))</f>
        <v>0</v>
      </c>
    </row>
    <row r="118" spans="1:13">
      <c r="A118" s="9" t="s">
        <v>9</v>
      </c>
      <c r="B118" s="2"/>
      <c r="C118" s="2"/>
      <c r="D118" s="2"/>
      <c r="E118" s="2"/>
      <c r="F118" s="4">
        <f t="shared" si="12"/>
        <v>0</v>
      </c>
      <c r="H118" s="9" t="s">
        <v>9</v>
      </c>
      <c r="I118" s="2"/>
      <c r="J118" s="2"/>
      <c r="K118" s="2"/>
      <c r="L118" s="2"/>
      <c r="M118" s="4">
        <f>IF(I118="FERIE","Abs",IF(I118="PONT","Abs",IF(I118="RTT","Abs",IF(I118="Congé","Abs",IF(I118="FRAC","Abs",IF(I118="1/2 congé",(L118-K118)*24,IF(K118="1/2 congé",(J118-I118)*24,((L118-K118)+(J118-I118))*24)))))))</f>
        <v>0</v>
      </c>
    </row>
    <row r="119" spans="1:13">
      <c r="A119" s="9" t="s">
        <v>10</v>
      </c>
      <c r="B119" s="2"/>
      <c r="C119" s="2"/>
      <c r="D119" s="8"/>
      <c r="E119" s="2"/>
      <c r="F119" s="4">
        <f t="shared" si="12"/>
        <v>0</v>
      </c>
      <c r="H119" s="9" t="s">
        <v>10</v>
      </c>
      <c r="I119" s="2"/>
      <c r="J119" s="2"/>
      <c r="K119" s="8"/>
      <c r="L119" s="2"/>
      <c r="M119" s="4">
        <f>IF(I119="FERIE","Abs",IF(I119="PONT","Abs",IF(I119="RTT","Abs",IF(I119="Congé","Abs",IF(I119="FRAC","Abs",IF(I119="1/2 congé",(L119-K119)*24,IF(K119="1/2 congé",(J119-I119)*24,((L119-K119)+(J119-I119))*24)))))))</f>
        <v>0</v>
      </c>
    </row>
    <row r="120" spans="1:13">
      <c r="A120" s="32" t="s">
        <v>11</v>
      </c>
      <c r="B120" s="33"/>
      <c r="C120" s="33"/>
      <c r="D120" s="33"/>
      <c r="E120" s="34"/>
      <c r="F120" s="6">
        <f>SUMIF(F115:F119,"&gt;0")</f>
        <v>0</v>
      </c>
      <c r="H120" s="32" t="s">
        <v>11</v>
      </c>
      <c r="I120" s="33"/>
      <c r="J120" s="33"/>
      <c r="K120" s="33"/>
      <c r="L120" s="34"/>
      <c r="M120" s="6">
        <f>SUMIF(M115:M119,"&gt;0")</f>
        <v>0</v>
      </c>
    </row>
    <row r="121" spans="1:13" ht="13.5" thickBot="1">
      <c r="A121" s="35" t="s">
        <v>15</v>
      </c>
      <c r="B121" s="36"/>
      <c r="C121" s="36"/>
      <c r="D121" s="36"/>
      <c r="E121" s="37"/>
      <c r="F121" s="5">
        <f>F120+M111-(39-(COUNTIF(F115:F118,"Abs")*8.25+IF(F119="Abs",6,0)+COUNTIF(B115:B119,OR("1/2 RTT","1/2 Congé","1/2 FRAC","1/2 OFFERT"))*4.25+IF(OR(D119="1/2 RTT",D119="1/2 Congé",D119="1/2 FRAC",D119="1/2 OFFERT"),2,0)))</f>
        <v>-872.50000000000011</v>
      </c>
      <c r="H121" s="35" t="s">
        <v>15</v>
      </c>
      <c r="I121" s="36"/>
      <c r="J121" s="36"/>
      <c r="K121" s="36"/>
      <c r="L121" s="37"/>
      <c r="M121" s="5">
        <f>M120+F121-(39-(COUNTIF(M115:M118,"Abs")*8.25+IF(M119="Abs",6,0)+COUNTIF(I115:I119,OR("1/2 RTT","1/2 Congé","1/2 FRAC","1/2 OFFERT"))*4.25+IF(OR(K119="1/2 RTT",K119="1/2 Congé",K119="1/2 FRAC",K119="1/2 OFFERT"),2,0)))</f>
        <v>-911.50000000000011</v>
      </c>
    </row>
    <row r="122" spans="1:13" ht="13.5" thickBot="1"/>
    <row r="123" spans="1:13" ht="12.75" customHeight="1">
      <c r="A123" s="26">
        <f>H113+1</f>
        <v>25</v>
      </c>
      <c r="B123" s="38" t="s">
        <v>1</v>
      </c>
      <c r="C123" s="39"/>
      <c r="D123" s="38" t="s">
        <v>2</v>
      </c>
      <c r="E123" s="39"/>
      <c r="F123" s="40" t="s">
        <v>5</v>
      </c>
      <c r="H123" s="26">
        <f>A123+1</f>
        <v>26</v>
      </c>
      <c r="I123" s="28" t="s">
        <v>1</v>
      </c>
      <c r="J123" s="29"/>
      <c r="K123" s="28" t="s">
        <v>2</v>
      </c>
      <c r="L123" s="29"/>
      <c r="M123" s="30" t="s">
        <v>5</v>
      </c>
    </row>
    <row r="124" spans="1:13" ht="12.75" customHeight="1">
      <c r="A124" s="27"/>
      <c r="B124" s="12" t="s">
        <v>3</v>
      </c>
      <c r="C124" s="12" t="s">
        <v>4</v>
      </c>
      <c r="D124" s="12" t="s">
        <v>3</v>
      </c>
      <c r="E124" s="12" t="s">
        <v>4</v>
      </c>
      <c r="F124" s="41"/>
      <c r="H124" s="27"/>
      <c r="I124" s="10" t="s">
        <v>3</v>
      </c>
      <c r="J124" s="10" t="s">
        <v>4</v>
      </c>
      <c r="K124" s="10" t="s">
        <v>3</v>
      </c>
      <c r="L124" s="10" t="s">
        <v>4</v>
      </c>
      <c r="M124" s="31"/>
    </row>
    <row r="125" spans="1:13">
      <c r="A125" s="9" t="s">
        <v>6</v>
      </c>
      <c r="B125" s="2"/>
      <c r="C125" s="2"/>
      <c r="D125" s="2"/>
      <c r="E125" s="2"/>
      <c r="F125" s="4">
        <f>IF(OR(B125="FERIE",B125="RTT",B125="Congé",B125="FRAC",B125="PONT",B125="OFFERT"),"Abs",IF(OR(B125="1/2 RTT",B125="1/2 Congé",B125="1/2 FRAC",B125="1/2 OFFERT"),(E125-D125)*24,IF(OR(D125="1/2 RTT",D125="1/2 Congé",D125="1/2 FRAC",D125="1/2 OFFERT"),(C125-B125)*24,((E125-D125)+(C125-B125))*24)))</f>
        <v>0</v>
      </c>
      <c r="H125" s="9" t="s">
        <v>6</v>
      </c>
      <c r="I125" s="2"/>
      <c r="J125" s="2"/>
      <c r="K125" s="2"/>
      <c r="L125" s="2"/>
      <c r="M125" s="4">
        <f>IF(I125="FERIE","Abs",IF(I125="PONT","Abs",IF(I125="RTT","Abs",IF(I125="Congé","Abs",IF(I125="FRAC","Abs",IF(I125="1/2 congé",(L125-K125)*24,IF(K125="1/2 congé",(J125-I125)*24,((L125-K125)+(J125-I125))*24)))))))</f>
        <v>0</v>
      </c>
    </row>
    <row r="126" spans="1:13">
      <c r="A126" s="9" t="s">
        <v>7</v>
      </c>
      <c r="B126" s="2"/>
      <c r="C126" s="2"/>
      <c r="D126" s="2"/>
      <c r="E126" s="2"/>
      <c r="F126" s="4">
        <f t="shared" ref="F126:F129" si="13">IF(OR(B126="FERIE",B126="RTT",B126="Congé",B126="FRAC",B126="PONT",B126="OFFERT"),"Abs",IF(OR(B126="1/2 RTT",B126="1/2 Congé",B126="1/2 FRAC",B126="1/2 OFFERT"),(E126-D126)*24,IF(OR(D126="1/2 RTT",D126="1/2 Congé",D126="1/2 FRAC",D126="1/2 OFFERT"),(C126-B126)*24,((E126-D126)+(C126-B126))*24)))</f>
        <v>0</v>
      </c>
      <c r="H126" s="9" t="s">
        <v>7</v>
      </c>
      <c r="I126" s="2"/>
      <c r="J126" s="2"/>
      <c r="K126" s="2"/>
      <c r="L126" s="2"/>
      <c r="M126" s="4">
        <f>IF(I126="FERIE","Abs",IF(I126="PONT","Abs",IF(I126="RTT","Abs",IF(I126="Congé","Abs",IF(I126="FRAC","Abs",IF(I126="1/2 congé",(L126-K126)*24,IF(K126="1/2 congé",(J126-I126)*24,((L126-K126)+(J126-I126))*24)))))))</f>
        <v>0</v>
      </c>
    </row>
    <row r="127" spans="1:13">
      <c r="A127" s="9" t="s">
        <v>8</v>
      </c>
      <c r="B127" s="2"/>
      <c r="C127" s="2"/>
      <c r="D127" s="2"/>
      <c r="E127" s="2"/>
      <c r="F127" s="4">
        <f t="shared" si="13"/>
        <v>0</v>
      </c>
      <c r="H127" s="9" t="s">
        <v>8</v>
      </c>
      <c r="I127" s="2"/>
      <c r="J127" s="2"/>
      <c r="K127" s="2"/>
      <c r="L127" s="2"/>
      <c r="M127" s="4">
        <f>IF(I127="FERIE","Abs",IF(I127="PONT","Abs",IF(I127="RTT","Abs",IF(I127="Congé","Abs",IF(I127="FRAC","Abs",IF(I127="1/2 congé",(L127-K127)*24,IF(K127="1/2 congé",(J127-I127)*24,((L127-K127)+(J127-I127))*24)))))))</f>
        <v>0</v>
      </c>
    </row>
    <row r="128" spans="1:13">
      <c r="A128" s="9" t="s">
        <v>9</v>
      </c>
      <c r="B128" s="2"/>
      <c r="C128" s="2"/>
      <c r="D128" s="2"/>
      <c r="E128" s="2"/>
      <c r="F128" s="4">
        <f t="shared" si="13"/>
        <v>0</v>
      </c>
      <c r="H128" s="9" t="s">
        <v>9</v>
      </c>
      <c r="I128" s="2"/>
      <c r="J128" s="2"/>
      <c r="K128" s="2"/>
      <c r="L128" s="2"/>
      <c r="M128" s="4">
        <f>IF(I128="FERIE","Abs",IF(I128="PONT","Abs",IF(I128="RTT","Abs",IF(I128="Congé","Abs",IF(I128="FRAC","Abs",IF(I128="1/2 congé",(L128-K128)*24,IF(K128="1/2 congé",(J128-I128)*24,((L128-K128)+(J128-I128))*24)))))))</f>
        <v>0</v>
      </c>
    </row>
    <row r="129" spans="1:13">
      <c r="A129" s="9" t="s">
        <v>10</v>
      </c>
      <c r="B129" s="2"/>
      <c r="C129" s="2"/>
      <c r="D129" s="8"/>
      <c r="E129" s="2"/>
      <c r="F129" s="4">
        <f t="shared" si="13"/>
        <v>0</v>
      </c>
      <c r="H129" s="9" t="s">
        <v>10</v>
      </c>
      <c r="I129" s="2"/>
      <c r="J129" s="2"/>
      <c r="K129" s="8"/>
      <c r="L129" s="2"/>
      <c r="M129" s="4">
        <f>IF(I129="FERIE","Abs",IF(I129="PONT","Abs",IF(I129="RTT","Abs",IF(I129="Congé","Abs",IF(I129="FRAC","Abs",IF(I129="1/2 congé",(L129-K129)*24,IF(K129="1/2 congé",(J129-I129)*24,((L129-K129)+(J129-I129))*24)))))))</f>
        <v>0</v>
      </c>
    </row>
    <row r="130" spans="1:13">
      <c r="A130" s="32" t="s">
        <v>11</v>
      </c>
      <c r="B130" s="33"/>
      <c r="C130" s="33"/>
      <c r="D130" s="33"/>
      <c r="E130" s="34"/>
      <c r="F130" s="6">
        <f>SUMIF(F125:F129,"&gt;0")</f>
        <v>0</v>
      </c>
      <c r="H130" s="32" t="s">
        <v>11</v>
      </c>
      <c r="I130" s="33"/>
      <c r="J130" s="33"/>
      <c r="K130" s="33"/>
      <c r="L130" s="34"/>
      <c r="M130" s="6">
        <f>SUMIF(M125:M129,"&gt;0")</f>
        <v>0</v>
      </c>
    </row>
    <row r="131" spans="1:13" ht="13.5" thickBot="1">
      <c r="A131" s="35" t="s">
        <v>15</v>
      </c>
      <c r="B131" s="36"/>
      <c r="C131" s="36"/>
      <c r="D131" s="36"/>
      <c r="E131" s="37"/>
      <c r="F131" s="5">
        <f>F130+M121-(39-(COUNTIF(F125:F128,"Abs")*8.25+IF(F129="Abs",6,0)+COUNTIF(B125:B129,OR("1/2 RTT","1/2 Congé","1/2 FRAC","1/2 OFFERT"))*4.25+IF(OR(D129="1/2 RTT",D129="1/2 Congé",D129="1/2 FRAC",D129="1/2 OFFERT"),2,0)))</f>
        <v>-950.50000000000011</v>
      </c>
      <c r="H131" s="35" t="s">
        <v>15</v>
      </c>
      <c r="I131" s="36"/>
      <c r="J131" s="36"/>
      <c r="K131" s="36"/>
      <c r="L131" s="37"/>
      <c r="M131" s="5">
        <f>M130+F131-(39-(COUNTIF(M125:M128,"Abs")*8.25+IF(M129="Abs",6,0)+COUNTIF(I125:I129,OR("1/2 RTT","1/2 Congé","1/2 FRAC","1/2 OFFERT"))*4.25+IF(OR(K129="1/2 RTT",K129="1/2 Congé",K129="1/2 FRAC",K129="1/2 OFFERT"),2,0)))</f>
        <v>-989.50000000000011</v>
      </c>
    </row>
    <row r="132" spans="1:13" ht="13.5" thickBot="1"/>
    <row r="133" spans="1:13" ht="12.75" customHeight="1">
      <c r="A133" s="26">
        <f>H123+1</f>
        <v>27</v>
      </c>
      <c r="B133" s="38" t="s">
        <v>1</v>
      </c>
      <c r="C133" s="39"/>
      <c r="D133" s="38" t="s">
        <v>2</v>
      </c>
      <c r="E133" s="39"/>
      <c r="F133" s="40" t="s">
        <v>5</v>
      </c>
      <c r="H133" s="26">
        <f>A133+1</f>
        <v>28</v>
      </c>
      <c r="I133" s="28" t="s">
        <v>1</v>
      </c>
      <c r="J133" s="29"/>
      <c r="K133" s="28" t="s">
        <v>2</v>
      </c>
      <c r="L133" s="29"/>
      <c r="M133" s="30" t="s">
        <v>5</v>
      </c>
    </row>
    <row r="134" spans="1:13" ht="12.75" customHeight="1">
      <c r="A134" s="27"/>
      <c r="B134" s="12" t="s">
        <v>3</v>
      </c>
      <c r="C134" s="12" t="s">
        <v>4</v>
      </c>
      <c r="D134" s="12" t="s">
        <v>3</v>
      </c>
      <c r="E134" s="12" t="s">
        <v>4</v>
      </c>
      <c r="F134" s="41"/>
      <c r="H134" s="27"/>
      <c r="I134" s="10" t="s">
        <v>3</v>
      </c>
      <c r="J134" s="10" t="s">
        <v>4</v>
      </c>
      <c r="K134" s="10" t="s">
        <v>3</v>
      </c>
      <c r="L134" s="10" t="s">
        <v>4</v>
      </c>
      <c r="M134" s="31"/>
    </row>
    <row r="135" spans="1:13">
      <c r="A135" s="9" t="s">
        <v>6</v>
      </c>
      <c r="B135" s="2"/>
      <c r="C135" s="2"/>
      <c r="D135" s="2"/>
      <c r="E135" s="2"/>
      <c r="F135" s="4">
        <f>IF(OR(B135="FERIE",B135="RTT",B135="Congé",B135="FRAC",B135="PONT",B135="OFFERT"),"Abs",IF(OR(B135="1/2 RTT",B135="1/2 Congé",B135="1/2 FRAC",B135="1/2 OFFERT"),(E135-D135)*24,IF(OR(D135="1/2 RTT",D135="1/2 Congé",D135="1/2 FRAC",D135="1/2 OFFERT"),(C135-B135)*24,((E135-D135)+(C135-B135))*24)))</f>
        <v>0</v>
      </c>
      <c r="H135" s="9" t="s">
        <v>6</v>
      </c>
      <c r="I135" s="2"/>
      <c r="J135" s="2"/>
      <c r="K135" s="2"/>
      <c r="L135" s="2"/>
      <c r="M135" s="4">
        <f>IF(I135="FERIE","Abs",IF(I135="PONT","Abs",IF(I135="RTT","Abs",IF(I135="Congé","Abs",IF(I135="FRAC","Abs",IF(I135="1/2 congé",(L135-K135)*24,IF(K135="1/2 congé",(J135-I135)*24,((L135-K135)+(J135-I135))*24)))))))</f>
        <v>0</v>
      </c>
    </row>
    <row r="136" spans="1:13">
      <c r="A136" s="9" t="s">
        <v>7</v>
      </c>
      <c r="B136" s="2"/>
      <c r="C136" s="2"/>
      <c r="D136" s="2"/>
      <c r="E136" s="2"/>
      <c r="F136" s="4">
        <f t="shared" ref="F136:F139" si="14">IF(OR(B136="FERIE",B136="RTT",B136="Congé",B136="FRAC",B136="PONT",B136="OFFERT"),"Abs",IF(OR(B136="1/2 RTT",B136="1/2 Congé",B136="1/2 FRAC",B136="1/2 OFFERT"),(E136-D136)*24,IF(OR(D136="1/2 RTT",D136="1/2 Congé",D136="1/2 FRAC",D136="1/2 OFFERT"),(C136-B136)*24,((E136-D136)+(C136-B136))*24)))</f>
        <v>0</v>
      </c>
      <c r="H136" s="9" t="s">
        <v>7</v>
      </c>
      <c r="I136" s="2"/>
      <c r="J136" s="2"/>
      <c r="K136" s="2"/>
      <c r="L136" s="2"/>
      <c r="M136" s="4">
        <f>IF(I136="FERIE","Abs",IF(I136="PONT","Abs",IF(I136="RTT","Abs",IF(I136="Congé","Abs",IF(I136="FRAC","Abs",IF(I136="1/2 congé",(L136-K136)*24,IF(K136="1/2 congé",(J136-I136)*24,((L136-K136)+(J136-I136))*24)))))))</f>
        <v>0</v>
      </c>
    </row>
    <row r="137" spans="1:13">
      <c r="A137" s="9" t="s">
        <v>8</v>
      </c>
      <c r="B137" s="2"/>
      <c r="C137" s="2"/>
      <c r="D137" s="2"/>
      <c r="E137" s="2"/>
      <c r="F137" s="4">
        <f t="shared" si="14"/>
        <v>0</v>
      </c>
      <c r="H137" s="9" t="s">
        <v>8</v>
      </c>
      <c r="I137" s="2"/>
      <c r="J137" s="2"/>
      <c r="K137" s="2"/>
      <c r="L137" s="2"/>
      <c r="M137" s="4">
        <f>IF(I137="FERIE","Abs",IF(I137="PONT","Abs",IF(I137="RTT","Abs",IF(I137="Congé","Abs",IF(I137="FRAC","Abs",IF(I137="1/2 congé",(L137-K137)*24,IF(K137="1/2 congé",(J137-I137)*24,((L137-K137)+(J137-I137))*24)))))))</f>
        <v>0</v>
      </c>
    </row>
    <row r="138" spans="1:13">
      <c r="A138" s="9" t="s">
        <v>9</v>
      </c>
      <c r="B138" s="2"/>
      <c r="C138" s="2"/>
      <c r="D138" s="2"/>
      <c r="E138" s="2"/>
      <c r="F138" s="4">
        <f t="shared" si="14"/>
        <v>0</v>
      </c>
      <c r="H138" s="9" t="s">
        <v>9</v>
      </c>
      <c r="I138" s="2"/>
      <c r="J138" s="2"/>
      <c r="K138" s="2"/>
      <c r="L138" s="2"/>
      <c r="M138" s="4">
        <f>IF(I138="FERIE","Abs",IF(I138="PONT","Abs",IF(I138="RTT","Abs",IF(I138="Congé","Abs",IF(I138="FRAC","Abs",IF(I138="1/2 congé",(L138-K138)*24,IF(K138="1/2 congé",(J138-I138)*24,((L138-K138)+(J138-I138))*24)))))))</f>
        <v>0</v>
      </c>
    </row>
    <row r="139" spans="1:13">
      <c r="A139" s="9" t="s">
        <v>10</v>
      </c>
      <c r="B139" s="2"/>
      <c r="C139" s="2"/>
      <c r="D139" s="8"/>
      <c r="E139" s="2"/>
      <c r="F139" s="4">
        <f t="shared" si="14"/>
        <v>0</v>
      </c>
      <c r="H139" s="9" t="s">
        <v>10</v>
      </c>
      <c r="I139" s="2"/>
      <c r="J139" s="2"/>
      <c r="K139" s="8"/>
      <c r="L139" s="2"/>
      <c r="M139" s="4">
        <f>IF(I139="FERIE","Abs",IF(I139="PONT","Abs",IF(I139="RTT","Abs",IF(I139="Congé","Abs",IF(I139="FRAC","Abs",IF(I139="1/2 congé",(L139-K139)*24,IF(K139="1/2 congé",(J139-I139)*24,((L139-K139)+(J139-I139))*24)))))))</f>
        <v>0</v>
      </c>
    </row>
    <row r="140" spans="1:13">
      <c r="A140" s="32" t="s">
        <v>11</v>
      </c>
      <c r="B140" s="33"/>
      <c r="C140" s="33"/>
      <c r="D140" s="33"/>
      <c r="E140" s="34"/>
      <c r="F140" s="6">
        <f>SUMIF(F135:F139,"&gt;0")</f>
        <v>0</v>
      </c>
      <c r="H140" s="32" t="s">
        <v>11</v>
      </c>
      <c r="I140" s="33"/>
      <c r="J140" s="33"/>
      <c r="K140" s="33"/>
      <c r="L140" s="34"/>
      <c r="M140" s="6">
        <f>SUMIF(M135:M139,"&gt;0")</f>
        <v>0</v>
      </c>
    </row>
    <row r="141" spans="1:13" ht="13.5" thickBot="1">
      <c r="A141" s="35" t="s">
        <v>15</v>
      </c>
      <c r="B141" s="36"/>
      <c r="C141" s="36"/>
      <c r="D141" s="36"/>
      <c r="E141" s="37"/>
      <c r="F141" s="5">
        <f>F140+M131-(39-(COUNTIF(F135:F138,"Abs")*8.25+IF(F139="Abs",6,0)+COUNTIF(B135:B139,OR("1/2 RTT","1/2 Congé","1/2 FRAC","1/2 OFFERT"))*4.25+IF(OR(D139="1/2 RTT",D139="1/2 Congé",D139="1/2 FRAC",D139="1/2 OFFERT"),2,0)))</f>
        <v>-1028.5</v>
      </c>
      <c r="H141" s="35" t="s">
        <v>15</v>
      </c>
      <c r="I141" s="36"/>
      <c r="J141" s="36"/>
      <c r="K141" s="36"/>
      <c r="L141" s="37"/>
      <c r="M141" s="5">
        <f>M140+F141-(39-(COUNTIF(M135:M138,"Abs")*8.25+IF(M139="Abs",6,0)+COUNTIF(I135:I139,OR("1/2 RTT","1/2 Congé","1/2 FRAC","1/2 OFFERT"))*4.25+IF(OR(K139="1/2 RTT",K139="1/2 Congé",K139="1/2 FRAC",K139="1/2 OFFERT"),2,0)))</f>
        <v>-1067.5</v>
      </c>
    </row>
    <row r="142" spans="1:13" ht="13.5" thickBot="1"/>
    <row r="143" spans="1:13" ht="12.75" customHeight="1">
      <c r="A143" s="26">
        <f>H133+1</f>
        <v>29</v>
      </c>
      <c r="B143" s="38" t="s">
        <v>1</v>
      </c>
      <c r="C143" s="39"/>
      <c r="D143" s="38" t="s">
        <v>2</v>
      </c>
      <c r="E143" s="39"/>
      <c r="F143" s="40" t="s">
        <v>5</v>
      </c>
      <c r="H143" s="26">
        <f>A143+1</f>
        <v>30</v>
      </c>
      <c r="I143" s="28" t="s">
        <v>1</v>
      </c>
      <c r="J143" s="29"/>
      <c r="K143" s="28" t="s">
        <v>2</v>
      </c>
      <c r="L143" s="29"/>
      <c r="M143" s="30" t="s">
        <v>5</v>
      </c>
    </row>
    <row r="144" spans="1:13" ht="12.75" customHeight="1">
      <c r="A144" s="27"/>
      <c r="B144" s="12" t="s">
        <v>3</v>
      </c>
      <c r="C144" s="12" t="s">
        <v>4</v>
      </c>
      <c r="D144" s="12" t="s">
        <v>3</v>
      </c>
      <c r="E144" s="12" t="s">
        <v>4</v>
      </c>
      <c r="F144" s="41"/>
      <c r="H144" s="27"/>
      <c r="I144" s="10" t="s">
        <v>3</v>
      </c>
      <c r="J144" s="10" t="s">
        <v>4</v>
      </c>
      <c r="K144" s="10" t="s">
        <v>3</v>
      </c>
      <c r="L144" s="10" t="s">
        <v>4</v>
      </c>
      <c r="M144" s="31"/>
    </row>
    <row r="145" spans="1:13">
      <c r="A145" s="9" t="s">
        <v>6</v>
      </c>
      <c r="B145" s="2"/>
      <c r="C145" s="2"/>
      <c r="D145" s="2"/>
      <c r="E145" s="2"/>
      <c r="F145" s="4">
        <f>IF(OR(B145="FERIE",B145="RTT",B145="Congé",B145="FRAC",B145="PONT",B145="OFFERT"),"Abs",IF(OR(B145="1/2 RTT",B145="1/2 Congé",B145="1/2 FRAC",B145="1/2 OFFERT"),(E145-D145)*24,IF(OR(D145="1/2 RTT",D145="1/2 Congé",D145="1/2 FRAC",D145="1/2 OFFERT"),(C145-B145)*24,((E145-D145)+(C145-B145))*24)))</f>
        <v>0</v>
      </c>
      <c r="H145" s="9" t="s">
        <v>6</v>
      </c>
      <c r="I145" s="2"/>
      <c r="J145" s="2"/>
      <c r="K145" s="2"/>
      <c r="L145" s="2"/>
      <c r="M145" s="4">
        <f>IF(I145="FERIE","Abs",IF(I145="PONT","Abs",IF(I145="RTT","Abs",IF(I145="Congé","Abs",IF(I145="FRAC","Abs",IF(I145="1/2 congé",(L145-K145)*24,IF(K145="1/2 congé",(J145-I145)*24,((L145-K145)+(J145-I145))*24)))))))</f>
        <v>0</v>
      </c>
    </row>
    <row r="146" spans="1:13">
      <c r="A146" s="9" t="s">
        <v>7</v>
      </c>
      <c r="B146" s="2"/>
      <c r="C146" s="2"/>
      <c r="D146" s="2"/>
      <c r="E146" s="2"/>
      <c r="F146" s="4">
        <f t="shared" ref="F146:F149" si="15">IF(OR(B146="FERIE",B146="RTT",B146="Congé",B146="FRAC",B146="PONT",B146="OFFERT"),"Abs",IF(OR(B146="1/2 RTT",B146="1/2 Congé",B146="1/2 FRAC",B146="1/2 OFFERT"),(E146-D146)*24,IF(OR(D146="1/2 RTT",D146="1/2 Congé",D146="1/2 FRAC",D146="1/2 OFFERT"),(C146-B146)*24,((E146-D146)+(C146-B146))*24)))</f>
        <v>0</v>
      </c>
      <c r="H146" s="9" t="s">
        <v>7</v>
      </c>
      <c r="I146" s="2"/>
      <c r="J146" s="2"/>
      <c r="K146" s="2"/>
      <c r="L146" s="2"/>
      <c r="M146" s="4">
        <f>IF(I146="FERIE","Abs",IF(I146="PONT","Abs",IF(I146="RTT","Abs",IF(I146="Congé","Abs",IF(I146="FRAC","Abs",IF(I146="1/2 congé",(L146-K146)*24,IF(K146="1/2 congé",(J146-I146)*24,((L146-K146)+(J146-I146))*24)))))))</f>
        <v>0</v>
      </c>
    </row>
    <row r="147" spans="1:13">
      <c r="A147" s="9" t="s">
        <v>8</v>
      </c>
      <c r="B147" s="2"/>
      <c r="C147" s="2"/>
      <c r="D147" s="2"/>
      <c r="E147" s="2"/>
      <c r="F147" s="4">
        <f t="shared" si="15"/>
        <v>0</v>
      </c>
      <c r="H147" s="9" t="s">
        <v>8</v>
      </c>
      <c r="I147" s="2"/>
      <c r="J147" s="2"/>
      <c r="K147" s="2"/>
      <c r="L147" s="2"/>
      <c r="M147" s="4">
        <f>IF(I147="FERIE","Abs",IF(I147="PONT","Abs",IF(I147="RTT","Abs",IF(I147="Congé","Abs",IF(I147="FRAC","Abs",IF(I147="1/2 congé",(L147-K147)*24,IF(K147="1/2 congé",(J147-I147)*24,((L147-K147)+(J147-I147))*24)))))))</f>
        <v>0</v>
      </c>
    </row>
    <row r="148" spans="1:13">
      <c r="A148" s="9" t="s">
        <v>9</v>
      </c>
      <c r="B148" s="2"/>
      <c r="C148" s="2"/>
      <c r="D148" s="2"/>
      <c r="E148" s="2"/>
      <c r="F148" s="4">
        <f t="shared" si="15"/>
        <v>0</v>
      </c>
      <c r="H148" s="9" t="s">
        <v>9</v>
      </c>
      <c r="I148" s="2"/>
      <c r="J148" s="2"/>
      <c r="K148" s="2"/>
      <c r="L148" s="2"/>
      <c r="M148" s="4">
        <f>IF(I148="FERIE","Abs",IF(I148="PONT","Abs",IF(I148="RTT","Abs",IF(I148="Congé","Abs",IF(I148="FRAC","Abs",IF(I148="1/2 congé",(L148-K148)*24,IF(K148="1/2 congé",(J148-I148)*24,((L148-K148)+(J148-I148))*24)))))))</f>
        <v>0</v>
      </c>
    </row>
    <row r="149" spans="1:13">
      <c r="A149" s="9" t="s">
        <v>10</v>
      </c>
      <c r="B149" s="2"/>
      <c r="C149" s="2"/>
      <c r="D149" s="8"/>
      <c r="E149" s="2"/>
      <c r="F149" s="4">
        <f t="shared" si="15"/>
        <v>0</v>
      </c>
      <c r="H149" s="9" t="s">
        <v>10</v>
      </c>
      <c r="I149" s="2"/>
      <c r="J149" s="2"/>
      <c r="K149" s="8"/>
      <c r="L149" s="2"/>
      <c r="M149" s="4">
        <f>IF(I149="FERIE","Abs",IF(I149="PONT","Abs",IF(I149="RTT","Abs",IF(I149="Congé","Abs",IF(I149="FRAC","Abs",IF(I149="1/2 congé",(L149-K149)*24,IF(K149="1/2 congé",(J149-I149)*24,((L149-K149)+(J149-I149))*24)))))))</f>
        <v>0</v>
      </c>
    </row>
    <row r="150" spans="1:13">
      <c r="A150" s="32" t="s">
        <v>11</v>
      </c>
      <c r="B150" s="33"/>
      <c r="C150" s="33"/>
      <c r="D150" s="33"/>
      <c r="E150" s="34"/>
      <c r="F150" s="6">
        <f>SUMIF(F145:F149,"&gt;0")</f>
        <v>0</v>
      </c>
      <c r="H150" s="32" t="s">
        <v>11</v>
      </c>
      <c r="I150" s="33"/>
      <c r="J150" s="33"/>
      <c r="K150" s="33"/>
      <c r="L150" s="34"/>
      <c r="M150" s="6">
        <f>SUMIF(M145:M149,"&gt;0")</f>
        <v>0</v>
      </c>
    </row>
    <row r="151" spans="1:13" ht="13.5" thickBot="1">
      <c r="A151" s="35" t="s">
        <v>15</v>
      </c>
      <c r="B151" s="36"/>
      <c r="C151" s="36"/>
      <c r="D151" s="36"/>
      <c r="E151" s="37"/>
      <c r="F151" s="5">
        <f>F150+M141-(39-(COUNTIF(F145:F148,"Abs")*8.25+IF(F149="Abs",6,0)+COUNTIF(B145:B149,OR("1/2 RTT","1/2 Congé","1/2 FRAC","1/2 OFFERT"))*4.25+IF(OR(D149="1/2 RTT",D149="1/2 Congé",D149="1/2 FRAC",D149="1/2 OFFERT"),2,0)))</f>
        <v>-1106.5</v>
      </c>
      <c r="H151" s="35" t="s">
        <v>15</v>
      </c>
      <c r="I151" s="36"/>
      <c r="J151" s="36"/>
      <c r="K151" s="36"/>
      <c r="L151" s="37"/>
      <c r="M151" s="5">
        <f>M150+F151-(39-(COUNTIF(M145:M148,"Abs")*8.25+IF(M149="Abs",6,0)+COUNTIF(I145:I149,OR("1/2 RTT","1/2 Congé","1/2 FRAC","1/2 OFFERT"))*4.25+IF(OR(K149="1/2 RTT",K149="1/2 Congé",K149="1/2 FRAC",K149="1/2 OFFERT"),2,0)))</f>
        <v>-1145.5</v>
      </c>
    </row>
    <row r="152" spans="1:13" ht="13.5" thickBot="1"/>
    <row r="153" spans="1:13" ht="12.75" customHeight="1">
      <c r="A153" s="26">
        <f>H143+1</f>
        <v>31</v>
      </c>
      <c r="B153" s="38" t="s">
        <v>1</v>
      </c>
      <c r="C153" s="39"/>
      <c r="D153" s="38" t="s">
        <v>2</v>
      </c>
      <c r="E153" s="39"/>
      <c r="F153" s="40" t="s">
        <v>5</v>
      </c>
      <c r="H153" s="26">
        <f>A153+1</f>
        <v>32</v>
      </c>
      <c r="I153" s="28" t="s">
        <v>1</v>
      </c>
      <c r="J153" s="29"/>
      <c r="K153" s="28" t="s">
        <v>2</v>
      </c>
      <c r="L153" s="29"/>
      <c r="M153" s="30" t="s">
        <v>5</v>
      </c>
    </row>
    <row r="154" spans="1:13" ht="12.75" customHeight="1">
      <c r="A154" s="27"/>
      <c r="B154" s="12" t="s">
        <v>3</v>
      </c>
      <c r="C154" s="12" t="s">
        <v>4</v>
      </c>
      <c r="D154" s="12" t="s">
        <v>3</v>
      </c>
      <c r="E154" s="12" t="s">
        <v>4</v>
      </c>
      <c r="F154" s="41"/>
      <c r="H154" s="27"/>
      <c r="I154" s="10" t="s">
        <v>3</v>
      </c>
      <c r="J154" s="10" t="s">
        <v>4</v>
      </c>
      <c r="K154" s="10" t="s">
        <v>3</v>
      </c>
      <c r="L154" s="10" t="s">
        <v>4</v>
      </c>
      <c r="M154" s="31"/>
    </row>
    <row r="155" spans="1:13">
      <c r="A155" s="9" t="s">
        <v>6</v>
      </c>
      <c r="B155" s="2"/>
      <c r="C155" s="2"/>
      <c r="D155" s="2"/>
      <c r="E155" s="2"/>
      <c r="F155" s="4">
        <f>IF(OR(B155="FERIE",B155="RTT",B155="Congé",B155="FRAC",B155="PONT",B155="OFFERT"),"Abs",IF(OR(B155="1/2 RTT",B155="1/2 Congé",B155="1/2 FRAC",B155="1/2 OFFERT"),(E155-D155)*24,IF(OR(D155="1/2 RTT",D155="1/2 Congé",D155="1/2 FRAC",D155="1/2 OFFERT"),(C155-B155)*24,((E155-D155)+(C155-B155))*24)))</f>
        <v>0</v>
      </c>
      <c r="H155" s="9" t="s">
        <v>6</v>
      </c>
      <c r="I155" s="2"/>
      <c r="J155" s="2"/>
      <c r="K155" s="2"/>
      <c r="L155" s="2"/>
      <c r="M155" s="4">
        <f>IF(I155="FERIE","Abs",IF(I155="PONT","Abs",IF(I155="RTT","Abs",IF(I155="Congé","Abs",IF(I155="FRAC","Abs",IF(I155="1/2 congé",(L155-K155)*24,IF(K155="1/2 congé",(J155-I155)*24,((L155-K155)+(J155-I155))*24)))))))</f>
        <v>0</v>
      </c>
    </row>
    <row r="156" spans="1:13">
      <c r="A156" s="9" t="s">
        <v>7</v>
      </c>
      <c r="B156" s="2"/>
      <c r="C156" s="2"/>
      <c r="D156" s="2"/>
      <c r="E156" s="2"/>
      <c r="F156" s="4">
        <f t="shared" ref="F156:F159" si="16">IF(OR(B156="FERIE",B156="RTT",B156="Congé",B156="FRAC",B156="PONT",B156="OFFERT"),"Abs",IF(OR(B156="1/2 RTT",B156="1/2 Congé",B156="1/2 FRAC",B156="1/2 OFFERT"),(E156-D156)*24,IF(OR(D156="1/2 RTT",D156="1/2 Congé",D156="1/2 FRAC",D156="1/2 OFFERT"),(C156-B156)*24,((E156-D156)+(C156-B156))*24)))</f>
        <v>0</v>
      </c>
      <c r="H156" s="9" t="s">
        <v>7</v>
      </c>
      <c r="I156" s="2"/>
      <c r="J156" s="2"/>
      <c r="K156" s="2"/>
      <c r="L156" s="2"/>
      <c r="M156" s="4">
        <f>IF(I156="FERIE","Abs",IF(I156="PONT","Abs",IF(I156="RTT","Abs",IF(I156="Congé","Abs",IF(I156="FRAC","Abs",IF(I156="1/2 congé",(L156-K156)*24,IF(K156="1/2 congé",(J156-I156)*24,((L156-K156)+(J156-I156))*24)))))))</f>
        <v>0</v>
      </c>
    </row>
    <row r="157" spans="1:13">
      <c r="A157" s="9" t="s">
        <v>8</v>
      </c>
      <c r="B157" s="2"/>
      <c r="C157" s="2"/>
      <c r="D157" s="2"/>
      <c r="E157" s="2"/>
      <c r="F157" s="4">
        <f t="shared" si="16"/>
        <v>0</v>
      </c>
      <c r="H157" s="9" t="s">
        <v>8</v>
      </c>
      <c r="I157" s="2"/>
      <c r="J157" s="2"/>
      <c r="K157" s="2"/>
      <c r="L157" s="2"/>
      <c r="M157" s="4">
        <f>IF(I157="FERIE","Abs",IF(I157="PONT","Abs",IF(I157="RTT","Abs",IF(I157="Congé","Abs",IF(I157="FRAC","Abs",IF(I157="1/2 congé",(L157-K157)*24,IF(K157="1/2 congé",(J157-I157)*24,((L157-K157)+(J157-I157))*24)))))))</f>
        <v>0</v>
      </c>
    </row>
    <row r="158" spans="1:13">
      <c r="A158" s="9" t="s">
        <v>9</v>
      </c>
      <c r="B158" s="2"/>
      <c r="C158" s="2"/>
      <c r="D158" s="2"/>
      <c r="E158" s="2"/>
      <c r="F158" s="4">
        <f t="shared" si="16"/>
        <v>0</v>
      </c>
      <c r="H158" s="9" t="s">
        <v>9</v>
      </c>
      <c r="I158" s="2"/>
      <c r="J158" s="2"/>
      <c r="K158" s="2"/>
      <c r="L158" s="2"/>
      <c r="M158" s="4">
        <f>IF(I158="FERIE","Abs",IF(I158="PONT","Abs",IF(I158="RTT","Abs",IF(I158="Congé","Abs",IF(I158="FRAC","Abs",IF(I158="1/2 congé",(L158-K158)*24,IF(K158="1/2 congé",(J158-I158)*24,((L158-K158)+(J158-I158))*24)))))))</f>
        <v>0</v>
      </c>
    </row>
    <row r="159" spans="1:13">
      <c r="A159" s="9" t="s">
        <v>10</v>
      </c>
      <c r="B159" s="2"/>
      <c r="C159" s="2"/>
      <c r="D159" s="8"/>
      <c r="E159" s="2"/>
      <c r="F159" s="4">
        <f t="shared" si="16"/>
        <v>0</v>
      </c>
      <c r="H159" s="9" t="s">
        <v>10</v>
      </c>
      <c r="I159" s="2"/>
      <c r="J159" s="2"/>
      <c r="K159" s="8"/>
      <c r="L159" s="2"/>
      <c r="M159" s="4">
        <f>IF(I159="FERIE","Abs",IF(I159="PONT","Abs",IF(I159="RTT","Abs",IF(I159="Congé","Abs",IF(I159="FRAC","Abs",IF(I159="1/2 congé",(L159-K159)*24,IF(K159="1/2 congé",(J159-I159)*24,((L159-K159)+(J159-I159))*24)))))))</f>
        <v>0</v>
      </c>
    </row>
    <row r="160" spans="1:13">
      <c r="A160" s="32" t="s">
        <v>11</v>
      </c>
      <c r="B160" s="33"/>
      <c r="C160" s="33"/>
      <c r="D160" s="33"/>
      <c r="E160" s="34"/>
      <c r="F160" s="6">
        <f>SUMIF(F155:F159,"&gt;0")</f>
        <v>0</v>
      </c>
      <c r="H160" s="32" t="s">
        <v>11</v>
      </c>
      <c r="I160" s="33"/>
      <c r="J160" s="33"/>
      <c r="K160" s="33"/>
      <c r="L160" s="34"/>
      <c r="M160" s="6">
        <f>SUMIF(M155:M159,"&gt;0")</f>
        <v>0</v>
      </c>
    </row>
    <row r="161" spans="1:13" ht="13.5" thickBot="1">
      <c r="A161" s="35" t="s">
        <v>15</v>
      </c>
      <c r="B161" s="36"/>
      <c r="C161" s="36"/>
      <c r="D161" s="36"/>
      <c r="E161" s="37"/>
      <c r="F161" s="5">
        <f>F160+M151-(39-(COUNTIF(F155:F158,"Abs")*8.25+IF(F159="Abs",6,0)+COUNTIF(B155:B159,OR("1/2 RTT","1/2 Congé","1/2 FRAC","1/2 OFFERT"))*4.25+IF(OR(D159="1/2 RTT",D159="1/2 Congé",D159="1/2 FRAC",D159="1/2 OFFERT"),2,0)))</f>
        <v>-1184.5</v>
      </c>
      <c r="H161" s="35" t="s">
        <v>15</v>
      </c>
      <c r="I161" s="36"/>
      <c r="J161" s="36"/>
      <c r="K161" s="36"/>
      <c r="L161" s="37"/>
      <c r="M161" s="5">
        <f>M160+F161-(39-(COUNTIF(M155:M158,"Abs")*8.25+IF(M159="Abs",6,0)+COUNTIF(I155:I159,OR("1/2 RTT","1/2 Congé","1/2 FRAC","1/2 OFFERT"))*4.25+IF(OR(K159="1/2 RTT",K159="1/2 Congé",K159="1/2 FRAC",K159="1/2 OFFERT"),2,0)))</f>
        <v>-1223.5</v>
      </c>
    </row>
    <row r="162" spans="1:13" ht="13.5" thickBot="1"/>
    <row r="163" spans="1:13" ht="12.75" customHeight="1">
      <c r="A163" s="26">
        <f>H153+1</f>
        <v>33</v>
      </c>
      <c r="B163" s="38" t="s">
        <v>1</v>
      </c>
      <c r="C163" s="39"/>
      <c r="D163" s="38" t="s">
        <v>2</v>
      </c>
      <c r="E163" s="39"/>
      <c r="F163" s="40" t="s">
        <v>5</v>
      </c>
      <c r="H163" s="26">
        <f>A163+1</f>
        <v>34</v>
      </c>
      <c r="I163" s="28" t="s">
        <v>1</v>
      </c>
      <c r="J163" s="29"/>
      <c r="K163" s="28" t="s">
        <v>2</v>
      </c>
      <c r="L163" s="29"/>
      <c r="M163" s="30" t="s">
        <v>5</v>
      </c>
    </row>
    <row r="164" spans="1:13" ht="12.75" customHeight="1">
      <c r="A164" s="27"/>
      <c r="B164" s="12" t="s">
        <v>3</v>
      </c>
      <c r="C164" s="12" t="s">
        <v>4</v>
      </c>
      <c r="D164" s="12" t="s">
        <v>3</v>
      </c>
      <c r="E164" s="12" t="s">
        <v>4</v>
      </c>
      <c r="F164" s="41"/>
      <c r="H164" s="27"/>
      <c r="I164" s="10" t="s">
        <v>3</v>
      </c>
      <c r="J164" s="10" t="s">
        <v>4</v>
      </c>
      <c r="K164" s="10" t="s">
        <v>3</v>
      </c>
      <c r="L164" s="10" t="s">
        <v>4</v>
      </c>
      <c r="M164" s="31"/>
    </row>
    <row r="165" spans="1:13">
      <c r="A165" s="9" t="s">
        <v>6</v>
      </c>
      <c r="B165" s="2"/>
      <c r="C165" s="2"/>
      <c r="D165" s="2"/>
      <c r="E165" s="2"/>
      <c r="F165" s="4">
        <f>IF(OR(B165="FERIE",B165="RTT",B165="Congé",B165="FRAC",B165="PONT",B165="OFFERT"),"Abs",IF(OR(B165="1/2 RTT",B165="1/2 Congé",B165="1/2 FRAC",B165="1/2 OFFERT"),(E165-D165)*24,IF(OR(D165="1/2 RTT",D165="1/2 Congé",D165="1/2 FRAC",D165="1/2 OFFERT"),(C165-B165)*24,((E165-D165)+(C165-B165))*24)))</f>
        <v>0</v>
      </c>
      <c r="H165" s="9" t="s">
        <v>6</v>
      </c>
      <c r="I165" s="2"/>
      <c r="J165" s="2"/>
      <c r="K165" s="2"/>
      <c r="L165" s="2"/>
      <c r="M165" s="4">
        <f>IF(I165="FERIE","Abs",IF(I165="PONT","Abs",IF(I165="RTT","Abs",IF(I165="Congé","Abs",IF(I165="FRAC","Abs",IF(I165="1/2 congé",(L165-K165)*24,IF(K165="1/2 congé",(J165-I165)*24,((L165-K165)+(J165-I165))*24)))))))</f>
        <v>0</v>
      </c>
    </row>
    <row r="166" spans="1:13">
      <c r="A166" s="9" t="s">
        <v>7</v>
      </c>
      <c r="B166" s="2"/>
      <c r="C166" s="2"/>
      <c r="D166" s="2"/>
      <c r="E166" s="2"/>
      <c r="F166" s="4">
        <f t="shared" ref="F166:F169" si="17">IF(OR(B166="FERIE",B166="RTT",B166="Congé",B166="FRAC",B166="PONT",B166="OFFERT"),"Abs",IF(OR(B166="1/2 RTT",B166="1/2 Congé",B166="1/2 FRAC",B166="1/2 OFFERT"),(E166-D166)*24,IF(OR(D166="1/2 RTT",D166="1/2 Congé",D166="1/2 FRAC",D166="1/2 OFFERT"),(C166-B166)*24,((E166-D166)+(C166-B166))*24)))</f>
        <v>0</v>
      </c>
      <c r="H166" s="9" t="s">
        <v>7</v>
      </c>
      <c r="I166" s="2"/>
      <c r="J166" s="2"/>
      <c r="K166" s="2"/>
      <c r="L166" s="2"/>
      <c r="M166" s="4">
        <f>IF(I166="FERIE","Abs",IF(I166="PONT","Abs",IF(I166="RTT","Abs",IF(I166="Congé","Abs",IF(I166="FRAC","Abs",IF(I166="1/2 congé",(L166-K166)*24,IF(K166="1/2 congé",(J166-I166)*24,((L166-K166)+(J166-I166))*24)))))))</f>
        <v>0</v>
      </c>
    </row>
    <row r="167" spans="1:13">
      <c r="A167" s="9" t="s">
        <v>8</v>
      </c>
      <c r="B167" s="2"/>
      <c r="C167" s="2"/>
      <c r="D167" s="2"/>
      <c r="E167" s="2"/>
      <c r="F167" s="4">
        <f t="shared" si="17"/>
        <v>0</v>
      </c>
      <c r="H167" s="9" t="s">
        <v>8</v>
      </c>
      <c r="I167" s="2"/>
      <c r="J167" s="2"/>
      <c r="K167" s="2"/>
      <c r="L167" s="2"/>
      <c r="M167" s="4">
        <f>IF(I167="FERIE","Abs",IF(I167="PONT","Abs",IF(I167="RTT","Abs",IF(I167="Congé","Abs",IF(I167="FRAC","Abs",IF(I167="1/2 congé",(L167-K167)*24,IF(K167="1/2 congé",(J167-I167)*24,((L167-K167)+(J167-I167))*24)))))))</f>
        <v>0</v>
      </c>
    </row>
    <row r="168" spans="1:13">
      <c r="A168" s="9" t="s">
        <v>9</v>
      </c>
      <c r="B168" s="2"/>
      <c r="C168" s="2"/>
      <c r="D168" s="2"/>
      <c r="E168" s="2"/>
      <c r="F168" s="4">
        <f t="shared" si="17"/>
        <v>0</v>
      </c>
      <c r="H168" s="9" t="s">
        <v>9</v>
      </c>
      <c r="I168" s="2"/>
      <c r="J168" s="2"/>
      <c r="K168" s="2"/>
      <c r="L168" s="2"/>
      <c r="M168" s="4">
        <f>IF(I168="FERIE","Abs",IF(I168="PONT","Abs",IF(I168="RTT","Abs",IF(I168="Congé","Abs",IF(I168="FRAC","Abs",IF(I168="1/2 congé",(L168-K168)*24,IF(K168="1/2 congé",(J168-I168)*24,((L168-K168)+(J168-I168))*24)))))))</f>
        <v>0</v>
      </c>
    </row>
    <row r="169" spans="1:13">
      <c r="A169" s="9" t="s">
        <v>10</v>
      </c>
      <c r="B169" s="2"/>
      <c r="C169" s="2"/>
      <c r="D169" s="8"/>
      <c r="E169" s="2"/>
      <c r="F169" s="4">
        <f t="shared" si="17"/>
        <v>0</v>
      </c>
      <c r="H169" s="9" t="s">
        <v>10</v>
      </c>
      <c r="I169" s="2"/>
      <c r="J169" s="2"/>
      <c r="K169" s="8"/>
      <c r="L169" s="2"/>
      <c r="M169" s="4">
        <f>IF(I169="FERIE","Abs",IF(I169="PONT","Abs",IF(I169="RTT","Abs",IF(I169="Congé","Abs",IF(I169="FRAC","Abs",IF(I169="1/2 congé",(L169-K169)*24,IF(K169="1/2 congé",(J169-I169)*24,((L169-K169)+(J169-I169))*24)))))))</f>
        <v>0</v>
      </c>
    </row>
    <row r="170" spans="1:13">
      <c r="A170" s="32" t="s">
        <v>11</v>
      </c>
      <c r="B170" s="33"/>
      <c r="C170" s="33"/>
      <c r="D170" s="33"/>
      <c r="E170" s="34"/>
      <c r="F170" s="6">
        <f>SUMIF(F165:F169,"&gt;0")</f>
        <v>0</v>
      </c>
      <c r="H170" s="32" t="s">
        <v>11</v>
      </c>
      <c r="I170" s="33"/>
      <c r="J170" s="33"/>
      <c r="K170" s="33"/>
      <c r="L170" s="34"/>
      <c r="M170" s="6">
        <f>SUMIF(M165:M169,"&gt;0")</f>
        <v>0</v>
      </c>
    </row>
    <row r="171" spans="1:13" ht="13.5" thickBot="1">
      <c r="A171" s="35" t="s">
        <v>15</v>
      </c>
      <c r="B171" s="36"/>
      <c r="C171" s="36"/>
      <c r="D171" s="36"/>
      <c r="E171" s="37"/>
      <c r="F171" s="5">
        <f>F170+M161-(39-(COUNTIF(F165:F168,"Abs")*8.25+IF(F169="Abs",6,0)+COUNTIF(B165:B169,OR("1/2 RTT","1/2 Congé","1/2 FRAC","1/2 OFFERT"))*4.25+IF(OR(D169="1/2 RTT",D169="1/2 Congé",D169="1/2 FRAC",D169="1/2 OFFERT"),2,0)))</f>
        <v>-1262.5</v>
      </c>
      <c r="H171" s="35" t="s">
        <v>15</v>
      </c>
      <c r="I171" s="36"/>
      <c r="J171" s="36"/>
      <c r="K171" s="36"/>
      <c r="L171" s="37"/>
      <c r="M171" s="5">
        <f>M170+F171-(39-(COUNTIF(M165:M168,"Abs")*8.25+IF(M169="Abs",6,0)+COUNTIF(I165:I169,OR("1/2 RTT","1/2 Congé","1/2 FRAC","1/2 OFFERT"))*4.25+IF(OR(K169="1/2 RTT",K169="1/2 Congé",K169="1/2 FRAC",K169="1/2 OFFERT"),2,0)))</f>
        <v>-1301.5</v>
      </c>
    </row>
    <row r="172" spans="1:13" ht="13.5" thickBot="1"/>
    <row r="173" spans="1:13" ht="12.75" customHeight="1">
      <c r="A173" s="26">
        <f>H163+1</f>
        <v>35</v>
      </c>
      <c r="B173" s="38" t="s">
        <v>1</v>
      </c>
      <c r="C173" s="39"/>
      <c r="D173" s="38" t="s">
        <v>2</v>
      </c>
      <c r="E173" s="39"/>
      <c r="F173" s="40" t="s">
        <v>5</v>
      </c>
      <c r="H173" s="26">
        <f>A173+1</f>
        <v>36</v>
      </c>
      <c r="I173" s="28" t="s">
        <v>1</v>
      </c>
      <c r="J173" s="29"/>
      <c r="K173" s="28" t="s">
        <v>2</v>
      </c>
      <c r="L173" s="29"/>
      <c r="M173" s="30" t="s">
        <v>5</v>
      </c>
    </row>
    <row r="174" spans="1:13" ht="12.75" customHeight="1">
      <c r="A174" s="27"/>
      <c r="B174" s="12" t="s">
        <v>3</v>
      </c>
      <c r="C174" s="12" t="s">
        <v>4</v>
      </c>
      <c r="D174" s="12" t="s">
        <v>3</v>
      </c>
      <c r="E174" s="12" t="s">
        <v>4</v>
      </c>
      <c r="F174" s="41"/>
      <c r="H174" s="27"/>
      <c r="I174" s="10" t="s">
        <v>3</v>
      </c>
      <c r="J174" s="10" t="s">
        <v>4</v>
      </c>
      <c r="K174" s="10" t="s">
        <v>3</v>
      </c>
      <c r="L174" s="10" t="s">
        <v>4</v>
      </c>
      <c r="M174" s="31"/>
    </row>
    <row r="175" spans="1:13">
      <c r="A175" s="9" t="s">
        <v>6</v>
      </c>
      <c r="B175" s="2"/>
      <c r="C175" s="2"/>
      <c r="D175" s="2"/>
      <c r="E175" s="2"/>
      <c r="F175" s="4">
        <f>IF(OR(B175="FERIE",B175="RTT",B175="Congé",B175="FRAC",B175="PONT",B175="OFFERT"),"Abs",IF(OR(B175="1/2 RTT",B175="1/2 Congé",B175="1/2 FRAC",B175="1/2 OFFERT"),(E175-D175)*24,IF(OR(D175="1/2 RTT",D175="1/2 Congé",D175="1/2 FRAC",D175="1/2 OFFERT"),(C175-B175)*24,((E175-D175)+(C175-B175))*24)))</f>
        <v>0</v>
      </c>
      <c r="H175" s="9" t="s">
        <v>6</v>
      </c>
      <c r="I175" s="2"/>
      <c r="J175" s="2"/>
      <c r="K175" s="2"/>
      <c r="L175" s="2"/>
      <c r="M175" s="4">
        <f>IF(I175="FERIE","Abs",IF(I175="PONT","Abs",IF(I175="RTT","Abs",IF(I175="Congé","Abs",IF(I175="FRAC","Abs",IF(I175="1/2 congé",(L175-K175)*24,IF(K175="1/2 congé",(J175-I175)*24,((L175-K175)+(J175-I175))*24)))))))</f>
        <v>0</v>
      </c>
    </row>
    <row r="176" spans="1:13">
      <c r="A176" s="9" t="s">
        <v>7</v>
      </c>
      <c r="B176" s="2"/>
      <c r="C176" s="2"/>
      <c r="D176" s="2"/>
      <c r="E176" s="2"/>
      <c r="F176" s="4">
        <f t="shared" ref="F176:F179" si="18">IF(OR(B176="FERIE",B176="RTT",B176="Congé",B176="FRAC",B176="PONT",B176="OFFERT"),"Abs",IF(OR(B176="1/2 RTT",B176="1/2 Congé",B176="1/2 FRAC",B176="1/2 OFFERT"),(E176-D176)*24,IF(OR(D176="1/2 RTT",D176="1/2 Congé",D176="1/2 FRAC",D176="1/2 OFFERT"),(C176-B176)*24,((E176-D176)+(C176-B176))*24)))</f>
        <v>0</v>
      </c>
      <c r="H176" s="9" t="s">
        <v>7</v>
      </c>
      <c r="I176" s="2"/>
      <c r="J176" s="2"/>
      <c r="K176" s="2"/>
      <c r="L176" s="2"/>
      <c r="M176" s="4">
        <f>IF(I176="FERIE","Abs",IF(I176="PONT","Abs",IF(I176="RTT","Abs",IF(I176="Congé","Abs",IF(I176="FRAC","Abs",IF(I176="1/2 congé",(L176-K176)*24,IF(K176="1/2 congé",(J176-I176)*24,((L176-K176)+(J176-I176))*24)))))))</f>
        <v>0</v>
      </c>
    </row>
    <row r="177" spans="1:13">
      <c r="A177" s="9" t="s">
        <v>8</v>
      </c>
      <c r="B177" s="2"/>
      <c r="C177" s="2"/>
      <c r="D177" s="2"/>
      <c r="E177" s="2"/>
      <c r="F177" s="4">
        <f t="shared" si="18"/>
        <v>0</v>
      </c>
      <c r="H177" s="9" t="s">
        <v>8</v>
      </c>
      <c r="I177" s="2"/>
      <c r="J177" s="2"/>
      <c r="K177" s="2"/>
      <c r="L177" s="2"/>
      <c r="M177" s="4">
        <f>IF(I177="FERIE","Abs",IF(I177="PONT","Abs",IF(I177="RTT","Abs",IF(I177="Congé","Abs",IF(I177="FRAC","Abs",IF(I177="1/2 congé",(L177-K177)*24,IF(K177="1/2 congé",(J177-I177)*24,((L177-K177)+(J177-I177))*24)))))))</f>
        <v>0</v>
      </c>
    </row>
    <row r="178" spans="1:13">
      <c r="A178" s="9" t="s">
        <v>9</v>
      </c>
      <c r="B178" s="2"/>
      <c r="C178" s="2"/>
      <c r="D178" s="2"/>
      <c r="E178" s="2"/>
      <c r="F178" s="4">
        <f t="shared" si="18"/>
        <v>0</v>
      </c>
      <c r="H178" s="9" t="s">
        <v>9</v>
      </c>
      <c r="I178" s="2"/>
      <c r="J178" s="2"/>
      <c r="K178" s="2"/>
      <c r="L178" s="2"/>
      <c r="M178" s="4">
        <f>IF(I178="FERIE","Abs",IF(I178="PONT","Abs",IF(I178="RTT","Abs",IF(I178="Congé","Abs",IF(I178="FRAC","Abs",IF(I178="1/2 congé",(L178-K178)*24,IF(K178="1/2 congé",(J178-I178)*24,((L178-K178)+(J178-I178))*24)))))))</f>
        <v>0</v>
      </c>
    </row>
    <row r="179" spans="1:13">
      <c r="A179" s="9" t="s">
        <v>10</v>
      </c>
      <c r="B179" s="2"/>
      <c r="C179" s="2"/>
      <c r="D179" s="8"/>
      <c r="E179" s="2"/>
      <c r="F179" s="4">
        <f t="shared" si="18"/>
        <v>0</v>
      </c>
      <c r="H179" s="9" t="s">
        <v>10</v>
      </c>
      <c r="I179" s="2"/>
      <c r="J179" s="2"/>
      <c r="K179" s="8"/>
      <c r="L179" s="2"/>
      <c r="M179" s="4">
        <f>IF(I179="FERIE","Abs",IF(I179="PONT","Abs",IF(I179="RTT","Abs",IF(I179="Congé","Abs",IF(I179="FRAC","Abs",IF(I179="1/2 congé",(L179-K179)*24,IF(K179="1/2 congé",(J179-I179)*24,((L179-K179)+(J179-I179))*24)))))))</f>
        <v>0</v>
      </c>
    </row>
    <row r="180" spans="1:13">
      <c r="A180" s="32" t="s">
        <v>11</v>
      </c>
      <c r="B180" s="33"/>
      <c r="C180" s="33"/>
      <c r="D180" s="33"/>
      <c r="E180" s="34"/>
      <c r="F180" s="6">
        <f>SUMIF(F175:F179,"&gt;0")</f>
        <v>0</v>
      </c>
      <c r="H180" s="32" t="s">
        <v>11</v>
      </c>
      <c r="I180" s="33"/>
      <c r="J180" s="33"/>
      <c r="K180" s="33"/>
      <c r="L180" s="34"/>
      <c r="M180" s="6">
        <f>SUMIF(M175:M179,"&gt;0")</f>
        <v>0</v>
      </c>
    </row>
    <row r="181" spans="1:13" ht="13.5" thickBot="1">
      <c r="A181" s="35" t="s">
        <v>15</v>
      </c>
      <c r="B181" s="36"/>
      <c r="C181" s="36"/>
      <c r="D181" s="36"/>
      <c r="E181" s="37"/>
      <c r="F181" s="5">
        <f>F180+M171-(39-(COUNTIF(F175:F178,"Abs")*8.25+IF(F179="Abs",6,0)+COUNTIF(B175:B179,OR("1/2 RTT","1/2 Congé","1/2 FRAC","1/2 OFFERT"))*4.25+IF(OR(D179="1/2 RTT",D179="1/2 Congé",D179="1/2 FRAC",D179="1/2 OFFERT"),2,0)))</f>
        <v>-1340.5</v>
      </c>
      <c r="H181" s="35" t="s">
        <v>15</v>
      </c>
      <c r="I181" s="36"/>
      <c r="J181" s="36"/>
      <c r="K181" s="36"/>
      <c r="L181" s="37"/>
      <c r="M181" s="5">
        <f>M180+F181-(39-(COUNTIF(M175:M178,"Abs")*8.25+IF(M179="Abs",6,0)+COUNTIF(I175:I179,OR("1/2 RTT","1/2 Congé","1/2 FRAC","1/2 OFFERT"))*4.25+IF(OR(K179="1/2 RTT",K179="1/2 Congé",K179="1/2 FRAC",K179="1/2 OFFERT"),2,0)))</f>
        <v>-1379.5</v>
      </c>
    </row>
    <row r="182" spans="1:13" ht="13.5" thickBot="1"/>
    <row r="183" spans="1:13" ht="12.75" customHeight="1">
      <c r="A183" s="26">
        <f>H173+1</f>
        <v>37</v>
      </c>
      <c r="B183" s="38" t="s">
        <v>1</v>
      </c>
      <c r="C183" s="39"/>
      <c r="D183" s="38" t="s">
        <v>2</v>
      </c>
      <c r="E183" s="39"/>
      <c r="F183" s="40" t="s">
        <v>5</v>
      </c>
      <c r="H183" s="26">
        <f>A183+1</f>
        <v>38</v>
      </c>
      <c r="I183" s="28" t="s">
        <v>1</v>
      </c>
      <c r="J183" s="29"/>
      <c r="K183" s="28" t="s">
        <v>2</v>
      </c>
      <c r="L183" s="29"/>
      <c r="M183" s="30" t="s">
        <v>5</v>
      </c>
    </row>
    <row r="184" spans="1:13" ht="12.75" customHeight="1">
      <c r="A184" s="27"/>
      <c r="B184" s="12" t="s">
        <v>3</v>
      </c>
      <c r="C184" s="12" t="s">
        <v>4</v>
      </c>
      <c r="D184" s="12" t="s">
        <v>3</v>
      </c>
      <c r="E184" s="12" t="s">
        <v>4</v>
      </c>
      <c r="F184" s="41"/>
      <c r="H184" s="27"/>
      <c r="I184" s="10" t="s">
        <v>3</v>
      </c>
      <c r="J184" s="10" t="s">
        <v>4</v>
      </c>
      <c r="K184" s="10" t="s">
        <v>3</v>
      </c>
      <c r="L184" s="10" t="s">
        <v>4</v>
      </c>
      <c r="M184" s="31"/>
    </row>
    <row r="185" spans="1:13">
      <c r="A185" s="9" t="s">
        <v>6</v>
      </c>
      <c r="B185" s="2"/>
      <c r="C185" s="2"/>
      <c r="D185" s="2"/>
      <c r="E185" s="2"/>
      <c r="F185" s="4">
        <f>IF(OR(B185="FERIE",B185="RTT",B185="Congé",B185="FRAC",B185="PONT",B185="OFFERT"),"Abs",IF(OR(B185="1/2 RTT",B185="1/2 Congé",B185="1/2 FRAC",B185="1/2 OFFERT"),(E185-D185)*24,IF(OR(D185="1/2 RTT",D185="1/2 Congé",D185="1/2 FRAC",D185="1/2 OFFERT"),(C185-B185)*24,((E185-D185)+(C185-B185))*24)))</f>
        <v>0</v>
      </c>
      <c r="H185" s="9" t="s">
        <v>6</v>
      </c>
      <c r="I185" s="2"/>
      <c r="J185" s="2"/>
      <c r="K185" s="2"/>
      <c r="L185" s="2"/>
      <c r="M185" s="4">
        <f>IF(I185="FERIE","Abs",IF(I185="PONT","Abs",IF(I185="RTT","Abs",IF(I185="Congé","Abs",IF(I185="FRAC","Abs",IF(I185="1/2 congé",(L185-K185)*24,IF(K185="1/2 congé",(J185-I185)*24,((L185-K185)+(J185-I185))*24)))))))</f>
        <v>0</v>
      </c>
    </row>
    <row r="186" spans="1:13">
      <c r="A186" s="9" t="s">
        <v>7</v>
      </c>
      <c r="B186" s="2"/>
      <c r="C186" s="2"/>
      <c r="D186" s="2"/>
      <c r="E186" s="2"/>
      <c r="F186" s="4">
        <f t="shared" ref="F186:F189" si="19">IF(OR(B186="FERIE",B186="RTT",B186="Congé",B186="FRAC",B186="PONT",B186="OFFERT"),"Abs",IF(OR(B186="1/2 RTT",B186="1/2 Congé",B186="1/2 FRAC",B186="1/2 OFFERT"),(E186-D186)*24,IF(OR(D186="1/2 RTT",D186="1/2 Congé",D186="1/2 FRAC",D186="1/2 OFFERT"),(C186-B186)*24,((E186-D186)+(C186-B186))*24)))</f>
        <v>0</v>
      </c>
      <c r="H186" s="9" t="s">
        <v>7</v>
      </c>
      <c r="I186" s="2"/>
      <c r="J186" s="2"/>
      <c r="K186" s="2"/>
      <c r="L186" s="2"/>
      <c r="M186" s="4">
        <f>IF(I186="FERIE","Abs",IF(I186="PONT","Abs",IF(I186="RTT","Abs",IF(I186="Congé","Abs",IF(I186="FRAC","Abs",IF(I186="1/2 congé",(L186-K186)*24,IF(K186="1/2 congé",(J186-I186)*24,((L186-K186)+(J186-I186))*24)))))))</f>
        <v>0</v>
      </c>
    </row>
    <row r="187" spans="1:13">
      <c r="A187" s="9" t="s">
        <v>8</v>
      </c>
      <c r="B187" s="2"/>
      <c r="C187" s="2"/>
      <c r="D187" s="2"/>
      <c r="E187" s="2"/>
      <c r="F187" s="4">
        <f t="shared" si="19"/>
        <v>0</v>
      </c>
      <c r="H187" s="9" t="s">
        <v>8</v>
      </c>
      <c r="I187" s="2"/>
      <c r="J187" s="2"/>
      <c r="K187" s="2"/>
      <c r="L187" s="2"/>
      <c r="M187" s="4">
        <f>IF(I187="FERIE","Abs",IF(I187="PONT","Abs",IF(I187="RTT","Abs",IF(I187="Congé","Abs",IF(I187="FRAC","Abs",IF(I187="1/2 congé",(L187-K187)*24,IF(K187="1/2 congé",(J187-I187)*24,((L187-K187)+(J187-I187))*24)))))))</f>
        <v>0</v>
      </c>
    </row>
    <row r="188" spans="1:13">
      <c r="A188" s="9" t="s">
        <v>9</v>
      </c>
      <c r="B188" s="2"/>
      <c r="C188" s="2"/>
      <c r="D188" s="2"/>
      <c r="E188" s="2"/>
      <c r="F188" s="4">
        <f t="shared" si="19"/>
        <v>0</v>
      </c>
      <c r="H188" s="9" t="s">
        <v>9</v>
      </c>
      <c r="I188" s="2"/>
      <c r="J188" s="2"/>
      <c r="K188" s="2"/>
      <c r="L188" s="2"/>
      <c r="M188" s="4">
        <f>IF(I188="FERIE","Abs",IF(I188="PONT","Abs",IF(I188="RTT","Abs",IF(I188="Congé","Abs",IF(I188="FRAC","Abs",IF(I188="1/2 congé",(L188-K188)*24,IF(K188="1/2 congé",(J188-I188)*24,((L188-K188)+(J188-I188))*24)))))))</f>
        <v>0</v>
      </c>
    </row>
    <row r="189" spans="1:13">
      <c r="A189" s="9" t="s">
        <v>10</v>
      </c>
      <c r="B189" s="2"/>
      <c r="C189" s="2"/>
      <c r="D189" s="8"/>
      <c r="E189" s="2"/>
      <c r="F189" s="4">
        <f t="shared" si="19"/>
        <v>0</v>
      </c>
      <c r="H189" s="9" t="s">
        <v>10</v>
      </c>
      <c r="I189" s="2"/>
      <c r="J189" s="2"/>
      <c r="K189" s="8"/>
      <c r="L189" s="2"/>
      <c r="M189" s="4">
        <f>IF(I189="FERIE","Abs",IF(I189="PONT","Abs",IF(I189="RTT","Abs",IF(I189="Congé","Abs",IF(I189="FRAC","Abs",IF(I189="1/2 congé",(L189-K189)*24,IF(K189="1/2 congé",(J189-I189)*24,((L189-K189)+(J189-I189))*24)))))))</f>
        <v>0</v>
      </c>
    </row>
    <row r="190" spans="1:13">
      <c r="A190" s="32" t="s">
        <v>11</v>
      </c>
      <c r="B190" s="33"/>
      <c r="C190" s="33"/>
      <c r="D190" s="33"/>
      <c r="E190" s="34"/>
      <c r="F190" s="6">
        <f>SUMIF(F185:F189,"&gt;0")</f>
        <v>0</v>
      </c>
      <c r="H190" s="32" t="s">
        <v>11</v>
      </c>
      <c r="I190" s="33"/>
      <c r="J190" s="33"/>
      <c r="K190" s="33"/>
      <c r="L190" s="34"/>
      <c r="M190" s="6">
        <f>SUMIF(M185:M189,"&gt;0")</f>
        <v>0</v>
      </c>
    </row>
    <row r="191" spans="1:13" ht="13.5" thickBot="1">
      <c r="A191" s="35" t="s">
        <v>15</v>
      </c>
      <c r="B191" s="36"/>
      <c r="C191" s="36"/>
      <c r="D191" s="36"/>
      <c r="E191" s="37"/>
      <c r="F191" s="5">
        <f>F190+M181-(39-(COUNTIF(F185:F188,"Abs")*8.25+IF(F189="Abs",6,0)+COUNTIF(B185:B189,OR("1/2 RTT","1/2 Congé","1/2 FRAC","1/2 OFFERT"))*4.25+IF(OR(D189="1/2 RTT",D189="1/2 Congé",D189="1/2 FRAC",D189="1/2 OFFERT"),2,0)))</f>
        <v>-1418.5</v>
      </c>
      <c r="H191" s="35" t="s">
        <v>15</v>
      </c>
      <c r="I191" s="36"/>
      <c r="J191" s="36"/>
      <c r="K191" s="36"/>
      <c r="L191" s="37"/>
      <c r="M191" s="5">
        <f>M190+F191-(39-(COUNTIF(M185:M188,"Abs")*8.25+IF(M189="Abs",6,0)+COUNTIF(I185:I189,OR("1/2 RTT","1/2 Congé","1/2 FRAC","1/2 OFFERT"))*4.25+IF(OR(K189="1/2 RTT",K189="1/2 Congé",K189="1/2 FRAC",K189="1/2 OFFERT"),2,0)))</f>
        <v>-1457.5</v>
      </c>
    </row>
    <row r="192" spans="1:13" ht="13.5" thickBot="1"/>
    <row r="193" spans="1:13" ht="12.75" customHeight="1">
      <c r="A193" s="26">
        <f>H183+1</f>
        <v>39</v>
      </c>
      <c r="B193" s="38" t="s">
        <v>1</v>
      </c>
      <c r="C193" s="39"/>
      <c r="D193" s="38" t="s">
        <v>2</v>
      </c>
      <c r="E193" s="39"/>
      <c r="F193" s="40" t="s">
        <v>5</v>
      </c>
      <c r="H193" s="26">
        <f>A193+1</f>
        <v>40</v>
      </c>
      <c r="I193" s="28" t="s">
        <v>1</v>
      </c>
      <c r="J193" s="29"/>
      <c r="K193" s="28" t="s">
        <v>2</v>
      </c>
      <c r="L193" s="29"/>
      <c r="M193" s="30" t="s">
        <v>5</v>
      </c>
    </row>
    <row r="194" spans="1:13" ht="12.75" customHeight="1">
      <c r="A194" s="27"/>
      <c r="B194" s="12" t="s">
        <v>3</v>
      </c>
      <c r="C194" s="12" t="s">
        <v>4</v>
      </c>
      <c r="D194" s="12" t="s">
        <v>3</v>
      </c>
      <c r="E194" s="12" t="s">
        <v>4</v>
      </c>
      <c r="F194" s="41"/>
      <c r="H194" s="27"/>
      <c r="I194" s="10" t="s">
        <v>3</v>
      </c>
      <c r="J194" s="10" t="s">
        <v>4</v>
      </c>
      <c r="K194" s="10" t="s">
        <v>3</v>
      </c>
      <c r="L194" s="10" t="s">
        <v>4</v>
      </c>
      <c r="M194" s="31"/>
    </row>
    <row r="195" spans="1:13">
      <c r="A195" s="9" t="s">
        <v>6</v>
      </c>
      <c r="B195" s="2"/>
      <c r="C195" s="2"/>
      <c r="D195" s="2"/>
      <c r="E195" s="2"/>
      <c r="F195" s="4">
        <f>IF(OR(B195="FERIE",B195="RTT",B195="Congé",B195="FRAC",B195="PONT",B195="OFFERT"),"Abs",IF(OR(B195="1/2 RTT",B195="1/2 Congé",B195="1/2 FRAC",B195="1/2 OFFERT"),(E195-D195)*24,IF(OR(D195="1/2 RTT",D195="1/2 Congé",D195="1/2 FRAC",D195="1/2 OFFERT"),(C195-B195)*24,((E195-D195)+(C195-B195))*24)))</f>
        <v>0</v>
      </c>
      <c r="H195" s="9" t="s">
        <v>6</v>
      </c>
      <c r="I195" s="2"/>
      <c r="J195" s="2"/>
      <c r="K195" s="2"/>
      <c r="L195" s="2"/>
      <c r="M195" s="4">
        <f>IF(I195="FERIE","Abs",IF(I195="PONT","Abs",IF(I195="RTT","Abs",IF(I195="Congé","Abs",IF(I195="FRAC","Abs",IF(I195="1/2 congé",(L195-K195)*24,IF(K195="1/2 congé",(J195-I195)*24,((L195-K195)+(J195-I195))*24)))))))</f>
        <v>0</v>
      </c>
    </row>
    <row r="196" spans="1:13">
      <c r="A196" s="9" t="s">
        <v>7</v>
      </c>
      <c r="B196" s="2"/>
      <c r="C196" s="2"/>
      <c r="D196" s="2"/>
      <c r="E196" s="2"/>
      <c r="F196" s="4">
        <f t="shared" ref="F196:F199" si="20">IF(OR(B196="FERIE",B196="RTT",B196="Congé",B196="FRAC",B196="PONT",B196="OFFERT"),"Abs",IF(OR(B196="1/2 RTT",B196="1/2 Congé",B196="1/2 FRAC",B196="1/2 OFFERT"),(E196-D196)*24,IF(OR(D196="1/2 RTT",D196="1/2 Congé",D196="1/2 FRAC",D196="1/2 OFFERT"),(C196-B196)*24,((E196-D196)+(C196-B196))*24)))</f>
        <v>0</v>
      </c>
      <c r="H196" s="9" t="s">
        <v>7</v>
      </c>
      <c r="I196" s="2"/>
      <c r="J196" s="2"/>
      <c r="K196" s="2"/>
      <c r="L196" s="2"/>
      <c r="M196" s="4">
        <f>IF(I196="FERIE","Abs",IF(I196="PONT","Abs",IF(I196="RTT","Abs",IF(I196="Congé","Abs",IF(I196="FRAC","Abs",IF(I196="1/2 congé",(L196-K196)*24,IF(K196="1/2 congé",(J196-I196)*24,((L196-K196)+(J196-I196))*24)))))))</f>
        <v>0</v>
      </c>
    </row>
    <row r="197" spans="1:13">
      <c r="A197" s="9" t="s">
        <v>8</v>
      </c>
      <c r="B197" s="2"/>
      <c r="C197" s="2"/>
      <c r="D197" s="2"/>
      <c r="E197" s="2"/>
      <c r="F197" s="4">
        <f t="shared" si="20"/>
        <v>0</v>
      </c>
      <c r="H197" s="9" t="s">
        <v>8</v>
      </c>
      <c r="I197" s="2"/>
      <c r="J197" s="2"/>
      <c r="K197" s="2"/>
      <c r="L197" s="2"/>
      <c r="M197" s="4">
        <f>IF(I197="FERIE","Abs",IF(I197="PONT","Abs",IF(I197="RTT","Abs",IF(I197="Congé","Abs",IF(I197="FRAC","Abs",IF(I197="1/2 congé",(L197-K197)*24,IF(K197="1/2 congé",(J197-I197)*24,((L197-K197)+(J197-I197))*24)))))))</f>
        <v>0</v>
      </c>
    </row>
    <row r="198" spans="1:13">
      <c r="A198" s="9" t="s">
        <v>9</v>
      </c>
      <c r="B198" s="2"/>
      <c r="C198" s="2"/>
      <c r="D198" s="2"/>
      <c r="E198" s="2"/>
      <c r="F198" s="4">
        <f t="shared" si="20"/>
        <v>0</v>
      </c>
      <c r="H198" s="9" t="s">
        <v>9</v>
      </c>
      <c r="I198" s="2"/>
      <c r="J198" s="2"/>
      <c r="K198" s="2"/>
      <c r="L198" s="2"/>
      <c r="M198" s="4">
        <f>IF(I198="FERIE","Abs",IF(I198="PONT","Abs",IF(I198="RTT","Abs",IF(I198="Congé","Abs",IF(I198="FRAC","Abs",IF(I198="1/2 congé",(L198-K198)*24,IF(K198="1/2 congé",(J198-I198)*24,((L198-K198)+(J198-I198))*24)))))))</f>
        <v>0</v>
      </c>
    </row>
    <row r="199" spans="1:13">
      <c r="A199" s="9" t="s">
        <v>10</v>
      </c>
      <c r="B199" s="2"/>
      <c r="C199" s="2"/>
      <c r="D199" s="8"/>
      <c r="E199" s="2"/>
      <c r="F199" s="4">
        <f t="shared" si="20"/>
        <v>0</v>
      </c>
      <c r="H199" s="9" t="s">
        <v>10</v>
      </c>
      <c r="I199" s="2"/>
      <c r="J199" s="2"/>
      <c r="K199" s="8"/>
      <c r="L199" s="2"/>
      <c r="M199" s="4">
        <f>IF(I199="FERIE","Abs",IF(I199="PONT","Abs",IF(I199="RTT","Abs",IF(I199="Congé","Abs",IF(I199="FRAC","Abs",IF(I199="1/2 congé",(L199-K199)*24,IF(K199="1/2 congé",(J199-I199)*24,((L199-K199)+(J199-I199))*24)))))))</f>
        <v>0</v>
      </c>
    </row>
    <row r="200" spans="1:13">
      <c r="A200" s="32" t="s">
        <v>11</v>
      </c>
      <c r="B200" s="33"/>
      <c r="C200" s="33"/>
      <c r="D200" s="33"/>
      <c r="E200" s="34"/>
      <c r="F200" s="6">
        <f>SUMIF(F195:F199,"&gt;0")</f>
        <v>0</v>
      </c>
      <c r="H200" s="32" t="s">
        <v>11</v>
      </c>
      <c r="I200" s="33"/>
      <c r="J200" s="33"/>
      <c r="K200" s="33"/>
      <c r="L200" s="34"/>
      <c r="M200" s="6">
        <f>SUMIF(M195:M199,"&gt;0")</f>
        <v>0</v>
      </c>
    </row>
    <row r="201" spans="1:13" ht="13.5" thickBot="1">
      <c r="A201" s="35" t="s">
        <v>15</v>
      </c>
      <c r="B201" s="36"/>
      <c r="C201" s="36"/>
      <c r="D201" s="36"/>
      <c r="E201" s="37"/>
      <c r="F201" s="5">
        <f>F200+M191-(39-(COUNTIF(F195:F198,"Abs")*8.25+IF(F199="Abs",6,0)+COUNTIF(B195:B199,OR("1/2 RTT","1/2 Congé","1/2 FRAC","1/2 OFFERT"))*4.25+IF(OR(D199="1/2 RTT",D199="1/2 Congé",D199="1/2 FRAC",D199="1/2 OFFERT"),2,0)))</f>
        <v>-1496.5</v>
      </c>
      <c r="H201" s="35" t="s">
        <v>15</v>
      </c>
      <c r="I201" s="36"/>
      <c r="J201" s="36"/>
      <c r="K201" s="36"/>
      <c r="L201" s="37"/>
      <c r="M201" s="5">
        <f>M200+F201-(39-(COUNTIF(M195:M198,"Abs")*8.25+IF(M199="Abs",6,0)+COUNTIF(I195:I199,OR("1/2 RTT","1/2 Congé","1/2 FRAC","1/2 OFFERT"))*4.25+IF(OR(K199="1/2 RTT",K199="1/2 Congé",K199="1/2 FRAC",K199="1/2 OFFERT"),2,0)))</f>
        <v>-1535.5</v>
      </c>
    </row>
    <row r="202" spans="1:13" ht="13.5" thickBot="1"/>
    <row r="203" spans="1:13" ht="12.75" customHeight="1">
      <c r="A203" s="26">
        <f>H193+1</f>
        <v>41</v>
      </c>
      <c r="B203" s="38" t="s">
        <v>1</v>
      </c>
      <c r="C203" s="39"/>
      <c r="D203" s="38" t="s">
        <v>2</v>
      </c>
      <c r="E203" s="39"/>
      <c r="F203" s="40" t="s">
        <v>5</v>
      </c>
      <c r="H203" s="26">
        <f>A203+1</f>
        <v>42</v>
      </c>
      <c r="I203" s="28" t="s">
        <v>1</v>
      </c>
      <c r="J203" s="29"/>
      <c r="K203" s="28" t="s">
        <v>2</v>
      </c>
      <c r="L203" s="29"/>
      <c r="M203" s="30" t="s">
        <v>5</v>
      </c>
    </row>
    <row r="204" spans="1:13" ht="12.75" customHeight="1">
      <c r="A204" s="27"/>
      <c r="B204" s="12" t="s">
        <v>3</v>
      </c>
      <c r="C204" s="12" t="s">
        <v>4</v>
      </c>
      <c r="D204" s="12" t="s">
        <v>3</v>
      </c>
      <c r="E204" s="12" t="s">
        <v>4</v>
      </c>
      <c r="F204" s="41"/>
      <c r="H204" s="27"/>
      <c r="I204" s="10" t="s">
        <v>3</v>
      </c>
      <c r="J204" s="10" t="s">
        <v>4</v>
      </c>
      <c r="K204" s="10" t="s">
        <v>3</v>
      </c>
      <c r="L204" s="10" t="s">
        <v>4</v>
      </c>
      <c r="M204" s="31"/>
    </row>
    <row r="205" spans="1:13">
      <c r="A205" s="9" t="s">
        <v>6</v>
      </c>
      <c r="B205" s="2"/>
      <c r="C205" s="2"/>
      <c r="D205" s="2"/>
      <c r="E205" s="2"/>
      <c r="F205" s="4">
        <f>IF(OR(B205="FERIE",B205="RTT",B205="Congé",B205="FRAC",B205="PONT",B205="OFFERT"),"Abs",IF(OR(B205="1/2 RTT",B205="1/2 Congé",B205="1/2 FRAC",B205="1/2 OFFERT"),(E205-D205)*24,IF(OR(D205="1/2 RTT",D205="1/2 Congé",D205="1/2 FRAC",D205="1/2 OFFERT"),(C205-B205)*24,((E205-D205)+(C205-B205))*24)))</f>
        <v>0</v>
      </c>
      <c r="H205" s="9" t="s">
        <v>6</v>
      </c>
      <c r="I205" s="2"/>
      <c r="J205" s="2"/>
      <c r="K205" s="2"/>
      <c r="L205" s="2"/>
      <c r="M205" s="4">
        <f>IF(I205="FERIE","Abs",IF(I205="PONT","Abs",IF(I205="RTT","Abs",IF(I205="Congé","Abs",IF(I205="FRAC","Abs",IF(I205="1/2 congé",(L205-K205)*24,IF(K205="1/2 congé",(J205-I205)*24,((L205-K205)+(J205-I205))*24)))))))</f>
        <v>0</v>
      </c>
    </row>
    <row r="206" spans="1:13">
      <c r="A206" s="9" t="s">
        <v>7</v>
      </c>
      <c r="B206" s="2"/>
      <c r="C206" s="2"/>
      <c r="D206" s="2"/>
      <c r="E206" s="2"/>
      <c r="F206" s="4">
        <f t="shared" ref="F206:F209" si="21">IF(OR(B206="FERIE",B206="RTT",B206="Congé",B206="FRAC",B206="PONT",B206="OFFERT"),"Abs",IF(OR(B206="1/2 RTT",B206="1/2 Congé",B206="1/2 FRAC",B206="1/2 OFFERT"),(E206-D206)*24,IF(OR(D206="1/2 RTT",D206="1/2 Congé",D206="1/2 FRAC",D206="1/2 OFFERT"),(C206-B206)*24,((E206-D206)+(C206-B206))*24)))</f>
        <v>0</v>
      </c>
      <c r="H206" s="9" t="s">
        <v>7</v>
      </c>
      <c r="I206" s="2"/>
      <c r="J206" s="2"/>
      <c r="K206" s="2"/>
      <c r="L206" s="2"/>
      <c r="M206" s="4">
        <f>IF(I206="FERIE","Abs",IF(I206="PONT","Abs",IF(I206="RTT","Abs",IF(I206="Congé","Abs",IF(I206="FRAC","Abs",IF(I206="1/2 congé",(L206-K206)*24,IF(K206="1/2 congé",(J206-I206)*24,((L206-K206)+(J206-I206))*24)))))))</f>
        <v>0</v>
      </c>
    </row>
    <row r="207" spans="1:13">
      <c r="A207" s="9" t="s">
        <v>8</v>
      </c>
      <c r="B207" s="2"/>
      <c r="C207" s="2"/>
      <c r="D207" s="2"/>
      <c r="E207" s="2"/>
      <c r="F207" s="4">
        <f t="shared" si="21"/>
        <v>0</v>
      </c>
      <c r="H207" s="9" t="s">
        <v>8</v>
      </c>
      <c r="I207" s="2"/>
      <c r="J207" s="2"/>
      <c r="K207" s="2"/>
      <c r="L207" s="2"/>
      <c r="M207" s="4">
        <f>IF(I207="FERIE","Abs",IF(I207="PONT","Abs",IF(I207="RTT","Abs",IF(I207="Congé","Abs",IF(I207="FRAC","Abs",IF(I207="1/2 congé",(L207-K207)*24,IF(K207="1/2 congé",(J207-I207)*24,((L207-K207)+(J207-I207))*24)))))))</f>
        <v>0</v>
      </c>
    </row>
    <row r="208" spans="1:13">
      <c r="A208" s="9" t="s">
        <v>9</v>
      </c>
      <c r="B208" s="2"/>
      <c r="C208" s="2"/>
      <c r="D208" s="2"/>
      <c r="E208" s="2"/>
      <c r="F208" s="4">
        <f t="shared" si="21"/>
        <v>0</v>
      </c>
      <c r="H208" s="9" t="s">
        <v>9</v>
      </c>
      <c r="I208" s="2"/>
      <c r="J208" s="2"/>
      <c r="K208" s="2"/>
      <c r="L208" s="2"/>
      <c r="M208" s="4">
        <f>IF(I208="FERIE","Abs",IF(I208="PONT","Abs",IF(I208="RTT","Abs",IF(I208="Congé","Abs",IF(I208="FRAC","Abs",IF(I208="1/2 congé",(L208-K208)*24,IF(K208="1/2 congé",(J208-I208)*24,((L208-K208)+(J208-I208))*24)))))))</f>
        <v>0</v>
      </c>
    </row>
    <row r="209" spans="1:13">
      <c r="A209" s="9" t="s">
        <v>10</v>
      </c>
      <c r="B209" s="2"/>
      <c r="C209" s="2"/>
      <c r="D209" s="8"/>
      <c r="E209" s="2"/>
      <c r="F209" s="4">
        <f t="shared" si="21"/>
        <v>0</v>
      </c>
      <c r="H209" s="9" t="s">
        <v>10</v>
      </c>
      <c r="I209" s="2"/>
      <c r="J209" s="2"/>
      <c r="K209" s="8"/>
      <c r="L209" s="2"/>
      <c r="M209" s="4">
        <f>IF(I209="FERIE","Abs",IF(I209="PONT","Abs",IF(I209="RTT","Abs",IF(I209="Congé","Abs",IF(I209="FRAC","Abs",IF(I209="1/2 congé",(L209-K209)*24,IF(K209="1/2 congé",(J209-I209)*24,((L209-K209)+(J209-I209))*24)))))))</f>
        <v>0</v>
      </c>
    </row>
    <row r="210" spans="1:13">
      <c r="A210" s="32" t="s">
        <v>11</v>
      </c>
      <c r="B210" s="33"/>
      <c r="C210" s="33"/>
      <c r="D210" s="33"/>
      <c r="E210" s="34"/>
      <c r="F210" s="6">
        <f>SUMIF(F205:F209,"&gt;0")</f>
        <v>0</v>
      </c>
      <c r="H210" s="32" t="s">
        <v>11</v>
      </c>
      <c r="I210" s="33"/>
      <c r="J210" s="33"/>
      <c r="K210" s="33"/>
      <c r="L210" s="34"/>
      <c r="M210" s="6">
        <f>SUMIF(M205:M209,"&gt;0")</f>
        <v>0</v>
      </c>
    </row>
    <row r="211" spans="1:13" ht="13.5" thickBot="1">
      <c r="A211" s="35" t="s">
        <v>15</v>
      </c>
      <c r="B211" s="36"/>
      <c r="C211" s="36"/>
      <c r="D211" s="36"/>
      <c r="E211" s="37"/>
      <c r="F211" s="5">
        <f>F210+M201-(39-(COUNTIF(F205:F208,"Abs")*8.25+IF(F209="Abs",6,0)+COUNTIF(B205:B209,OR("1/2 RTT","1/2 Congé","1/2 FRAC","1/2 OFFERT"))*4.25+IF(OR(D209="1/2 RTT",D209="1/2 Congé",D209="1/2 FRAC",D209="1/2 OFFERT"),2,0)))</f>
        <v>-1574.5</v>
      </c>
      <c r="H211" s="35" t="s">
        <v>15</v>
      </c>
      <c r="I211" s="36"/>
      <c r="J211" s="36"/>
      <c r="K211" s="36"/>
      <c r="L211" s="37"/>
      <c r="M211" s="5">
        <f>M210+F211-(39-(COUNTIF(M205:M208,"Abs")*8.25+IF(M209="Abs",6,0)+COUNTIF(I205:I209,OR("1/2 RTT","1/2 Congé","1/2 FRAC","1/2 OFFERT"))*4.25+IF(OR(K209="1/2 RTT",K209="1/2 Congé",K209="1/2 FRAC",K209="1/2 OFFERT"),2,0)))</f>
        <v>-1613.5</v>
      </c>
    </row>
    <row r="212" spans="1:13" ht="13.5" thickBot="1"/>
    <row r="213" spans="1:13" ht="12.75" customHeight="1">
      <c r="A213" s="26">
        <f>H203+1</f>
        <v>43</v>
      </c>
      <c r="B213" s="38" t="s">
        <v>1</v>
      </c>
      <c r="C213" s="39"/>
      <c r="D213" s="38" t="s">
        <v>2</v>
      </c>
      <c r="E213" s="39"/>
      <c r="F213" s="40" t="s">
        <v>5</v>
      </c>
      <c r="H213" s="26">
        <f>A213+1</f>
        <v>44</v>
      </c>
      <c r="I213" s="28" t="s">
        <v>1</v>
      </c>
      <c r="J213" s="29"/>
      <c r="K213" s="28" t="s">
        <v>2</v>
      </c>
      <c r="L213" s="29"/>
      <c r="M213" s="30" t="s">
        <v>5</v>
      </c>
    </row>
    <row r="214" spans="1:13" ht="12.75" customHeight="1">
      <c r="A214" s="27"/>
      <c r="B214" s="12" t="s">
        <v>3</v>
      </c>
      <c r="C214" s="12" t="s">
        <v>4</v>
      </c>
      <c r="D214" s="12" t="s">
        <v>3</v>
      </c>
      <c r="E214" s="12" t="s">
        <v>4</v>
      </c>
      <c r="F214" s="41"/>
      <c r="H214" s="27"/>
      <c r="I214" s="10" t="s">
        <v>3</v>
      </c>
      <c r="J214" s="10" t="s">
        <v>4</v>
      </c>
      <c r="K214" s="10" t="s">
        <v>3</v>
      </c>
      <c r="L214" s="10" t="s">
        <v>4</v>
      </c>
      <c r="M214" s="31"/>
    </row>
    <row r="215" spans="1:13">
      <c r="A215" s="9" t="s">
        <v>6</v>
      </c>
      <c r="B215" s="2"/>
      <c r="C215" s="2"/>
      <c r="D215" s="2"/>
      <c r="E215" s="2"/>
      <c r="F215" s="4">
        <f>IF(OR(B215="FERIE",B215="RTT",B215="Congé",B215="FRAC",B215="PONT",B215="OFFERT"),"Abs",IF(OR(B215="1/2 RTT",B215="1/2 Congé",B215="1/2 FRAC",B215="1/2 OFFERT"),(E215-D215)*24,IF(OR(D215="1/2 RTT",D215="1/2 Congé",D215="1/2 FRAC",D215="1/2 OFFERT"),(C215-B215)*24,((E215-D215)+(C215-B215))*24)))</f>
        <v>0</v>
      </c>
      <c r="H215" s="9" t="s">
        <v>6</v>
      </c>
      <c r="I215" s="2"/>
      <c r="J215" s="2"/>
      <c r="K215" s="2"/>
      <c r="L215" s="2"/>
      <c r="M215" s="4">
        <f>IF(I215="FERIE","Abs",IF(I215="PONT","Abs",IF(I215="RTT","Abs",IF(I215="Congé","Abs",IF(I215="FRAC","Abs",IF(I215="1/2 congé",(L215-K215)*24,IF(K215="1/2 congé",(J215-I215)*24,((L215-K215)+(J215-I215))*24)))))))</f>
        <v>0</v>
      </c>
    </row>
    <row r="216" spans="1:13">
      <c r="A216" s="9" t="s">
        <v>7</v>
      </c>
      <c r="B216" s="2"/>
      <c r="C216" s="2"/>
      <c r="D216" s="2"/>
      <c r="E216" s="2"/>
      <c r="F216" s="4">
        <f t="shared" ref="F216:F219" si="22">IF(OR(B216="FERIE",B216="RTT",B216="Congé",B216="FRAC",B216="PONT",B216="OFFERT"),"Abs",IF(OR(B216="1/2 RTT",B216="1/2 Congé",B216="1/2 FRAC",B216="1/2 OFFERT"),(E216-D216)*24,IF(OR(D216="1/2 RTT",D216="1/2 Congé",D216="1/2 FRAC",D216="1/2 OFFERT"),(C216-B216)*24,((E216-D216)+(C216-B216))*24)))</f>
        <v>0</v>
      </c>
      <c r="H216" s="9" t="s">
        <v>7</v>
      </c>
      <c r="I216" s="2"/>
      <c r="J216" s="2"/>
      <c r="K216" s="2"/>
      <c r="L216" s="2"/>
      <c r="M216" s="4">
        <f>IF(I216="FERIE","Abs",IF(I216="PONT","Abs",IF(I216="RTT","Abs",IF(I216="Congé","Abs",IF(I216="FRAC","Abs",IF(I216="1/2 congé",(L216-K216)*24,IF(K216="1/2 congé",(J216-I216)*24,((L216-K216)+(J216-I216))*24)))))))</f>
        <v>0</v>
      </c>
    </row>
    <row r="217" spans="1:13">
      <c r="A217" s="9" t="s">
        <v>8</v>
      </c>
      <c r="B217" s="2"/>
      <c r="C217" s="2"/>
      <c r="D217" s="2"/>
      <c r="E217" s="2"/>
      <c r="F217" s="4">
        <f t="shared" si="22"/>
        <v>0</v>
      </c>
      <c r="H217" s="9" t="s">
        <v>8</v>
      </c>
      <c r="I217" s="2"/>
      <c r="J217" s="2"/>
      <c r="K217" s="2"/>
      <c r="L217" s="2"/>
      <c r="M217" s="4">
        <f>IF(I217="FERIE","Abs",IF(I217="PONT","Abs",IF(I217="RTT","Abs",IF(I217="Congé","Abs",IF(I217="FRAC","Abs",IF(I217="1/2 congé",(L217-K217)*24,IF(K217="1/2 congé",(J217-I217)*24,((L217-K217)+(J217-I217))*24)))))))</f>
        <v>0</v>
      </c>
    </row>
    <row r="218" spans="1:13">
      <c r="A218" s="9" t="s">
        <v>9</v>
      </c>
      <c r="B218" s="2"/>
      <c r="C218" s="2"/>
      <c r="D218" s="2"/>
      <c r="E218" s="2"/>
      <c r="F218" s="4">
        <f t="shared" si="22"/>
        <v>0</v>
      </c>
      <c r="H218" s="9" t="s">
        <v>9</v>
      </c>
      <c r="I218" s="2"/>
      <c r="J218" s="2"/>
      <c r="K218" s="2"/>
      <c r="L218" s="2"/>
      <c r="M218" s="4">
        <f>IF(I218="FERIE","Abs",IF(I218="PONT","Abs",IF(I218="RTT","Abs",IF(I218="Congé","Abs",IF(I218="FRAC","Abs",IF(I218="1/2 congé",(L218-K218)*24,IF(K218="1/2 congé",(J218-I218)*24,((L218-K218)+(J218-I218))*24)))))))</f>
        <v>0</v>
      </c>
    </row>
    <row r="219" spans="1:13">
      <c r="A219" s="9" t="s">
        <v>10</v>
      </c>
      <c r="B219" s="2"/>
      <c r="C219" s="2"/>
      <c r="D219" s="8"/>
      <c r="E219" s="2"/>
      <c r="F219" s="4">
        <f t="shared" si="22"/>
        <v>0</v>
      </c>
      <c r="H219" s="9" t="s">
        <v>10</v>
      </c>
      <c r="I219" s="2"/>
      <c r="J219" s="2"/>
      <c r="K219" s="8"/>
      <c r="L219" s="2"/>
      <c r="M219" s="4">
        <f>IF(I219="FERIE","Abs",IF(I219="PONT","Abs",IF(I219="RTT","Abs",IF(I219="Congé","Abs",IF(I219="FRAC","Abs",IF(I219="1/2 congé",(L219-K219)*24,IF(K219="1/2 congé",(J219-I219)*24,((L219-K219)+(J219-I219))*24)))))))</f>
        <v>0</v>
      </c>
    </row>
    <row r="220" spans="1:13">
      <c r="A220" s="32" t="s">
        <v>11</v>
      </c>
      <c r="B220" s="33"/>
      <c r="C220" s="33"/>
      <c r="D220" s="33"/>
      <c r="E220" s="34"/>
      <c r="F220" s="6">
        <f>SUMIF(F215:F219,"&gt;0")</f>
        <v>0</v>
      </c>
      <c r="H220" s="32" t="s">
        <v>11</v>
      </c>
      <c r="I220" s="33"/>
      <c r="J220" s="33"/>
      <c r="K220" s="33"/>
      <c r="L220" s="34"/>
      <c r="M220" s="6">
        <f>SUMIF(M215:M219,"&gt;0")</f>
        <v>0</v>
      </c>
    </row>
    <row r="221" spans="1:13" ht="13.5" thickBot="1">
      <c r="A221" s="35" t="s">
        <v>15</v>
      </c>
      <c r="B221" s="36"/>
      <c r="C221" s="36"/>
      <c r="D221" s="36"/>
      <c r="E221" s="37"/>
      <c r="F221" s="5">
        <f>F220+M211-(39-(COUNTIF(F215:F218,"Abs")*8.25+IF(F219="Abs",6,0)+COUNTIF(B215:B219,OR("1/2 RTT","1/2 Congé","1/2 FRAC","1/2 OFFERT"))*4.25+IF(OR(D219="1/2 RTT",D219="1/2 Congé",D219="1/2 FRAC",D219="1/2 OFFERT"),2,0)))</f>
        <v>-1652.5</v>
      </c>
      <c r="H221" s="35" t="s">
        <v>15</v>
      </c>
      <c r="I221" s="36"/>
      <c r="J221" s="36"/>
      <c r="K221" s="36"/>
      <c r="L221" s="37"/>
      <c r="M221" s="5">
        <f>M220+F221-(39-(COUNTIF(M215:M218,"Abs")*8.25+IF(M219="Abs",6,0)+COUNTIF(I215:I219,OR("1/2 RTT","1/2 Congé","1/2 FRAC","1/2 OFFERT"))*4.25+IF(OR(K219="1/2 RTT",K219="1/2 Congé",K219="1/2 FRAC",K219="1/2 OFFERT"),2,0)))</f>
        <v>-1691.5</v>
      </c>
    </row>
    <row r="222" spans="1:13" ht="13.5" thickBot="1"/>
    <row r="223" spans="1:13" ht="12.75" customHeight="1">
      <c r="A223" s="26">
        <f>H213+1</f>
        <v>45</v>
      </c>
      <c r="B223" s="38" t="s">
        <v>1</v>
      </c>
      <c r="C223" s="39"/>
      <c r="D223" s="38" t="s">
        <v>2</v>
      </c>
      <c r="E223" s="39"/>
      <c r="F223" s="40" t="s">
        <v>5</v>
      </c>
      <c r="H223" s="26">
        <f>A223+1</f>
        <v>46</v>
      </c>
      <c r="I223" s="28" t="s">
        <v>1</v>
      </c>
      <c r="J223" s="29"/>
      <c r="K223" s="28" t="s">
        <v>2</v>
      </c>
      <c r="L223" s="29"/>
      <c r="M223" s="30" t="s">
        <v>5</v>
      </c>
    </row>
    <row r="224" spans="1:13" ht="12.75" customHeight="1">
      <c r="A224" s="27"/>
      <c r="B224" s="12" t="s">
        <v>3</v>
      </c>
      <c r="C224" s="12" t="s">
        <v>4</v>
      </c>
      <c r="D224" s="12" t="s">
        <v>3</v>
      </c>
      <c r="E224" s="12" t="s">
        <v>4</v>
      </c>
      <c r="F224" s="41"/>
      <c r="H224" s="27"/>
      <c r="I224" s="10" t="s">
        <v>3</v>
      </c>
      <c r="J224" s="10" t="s">
        <v>4</v>
      </c>
      <c r="K224" s="10" t="s">
        <v>3</v>
      </c>
      <c r="L224" s="10" t="s">
        <v>4</v>
      </c>
      <c r="M224" s="31"/>
    </row>
    <row r="225" spans="1:13">
      <c r="A225" s="9" t="s">
        <v>6</v>
      </c>
      <c r="B225" s="2"/>
      <c r="C225" s="2"/>
      <c r="D225" s="2"/>
      <c r="E225" s="2"/>
      <c r="F225" s="4">
        <f>IF(OR(B225="FERIE",B225="RTT",B225="Congé",B225="FRAC",B225="PONT",B225="OFFERT"),"Abs",IF(OR(B225="1/2 RTT",B225="1/2 Congé",B225="1/2 FRAC",B225="1/2 OFFERT"),(E225-D225)*24,IF(OR(D225="1/2 RTT",D225="1/2 Congé",D225="1/2 FRAC",D225="1/2 OFFERT"),(C225-B225)*24,((E225-D225)+(C225-B225))*24)))</f>
        <v>0</v>
      </c>
      <c r="H225" s="9" t="s">
        <v>6</v>
      </c>
      <c r="I225" s="2"/>
      <c r="J225" s="2"/>
      <c r="K225" s="2"/>
      <c r="L225" s="2"/>
      <c r="M225" s="4">
        <f>IF(I225="FERIE","Abs",IF(I225="PONT","Abs",IF(I225="RTT","Abs",IF(I225="Congé","Abs",IF(I225="FRAC","Abs",IF(I225="1/2 congé",(L225-K225)*24,IF(K225="1/2 congé",(J225-I225)*24,((L225-K225)+(J225-I225))*24)))))))</f>
        <v>0</v>
      </c>
    </row>
    <row r="226" spans="1:13">
      <c r="A226" s="9" t="s">
        <v>7</v>
      </c>
      <c r="B226" s="2"/>
      <c r="C226" s="2"/>
      <c r="D226" s="2"/>
      <c r="E226" s="2"/>
      <c r="F226" s="4">
        <f t="shared" ref="F226:F229" si="23">IF(OR(B226="FERIE",B226="RTT",B226="Congé",B226="FRAC",B226="PONT",B226="OFFERT"),"Abs",IF(OR(B226="1/2 RTT",B226="1/2 Congé",B226="1/2 FRAC",B226="1/2 OFFERT"),(E226-D226)*24,IF(OR(D226="1/2 RTT",D226="1/2 Congé",D226="1/2 FRAC",D226="1/2 OFFERT"),(C226-B226)*24,((E226-D226)+(C226-B226))*24)))</f>
        <v>0</v>
      </c>
      <c r="H226" s="9" t="s">
        <v>7</v>
      </c>
      <c r="I226" s="2"/>
      <c r="J226" s="2"/>
      <c r="K226" s="2"/>
      <c r="L226" s="2"/>
      <c r="M226" s="4">
        <f>IF(I226="FERIE","Abs",IF(I226="PONT","Abs",IF(I226="RTT","Abs",IF(I226="Congé","Abs",IF(I226="FRAC","Abs",IF(I226="1/2 congé",(L226-K226)*24,IF(K226="1/2 congé",(J226-I226)*24,((L226-K226)+(J226-I226))*24)))))))</f>
        <v>0</v>
      </c>
    </row>
    <row r="227" spans="1:13">
      <c r="A227" s="9" t="s">
        <v>8</v>
      </c>
      <c r="B227" s="2"/>
      <c r="C227" s="2"/>
      <c r="D227" s="2"/>
      <c r="E227" s="2"/>
      <c r="F227" s="4">
        <f t="shared" si="23"/>
        <v>0</v>
      </c>
      <c r="H227" s="9" t="s">
        <v>8</v>
      </c>
      <c r="I227" s="2"/>
      <c r="J227" s="2"/>
      <c r="K227" s="2"/>
      <c r="L227" s="2"/>
      <c r="M227" s="4">
        <f>IF(I227="FERIE","Abs",IF(I227="PONT","Abs",IF(I227="RTT","Abs",IF(I227="Congé","Abs",IF(I227="FRAC","Abs",IF(I227="1/2 congé",(L227-K227)*24,IF(K227="1/2 congé",(J227-I227)*24,((L227-K227)+(J227-I227))*24)))))))</f>
        <v>0</v>
      </c>
    </row>
    <row r="228" spans="1:13">
      <c r="A228" s="9" t="s">
        <v>9</v>
      </c>
      <c r="B228" s="2"/>
      <c r="C228" s="2"/>
      <c r="D228" s="2"/>
      <c r="E228" s="2"/>
      <c r="F228" s="4">
        <f t="shared" si="23"/>
        <v>0</v>
      </c>
      <c r="H228" s="9" t="s">
        <v>9</v>
      </c>
      <c r="I228" s="2"/>
      <c r="J228" s="2"/>
      <c r="K228" s="2"/>
      <c r="L228" s="2"/>
      <c r="M228" s="4">
        <f>IF(I228="FERIE","Abs",IF(I228="PONT","Abs",IF(I228="RTT","Abs",IF(I228="Congé","Abs",IF(I228="FRAC","Abs",IF(I228="1/2 congé",(L228-K228)*24,IF(K228="1/2 congé",(J228-I228)*24,((L228-K228)+(J228-I228))*24)))))))</f>
        <v>0</v>
      </c>
    </row>
    <row r="229" spans="1:13">
      <c r="A229" s="9" t="s">
        <v>10</v>
      </c>
      <c r="B229" s="2"/>
      <c r="C229" s="2"/>
      <c r="D229" s="8"/>
      <c r="E229" s="2"/>
      <c r="F229" s="4">
        <f t="shared" si="23"/>
        <v>0</v>
      </c>
      <c r="H229" s="9" t="s">
        <v>10</v>
      </c>
      <c r="I229" s="2"/>
      <c r="J229" s="2"/>
      <c r="K229" s="8"/>
      <c r="L229" s="2"/>
      <c r="M229" s="4">
        <f>IF(I229="FERIE","Abs",IF(I229="PONT","Abs",IF(I229="RTT","Abs",IF(I229="Congé","Abs",IF(I229="FRAC","Abs",IF(I229="1/2 congé",(L229-K229)*24,IF(K229="1/2 congé",(J229-I229)*24,((L229-K229)+(J229-I229))*24)))))))</f>
        <v>0</v>
      </c>
    </row>
    <row r="230" spans="1:13">
      <c r="A230" s="32" t="s">
        <v>11</v>
      </c>
      <c r="B230" s="33"/>
      <c r="C230" s="33"/>
      <c r="D230" s="33"/>
      <c r="E230" s="34"/>
      <c r="F230" s="6">
        <f>SUMIF(F225:F229,"&gt;0")</f>
        <v>0</v>
      </c>
      <c r="H230" s="32" t="s">
        <v>11</v>
      </c>
      <c r="I230" s="33"/>
      <c r="J230" s="33"/>
      <c r="K230" s="33"/>
      <c r="L230" s="34"/>
      <c r="M230" s="6">
        <f>SUMIF(M225:M229,"&gt;0")</f>
        <v>0</v>
      </c>
    </row>
    <row r="231" spans="1:13" ht="13.5" thickBot="1">
      <c r="A231" s="35" t="s">
        <v>15</v>
      </c>
      <c r="B231" s="36"/>
      <c r="C231" s="36"/>
      <c r="D231" s="36"/>
      <c r="E231" s="37"/>
      <c r="F231" s="5">
        <f>F230+M221-(39-(COUNTIF(F225:F228,"Abs")*8.25+IF(F229="Abs",6,0)+COUNTIF(B225:B229,OR("1/2 RTT","1/2 Congé","1/2 FRAC","1/2 OFFERT"))*4.25+IF(OR(D229="1/2 RTT",D229="1/2 Congé",D229="1/2 FRAC",D229="1/2 OFFERT"),2,0)))</f>
        <v>-1730.5</v>
      </c>
      <c r="H231" s="35" t="s">
        <v>15</v>
      </c>
      <c r="I231" s="36"/>
      <c r="J231" s="36"/>
      <c r="K231" s="36"/>
      <c r="L231" s="37"/>
      <c r="M231" s="5">
        <f>M230+F231-(39-(COUNTIF(M225:M228,"Abs")*8.25+IF(M229="Abs",6,0)+COUNTIF(I225:I229,OR("1/2 RTT","1/2 Congé","1/2 FRAC","1/2 OFFERT"))*4.25+IF(OR(K229="1/2 RTT",K229="1/2 Congé",K229="1/2 FRAC",K229="1/2 OFFERT"),2,0)))</f>
        <v>-1769.5</v>
      </c>
    </row>
    <row r="232" spans="1:13" ht="13.5" thickBot="1"/>
    <row r="233" spans="1:13" ht="12.75" customHeight="1">
      <c r="A233" s="26">
        <f>H223+1</f>
        <v>47</v>
      </c>
      <c r="B233" s="38" t="s">
        <v>1</v>
      </c>
      <c r="C233" s="39"/>
      <c r="D233" s="38" t="s">
        <v>2</v>
      </c>
      <c r="E233" s="39"/>
      <c r="F233" s="40" t="s">
        <v>5</v>
      </c>
      <c r="H233" s="26">
        <f>A233+1</f>
        <v>48</v>
      </c>
      <c r="I233" s="28" t="s">
        <v>1</v>
      </c>
      <c r="J233" s="29"/>
      <c r="K233" s="28" t="s">
        <v>2</v>
      </c>
      <c r="L233" s="29"/>
      <c r="M233" s="30" t="s">
        <v>5</v>
      </c>
    </row>
    <row r="234" spans="1:13" ht="12.75" customHeight="1">
      <c r="A234" s="27"/>
      <c r="B234" s="12" t="s">
        <v>3</v>
      </c>
      <c r="C234" s="12" t="s">
        <v>4</v>
      </c>
      <c r="D234" s="12" t="s">
        <v>3</v>
      </c>
      <c r="E234" s="12" t="s">
        <v>4</v>
      </c>
      <c r="F234" s="41"/>
      <c r="H234" s="27"/>
      <c r="I234" s="10" t="s">
        <v>3</v>
      </c>
      <c r="J234" s="10" t="s">
        <v>4</v>
      </c>
      <c r="K234" s="10" t="s">
        <v>3</v>
      </c>
      <c r="L234" s="10" t="s">
        <v>4</v>
      </c>
      <c r="M234" s="31"/>
    </row>
    <row r="235" spans="1:13">
      <c r="A235" s="9" t="s">
        <v>6</v>
      </c>
      <c r="B235" s="2"/>
      <c r="C235" s="2"/>
      <c r="D235" s="2"/>
      <c r="E235" s="2"/>
      <c r="F235" s="4">
        <f>IF(OR(B235="FERIE",B235="RTT",B235="Congé",B235="FRAC",B235="PONT",B235="OFFERT"),"Abs",IF(OR(B235="1/2 RTT",B235="1/2 Congé",B235="1/2 FRAC",B235="1/2 OFFERT"),(E235-D235)*24,IF(OR(D235="1/2 RTT",D235="1/2 Congé",D235="1/2 FRAC",D235="1/2 OFFERT"),(C235-B235)*24,((E235-D235)+(C235-B235))*24)))</f>
        <v>0</v>
      </c>
      <c r="H235" s="9" t="s">
        <v>6</v>
      </c>
      <c r="I235" s="2"/>
      <c r="J235" s="2"/>
      <c r="K235" s="2"/>
      <c r="L235" s="2"/>
      <c r="M235" s="4">
        <f>IF(I235="FERIE","Abs",IF(I235="PONT","Abs",IF(I235="RTT","Abs",IF(I235="Congé","Abs",IF(I235="FRAC","Abs",IF(I235="1/2 congé",(L235-K235)*24,IF(K235="1/2 congé",(J235-I235)*24,((L235-K235)+(J235-I235))*24)))))))</f>
        <v>0</v>
      </c>
    </row>
    <row r="236" spans="1:13">
      <c r="A236" s="9" t="s">
        <v>7</v>
      </c>
      <c r="B236" s="2"/>
      <c r="C236" s="2"/>
      <c r="D236" s="2"/>
      <c r="E236" s="2"/>
      <c r="F236" s="4">
        <f t="shared" ref="F236:F239" si="24">IF(OR(B236="FERIE",B236="RTT",B236="Congé",B236="FRAC",B236="PONT",B236="OFFERT"),"Abs",IF(OR(B236="1/2 RTT",B236="1/2 Congé",B236="1/2 FRAC",B236="1/2 OFFERT"),(E236-D236)*24,IF(OR(D236="1/2 RTT",D236="1/2 Congé",D236="1/2 FRAC",D236="1/2 OFFERT"),(C236-B236)*24,((E236-D236)+(C236-B236))*24)))</f>
        <v>0</v>
      </c>
      <c r="H236" s="9" t="s">
        <v>7</v>
      </c>
      <c r="I236" s="2"/>
      <c r="J236" s="2"/>
      <c r="K236" s="2"/>
      <c r="L236" s="2"/>
      <c r="M236" s="4">
        <f>IF(I236="FERIE","Abs",IF(I236="PONT","Abs",IF(I236="RTT","Abs",IF(I236="Congé","Abs",IF(I236="FRAC","Abs",IF(I236="1/2 congé",(L236-K236)*24,IF(K236="1/2 congé",(J236-I236)*24,((L236-K236)+(J236-I236))*24)))))))</f>
        <v>0</v>
      </c>
    </row>
    <row r="237" spans="1:13">
      <c r="A237" s="9" t="s">
        <v>8</v>
      </c>
      <c r="B237" s="2"/>
      <c r="C237" s="2"/>
      <c r="D237" s="2"/>
      <c r="E237" s="2"/>
      <c r="F237" s="4">
        <f t="shared" si="24"/>
        <v>0</v>
      </c>
      <c r="H237" s="9" t="s">
        <v>8</v>
      </c>
      <c r="I237" s="2"/>
      <c r="J237" s="2"/>
      <c r="K237" s="2"/>
      <c r="L237" s="2"/>
      <c r="M237" s="4">
        <f>IF(I237="FERIE","Abs",IF(I237="PONT","Abs",IF(I237="RTT","Abs",IF(I237="Congé","Abs",IF(I237="FRAC","Abs",IF(I237="1/2 congé",(L237-K237)*24,IF(K237="1/2 congé",(J237-I237)*24,((L237-K237)+(J237-I237))*24)))))))</f>
        <v>0</v>
      </c>
    </row>
    <row r="238" spans="1:13">
      <c r="A238" s="9" t="s">
        <v>9</v>
      </c>
      <c r="B238" s="2"/>
      <c r="C238" s="2"/>
      <c r="D238" s="2"/>
      <c r="E238" s="2"/>
      <c r="F238" s="4">
        <f t="shared" si="24"/>
        <v>0</v>
      </c>
      <c r="H238" s="9" t="s">
        <v>9</v>
      </c>
      <c r="I238" s="2"/>
      <c r="J238" s="2"/>
      <c r="K238" s="2"/>
      <c r="L238" s="2"/>
      <c r="M238" s="4">
        <f>IF(I238="FERIE","Abs",IF(I238="PONT","Abs",IF(I238="RTT","Abs",IF(I238="Congé","Abs",IF(I238="FRAC","Abs",IF(I238="1/2 congé",(L238-K238)*24,IF(K238="1/2 congé",(J238-I238)*24,((L238-K238)+(J238-I238))*24)))))))</f>
        <v>0</v>
      </c>
    </row>
    <row r="239" spans="1:13">
      <c r="A239" s="9" t="s">
        <v>10</v>
      </c>
      <c r="B239" s="2"/>
      <c r="C239" s="2"/>
      <c r="D239" s="8"/>
      <c r="E239" s="2"/>
      <c r="F239" s="4">
        <f t="shared" si="24"/>
        <v>0</v>
      </c>
      <c r="H239" s="9" t="s">
        <v>10</v>
      </c>
      <c r="I239" s="2"/>
      <c r="J239" s="2"/>
      <c r="K239" s="8"/>
      <c r="L239" s="2"/>
      <c r="M239" s="4">
        <f>IF(I239="FERIE","Abs",IF(I239="PONT","Abs",IF(I239="RTT","Abs",IF(I239="Congé","Abs",IF(I239="FRAC","Abs",IF(I239="1/2 congé",(L239-K239)*24,IF(K239="1/2 congé",(J239-I239)*24,((L239-K239)+(J239-I239))*24)))))))</f>
        <v>0</v>
      </c>
    </row>
    <row r="240" spans="1:13">
      <c r="A240" s="32" t="s">
        <v>11</v>
      </c>
      <c r="B240" s="33"/>
      <c r="C240" s="33"/>
      <c r="D240" s="33"/>
      <c r="E240" s="34"/>
      <c r="F240" s="6">
        <f>SUMIF(F235:F239,"&gt;0")</f>
        <v>0</v>
      </c>
      <c r="H240" s="32" t="s">
        <v>11</v>
      </c>
      <c r="I240" s="33"/>
      <c r="J240" s="33"/>
      <c r="K240" s="33"/>
      <c r="L240" s="34"/>
      <c r="M240" s="6">
        <f>SUMIF(M235:M239,"&gt;0")</f>
        <v>0</v>
      </c>
    </row>
    <row r="241" spans="1:13" ht="13.5" thickBot="1">
      <c r="A241" s="35" t="s">
        <v>15</v>
      </c>
      <c r="B241" s="36"/>
      <c r="C241" s="36"/>
      <c r="D241" s="36"/>
      <c r="E241" s="37"/>
      <c r="F241" s="5">
        <f>F240+M231-(39-(COUNTIF(F235:F238,"Abs")*8.25+IF(F239="Abs",6,0)+COUNTIF(B235:B239,OR("1/2 RTT","1/2 Congé","1/2 FRAC","1/2 OFFERT"))*4.25+IF(OR(D239="1/2 RTT",D239="1/2 Congé",D239="1/2 FRAC",D239="1/2 OFFERT"),2,0)))</f>
        <v>-1808.5</v>
      </c>
      <c r="H241" s="35" t="s">
        <v>15</v>
      </c>
      <c r="I241" s="36"/>
      <c r="J241" s="36"/>
      <c r="K241" s="36"/>
      <c r="L241" s="37"/>
      <c r="M241" s="5">
        <f>M240+F241-(39-(COUNTIF(M235:M238,"Abs")*8.25+IF(M239="Abs",6,0)+COUNTIF(I235:I239,OR("1/2 RTT","1/2 Congé","1/2 FRAC","1/2 OFFERT"))*4.25+IF(OR(K239="1/2 RTT",K239="1/2 Congé",K239="1/2 FRAC",K239="1/2 OFFERT"),2,0)))</f>
        <v>-1847.5</v>
      </c>
    </row>
    <row r="242" spans="1:13" ht="13.5" thickBot="1"/>
    <row r="243" spans="1:13" ht="12.75" customHeight="1">
      <c r="A243" s="26">
        <f>H233+1</f>
        <v>49</v>
      </c>
      <c r="B243" s="38" t="s">
        <v>1</v>
      </c>
      <c r="C243" s="39"/>
      <c r="D243" s="38" t="s">
        <v>2</v>
      </c>
      <c r="E243" s="39"/>
      <c r="F243" s="40" t="s">
        <v>5</v>
      </c>
      <c r="H243" s="26">
        <f>A243+1</f>
        <v>50</v>
      </c>
      <c r="I243" s="28" t="s">
        <v>1</v>
      </c>
      <c r="J243" s="29"/>
      <c r="K243" s="28" t="s">
        <v>2</v>
      </c>
      <c r="L243" s="29"/>
      <c r="M243" s="30" t="s">
        <v>5</v>
      </c>
    </row>
    <row r="244" spans="1:13" ht="12.75" customHeight="1">
      <c r="A244" s="27"/>
      <c r="B244" s="12" t="s">
        <v>3</v>
      </c>
      <c r="C244" s="12" t="s">
        <v>4</v>
      </c>
      <c r="D244" s="12" t="s">
        <v>3</v>
      </c>
      <c r="E244" s="12" t="s">
        <v>4</v>
      </c>
      <c r="F244" s="41"/>
      <c r="H244" s="27"/>
      <c r="I244" s="10" t="s">
        <v>3</v>
      </c>
      <c r="J244" s="10" t="s">
        <v>4</v>
      </c>
      <c r="K244" s="10" t="s">
        <v>3</v>
      </c>
      <c r="L244" s="10" t="s">
        <v>4</v>
      </c>
      <c r="M244" s="31"/>
    </row>
    <row r="245" spans="1:13">
      <c r="A245" s="9" t="s">
        <v>6</v>
      </c>
      <c r="B245" s="2"/>
      <c r="C245" s="2"/>
      <c r="D245" s="2"/>
      <c r="E245" s="2"/>
      <c r="F245" s="4">
        <f>IF(OR(B245="FERIE",B245="RTT",B245="Congé",B245="FRAC",B245="PONT",B245="OFFERT"),"Abs",IF(OR(B245="1/2 RTT",B245="1/2 Congé",B245="1/2 FRAC",B245="1/2 OFFERT"),(E245-D245)*24,IF(OR(D245="1/2 RTT",D245="1/2 Congé",D245="1/2 FRAC",D245="1/2 OFFERT"),(C245-B245)*24,((E245-D245)+(C245-B245))*24)))</f>
        <v>0</v>
      </c>
      <c r="H245" s="9" t="s">
        <v>6</v>
      </c>
      <c r="I245" s="2"/>
      <c r="J245" s="2"/>
      <c r="K245" s="2"/>
      <c r="L245" s="2"/>
      <c r="M245" s="4">
        <f>IF(I245="FERIE","Abs",IF(I245="PONT","Abs",IF(I245="RTT","Abs",IF(I245="Congé","Abs",IF(I245="FRAC","Abs",IF(I245="1/2 congé",(L245-K245)*24,IF(K245="1/2 congé",(J245-I245)*24,((L245-K245)+(J245-I245))*24)))))))</f>
        <v>0</v>
      </c>
    </row>
    <row r="246" spans="1:13">
      <c r="A246" s="9" t="s">
        <v>7</v>
      </c>
      <c r="B246" s="2"/>
      <c r="C246" s="2"/>
      <c r="D246" s="2"/>
      <c r="E246" s="2"/>
      <c r="F246" s="4">
        <f t="shared" ref="F246:F249" si="25">IF(OR(B246="FERIE",B246="RTT",B246="Congé",B246="FRAC",B246="PONT",B246="OFFERT"),"Abs",IF(OR(B246="1/2 RTT",B246="1/2 Congé",B246="1/2 FRAC",B246="1/2 OFFERT"),(E246-D246)*24,IF(OR(D246="1/2 RTT",D246="1/2 Congé",D246="1/2 FRAC",D246="1/2 OFFERT"),(C246-B246)*24,((E246-D246)+(C246-B246))*24)))</f>
        <v>0</v>
      </c>
      <c r="H246" s="9" t="s">
        <v>7</v>
      </c>
      <c r="I246" s="2"/>
      <c r="J246" s="2"/>
      <c r="K246" s="2"/>
      <c r="L246" s="2"/>
      <c r="M246" s="4">
        <f>IF(I246="FERIE","Abs",IF(I246="PONT","Abs",IF(I246="RTT","Abs",IF(I246="Congé","Abs",IF(I246="FRAC","Abs",IF(I246="1/2 congé",(L246-K246)*24,IF(K246="1/2 congé",(J246-I246)*24,((L246-K246)+(J246-I246))*24)))))))</f>
        <v>0</v>
      </c>
    </row>
    <row r="247" spans="1:13">
      <c r="A247" s="9" t="s">
        <v>8</v>
      </c>
      <c r="B247" s="2"/>
      <c r="C247" s="2"/>
      <c r="D247" s="2"/>
      <c r="E247" s="2"/>
      <c r="F247" s="4">
        <f t="shared" si="25"/>
        <v>0</v>
      </c>
      <c r="H247" s="9" t="s">
        <v>8</v>
      </c>
      <c r="I247" s="2"/>
      <c r="J247" s="2"/>
      <c r="K247" s="2"/>
      <c r="L247" s="2"/>
      <c r="M247" s="4">
        <f>IF(I247="FERIE","Abs",IF(I247="PONT","Abs",IF(I247="RTT","Abs",IF(I247="Congé","Abs",IF(I247="FRAC","Abs",IF(I247="1/2 congé",(L247-K247)*24,IF(K247="1/2 congé",(J247-I247)*24,((L247-K247)+(J247-I247))*24)))))))</f>
        <v>0</v>
      </c>
    </row>
    <row r="248" spans="1:13">
      <c r="A248" s="9" t="s">
        <v>9</v>
      </c>
      <c r="B248" s="2"/>
      <c r="C248" s="2"/>
      <c r="D248" s="2"/>
      <c r="E248" s="2"/>
      <c r="F248" s="4">
        <f t="shared" si="25"/>
        <v>0</v>
      </c>
      <c r="H248" s="9" t="s">
        <v>9</v>
      </c>
      <c r="I248" s="2"/>
      <c r="J248" s="2"/>
      <c r="K248" s="2"/>
      <c r="L248" s="2"/>
      <c r="M248" s="4">
        <f>IF(I248="FERIE","Abs",IF(I248="PONT","Abs",IF(I248="RTT","Abs",IF(I248="Congé","Abs",IF(I248="FRAC","Abs",IF(I248="1/2 congé",(L248-K248)*24,IF(K248="1/2 congé",(J248-I248)*24,((L248-K248)+(J248-I248))*24)))))))</f>
        <v>0</v>
      </c>
    </row>
    <row r="249" spans="1:13">
      <c r="A249" s="9" t="s">
        <v>10</v>
      </c>
      <c r="B249" s="2"/>
      <c r="C249" s="2"/>
      <c r="D249" s="8"/>
      <c r="E249" s="2"/>
      <c r="F249" s="4">
        <f t="shared" si="25"/>
        <v>0</v>
      </c>
      <c r="H249" s="9" t="s">
        <v>10</v>
      </c>
      <c r="I249" s="2"/>
      <c r="J249" s="2"/>
      <c r="K249" s="8"/>
      <c r="L249" s="2"/>
      <c r="M249" s="4">
        <f>IF(I249="FERIE","Abs",IF(I249="PONT","Abs",IF(I249="RTT","Abs",IF(I249="Congé","Abs",IF(I249="FRAC","Abs",IF(I249="1/2 congé",(L249-K249)*24,IF(K249="1/2 congé",(J249-I249)*24,((L249-K249)+(J249-I249))*24)))))))</f>
        <v>0</v>
      </c>
    </row>
    <row r="250" spans="1:13">
      <c r="A250" s="32" t="s">
        <v>11</v>
      </c>
      <c r="B250" s="33"/>
      <c r="C250" s="33"/>
      <c r="D250" s="33"/>
      <c r="E250" s="34"/>
      <c r="F250" s="6">
        <f>SUMIF(F245:F249,"&gt;0")</f>
        <v>0</v>
      </c>
      <c r="H250" s="32" t="s">
        <v>11</v>
      </c>
      <c r="I250" s="33"/>
      <c r="J250" s="33"/>
      <c r="K250" s="33"/>
      <c r="L250" s="34"/>
      <c r="M250" s="6">
        <f>SUMIF(M245:M249,"&gt;0")</f>
        <v>0</v>
      </c>
    </row>
    <row r="251" spans="1:13" ht="13.5" thickBot="1">
      <c r="A251" s="35" t="s">
        <v>15</v>
      </c>
      <c r="B251" s="36"/>
      <c r="C251" s="36"/>
      <c r="D251" s="36"/>
      <c r="E251" s="37"/>
      <c r="F251" s="5">
        <f>F250+M241-(39-(COUNTIF(F245:F248,"Abs")*8.25+IF(F249="Abs",6,0)+COUNTIF(B245:B249,OR("1/2 RTT","1/2 Congé","1/2 FRAC","1/2 OFFERT"))*4.25+IF(OR(D249="1/2 RTT",D249="1/2 Congé",D249="1/2 FRAC",D249="1/2 OFFERT"),2,0)))</f>
        <v>-1886.5</v>
      </c>
      <c r="H251" s="35" t="s">
        <v>15</v>
      </c>
      <c r="I251" s="36"/>
      <c r="J251" s="36"/>
      <c r="K251" s="36"/>
      <c r="L251" s="37"/>
      <c r="M251" s="5">
        <f>M250+F251-(39-(COUNTIF(M245:M248,"Abs")*8.25+IF(M249="Abs",6,0)+COUNTIF(I245:I249,OR("1/2 RTT","1/2 Congé","1/2 FRAC","1/2 OFFERT"))*4.25+IF(OR(K249="1/2 RTT",K249="1/2 Congé",K249="1/2 FRAC",K249="1/2 OFFERT"),2,0)))</f>
        <v>-1925.5</v>
      </c>
    </row>
    <row r="252" spans="1:13" ht="13.5" thickBot="1"/>
    <row r="253" spans="1:13" ht="12.75" customHeight="1">
      <c r="A253" s="26">
        <f>H243+1</f>
        <v>51</v>
      </c>
      <c r="B253" s="38" t="s">
        <v>1</v>
      </c>
      <c r="C253" s="39"/>
      <c r="D253" s="38" t="s">
        <v>2</v>
      </c>
      <c r="E253" s="39"/>
      <c r="F253" s="40" t="s">
        <v>5</v>
      </c>
      <c r="H253" s="26">
        <f>A253+1</f>
        <v>52</v>
      </c>
      <c r="I253" s="28" t="s">
        <v>1</v>
      </c>
      <c r="J253" s="29"/>
      <c r="K253" s="28" t="s">
        <v>2</v>
      </c>
      <c r="L253" s="29"/>
      <c r="M253" s="30" t="s">
        <v>5</v>
      </c>
    </row>
    <row r="254" spans="1:13" ht="12.75" customHeight="1">
      <c r="A254" s="27"/>
      <c r="B254" s="12" t="s">
        <v>3</v>
      </c>
      <c r="C254" s="12" t="s">
        <v>4</v>
      </c>
      <c r="D254" s="12" t="s">
        <v>3</v>
      </c>
      <c r="E254" s="12" t="s">
        <v>4</v>
      </c>
      <c r="F254" s="41"/>
      <c r="H254" s="27"/>
      <c r="I254" s="10" t="s">
        <v>3</v>
      </c>
      <c r="J254" s="10" t="s">
        <v>4</v>
      </c>
      <c r="K254" s="10" t="s">
        <v>3</v>
      </c>
      <c r="L254" s="10" t="s">
        <v>4</v>
      </c>
      <c r="M254" s="31"/>
    </row>
    <row r="255" spans="1:13">
      <c r="A255" s="9" t="s">
        <v>6</v>
      </c>
      <c r="B255" s="2"/>
      <c r="C255" s="2"/>
      <c r="D255" s="2"/>
      <c r="E255" s="2"/>
      <c r="F255" s="4">
        <f>IF(OR(B255="FERIE",B255="RTT",B255="Congé",B255="FRAC",B255="PONT",B255="OFFERT"),"Abs",IF(OR(B255="1/2 RTT",B255="1/2 Congé",B255="1/2 FRAC",B255="1/2 OFFERT"),(E255-D255)*24,IF(OR(D255="1/2 RTT",D255="1/2 Congé",D255="1/2 FRAC",D255="1/2 OFFERT"),(C255-B255)*24,((E255-D255)+(C255-B255))*24)))</f>
        <v>0</v>
      </c>
      <c r="H255" s="9" t="s">
        <v>6</v>
      </c>
      <c r="I255" s="2"/>
      <c r="J255" s="2"/>
      <c r="K255" s="2"/>
      <c r="L255" s="2"/>
      <c r="M255" s="4">
        <f>IF(I255="FERIE","Abs",IF(I255="PONT","Abs",IF(I255="RTT","Abs",IF(I255="Congé","Abs",IF(I255="FRAC","Abs",IF(I255="1/2 congé",(L255-K255)*24,IF(K255="1/2 congé",(J255-I255)*24,((L255-K255)+(J255-I255))*24)))))))</f>
        <v>0</v>
      </c>
    </row>
    <row r="256" spans="1:13">
      <c r="A256" s="9" t="s">
        <v>7</v>
      </c>
      <c r="B256" s="2"/>
      <c r="C256" s="2"/>
      <c r="D256" s="2"/>
      <c r="E256" s="2"/>
      <c r="F256" s="4">
        <f t="shared" ref="F256:F259" si="26">IF(OR(B256="FERIE",B256="RTT",B256="Congé",B256="FRAC",B256="PONT",B256="OFFERT"),"Abs",IF(OR(B256="1/2 RTT",B256="1/2 Congé",B256="1/2 FRAC",B256="1/2 OFFERT"),(E256-D256)*24,IF(OR(D256="1/2 RTT",D256="1/2 Congé",D256="1/2 FRAC",D256="1/2 OFFERT"),(C256-B256)*24,((E256-D256)+(C256-B256))*24)))</f>
        <v>0</v>
      </c>
      <c r="H256" s="9" t="s">
        <v>7</v>
      </c>
      <c r="I256" s="2"/>
      <c r="J256" s="2"/>
      <c r="K256" s="2"/>
      <c r="L256" s="2"/>
      <c r="M256" s="4">
        <f>IF(I256="FERIE","Abs",IF(I256="PONT","Abs",IF(I256="RTT","Abs",IF(I256="Congé","Abs",IF(I256="FRAC","Abs",IF(I256="1/2 congé",(L256-K256)*24,IF(K256="1/2 congé",(J256-I256)*24,((L256-K256)+(J256-I256))*24)))))))</f>
        <v>0</v>
      </c>
    </row>
    <row r="257" spans="1:13">
      <c r="A257" s="9" t="s">
        <v>8</v>
      </c>
      <c r="B257" s="2"/>
      <c r="C257" s="2"/>
      <c r="D257" s="2"/>
      <c r="E257" s="2"/>
      <c r="F257" s="4">
        <f t="shared" si="26"/>
        <v>0</v>
      </c>
      <c r="H257" s="9" t="s">
        <v>8</v>
      </c>
      <c r="I257" s="2"/>
      <c r="J257" s="2"/>
      <c r="K257" s="2"/>
      <c r="L257" s="2"/>
      <c r="M257" s="4">
        <f>IF(I257="FERIE","Abs",IF(I257="PONT","Abs",IF(I257="RTT","Abs",IF(I257="Congé","Abs",IF(I257="FRAC","Abs",IF(I257="1/2 congé",(L257-K257)*24,IF(K257="1/2 congé",(J257-I257)*24,((L257-K257)+(J257-I257))*24)))))))</f>
        <v>0</v>
      </c>
    </row>
    <row r="258" spans="1:13">
      <c r="A258" s="9" t="s">
        <v>9</v>
      </c>
      <c r="B258" s="2"/>
      <c r="C258" s="2"/>
      <c r="D258" s="2"/>
      <c r="E258" s="2"/>
      <c r="F258" s="4">
        <f t="shared" si="26"/>
        <v>0</v>
      </c>
      <c r="H258" s="9" t="s">
        <v>9</v>
      </c>
      <c r="I258" s="2"/>
      <c r="J258" s="2"/>
      <c r="K258" s="2"/>
      <c r="L258" s="2"/>
      <c r="M258" s="4">
        <f>IF(I258="FERIE","Abs",IF(I258="PONT","Abs",IF(I258="RTT","Abs",IF(I258="Congé","Abs",IF(I258="FRAC","Abs",IF(I258="1/2 congé",(L258-K258)*24,IF(K258="1/2 congé",(J258-I258)*24,((L258-K258)+(J258-I258))*24)))))))</f>
        <v>0</v>
      </c>
    </row>
    <row r="259" spans="1:13">
      <c r="A259" s="9" t="s">
        <v>10</v>
      </c>
      <c r="B259" s="2"/>
      <c r="C259" s="2"/>
      <c r="D259" s="8"/>
      <c r="E259" s="2"/>
      <c r="F259" s="4">
        <f t="shared" si="26"/>
        <v>0</v>
      </c>
      <c r="H259" s="9" t="s">
        <v>10</v>
      </c>
      <c r="I259" s="2"/>
      <c r="J259" s="2"/>
      <c r="K259" s="8"/>
      <c r="L259" s="2"/>
      <c r="M259" s="4">
        <f>IF(I259="FERIE","Abs",IF(I259="PONT","Abs",IF(I259="RTT","Abs",IF(I259="Congé","Abs",IF(I259="FRAC","Abs",IF(I259="1/2 congé",(L259-K259)*24,IF(K259="1/2 congé",(J259-I259)*24,((L259-K259)+(J259-I259))*24)))))))</f>
        <v>0</v>
      </c>
    </row>
    <row r="260" spans="1:13">
      <c r="A260" s="32" t="s">
        <v>11</v>
      </c>
      <c r="B260" s="33"/>
      <c r="C260" s="33"/>
      <c r="D260" s="33"/>
      <c r="E260" s="34"/>
      <c r="F260" s="6">
        <f>SUMIF(F255:F259,"&gt;0")</f>
        <v>0</v>
      </c>
      <c r="H260" s="32" t="s">
        <v>11</v>
      </c>
      <c r="I260" s="33"/>
      <c r="J260" s="33"/>
      <c r="K260" s="33"/>
      <c r="L260" s="34"/>
      <c r="M260" s="6">
        <f>SUMIF(M255:M259,"&gt;0")</f>
        <v>0</v>
      </c>
    </row>
    <row r="261" spans="1:13" ht="13.5" thickBot="1">
      <c r="A261" s="35" t="s">
        <v>15</v>
      </c>
      <c r="B261" s="36"/>
      <c r="C261" s="36"/>
      <c r="D261" s="36"/>
      <c r="E261" s="37"/>
      <c r="F261" s="5">
        <f>F260+M251-(39-(COUNTIF(F255:F258,"Abs")*8.25+IF(F259="Abs",6,0)+COUNTIF(B255:B259,OR("1/2 RTT","1/2 Congé","1/2 FRAC","1/2 OFFERT"))*4.25+IF(OR(D259="1/2 RTT",D259="1/2 Congé",D259="1/2 FRAC",D259="1/2 OFFERT"),2,0)))</f>
        <v>-1964.5</v>
      </c>
      <c r="H261" s="35" t="s">
        <v>15</v>
      </c>
      <c r="I261" s="36"/>
      <c r="J261" s="36"/>
      <c r="K261" s="36"/>
      <c r="L261" s="37"/>
      <c r="M261" s="5">
        <f>M260+F261-(39-(COUNTIF(M255:M258,"Abs")*8.25+IF(M259="Abs",6,0)+COUNTIF(I255:I259,OR("1/2 RTT","1/2 Congé","1/2 FRAC","1/2 OFFERT"))*4.25+IF(OR(K259="1/2 RTT",K259="1/2 Congé",K259="1/2 FRAC",K259="1/2 OFFERT"),2,0)))</f>
        <v>-2003.5</v>
      </c>
    </row>
    <row r="264" spans="1:13">
      <c r="A264" s="11" t="s">
        <v>19</v>
      </c>
      <c r="C264" s="11" t="s">
        <v>13</v>
      </c>
      <c r="D264" s="11">
        <f>23-COUNTIF(A3:M261,"RTT")+COUNTIF(A3:M261,"1/2 RTT")*0.5</f>
        <v>23.5</v>
      </c>
    </row>
    <row r="265" spans="1:13">
      <c r="C265" s="11" t="s">
        <v>20</v>
      </c>
      <c r="D265" s="11" t="e">
        <f>#REF!+2.02*12-COUNTIF(A4:M262,"Congé")+COUNTIF(A4:M262,"1/2 Congé")*0.5</f>
        <v>#REF!</v>
      </c>
    </row>
  </sheetData>
  <mergeCells count="313">
    <mergeCell ref="K253:L253"/>
    <mergeCell ref="M253:M254"/>
    <mergeCell ref="A260:E260"/>
    <mergeCell ref="H260:L260"/>
    <mergeCell ref="A261:E261"/>
    <mergeCell ref="H261:L261"/>
    <mergeCell ref="A253:A254"/>
    <mergeCell ref="B253:C253"/>
    <mergeCell ref="D253:E253"/>
    <mergeCell ref="F253:F254"/>
    <mergeCell ref="H253:H254"/>
    <mergeCell ref="I253:J253"/>
    <mergeCell ref="K243:L243"/>
    <mergeCell ref="M243:M244"/>
    <mergeCell ref="A250:E250"/>
    <mergeCell ref="H250:L250"/>
    <mergeCell ref="A251:E251"/>
    <mergeCell ref="H251:L251"/>
    <mergeCell ref="A243:A244"/>
    <mergeCell ref="B243:C243"/>
    <mergeCell ref="D243:E243"/>
    <mergeCell ref="F243:F244"/>
    <mergeCell ref="H243:H244"/>
    <mergeCell ref="I243:J243"/>
    <mergeCell ref="K233:L233"/>
    <mergeCell ref="M233:M234"/>
    <mergeCell ref="A240:E240"/>
    <mergeCell ref="H240:L240"/>
    <mergeCell ref="A241:E241"/>
    <mergeCell ref="H241:L241"/>
    <mergeCell ref="A233:A234"/>
    <mergeCell ref="B233:C233"/>
    <mergeCell ref="D233:E233"/>
    <mergeCell ref="F233:F234"/>
    <mergeCell ref="H233:H234"/>
    <mergeCell ref="I233:J233"/>
    <mergeCell ref="K223:L223"/>
    <mergeCell ref="M223:M224"/>
    <mergeCell ref="A230:E230"/>
    <mergeCell ref="H230:L230"/>
    <mergeCell ref="A231:E231"/>
    <mergeCell ref="H231:L231"/>
    <mergeCell ref="A223:A224"/>
    <mergeCell ref="B223:C223"/>
    <mergeCell ref="D223:E223"/>
    <mergeCell ref="F223:F224"/>
    <mergeCell ref="H223:H224"/>
    <mergeCell ref="I223:J223"/>
    <mergeCell ref="K213:L213"/>
    <mergeCell ref="M213:M214"/>
    <mergeCell ref="A220:E220"/>
    <mergeCell ref="H220:L220"/>
    <mergeCell ref="A221:E221"/>
    <mergeCell ref="H221:L221"/>
    <mergeCell ref="A213:A214"/>
    <mergeCell ref="B213:C213"/>
    <mergeCell ref="D213:E213"/>
    <mergeCell ref="F213:F214"/>
    <mergeCell ref="H213:H214"/>
    <mergeCell ref="I213:J213"/>
    <mergeCell ref="K203:L203"/>
    <mergeCell ref="M203:M204"/>
    <mergeCell ref="A210:E210"/>
    <mergeCell ref="H210:L210"/>
    <mergeCell ref="A211:E211"/>
    <mergeCell ref="H211:L211"/>
    <mergeCell ref="A203:A204"/>
    <mergeCell ref="B203:C203"/>
    <mergeCell ref="D203:E203"/>
    <mergeCell ref="F203:F204"/>
    <mergeCell ref="H203:H204"/>
    <mergeCell ref="I203:J203"/>
    <mergeCell ref="K193:L193"/>
    <mergeCell ref="M193:M194"/>
    <mergeCell ref="A200:E200"/>
    <mergeCell ref="H200:L200"/>
    <mergeCell ref="A201:E201"/>
    <mergeCell ref="H201:L201"/>
    <mergeCell ref="A193:A194"/>
    <mergeCell ref="B193:C193"/>
    <mergeCell ref="D193:E193"/>
    <mergeCell ref="F193:F194"/>
    <mergeCell ref="H193:H194"/>
    <mergeCell ref="I193:J193"/>
    <mergeCell ref="K183:L183"/>
    <mergeCell ref="M183:M184"/>
    <mergeCell ref="A190:E190"/>
    <mergeCell ref="H190:L190"/>
    <mergeCell ref="A191:E191"/>
    <mergeCell ref="H191:L191"/>
    <mergeCell ref="A183:A184"/>
    <mergeCell ref="B183:C183"/>
    <mergeCell ref="D183:E183"/>
    <mergeCell ref="F183:F184"/>
    <mergeCell ref="H183:H184"/>
    <mergeCell ref="I183:J183"/>
    <mergeCell ref="K173:L173"/>
    <mergeCell ref="M173:M174"/>
    <mergeCell ref="A180:E180"/>
    <mergeCell ref="H180:L180"/>
    <mergeCell ref="A181:E181"/>
    <mergeCell ref="H181:L181"/>
    <mergeCell ref="A173:A174"/>
    <mergeCell ref="B173:C173"/>
    <mergeCell ref="D173:E173"/>
    <mergeCell ref="F173:F174"/>
    <mergeCell ref="H173:H174"/>
    <mergeCell ref="I173:J173"/>
    <mergeCell ref="K163:L163"/>
    <mergeCell ref="M163:M164"/>
    <mergeCell ref="A170:E170"/>
    <mergeCell ref="H170:L170"/>
    <mergeCell ref="A171:E171"/>
    <mergeCell ref="H171:L171"/>
    <mergeCell ref="A163:A164"/>
    <mergeCell ref="B163:C163"/>
    <mergeCell ref="D163:E163"/>
    <mergeCell ref="F163:F164"/>
    <mergeCell ref="H163:H164"/>
    <mergeCell ref="I163:J163"/>
    <mergeCell ref="K153:L153"/>
    <mergeCell ref="M153:M154"/>
    <mergeCell ref="A160:E160"/>
    <mergeCell ref="H160:L160"/>
    <mergeCell ref="A161:E161"/>
    <mergeCell ref="H161:L161"/>
    <mergeCell ref="A153:A154"/>
    <mergeCell ref="B153:C153"/>
    <mergeCell ref="D153:E153"/>
    <mergeCell ref="F153:F154"/>
    <mergeCell ref="H153:H154"/>
    <mergeCell ref="I153:J153"/>
    <mergeCell ref="K143:L143"/>
    <mergeCell ref="M143:M144"/>
    <mergeCell ref="A150:E150"/>
    <mergeCell ref="H150:L150"/>
    <mergeCell ref="A151:E151"/>
    <mergeCell ref="H151:L151"/>
    <mergeCell ref="A143:A144"/>
    <mergeCell ref="B143:C143"/>
    <mergeCell ref="D143:E143"/>
    <mergeCell ref="F143:F144"/>
    <mergeCell ref="H143:H144"/>
    <mergeCell ref="I143:J143"/>
    <mergeCell ref="K133:L133"/>
    <mergeCell ref="M133:M134"/>
    <mergeCell ref="A140:E140"/>
    <mergeCell ref="H140:L140"/>
    <mergeCell ref="A141:E141"/>
    <mergeCell ref="H141:L141"/>
    <mergeCell ref="A133:A134"/>
    <mergeCell ref="B133:C133"/>
    <mergeCell ref="D133:E133"/>
    <mergeCell ref="F133:F134"/>
    <mergeCell ref="H133:H134"/>
    <mergeCell ref="I133:J133"/>
    <mergeCell ref="K123:L123"/>
    <mergeCell ref="M123:M124"/>
    <mergeCell ref="A130:E130"/>
    <mergeCell ref="H130:L130"/>
    <mergeCell ref="A131:E131"/>
    <mergeCell ref="H131:L131"/>
    <mergeCell ref="A123:A124"/>
    <mergeCell ref="B123:C123"/>
    <mergeCell ref="D123:E123"/>
    <mergeCell ref="F123:F124"/>
    <mergeCell ref="H123:H124"/>
    <mergeCell ref="I123:J123"/>
    <mergeCell ref="K113:L113"/>
    <mergeCell ref="M113:M114"/>
    <mergeCell ref="A120:E120"/>
    <mergeCell ref="H120:L120"/>
    <mergeCell ref="A121:E121"/>
    <mergeCell ref="H121:L121"/>
    <mergeCell ref="A113:A114"/>
    <mergeCell ref="B113:C113"/>
    <mergeCell ref="D113:E113"/>
    <mergeCell ref="F113:F114"/>
    <mergeCell ref="H113:H114"/>
    <mergeCell ref="I113:J113"/>
    <mergeCell ref="K103:L103"/>
    <mergeCell ref="M103:M104"/>
    <mergeCell ref="A110:E110"/>
    <mergeCell ref="H110:L110"/>
    <mergeCell ref="A111:E111"/>
    <mergeCell ref="H111:L111"/>
    <mergeCell ref="A103:A104"/>
    <mergeCell ref="B103:C103"/>
    <mergeCell ref="D103:E103"/>
    <mergeCell ref="F103:F104"/>
    <mergeCell ref="H103:H104"/>
    <mergeCell ref="I103:J103"/>
    <mergeCell ref="K93:L93"/>
    <mergeCell ref="M93:M94"/>
    <mergeCell ref="A100:E100"/>
    <mergeCell ref="H100:L100"/>
    <mergeCell ref="A101:E101"/>
    <mergeCell ref="H101:L101"/>
    <mergeCell ref="A93:A94"/>
    <mergeCell ref="B93:C93"/>
    <mergeCell ref="D93:E93"/>
    <mergeCell ref="F93:F94"/>
    <mergeCell ref="H93:H94"/>
    <mergeCell ref="I93:J93"/>
    <mergeCell ref="K83:L83"/>
    <mergeCell ref="M83:M84"/>
    <mergeCell ref="A90:E90"/>
    <mergeCell ref="H90:L90"/>
    <mergeCell ref="A91:E91"/>
    <mergeCell ref="H91:L91"/>
    <mergeCell ref="A83:A84"/>
    <mergeCell ref="B83:C83"/>
    <mergeCell ref="D83:E83"/>
    <mergeCell ref="F83:F84"/>
    <mergeCell ref="H83:H84"/>
    <mergeCell ref="I83:J83"/>
    <mergeCell ref="K73:L73"/>
    <mergeCell ref="M73:M74"/>
    <mergeCell ref="A80:E80"/>
    <mergeCell ref="H80:L80"/>
    <mergeCell ref="A81:E81"/>
    <mergeCell ref="H81:L81"/>
    <mergeCell ref="A73:A74"/>
    <mergeCell ref="B73:C73"/>
    <mergeCell ref="D73:E73"/>
    <mergeCell ref="F73:F74"/>
    <mergeCell ref="H73:H74"/>
    <mergeCell ref="I73:J73"/>
    <mergeCell ref="K63:L63"/>
    <mergeCell ref="M63:M64"/>
    <mergeCell ref="A70:E70"/>
    <mergeCell ref="H70:L70"/>
    <mergeCell ref="A71:E71"/>
    <mergeCell ref="H71:L71"/>
    <mergeCell ref="A63:A64"/>
    <mergeCell ref="B63:C63"/>
    <mergeCell ref="D63:E63"/>
    <mergeCell ref="F63:F64"/>
    <mergeCell ref="H63:H64"/>
    <mergeCell ref="I63:J63"/>
    <mergeCell ref="K53:L53"/>
    <mergeCell ref="M53:M54"/>
    <mergeCell ref="A60:E60"/>
    <mergeCell ref="H60:L60"/>
    <mergeCell ref="A61:E61"/>
    <mergeCell ref="H61:L61"/>
    <mergeCell ref="A53:A54"/>
    <mergeCell ref="B53:C53"/>
    <mergeCell ref="D53:E53"/>
    <mergeCell ref="F53:F54"/>
    <mergeCell ref="H53:H54"/>
    <mergeCell ref="I53:J53"/>
    <mergeCell ref="K43:L43"/>
    <mergeCell ref="M43:M44"/>
    <mergeCell ref="A50:E50"/>
    <mergeCell ref="H50:L50"/>
    <mergeCell ref="A51:E51"/>
    <mergeCell ref="H51:L51"/>
    <mergeCell ref="A43:A44"/>
    <mergeCell ref="B43:C43"/>
    <mergeCell ref="D43:E43"/>
    <mergeCell ref="F43:F44"/>
    <mergeCell ref="H43:H44"/>
    <mergeCell ref="I43:J43"/>
    <mergeCell ref="K33:L33"/>
    <mergeCell ref="M33:M34"/>
    <mergeCell ref="A40:E40"/>
    <mergeCell ref="H40:L40"/>
    <mergeCell ref="A41:E41"/>
    <mergeCell ref="H41:L41"/>
    <mergeCell ref="A33:A34"/>
    <mergeCell ref="B33:C33"/>
    <mergeCell ref="D33:E33"/>
    <mergeCell ref="F33:F34"/>
    <mergeCell ref="H33:H34"/>
    <mergeCell ref="I33:J33"/>
    <mergeCell ref="K23:L23"/>
    <mergeCell ref="M23:M24"/>
    <mergeCell ref="A30:E30"/>
    <mergeCell ref="H30:L30"/>
    <mergeCell ref="A31:E31"/>
    <mergeCell ref="H31:L31"/>
    <mergeCell ref="A23:A24"/>
    <mergeCell ref="B23:C23"/>
    <mergeCell ref="D23:E23"/>
    <mergeCell ref="F23:F24"/>
    <mergeCell ref="H23:H24"/>
    <mergeCell ref="I23:J23"/>
    <mergeCell ref="K13:L13"/>
    <mergeCell ref="M13:M14"/>
    <mergeCell ref="A20:E20"/>
    <mergeCell ref="H20:L20"/>
    <mergeCell ref="A21:E21"/>
    <mergeCell ref="H21:L21"/>
    <mergeCell ref="A10:E10"/>
    <mergeCell ref="H10:L10"/>
    <mergeCell ref="A11:E11"/>
    <mergeCell ref="H11:L11"/>
    <mergeCell ref="A13:A14"/>
    <mergeCell ref="B13:C13"/>
    <mergeCell ref="D13:E13"/>
    <mergeCell ref="F13:F14"/>
    <mergeCell ref="H13:H14"/>
    <mergeCell ref="I13:J13"/>
    <mergeCell ref="A1:M1"/>
    <mergeCell ref="A3:A4"/>
    <mergeCell ref="B3:C3"/>
    <mergeCell ref="D3:E3"/>
    <mergeCell ref="F3:F4"/>
    <mergeCell ref="H3:H4"/>
    <mergeCell ref="I3:J3"/>
    <mergeCell ref="K3:L3"/>
    <mergeCell ref="M3:M4"/>
  </mergeCells>
  <pageMargins left="0.25" right="0.25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2010</vt:lpstr>
      <vt:lpstr>2011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ATGC</dc:creator>
  <cp:lastModifiedBy>TERRA</cp:lastModifiedBy>
  <cp:lastPrinted>2011-08-17T07:59:25Z</cp:lastPrinted>
  <dcterms:created xsi:type="dcterms:W3CDTF">2010-11-26T11:20:20Z</dcterms:created>
  <dcterms:modified xsi:type="dcterms:W3CDTF">2011-08-22T08:37:07Z</dcterms:modified>
</cp:coreProperties>
</file>