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2PAT\Desktop\L&amp;H Solution\Fichiers Exemples\"/>
    </mc:Choice>
  </mc:AlternateContent>
  <bookViews>
    <workbookView xWindow="120" yWindow="30" windowWidth="23715" windowHeight="10050" activeTab="2"/>
  </bookViews>
  <sheets>
    <sheet name="1AS" sheetId="1" r:id="rId1"/>
    <sheet name="2AS" sheetId="6" r:id="rId2"/>
    <sheet name="3AS" sheetId="7" r:id="rId3"/>
    <sheet name="Barêmes" sheetId="2" r:id="rId4"/>
  </sheets>
  <calcPr calcId="152511"/>
</workbook>
</file>

<file path=xl/calcChain.xml><?xml version="1.0" encoding="utf-8"?>
<calcChain xmlns="http://schemas.openxmlformats.org/spreadsheetml/2006/main">
  <c r="L4" i="7" l="1"/>
  <c r="L5" i="7"/>
  <c r="M5" i="7"/>
  <c r="N5" i="7"/>
  <c r="O5" i="7"/>
  <c r="P5" i="7"/>
  <c r="Q5" i="7"/>
  <c r="L6" i="7"/>
  <c r="M6" i="7"/>
  <c r="N6" i="7"/>
  <c r="O6" i="7"/>
  <c r="P6" i="7"/>
  <c r="Q6" i="7"/>
  <c r="L7" i="7"/>
  <c r="M7" i="7"/>
  <c r="N7" i="7"/>
  <c r="O7" i="7"/>
  <c r="P7" i="7"/>
  <c r="Q7" i="7"/>
  <c r="L8" i="7"/>
  <c r="M8" i="7"/>
  <c r="N8" i="7"/>
  <c r="O8" i="7"/>
  <c r="P8" i="7"/>
  <c r="Q8" i="7"/>
  <c r="L9" i="7"/>
  <c r="M9" i="7"/>
  <c r="N9" i="7"/>
  <c r="O9" i="7"/>
  <c r="P9" i="7"/>
  <c r="Q9" i="7"/>
  <c r="L10" i="7"/>
  <c r="M10" i="7"/>
  <c r="N10" i="7"/>
  <c r="O10" i="7"/>
  <c r="P10" i="7"/>
  <c r="Q10" i="7"/>
  <c r="L11" i="7"/>
  <c r="M11" i="7"/>
  <c r="N11" i="7"/>
  <c r="O11" i="7"/>
  <c r="P11" i="7"/>
  <c r="Q11" i="7"/>
  <c r="L12" i="7"/>
  <c r="M12" i="7"/>
  <c r="N12" i="7"/>
  <c r="O12" i="7"/>
  <c r="P12" i="7"/>
  <c r="Q12" i="7"/>
  <c r="L13" i="7"/>
  <c r="M13" i="7"/>
  <c r="N13" i="7"/>
  <c r="O13" i="7"/>
  <c r="P13" i="7"/>
  <c r="Q13" i="7"/>
  <c r="L14" i="7"/>
  <c r="M14" i="7"/>
  <c r="N14" i="7"/>
  <c r="O14" i="7"/>
  <c r="P14" i="7"/>
  <c r="Q14" i="7"/>
  <c r="L15" i="7"/>
  <c r="M15" i="7"/>
  <c r="N15" i="7"/>
  <c r="O15" i="7"/>
  <c r="P15" i="7"/>
  <c r="Q15" i="7"/>
  <c r="L16" i="7"/>
  <c r="M16" i="7"/>
  <c r="N16" i="7"/>
  <c r="O16" i="7"/>
  <c r="P16" i="7"/>
  <c r="Q16" i="7"/>
  <c r="L17" i="7"/>
  <c r="M17" i="7"/>
  <c r="N17" i="7"/>
  <c r="O17" i="7"/>
  <c r="P17" i="7"/>
  <c r="Q17" i="7"/>
  <c r="L18" i="7"/>
  <c r="M18" i="7"/>
  <c r="N18" i="7"/>
  <c r="O18" i="7"/>
  <c r="P18" i="7"/>
  <c r="Q18" i="7"/>
  <c r="L19" i="7"/>
  <c r="M19" i="7"/>
  <c r="N19" i="7"/>
  <c r="O19" i="7"/>
  <c r="P19" i="7"/>
  <c r="Q19" i="7"/>
  <c r="L20" i="7"/>
  <c r="M20" i="7"/>
  <c r="N20" i="7"/>
  <c r="O20" i="7"/>
  <c r="P20" i="7"/>
  <c r="Q20" i="7"/>
  <c r="L21" i="7"/>
  <c r="M21" i="7"/>
  <c r="N21" i="7"/>
  <c r="O21" i="7"/>
  <c r="P21" i="7"/>
  <c r="Q21" i="7"/>
  <c r="L22" i="7"/>
  <c r="M22" i="7"/>
  <c r="N22" i="7"/>
  <c r="O22" i="7"/>
  <c r="P22" i="7"/>
  <c r="Q22" i="7"/>
  <c r="L23" i="7"/>
  <c r="M23" i="7"/>
  <c r="N23" i="7"/>
  <c r="O23" i="7"/>
  <c r="P23" i="7"/>
  <c r="Q23" i="7"/>
  <c r="L24" i="7"/>
  <c r="M24" i="7"/>
  <c r="N24" i="7"/>
  <c r="O24" i="7"/>
  <c r="P24" i="7"/>
  <c r="Q24" i="7"/>
  <c r="L25" i="7"/>
  <c r="M25" i="7"/>
  <c r="N25" i="7"/>
  <c r="O25" i="7"/>
  <c r="P25" i="7"/>
  <c r="Q25" i="7"/>
  <c r="L26" i="7"/>
  <c r="M26" i="7"/>
  <c r="N26" i="7"/>
  <c r="O26" i="7"/>
  <c r="P26" i="7"/>
  <c r="Q26" i="7"/>
  <c r="L27" i="7"/>
  <c r="M27" i="7"/>
  <c r="N27" i="7"/>
  <c r="O27" i="7"/>
  <c r="P27" i="7"/>
  <c r="Q27" i="7"/>
  <c r="L28" i="7"/>
  <c r="M28" i="7"/>
  <c r="N28" i="7"/>
  <c r="O28" i="7"/>
  <c r="P28" i="7"/>
  <c r="Q28" i="7"/>
  <c r="L29" i="7"/>
  <c r="M29" i="7"/>
  <c r="N29" i="7"/>
  <c r="O29" i="7"/>
  <c r="P29" i="7"/>
  <c r="Q29" i="7"/>
  <c r="L30" i="7"/>
  <c r="M30" i="7"/>
  <c r="N30" i="7"/>
  <c r="O30" i="7"/>
  <c r="P30" i="7"/>
  <c r="Q30" i="7"/>
  <c r="L31" i="7"/>
  <c r="M31" i="7"/>
  <c r="N31" i="7"/>
  <c r="O31" i="7"/>
  <c r="P31" i="7"/>
  <c r="Q31" i="7"/>
  <c r="L32" i="7"/>
  <c r="M32" i="7"/>
  <c r="N32" i="7"/>
  <c r="O32" i="7"/>
  <c r="P32" i="7"/>
  <c r="Q32" i="7"/>
  <c r="L33" i="7"/>
  <c r="M33" i="7"/>
  <c r="N33" i="7"/>
  <c r="O33" i="7"/>
  <c r="P33" i="7"/>
  <c r="Q33" i="7"/>
  <c r="L34" i="7"/>
  <c r="M34" i="7"/>
  <c r="N34" i="7"/>
  <c r="O34" i="7"/>
  <c r="P34" i="7"/>
  <c r="Q34" i="7"/>
  <c r="P4" i="7"/>
  <c r="O4" i="7"/>
  <c r="N4" i="7"/>
  <c r="M4" i="7"/>
  <c r="E4" i="7"/>
  <c r="Q5" i="6"/>
  <c r="Q6" i="6"/>
  <c r="Q7" i="6"/>
  <c r="Q8" i="6"/>
  <c r="Q9" i="6"/>
  <c r="Q10" i="6"/>
  <c r="Q11" i="6"/>
  <c r="Q12" i="6"/>
  <c r="Q13" i="6"/>
  <c r="Q14" i="6"/>
  <c r="Q15" i="6"/>
  <c r="Q16" i="6"/>
  <c r="Q17" i="6"/>
  <c r="Q18" i="6"/>
  <c r="Q19" i="6"/>
  <c r="Q20" i="6"/>
  <c r="Q21" i="6"/>
  <c r="Q22" i="6"/>
  <c r="Q23" i="6"/>
  <c r="Q24" i="6"/>
  <c r="Q25" i="6"/>
  <c r="Q26" i="6"/>
  <c r="Q27" i="6"/>
  <c r="Q28" i="6"/>
  <c r="Q29" i="6"/>
  <c r="Q30" i="6"/>
  <c r="Q31" i="6"/>
  <c r="Q32" i="6"/>
  <c r="Q33" i="6"/>
  <c r="Q34" i="6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2" i="6"/>
  <c r="L23" i="6"/>
  <c r="L24" i="6"/>
  <c r="L25" i="6"/>
  <c r="L26" i="6"/>
  <c r="L27" i="6"/>
  <c r="L28" i="6"/>
  <c r="L29" i="6"/>
  <c r="L30" i="6"/>
  <c r="L31" i="6"/>
  <c r="L32" i="6"/>
  <c r="L33" i="6"/>
  <c r="L34" i="6"/>
  <c r="L4" i="6"/>
  <c r="M5" i="6"/>
  <c r="N5" i="6"/>
  <c r="O5" i="6"/>
  <c r="P5" i="6"/>
  <c r="M6" i="6"/>
  <c r="N6" i="6"/>
  <c r="O6" i="6"/>
  <c r="P6" i="6"/>
  <c r="M7" i="6"/>
  <c r="N7" i="6"/>
  <c r="O7" i="6"/>
  <c r="P7" i="6"/>
  <c r="M8" i="6"/>
  <c r="N8" i="6"/>
  <c r="O8" i="6"/>
  <c r="P8" i="6"/>
  <c r="M9" i="6"/>
  <c r="N9" i="6"/>
  <c r="O9" i="6"/>
  <c r="P9" i="6"/>
  <c r="M10" i="6"/>
  <c r="N10" i="6"/>
  <c r="O10" i="6"/>
  <c r="P10" i="6"/>
  <c r="M11" i="6"/>
  <c r="N11" i="6"/>
  <c r="O11" i="6"/>
  <c r="P11" i="6"/>
  <c r="M12" i="6"/>
  <c r="N12" i="6"/>
  <c r="O12" i="6"/>
  <c r="P12" i="6"/>
  <c r="M13" i="6"/>
  <c r="N13" i="6"/>
  <c r="O13" i="6"/>
  <c r="P13" i="6"/>
  <c r="M14" i="6"/>
  <c r="N14" i="6"/>
  <c r="O14" i="6"/>
  <c r="P14" i="6"/>
  <c r="M15" i="6"/>
  <c r="N15" i="6"/>
  <c r="O15" i="6"/>
  <c r="P15" i="6"/>
  <c r="M16" i="6"/>
  <c r="N16" i="6"/>
  <c r="O16" i="6"/>
  <c r="P16" i="6"/>
  <c r="M17" i="6"/>
  <c r="N17" i="6"/>
  <c r="O17" i="6"/>
  <c r="P17" i="6"/>
  <c r="M18" i="6"/>
  <c r="N18" i="6"/>
  <c r="O18" i="6"/>
  <c r="P18" i="6"/>
  <c r="M19" i="6"/>
  <c r="N19" i="6"/>
  <c r="O19" i="6"/>
  <c r="P19" i="6"/>
  <c r="M20" i="6"/>
  <c r="N20" i="6"/>
  <c r="O20" i="6"/>
  <c r="P20" i="6"/>
  <c r="M21" i="6"/>
  <c r="N21" i="6"/>
  <c r="O21" i="6"/>
  <c r="P21" i="6"/>
  <c r="M22" i="6"/>
  <c r="N22" i="6"/>
  <c r="O22" i="6"/>
  <c r="P22" i="6"/>
  <c r="M23" i="6"/>
  <c r="N23" i="6"/>
  <c r="O23" i="6"/>
  <c r="P23" i="6"/>
  <c r="M24" i="6"/>
  <c r="N24" i="6"/>
  <c r="O24" i="6"/>
  <c r="P24" i="6"/>
  <c r="M25" i="6"/>
  <c r="N25" i="6"/>
  <c r="O25" i="6"/>
  <c r="P25" i="6"/>
  <c r="M26" i="6"/>
  <c r="N26" i="6"/>
  <c r="O26" i="6"/>
  <c r="P26" i="6"/>
  <c r="M27" i="6"/>
  <c r="N27" i="6"/>
  <c r="O27" i="6"/>
  <c r="P27" i="6"/>
  <c r="M28" i="6"/>
  <c r="N28" i="6"/>
  <c r="O28" i="6"/>
  <c r="P28" i="6"/>
  <c r="M29" i="6"/>
  <c r="N29" i="6"/>
  <c r="O29" i="6"/>
  <c r="P29" i="6"/>
  <c r="M30" i="6"/>
  <c r="N30" i="6"/>
  <c r="O30" i="6"/>
  <c r="P30" i="6"/>
  <c r="M31" i="6"/>
  <c r="N31" i="6"/>
  <c r="O31" i="6"/>
  <c r="P31" i="6"/>
  <c r="M32" i="6"/>
  <c r="N32" i="6"/>
  <c r="O32" i="6"/>
  <c r="P32" i="6"/>
  <c r="M33" i="6"/>
  <c r="N33" i="6"/>
  <c r="O33" i="6"/>
  <c r="P33" i="6"/>
  <c r="M34" i="6"/>
  <c r="N34" i="6"/>
  <c r="O34" i="6"/>
  <c r="P34" i="6"/>
  <c r="P4" i="6"/>
  <c r="O4" i="6"/>
  <c r="Q4" i="7" l="1"/>
  <c r="N4" i="6"/>
  <c r="M4" i="6"/>
  <c r="E4" i="6"/>
  <c r="E4" i="1"/>
  <c r="L5" i="1"/>
  <c r="M5" i="1"/>
  <c r="N5" i="1"/>
  <c r="O5" i="1"/>
  <c r="P5" i="1"/>
  <c r="L6" i="1"/>
  <c r="M6" i="1"/>
  <c r="N6" i="1"/>
  <c r="O6" i="1"/>
  <c r="P6" i="1"/>
  <c r="L7" i="1"/>
  <c r="M7" i="1"/>
  <c r="N7" i="1"/>
  <c r="O7" i="1"/>
  <c r="P7" i="1"/>
  <c r="L8" i="1"/>
  <c r="M8" i="1"/>
  <c r="N8" i="1"/>
  <c r="O8" i="1"/>
  <c r="P8" i="1"/>
  <c r="L9" i="1"/>
  <c r="M9" i="1"/>
  <c r="N9" i="1"/>
  <c r="O9" i="1"/>
  <c r="P9" i="1"/>
  <c r="L10" i="1"/>
  <c r="M10" i="1"/>
  <c r="N10" i="1"/>
  <c r="O10" i="1"/>
  <c r="P10" i="1"/>
  <c r="L11" i="1"/>
  <c r="M11" i="1"/>
  <c r="N11" i="1"/>
  <c r="O11" i="1"/>
  <c r="P11" i="1"/>
  <c r="L12" i="1"/>
  <c r="M12" i="1"/>
  <c r="N12" i="1"/>
  <c r="O12" i="1"/>
  <c r="P12" i="1"/>
  <c r="L13" i="1"/>
  <c r="M13" i="1"/>
  <c r="N13" i="1"/>
  <c r="O13" i="1"/>
  <c r="P13" i="1"/>
  <c r="L14" i="1"/>
  <c r="M14" i="1"/>
  <c r="N14" i="1"/>
  <c r="O14" i="1"/>
  <c r="P14" i="1"/>
  <c r="L15" i="1"/>
  <c r="M15" i="1"/>
  <c r="N15" i="1"/>
  <c r="O15" i="1"/>
  <c r="P15" i="1"/>
  <c r="L16" i="1"/>
  <c r="M16" i="1"/>
  <c r="N16" i="1"/>
  <c r="O16" i="1"/>
  <c r="P16" i="1"/>
  <c r="L17" i="1"/>
  <c r="M17" i="1"/>
  <c r="N17" i="1"/>
  <c r="O17" i="1"/>
  <c r="P17" i="1"/>
  <c r="L18" i="1"/>
  <c r="M18" i="1"/>
  <c r="N18" i="1"/>
  <c r="O18" i="1"/>
  <c r="P18" i="1"/>
  <c r="L19" i="1"/>
  <c r="M19" i="1"/>
  <c r="N19" i="1"/>
  <c r="O19" i="1"/>
  <c r="P19" i="1"/>
  <c r="L20" i="1"/>
  <c r="M20" i="1"/>
  <c r="N20" i="1"/>
  <c r="O20" i="1"/>
  <c r="P20" i="1"/>
  <c r="L21" i="1"/>
  <c r="M21" i="1"/>
  <c r="N21" i="1"/>
  <c r="O21" i="1"/>
  <c r="P21" i="1"/>
  <c r="L22" i="1"/>
  <c r="M22" i="1"/>
  <c r="N22" i="1"/>
  <c r="O22" i="1"/>
  <c r="P22" i="1"/>
  <c r="L23" i="1"/>
  <c r="M23" i="1"/>
  <c r="N23" i="1"/>
  <c r="O23" i="1"/>
  <c r="P23" i="1"/>
  <c r="L24" i="1"/>
  <c r="M24" i="1"/>
  <c r="N24" i="1"/>
  <c r="O24" i="1"/>
  <c r="P24" i="1"/>
  <c r="L25" i="1"/>
  <c r="M25" i="1"/>
  <c r="N25" i="1"/>
  <c r="O25" i="1"/>
  <c r="P25" i="1"/>
  <c r="L26" i="1"/>
  <c r="M26" i="1"/>
  <c r="N26" i="1"/>
  <c r="O26" i="1"/>
  <c r="P26" i="1"/>
  <c r="L27" i="1"/>
  <c r="M27" i="1"/>
  <c r="N27" i="1"/>
  <c r="O27" i="1"/>
  <c r="P27" i="1"/>
  <c r="L28" i="1"/>
  <c r="M28" i="1"/>
  <c r="N28" i="1"/>
  <c r="O28" i="1"/>
  <c r="P28" i="1"/>
  <c r="L29" i="1"/>
  <c r="M29" i="1"/>
  <c r="N29" i="1"/>
  <c r="O29" i="1"/>
  <c r="P29" i="1"/>
  <c r="L30" i="1"/>
  <c r="M30" i="1"/>
  <c r="N30" i="1"/>
  <c r="O30" i="1"/>
  <c r="P30" i="1"/>
  <c r="L31" i="1"/>
  <c r="M31" i="1"/>
  <c r="N31" i="1"/>
  <c r="O31" i="1"/>
  <c r="P31" i="1"/>
  <c r="L32" i="1"/>
  <c r="M32" i="1"/>
  <c r="N32" i="1"/>
  <c r="O32" i="1"/>
  <c r="P32" i="1"/>
  <c r="L33" i="1"/>
  <c r="M33" i="1"/>
  <c r="N33" i="1"/>
  <c r="O33" i="1"/>
  <c r="P33" i="1"/>
  <c r="L34" i="1"/>
  <c r="M34" i="1"/>
  <c r="N34" i="1"/>
  <c r="O34" i="1"/>
  <c r="P34" i="1"/>
  <c r="P4" i="1"/>
  <c r="O4" i="1"/>
  <c r="N4" i="1"/>
  <c r="M4" i="1"/>
  <c r="L4" i="1"/>
  <c r="Q4" i="6" l="1"/>
  <c r="Q4" i="1"/>
</calcChain>
</file>

<file path=xl/sharedStrings.xml><?xml version="1.0" encoding="utf-8"?>
<sst xmlns="http://schemas.openxmlformats.org/spreadsheetml/2006/main" count="114" uniqueCount="41">
  <si>
    <t>n</t>
  </si>
  <si>
    <t>nom</t>
  </si>
  <si>
    <t>prenom</t>
  </si>
  <si>
    <t>naissance</t>
  </si>
  <si>
    <t>age</t>
  </si>
  <si>
    <t>sexe</t>
  </si>
  <si>
    <t>lancer P</t>
  </si>
  <si>
    <t>course 1000</t>
  </si>
  <si>
    <t>course v</t>
  </si>
  <si>
    <t>Saut L</t>
  </si>
  <si>
    <t>saut H</t>
  </si>
  <si>
    <t>Note</t>
  </si>
  <si>
    <t>note/6</t>
  </si>
  <si>
    <t>saut hauteur</t>
  </si>
  <si>
    <t>n°</t>
  </si>
  <si>
    <t>Bareme 2AS Garçons</t>
  </si>
  <si>
    <t>Bareme 2AS Filles</t>
  </si>
  <si>
    <t>600m/mn</t>
  </si>
  <si>
    <t>lancer de Poids/cm</t>
  </si>
  <si>
    <t>1000m/mn</t>
  </si>
  <si>
    <t>course de v 80m/sec</t>
  </si>
  <si>
    <t>saut hauteur/cm</t>
  </si>
  <si>
    <t>saut langueur/m</t>
  </si>
  <si>
    <t>Bareme1AS Garçons</t>
  </si>
  <si>
    <t>Bareme 1AS Filles</t>
  </si>
  <si>
    <t>Bareme 3AS Garçons</t>
  </si>
  <si>
    <t>Bareme 3AS Filles</t>
  </si>
  <si>
    <t>saut longueur/m</t>
  </si>
  <si>
    <t xml:space="preserve"> Poids 3kg/cm</t>
  </si>
  <si>
    <t>Poids 4kg/cm</t>
  </si>
  <si>
    <t>V 80m/sec</t>
  </si>
  <si>
    <t>S.Longueur/m</t>
  </si>
  <si>
    <t>Cours 80m/sec</t>
  </si>
  <si>
    <t>PERFORMANCES</t>
  </si>
  <si>
    <t>NOTATIONS</t>
  </si>
  <si>
    <t>g</t>
  </si>
  <si>
    <t>geg</t>
  </si>
  <si>
    <t>hdhd</t>
  </si>
  <si>
    <t>Liste de la classe 1AS1</t>
  </si>
  <si>
    <t>Liste de la classe 2AS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</si>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</sst>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4"/>
      <color theme="1"/>
      <name val="Goudy Old Style"/>
      <family val="1"/>
    </font>
    <font>
      <b/>
      <sz val="11"/>
      <color theme="1"/>
      <name val="Batang"/>
      <family val="1"/>
    </font>
    <font>
      <b/>
      <sz val="11"/>
      <color theme="1"/>
      <name val="Calibri"/>
      <family val="2"/>
      <scheme val="minor"/>
    </font>
    <font>
      <sz val="14"/>
      <color theme="1"/>
      <name val="Aharoni"/>
      <charset val="177"/>
    </font>
    <font>
      <sz val="14"/>
      <color theme="1"/>
      <name val="Arial Rounded MT Bold"/>
      <family val="2"/>
    </font>
    <font>
      <sz val="11"/>
      <name val="Calibri"/>
      <family val="2"/>
      <scheme val="minor"/>
    </font>
    <font>
      <b/>
      <sz val="18"/>
      <color rgb="FF002060"/>
      <name val="Comic Sans MS"/>
      <family val="4"/>
    </font>
    <font>
      <b/>
      <sz val="11"/>
      <name val="Comic Sans MS"/>
      <family val="4"/>
    </font>
    <font>
      <sz val="11"/>
      <name val="Comic Sans MS"/>
      <family val="4"/>
    </font>
    <font>
      <b/>
      <sz val="14"/>
      <color theme="9" tint="-0.249977111117893"/>
      <name val="Comic Sans MS"/>
      <family val="4"/>
    </font>
    <font>
      <b/>
      <sz val="14"/>
      <color rgb="FF00B050"/>
      <name val="Comic Sans MS"/>
      <family val="4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3" borderId="1" xfId="0" applyFill="1" applyBorder="1"/>
    <xf numFmtId="0" fontId="0" fillId="4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2" fillId="10" borderId="1" xfId="0" applyFont="1" applyFill="1" applyBorder="1"/>
    <xf numFmtId="0" fontId="3" fillId="10" borderId="1" xfId="0" applyFont="1" applyFill="1" applyBorder="1"/>
    <xf numFmtId="0" fontId="3" fillId="11" borderId="1" xfId="0" applyFont="1" applyFill="1" applyBorder="1"/>
    <xf numFmtId="0" fontId="1" fillId="2" borderId="2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6" fillId="15" borderId="0" xfId="0" applyFont="1" applyFill="1"/>
    <xf numFmtId="0" fontId="6" fillId="15" borderId="0" xfId="0" applyFont="1" applyFill="1" applyAlignment="1">
      <alignment vertical="top"/>
    </xf>
    <xf numFmtId="0" fontId="8" fillId="15" borderId="1" xfId="0" applyFont="1" applyFill="1" applyBorder="1" applyAlignment="1">
      <alignment horizontal="center"/>
    </xf>
    <xf numFmtId="0" fontId="9" fillId="15" borderId="0" xfId="0" applyFont="1" applyFill="1" applyAlignment="1">
      <alignment horizontal="center"/>
    </xf>
    <xf numFmtId="0" fontId="9" fillId="15" borderId="1" xfId="0" applyFont="1" applyFill="1" applyBorder="1"/>
    <xf numFmtId="0" fontId="8" fillId="15" borderId="6" xfId="0" applyFont="1" applyFill="1" applyBorder="1" applyAlignment="1">
      <alignment horizontal="center"/>
    </xf>
    <xf numFmtId="0" fontId="8" fillId="15" borderId="7" xfId="0" applyFont="1" applyFill="1" applyBorder="1" applyAlignment="1">
      <alignment horizontal="center"/>
    </xf>
    <xf numFmtId="0" fontId="9" fillId="15" borderId="1" xfId="0" applyFont="1" applyFill="1" applyBorder="1" applyAlignment="1">
      <alignment horizontal="center"/>
    </xf>
    <xf numFmtId="14" fontId="9" fillId="15" borderId="1" xfId="0" applyNumberFormat="1" applyFont="1" applyFill="1" applyBorder="1" applyAlignment="1">
      <alignment horizontal="center"/>
    </xf>
    <xf numFmtId="0" fontId="9" fillId="15" borderId="6" xfId="0" applyFont="1" applyFill="1" applyBorder="1" applyAlignment="1">
      <alignment horizontal="center"/>
    </xf>
    <xf numFmtId="0" fontId="9" fillId="15" borderId="7" xfId="0" applyFont="1" applyFill="1" applyBorder="1" applyAlignment="1">
      <alignment horizontal="center"/>
    </xf>
    <xf numFmtId="0" fontId="9" fillId="15" borderId="0" xfId="0" applyFont="1" applyFill="1"/>
    <xf numFmtId="0" fontId="9" fillId="15" borderId="14" xfId="0" applyFont="1" applyFill="1" applyBorder="1" applyAlignment="1">
      <alignment horizontal="center"/>
    </xf>
    <xf numFmtId="0" fontId="8" fillId="16" borderId="11" xfId="0" applyFont="1" applyFill="1" applyBorder="1" applyAlignment="1">
      <alignment horizontal="center"/>
    </xf>
    <xf numFmtId="0" fontId="9" fillId="16" borderId="11" xfId="0" applyFont="1" applyFill="1" applyBorder="1" applyAlignment="1">
      <alignment horizontal="center"/>
    </xf>
    <xf numFmtId="0" fontId="9" fillId="16" borderId="13" xfId="0" applyFont="1" applyFill="1" applyBorder="1" applyAlignment="1">
      <alignment horizontal="center"/>
    </xf>
    <xf numFmtId="0" fontId="8" fillId="16" borderId="1" xfId="0" applyFont="1" applyFill="1" applyBorder="1" applyAlignment="1">
      <alignment horizontal="center"/>
    </xf>
    <xf numFmtId="0" fontId="9" fillId="16" borderId="1" xfId="0" applyFont="1" applyFill="1" applyBorder="1" applyAlignment="1">
      <alignment horizontal="center"/>
    </xf>
    <xf numFmtId="0" fontId="9" fillId="16" borderId="14" xfId="0" applyFont="1" applyFill="1" applyBorder="1" applyAlignment="1">
      <alignment horizontal="center"/>
    </xf>
    <xf numFmtId="0" fontId="8" fillId="16" borderId="12" xfId="0" applyFont="1" applyFill="1" applyBorder="1" applyAlignment="1">
      <alignment horizontal="center"/>
    </xf>
    <xf numFmtId="0" fontId="9" fillId="16" borderId="12" xfId="0" applyFont="1" applyFill="1" applyBorder="1" applyAlignment="1">
      <alignment horizontal="center"/>
    </xf>
    <xf numFmtId="0" fontId="9" fillId="16" borderId="15" xfId="0" applyFont="1" applyFill="1" applyBorder="1" applyAlignment="1">
      <alignment horizontal="center"/>
    </xf>
    <xf numFmtId="0" fontId="8" fillId="6" borderId="11" xfId="0" applyFont="1" applyFill="1" applyBorder="1" applyAlignment="1">
      <alignment horizontal="center"/>
    </xf>
    <xf numFmtId="0" fontId="9" fillId="6" borderId="11" xfId="0" applyFont="1" applyFill="1" applyBorder="1" applyAlignment="1">
      <alignment horizontal="center"/>
    </xf>
    <xf numFmtId="0" fontId="9" fillId="6" borderId="13" xfId="0" applyFont="1" applyFill="1" applyBorder="1" applyAlignment="1">
      <alignment horizontal="center"/>
    </xf>
    <xf numFmtId="0" fontId="8" fillId="6" borderId="1" xfId="0" applyFont="1" applyFill="1" applyBorder="1" applyAlignment="1">
      <alignment horizontal="center"/>
    </xf>
    <xf numFmtId="0" fontId="9" fillId="6" borderId="1" xfId="0" applyFont="1" applyFill="1" applyBorder="1" applyAlignment="1">
      <alignment horizontal="center"/>
    </xf>
    <xf numFmtId="0" fontId="9" fillId="6" borderId="14" xfId="0" applyFont="1" applyFill="1" applyBorder="1" applyAlignment="1">
      <alignment horizontal="center"/>
    </xf>
    <xf numFmtId="0" fontId="8" fillId="6" borderId="12" xfId="0" applyFont="1" applyFill="1" applyBorder="1" applyAlignment="1">
      <alignment horizontal="center"/>
    </xf>
    <xf numFmtId="0" fontId="9" fillId="6" borderId="12" xfId="0" applyFont="1" applyFill="1" applyBorder="1" applyAlignment="1">
      <alignment horizontal="center"/>
    </xf>
    <xf numFmtId="0" fontId="9" fillId="6" borderId="15" xfId="0" applyFont="1" applyFill="1" applyBorder="1" applyAlignment="1">
      <alignment horizontal="center"/>
    </xf>
    <xf numFmtId="0" fontId="10" fillId="16" borderId="8" xfId="0" applyFont="1" applyFill="1" applyBorder="1" applyAlignment="1">
      <alignment horizontal="center"/>
    </xf>
    <xf numFmtId="0" fontId="10" fillId="16" borderId="9" xfId="0" applyFont="1" applyFill="1" applyBorder="1" applyAlignment="1">
      <alignment horizontal="center"/>
    </xf>
    <xf numFmtId="0" fontId="10" fillId="16" borderId="10" xfId="0" applyFont="1" applyFill="1" applyBorder="1" applyAlignment="1">
      <alignment horizontal="center"/>
    </xf>
    <xf numFmtId="0" fontId="11" fillId="6" borderId="8" xfId="0" applyFont="1" applyFill="1" applyBorder="1" applyAlignment="1">
      <alignment horizontal="center"/>
    </xf>
    <xf numFmtId="0" fontId="11" fillId="6" borderId="9" xfId="0" applyFont="1" applyFill="1" applyBorder="1" applyAlignment="1">
      <alignment horizontal="center"/>
    </xf>
    <xf numFmtId="0" fontId="11" fillId="6" borderId="10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5" fillId="13" borderId="3" xfId="0" applyFont="1" applyFill="1" applyBorder="1" applyAlignment="1">
      <alignment horizontal="center"/>
    </xf>
    <xf numFmtId="0" fontId="4" fillId="13" borderId="4" xfId="0" applyFont="1" applyFill="1" applyBorder="1" applyAlignment="1">
      <alignment horizontal="center"/>
    </xf>
    <xf numFmtId="0" fontId="4" fillId="13" borderId="5" xfId="0" applyFont="1" applyFill="1" applyBorder="1" applyAlignment="1">
      <alignment horizontal="center"/>
    </xf>
    <xf numFmtId="0" fontId="5" fillId="14" borderId="3" xfId="0" applyFont="1" applyFill="1" applyBorder="1" applyAlignment="1">
      <alignment horizontal="center"/>
    </xf>
    <xf numFmtId="0" fontId="5" fillId="14" borderId="4" xfId="0" applyFont="1" applyFill="1" applyBorder="1" applyAlignment="1">
      <alignment horizontal="center"/>
    </xf>
    <xf numFmtId="0" fontId="5" fillId="14" borderId="5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5" fillId="9" borderId="3" xfId="0" applyFont="1" applyFill="1" applyBorder="1" applyAlignment="1">
      <alignment horizontal="center"/>
    </xf>
    <xf numFmtId="0" fontId="5" fillId="9" borderId="4" xfId="0" applyFont="1" applyFill="1" applyBorder="1" applyAlignment="1">
      <alignment horizontal="center"/>
    </xf>
    <xf numFmtId="0" fontId="5" fillId="9" borderId="5" xfId="0" applyFont="1" applyFill="1" applyBorder="1" applyAlignment="1">
      <alignment horizontal="center"/>
    </xf>
    <xf numFmtId="0" fontId="5" fillId="11" borderId="3" xfId="0" applyFont="1" applyFill="1" applyBorder="1" applyAlignment="1">
      <alignment horizontal="center"/>
    </xf>
    <xf numFmtId="0" fontId="4" fillId="11" borderId="4" xfId="0" applyFont="1" applyFill="1" applyBorder="1" applyAlignment="1">
      <alignment horizontal="center"/>
    </xf>
    <xf numFmtId="0" fontId="4" fillId="11" borderId="5" xfId="0" applyFont="1" applyFill="1" applyBorder="1" applyAlignment="1">
      <alignment horizontal="center"/>
    </xf>
    <xf numFmtId="0" fontId="5" fillId="12" borderId="3" xfId="0" applyFont="1" applyFill="1" applyBorder="1" applyAlignment="1">
      <alignment horizontal="center"/>
    </xf>
    <xf numFmtId="0" fontId="5" fillId="12" borderId="4" xfId="0" applyFont="1" applyFill="1" applyBorder="1" applyAlignment="1">
      <alignment horizontal="center"/>
    </xf>
    <xf numFmtId="0" fontId="5" fillId="12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7799F9"/>
      <color rgb="FFFF0066"/>
      <color rgb="FF99FF33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4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Q4" sqref="Q4:Q34"/>
    </sheetView>
  </sheetViews>
  <sheetFormatPr baseColWidth="10" defaultRowHeight="16.5" x14ac:dyDescent="0.3"/>
  <cols>
    <col min="1" max="1" width="3.85546875" style="22" bestFit="1" customWidth="1"/>
    <col min="2" max="2" width="13" style="14" customWidth="1"/>
    <col min="3" max="3" width="11.5703125" style="14" customWidth="1"/>
    <col min="4" max="4" width="13.5703125" style="14" bestFit="1" customWidth="1"/>
    <col min="5" max="5" width="6" style="14" customWidth="1"/>
    <col min="6" max="6" width="6" style="14" bestFit="1" customWidth="1"/>
    <col min="7" max="7" width="14" style="14" bestFit="1" customWidth="1"/>
    <col min="8" max="8" width="10" style="14" bestFit="1" customWidth="1"/>
    <col min="9" max="9" width="10.5703125" style="14" bestFit="1" customWidth="1"/>
    <col min="10" max="10" width="8" style="14" bestFit="1" customWidth="1"/>
    <col min="11" max="11" width="7.85546875" style="14" bestFit="1" customWidth="1"/>
    <col min="12" max="12" width="14" style="14" bestFit="1" customWidth="1"/>
    <col min="13" max="17" width="11.5703125" style="14" bestFit="1" customWidth="1"/>
    <col min="18" max="16384" width="11.42578125" style="11"/>
  </cols>
  <sheetData>
    <row r="1" spans="1:22" ht="30" thickBot="1" x14ac:dyDescent="0.65">
      <c r="A1" s="48" t="s">
        <v>38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</row>
    <row r="2" spans="1:22" ht="22.5" x14ac:dyDescent="0.45">
      <c r="A2" s="13" t="s">
        <v>0</v>
      </c>
      <c r="G2" s="42" t="s">
        <v>33</v>
      </c>
      <c r="H2" s="43"/>
      <c r="I2" s="43"/>
      <c r="J2" s="43"/>
      <c r="K2" s="44"/>
      <c r="L2" s="45" t="s">
        <v>34</v>
      </c>
      <c r="M2" s="46"/>
      <c r="N2" s="46"/>
      <c r="O2" s="46"/>
      <c r="P2" s="47"/>
    </row>
    <row r="3" spans="1:22" ht="18" x14ac:dyDescent="0.35">
      <c r="A3" s="15">
        <v>1</v>
      </c>
      <c r="B3" s="13" t="s">
        <v>1</v>
      </c>
      <c r="C3" s="13" t="s">
        <v>2</v>
      </c>
      <c r="D3" s="13" t="s">
        <v>3</v>
      </c>
      <c r="E3" s="13" t="s">
        <v>4</v>
      </c>
      <c r="F3" s="16" t="s">
        <v>5</v>
      </c>
      <c r="G3" s="24" t="s">
        <v>7</v>
      </c>
      <c r="H3" s="13" t="s">
        <v>6</v>
      </c>
      <c r="I3" s="27" t="s">
        <v>8</v>
      </c>
      <c r="J3" s="13" t="s">
        <v>9</v>
      </c>
      <c r="K3" s="30" t="s">
        <v>10</v>
      </c>
      <c r="L3" s="33" t="s">
        <v>7</v>
      </c>
      <c r="M3" s="13" t="s">
        <v>6</v>
      </c>
      <c r="N3" s="36" t="s">
        <v>8</v>
      </c>
      <c r="O3" s="13" t="s">
        <v>9</v>
      </c>
      <c r="P3" s="39" t="s">
        <v>10</v>
      </c>
      <c r="Q3" s="17" t="s">
        <v>11</v>
      </c>
    </row>
    <row r="4" spans="1:22" ht="15" customHeight="1" x14ac:dyDescent="0.3">
      <c r="A4" s="15">
        <v>2</v>
      </c>
      <c r="B4" s="18" t="s">
        <v>36</v>
      </c>
      <c r="C4" s="18" t="s">
        <v>37</v>
      </c>
      <c r="D4" s="19">
        <v>32992</v>
      </c>
      <c r="E4" s="18">
        <f ca="1">IF(D4="","",INT((TODAY()-D4)/365))</f>
        <v>23</v>
      </c>
      <c r="F4" s="20" t="s">
        <v>35</v>
      </c>
      <c r="G4" s="25">
        <v>3.4</v>
      </c>
      <c r="H4" s="18">
        <v>724</v>
      </c>
      <c r="I4" s="28">
        <v>10.06</v>
      </c>
      <c r="J4" s="18">
        <v>1.9</v>
      </c>
      <c r="K4" s="31">
        <v>125</v>
      </c>
      <c r="L4" s="34">
        <f ca="1">IF(B4="","",IF($F4="g",OFFSET(Barêmes!C$2,MATCH('1AS'!G4,Barêmes!$C$3:$C$22,1),-1),OFFSET(Barêmes!K$2,MATCH('1AS'!G4,Barêmes!$K$3:$K$22,1),-1)))</f>
        <v>6</v>
      </c>
      <c r="M4" s="18">
        <f ca="1">IF(B4="","",IF($F4="g",OFFSET(Barêmes!D$2,MATCH('1AS'!H4,Barêmes!$D$3:$D$22,-1),-2),OFFSET(Barêmes!L$2,MATCH('1AS'!H4,Barêmes!$L$3:$L$22,-1),-2)))</f>
        <v>5.7</v>
      </c>
      <c r="N4" s="37">
        <f ca="1">IF(B4="","",IF($F4="g",OFFSET(Barêmes!E$2,MATCH('1AS'!I4,Barêmes!$E$3:$E$22,1),-3),OFFSET(Barêmes!M$2,MATCH('1AS'!I4,Barêmes!$M$3:$M$22,1),-3)))</f>
        <v>6</v>
      </c>
      <c r="O4" s="18">
        <f ca="1">IF(B4="","",IF($F4="g",OFFSET(Barêmes!F$2,MATCH('1AS'!J4,Barêmes!$F$3:$F$22,-1),-4),OFFSET(Barêmes!N$2,MATCH('1AS'!J4,Barêmes!$N$3:$N$22,-1),-4)))</f>
        <v>2.1</v>
      </c>
      <c r="P4" s="40">
        <f ca="1">IF(B4="","",IF($F4="g",OFFSET(Barêmes!G$2,MATCH('1AS'!K4,Barêmes!$G$3:$G$22,-1),-5),""))</f>
        <v>6</v>
      </c>
      <c r="Q4" s="21">
        <f ca="1">IF(B4="","",IF(F4="g",AVERAGE(L4:P4),AVERAGE(L4:O4)))</f>
        <v>5.16</v>
      </c>
      <c r="S4" s="12"/>
      <c r="T4" s="12"/>
      <c r="U4" s="12"/>
      <c r="V4" s="12"/>
    </row>
    <row r="5" spans="1:22" x14ac:dyDescent="0.3">
      <c r="A5" s="15">
        <v>3</v>
      </c>
      <c r="B5" s="18"/>
      <c r="C5" s="18"/>
      <c r="D5" s="18"/>
      <c r="E5" s="18"/>
      <c r="F5" s="20"/>
      <c r="G5" s="25"/>
      <c r="H5" s="18"/>
      <c r="I5" s="28"/>
      <c r="J5" s="18"/>
      <c r="K5" s="31"/>
      <c r="L5" s="34" t="str">
        <f ca="1">IF(B5="","",IF($F5="g",OFFSET(Barêmes!C$2,MATCH('1AS'!G5,Barêmes!$C$3:$C$22,1),-1),OFFSET(Barêmes!K$2,MATCH('1AS'!G5,Barêmes!$K$3:$K$22,1),-1)))</f>
        <v/>
      </c>
      <c r="M5" s="18" t="str">
        <f ca="1">IF(B5="","",IF($F5="g",OFFSET(Barêmes!D$2,MATCH('1AS'!H5,Barêmes!$D$3:$D$22,-1),-2),OFFSET(Barêmes!L$2,MATCH('1AS'!H5,Barêmes!$L$3:$L$22,-1),-2)))</f>
        <v/>
      </c>
      <c r="N5" s="37" t="str">
        <f ca="1">IF(B5="","",IF($F5="g",OFFSET(Barêmes!E$2,MATCH('1AS'!I5,Barêmes!$E$3:$E$22,1),-3),OFFSET(Barêmes!M$2,MATCH('1AS'!I5,Barêmes!$M$3:$M$22,1),-3)))</f>
        <v/>
      </c>
      <c r="O5" s="18" t="str">
        <f ca="1">IF(B5="","",IF($F5="g",OFFSET(Barêmes!F$2,MATCH('1AS'!J5,Barêmes!$F$3:$F$22,-1),-4),OFFSET(Barêmes!N$2,MATCH('1AS'!J5,Barêmes!$N$3:$N$22,-1),-4)))</f>
        <v/>
      </c>
      <c r="P5" s="40" t="str">
        <f ca="1">IF(B5="","",IF($F5="g",OFFSET(Barêmes!G$2,MATCH('1AS'!K5,Barêmes!$G$3:$G$22,-1),-5),""))</f>
        <v/>
      </c>
      <c r="Q5" s="21" t="str">
        <f t="shared" ref="Q5:Q34" si="0">IF(B5="","",IF(F5="g",AVERAGE(L5:P5),AVERAGE(L5:O5)))</f>
        <v/>
      </c>
      <c r="S5" s="12"/>
      <c r="T5" s="12"/>
      <c r="U5" s="12"/>
      <c r="V5" s="12"/>
    </row>
    <row r="6" spans="1:22" x14ac:dyDescent="0.3">
      <c r="A6" s="15">
        <v>4</v>
      </c>
      <c r="B6" s="18"/>
      <c r="C6" s="18"/>
      <c r="D6" s="18"/>
      <c r="E6" s="18"/>
      <c r="F6" s="20"/>
      <c r="G6" s="25"/>
      <c r="H6" s="18"/>
      <c r="I6" s="28"/>
      <c r="J6" s="18"/>
      <c r="K6" s="31"/>
      <c r="L6" s="34" t="str">
        <f ca="1">IF(B6="","",IF($F6="g",OFFSET(Barêmes!C$2,MATCH('1AS'!G6,Barêmes!$C$3:$C$22,1),-1),OFFSET(Barêmes!K$2,MATCH('1AS'!G6,Barêmes!$K$3:$K$22,1),-1)))</f>
        <v/>
      </c>
      <c r="M6" s="18" t="str">
        <f ca="1">IF(B6="","",IF($F6="g",OFFSET(Barêmes!D$2,MATCH('1AS'!H6,Barêmes!$D$3:$D$22,-1),-2),OFFSET(Barêmes!L$2,MATCH('1AS'!H6,Barêmes!$L$3:$L$22,-1),-2)))</f>
        <v/>
      </c>
      <c r="N6" s="37" t="str">
        <f ca="1">IF(B6="","",IF($F6="g",OFFSET(Barêmes!E$2,MATCH('1AS'!I6,Barêmes!$E$3:$E$22,1),-3),OFFSET(Barêmes!M$2,MATCH('1AS'!I6,Barêmes!$M$3:$M$22,1),-3)))</f>
        <v/>
      </c>
      <c r="O6" s="18" t="str">
        <f ca="1">IF(B6="","",IF($F6="g",OFFSET(Barêmes!F$2,MATCH('1AS'!J6,Barêmes!$F$3:$F$22,-1),-4),OFFSET(Barêmes!N$2,MATCH('1AS'!J6,Barêmes!$N$3:$N$22,-1),-4)))</f>
        <v/>
      </c>
      <c r="P6" s="40" t="str">
        <f ca="1">IF(B6="","",IF($F6="g",OFFSET(Barêmes!G$2,MATCH('1AS'!K6,Barêmes!$G$3:$G$22,-1),-5),""))</f>
        <v/>
      </c>
      <c r="Q6" s="21" t="str">
        <f t="shared" si="0"/>
        <v/>
      </c>
      <c r="S6" s="12"/>
      <c r="T6" s="12"/>
      <c r="U6" s="12"/>
      <c r="V6" s="12"/>
    </row>
    <row r="7" spans="1:22" x14ac:dyDescent="0.3">
      <c r="A7" s="15">
        <v>5</v>
      </c>
      <c r="B7" s="18"/>
      <c r="C7" s="18"/>
      <c r="D7" s="18"/>
      <c r="E7" s="18"/>
      <c r="F7" s="20"/>
      <c r="G7" s="25"/>
      <c r="H7" s="18"/>
      <c r="I7" s="28"/>
      <c r="J7" s="18"/>
      <c r="K7" s="31"/>
      <c r="L7" s="34" t="str">
        <f ca="1">IF(B7="","",IF($F7="g",OFFSET(Barêmes!C$2,MATCH('1AS'!G7,Barêmes!$C$3:$C$22,1),-1),OFFSET(Barêmes!K$2,MATCH('1AS'!G7,Barêmes!$K$3:$K$22,1),-1)))</f>
        <v/>
      </c>
      <c r="M7" s="18" t="str">
        <f ca="1">IF(B7="","",IF($F7="g",OFFSET(Barêmes!D$2,MATCH('1AS'!H7,Barêmes!$D$3:$D$22,-1),-2),OFFSET(Barêmes!L$2,MATCH('1AS'!H7,Barêmes!$L$3:$L$22,-1),-2)))</f>
        <v/>
      </c>
      <c r="N7" s="37" t="str">
        <f ca="1">IF(B7="","",IF($F7="g",OFFSET(Barêmes!E$2,MATCH('1AS'!I7,Barêmes!$E$3:$E$22,1),-3),OFFSET(Barêmes!M$2,MATCH('1AS'!I7,Barêmes!$M$3:$M$22,1),-3)))</f>
        <v/>
      </c>
      <c r="O7" s="18" t="str">
        <f ca="1">IF(B7="","",IF($F7="g",OFFSET(Barêmes!F$2,MATCH('1AS'!J7,Barêmes!$F$3:$F$22,-1),-4),OFFSET(Barêmes!N$2,MATCH('1AS'!J7,Barêmes!$N$3:$N$22,-1),-4)))</f>
        <v/>
      </c>
      <c r="P7" s="40" t="str">
        <f ca="1">IF(B7="","",IF($F7="g",OFFSET(Barêmes!G$2,MATCH('1AS'!K7,Barêmes!$G$3:$G$22,-1),-5),""))</f>
        <v/>
      </c>
      <c r="Q7" s="21" t="str">
        <f t="shared" si="0"/>
        <v/>
      </c>
      <c r="S7" s="12"/>
      <c r="T7" s="12"/>
      <c r="U7" s="12"/>
      <c r="V7" s="12"/>
    </row>
    <row r="8" spans="1:22" x14ac:dyDescent="0.3">
      <c r="A8" s="15">
        <v>6</v>
      </c>
      <c r="B8" s="18"/>
      <c r="C8" s="18"/>
      <c r="D8" s="18"/>
      <c r="E8" s="18"/>
      <c r="F8" s="20"/>
      <c r="G8" s="25"/>
      <c r="H8" s="18"/>
      <c r="I8" s="28"/>
      <c r="J8" s="18"/>
      <c r="K8" s="31"/>
      <c r="L8" s="34" t="str">
        <f ca="1">IF(B8="","",IF($F8="g",OFFSET(Barêmes!C$2,MATCH('1AS'!G8,Barêmes!$C$3:$C$22,1),-1),OFFSET(Barêmes!K$2,MATCH('1AS'!G8,Barêmes!$K$3:$K$22,1),-1)))</f>
        <v/>
      </c>
      <c r="M8" s="18" t="str">
        <f ca="1">IF(B8="","",IF($F8="g",OFFSET(Barêmes!D$2,MATCH('1AS'!H8,Barêmes!$D$3:$D$22,-1),-2),OFFSET(Barêmes!L$2,MATCH('1AS'!H8,Barêmes!$L$3:$L$22,-1),-2)))</f>
        <v/>
      </c>
      <c r="N8" s="37" t="str">
        <f ca="1">IF(B8="","",IF($F8="g",OFFSET(Barêmes!E$2,MATCH('1AS'!I8,Barêmes!$E$3:$E$22,1),-3),OFFSET(Barêmes!M$2,MATCH('1AS'!I8,Barêmes!$M$3:$M$22,1),-3)))</f>
        <v/>
      </c>
      <c r="O8" s="18" t="str">
        <f ca="1">IF(B8="","",IF($F8="g",OFFSET(Barêmes!F$2,MATCH('1AS'!J8,Barêmes!$F$3:$F$22,-1),-4),OFFSET(Barêmes!N$2,MATCH('1AS'!J8,Barêmes!$N$3:$N$22,-1),-4)))</f>
        <v/>
      </c>
      <c r="P8" s="40" t="str">
        <f ca="1">IF(B8="","",IF($F8="g",OFFSET(Barêmes!G$2,MATCH('1AS'!K8,Barêmes!$G$3:$G$22,-1),-5),""))</f>
        <v/>
      </c>
      <c r="Q8" s="21" t="str">
        <f t="shared" si="0"/>
        <v/>
      </c>
      <c r="S8" s="12"/>
      <c r="T8" s="12"/>
      <c r="U8" s="12"/>
      <c r="V8" s="12"/>
    </row>
    <row r="9" spans="1:22" x14ac:dyDescent="0.3">
      <c r="A9" s="15">
        <v>7</v>
      </c>
      <c r="B9" s="18"/>
      <c r="C9" s="18"/>
      <c r="D9" s="18"/>
      <c r="E9" s="18"/>
      <c r="F9" s="20"/>
      <c r="G9" s="25"/>
      <c r="H9" s="18"/>
      <c r="I9" s="28"/>
      <c r="J9" s="18"/>
      <c r="K9" s="31"/>
      <c r="L9" s="34" t="str">
        <f ca="1">IF(B9="","",IF($F9="g",OFFSET(Barêmes!C$2,MATCH('1AS'!G9,Barêmes!$C$3:$C$22,1),-1),OFFSET(Barêmes!K$2,MATCH('1AS'!G9,Barêmes!$K$3:$K$22,1),-1)))</f>
        <v/>
      </c>
      <c r="M9" s="18" t="str">
        <f ca="1">IF(B9="","",IF($F9="g",OFFSET(Barêmes!D$2,MATCH('1AS'!H9,Barêmes!$D$3:$D$22,-1),-2),OFFSET(Barêmes!L$2,MATCH('1AS'!H9,Barêmes!$L$3:$L$22,-1),-2)))</f>
        <v/>
      </c>
      <c r="N9" s="37" t="str">
        <f ca="1">IF(B9="","",IF($F9="g",OFFSET(Barêmes!E$2,MATCH('1AS'!I9,Barêmes!$E$3:$E$22,1),-3),OFFSET(Barêmes!M$2,MATCH('1AS'!I9,Barêmes!$M$3:$M$22,1),-3)))</f>
        <v/>
      </c>
      <c r="O9" s="18" t="str">
        <f ca="1">IF(B9="","",IF($F9="g",OFFSET(Barêmes!F$2,MATCH('1AS'!J9,Barêmes!$F$3:$F$22,-1),-4),OFFSET(Barêmes!N$2,MATCH('1AS'!J9,Barêmes!$N$3:$N$22,-1),-4)))</f>
        <v/>
      </c>
      <c r="P9" s="40" t="str">
        <f ca="1">IF(B9="","",IF($F9="g",OFFSET(Barêmes!G$2,MATCH('1AS'!K9,Barêmes!$G$3:$G$22,-1),-5),""))</f>
        <v/>
      </c>
      <c r="Q9" s="21" t="str">
        <f t="shared" si="0"/>
        <v/>
      </c>
      <c r="S9" s="12"/>
      <c r="T9" s="12"/>
      <c r="U9" s="12"/>
      <c r="V9" s="12"/>
    </row>
    <row r="10" spans="1:22" x14ac:dyDescent="0.3">
      <c r="A10" s="15">
        <v>8</v>
      </c>
      <c r="B10" s="18"/>
      <c r="C10" s="18"/>
      <c r="D10" s="18"/>
      <c r="E10" s="18"/>
      <c r="F10" s="20"/>
      <c r="G10" s="25"/>
      <c r="H10" s="18"/>
      <c r="I10" s="28"/>
      <c r="J10" s="18"/>
      <c r="K10" s="31"/>
      <c r="L10" s="34" t="str">
        <f ca="1">IF(B10="","",IF($F10="g",OFFSET(Barêmes!C$2,MATCH('1AS'!G10,Barêmes!$C$3:$C$22,1),-1),OFFSET(Barêmes!K$2,MATCH('1AS'!G10,Barêmes!$K$3:$K$22,1),-1)))</f>
        <v/>
      </c>
      <c r="M10" s="18" t="str">
        <f ca="1">IF(B10="","",IF($F10="g",OFFSET(Barêmes!D$2,MATCH('1AS'!H10,Barêmes!$D$3:$D$22,-1),-2),OFFSET(Barêmes!L$2,MATCH('1AS'!H10,Barêmes!$L$3:$L$22,-1),-2)))</f>
        <v/>
      </c>
      <c r="N10" s="37" t="str">
        <f ca="1">IF(B10="","",IF($F10="g",OFFSET(Barêmes!E$2,MATCH('1AS'!I10,Barêmes!$E$3:$E$22,1),-3),OFFSET(Barêmes!M$2,MATCH('1AS'!I10,Barêmes!$M$3:$M$22,1),-3)))</f>
        <v/>
      </c>
      <c r="O10" s="18" t="str">
        <f ca="1">IF(B10="","",IF($F10="g",OFFSET(Barêmes!F$2,MATCH('1AS'!J10,Barêmes!$F$3:$F$22,-1),-4),OFFSET(Barêmes!N$2,MATCH('1AS'!J10,Barêmes!$N$3:$N$22,-1),-4)))</f>
        <v/>
      </c>
      <c r="P10" s="40" t="str">
        <f ca="1">IF(B10="","",IF($F10="g",OFFSET(Barêmes!G$2,MATCH('1AS'!K10,Barêmes!$G$3:$G$22,-1),-5),""))</f>
        <v/>
      </c>
      <c r="Q10" s="21" t="str">
        <f t="shared" si="0"/>
        <v/>
      </c>
      <c r="S10" s="12"/>
      <c r="T10" s="12"/>
      <c r="U10" s="12"/>
      <c r="V10" s="12"/>
    </row>
    <row r="11" spans="1:22" x14ac:dyDescent="0.3">
      <c r="A11" s="15">
        <v>9</v>
      </c>
      <c r="B11" s="18"/>
      <c r="C11" s="18"/>
      <c r="D11" s="18"/>
      <c r="E11" s="18"/>
      <c r="F11" s="20"/>
      <c r="G11" s="25"/>
      <c r="H11" s="18"/>
      <c r="I11" s="28"/>
      <c r="J11" s="18"/>
      <c r="K11" s="31"/>
      <c r="L11" s="34" t="str">
        <f ca="1">IF(B11="","",IF($F11="g",OFFSET(Barêmes!C$2,MATCH('1AS'!G11,Barêmes!$C$3:$C$22,1),-1),OFFSET(Barêmes!K$2,MATCH('1AS'!G11,Barêmes!$K$3:$K$22,1),-1)))</f>
        <v/>
      </c>
      <c r="M11" s="18" t="str">
        <f ca="1">IF(B11="","",IF($F11="g",OFFSET(Barêmes!D$2,MATCH('1AS'!H11,Barêmes!$D$3:$D$22,-1),-2),OFFSET(Barêmes!L$2,MATCH('1AS'!H11,Barêmes!$L$3:$L$22,-1),-2)))</f>
        <v/>
      </c>
      <c r="N11" s="37" t="str">
        <f ca="1">IF(B11="","",IF($F11="g",OFFSET(Barêmes!E$2,MATCH('1AS'!I11,Barêmes!$E$3:$E$22,1),-3),OFFSET(Barêmes!M$2,MATCH('1AS'!I11,Barêmes!$M$3:$M$22,1),-3)))</f>
        <v/>
      </c>
      <c r="O11" s="18" t="str">
        <f ca="1">IF(B11="","",IF($F11="g",OFFSET(Barêmes!F$2,MATCH('1AS'!J11,Barêmes!$F$3:$F$22,-1),-4),OFFSET(Barêmes!N$2,MATCH('1AS'!J11,Barêmes!$N$3:$N$22,-1),-4)))</f>
        <v/>
      </c>
      <c r="P11" s="40" t="str">
        <f ca="1">IF(B11="","",IF($F11="g",OFFSET(Barêmes!G$2,MATCH('1AS'!K11,Barêmes!$G$3:$G$22,-1),-5),""))</f>
        <v/>
      </c>
      <c r="Q11" s="21" t="str">
        <f t="shared" si="0"/>
        <v/>
      </c>
      <c r="S11" s="12"/>
      <c r="T11" s="12"/>
      <c r="U11" s="12"/>
      <c r="V11" s="12"/>
    </row>
    <row r="12" spans="1:22" x14ac:dyDescent="0.3">
      <c r="A12" s="15">
        <v>10</v>
      </c>
      <c r="B12" s="18"/>
      <c r="C12" s="18"/>
      <c r="D12" s="18"/>
      <c r="E12" s="18"/>
      <c r="F12" s="20"/>
      <c r="G12" s="25"/>
      <c r="H12" s="18"/>
      <c r="I12" s="28"/>
      <c r="J12" s="18"/>
      <c r="K12" s="31"/>
      <c r="L12" s="34" t="str">
        <f ca="1">IF(B12="","",IF($F12="g",OFFSET(Barêmes!C$2,MATCH('1AS'!G12,Barêmes!$C$3:$C$22,1),-1),OFFSET(Barêmes!K$2,MATCH('1AS'!G12,Barêmes!$K$3:$K$22,1),-1)))</f>
        <v/>
      </c>
      <c r="M12" s="18" t="str">
        <f ca="1">IF(B12="","",IF($F12="g",OFFSET(Barêmes!D$2,MATCH('1AS'!H12,Barêmes!$D$3:$D$22,-1),-2),OFFSET(Barêmes!L$2,MATCH('1AS'!H12,Barêmes!$L$3:$L$22,-1),-2)))</f>
        <v/>
      </c>
      <c r="N12" s="37" t="str">
        <f ca="1">IF(B12="","",IF($F12="g",OFFSET(Barêmes!E$2,MATCH('1AS'!I12,Barêmes!$E$3:$E$22,1),-3),OFFSET(Barêmes!M$2,MATCH('1AS'!I12,Barêmes!$M$3:$M$22,1),-3)))</f>
        <v/>
      </c>
      <c r="O12" s="18" t="str">
        <f ca="1">IF(B12="","",IF($F12="g",OFFSET(Barêmes!F$2,MATCH('1AS'!J12,Barêmes!$F$3:$F$22,-1),-4),OFFSET(Barêmes!N$2,MATCH('1AS'!J12,Barêmes!$N$3:$N$22,-1),-4)))</f>
        <v/>
      </c>
      <c r="P12" s="40" t="str">
        <f ca="1">IF(B12="","",IF($F12="g",OFFSET(Barêmes!G$2,MATCH('1AS'!K12,Barêmes!$G$3:$G$22,-1),-5),""))</f>
        <v/>
      </c>
      <c r="Q12" s="21" t="str">
        <f t="shared" si="0"/>
        <v/>
      </c>
      <c r="S12" s="12"/>
      <c r="T12" s="12"/>
      <c r="U12" s="12"/>
      <c r="V12" s="12"/>
    </row>
    <row r="13" spans="1:22" x14ac:dyDescent="0.3">
      <c r="A13" s="15">
        <v>11</v>
      </c>
      <c r="B13" s="18"/>
      <c r="C13" s="18"/>
      <c r="D13" s="18"/>
      <c r="E13" s="18"/>
      <c r="F13" s="20"/>
      <c r="G13" s="25"/>
      <c r="H13" s="18"/>
      <c r="I13" s="28"/>
      <c r="J13" s="18"/>
      <c r="K13" s="31"/>
      <c r="L13" s="34" t="str">
        <f ca="1">IF(B13="","",IF($F13="g",OFFSET(Barêmes!C$2,MATCH('1AS'!G13,Barêmes!$C$3:$C$22,1),-1),OFFSET(Barêmes!K$2,MATCH('1AS'!G13,Barêmes!$K$3:$K$22,1),-1)))</f>
        <v/>
      </c>
      <c r="M13" s="18" t="str">
        <f ca="1">IF(B13="","",IF($F13="g",OFFSET(Barêmes!D$2,MATCH('1AS'!H13,Barêmes!$D$3:$D$22,-1),-2),OFFSET(Barêmes!L$2,MATCH('1AS'!H13,Barêmes!$L$3:$L$22,-1),-2)))</f>
        <v/>
      </c>
      <c r="N13" s="37" t="str">
        <f ca="1">IF(B13="","",IF($F13="g",OFFSET(Barêmes!E$2,MATCH('1AS'!I13,Barêmes!$E$3:$E$22,1),-3),OFFSET(Barêmes!M$2,MATCH('1AS'!I13,Barêmes!$M$3:$M$22,1),-3)))</f>
        <v/>
      </c>
      <c r="O13" s="18" t="str">
        <f ca="1">IF(B13="","",IF($F13="g",OFFSET(Barêmes!F$2,MATCH('1AS'!J13,Barêmes!$F$3:$F$22,-1),-4),OFFSET(Barêmes!N$2,MATCH('1AS'!J13,Barêmes!$N$3:$N$22,-1),-4)))</f>
        <v/>
      </c>
      <c r="P13" s="40" t="str">
        <f ca="1">IF(B13="","",IF($F13="g",OFFSET(Barêmes!G$2,MATCH('1AS'!K13,Barêmes!$G$3:$G$22,-1),-5),""))</f>
        <v/>
      </c>
      <c r="Q13" s="21" t="str">
        <f t="shared" si="0"/>
        <v/>
      </c>
      <c r="S13" s="12"/>
      <c r="T13" s="12"/>
      <c r="U13" s="12"/>
      <c r="V13" s="12"/>
    </row>
    <row r="14" spans="1:22" x14ac:dyDescent="0.3">
      <c r="A14" s="15">
        <v>12</v>
      </c>
      <c r="B14" s="18"/>
      <c r="C14" s="18"/>
      <c r="D14" s="18"/>
      <c r="E14" s="18"/>
      <c r="F14" s="20"/>
      <c r="G14" s="25"/>
      <c r="H14" s="18"/>
      <c r="I14" s="28"/>
      <c r="J14" s="18"/>
      <c r="K14" s="31"/>
      <c r="L14" s="34" t="str">
        <f ca="1">IF(B14="","",IF($F14="g",OFFSET(Barêmes!C$2,MATCH('1AS'!G14,Barêmes!$C$3:$C$22,1),-1),OFFSET(Barêmes!K$2,MATCH('1AS'!G14,Barêmes!$K$3:$K$22,1),-1)))</f>
        <v/>
      </c>
      <c r="M14" s="18" t="str">
        <f ca="1">IF(B14="","",IF($F14="g",OFFSET(Barêmes!D$2,MATCH('1AS'!H14,Barêmes!$D$3:$D$22,-1),-2),OFFSET(Barêmes!L$2,MATCH('1AS'!H14,Barêmes!$L$3:$L$22,-1),-2)))</f>
        <v/>
      </c>
      <c r="N14" s="37" t="str">
        <f ca="1">IF(B14="","",IF($F14="g",OFFSET(Barêmes!E$2,MATCH('1AS'!I14,Barêmes!$E$3:$E$22,1),-3),OFFSET(Barêmes!M$2,MATCH('1AS'!I14,Barêmes!$M$3:$M$22,1),-3)))</f>
        <v/>
      </c>
      <c r="O14" s="18" t="str">
        <f ca="1">IF(B14="","",IF($F14="g",OFFSET(Barêmes!F$2,MATCH('1AS'!J14,Barêmes!$F$3:$F$22,-1),-4),OFFSET(Barêmes!N$2,MATCH('1AS'!J14,Barêmes!$N$3:$N$22,-1),-4)))</f>
        <v/>
      </c>
      <c r="P14" s="40" t="str">
        <f ca="1">IF(B14="","",IF($F14="g",OFFSET(Barêmes!G$2,MATCH('1AS'!K14,Barêmes!$G$3:$G$22,-1),-5),""))</f>
        <v/>
      </c>
      <c r="Q14" s="21" t="str">
        <f t="shared" si="0"/>
        <v/>
      </c>
      <c r="S14" s="12"/>
      <c r="T14" s="12"/>
      <c r="U14" s="12"/>
      <c r="V14" s="12"/>
    </row>
    <row r="15" spans="1:22" x14ac:dyDescent="0.3">
      <c r="A15" s="15">
        <v>13</v>
      </c>
      <c r="B15" s="18"/>
      <c r="C15" s="18"/>
      <c r="D15" s="18"/>
      <c r="E15" s="18"/>
      <c r="F15" s="20"/>
      <c r="G15" s="25"/>
      <c r="H15" s="18"/>
      <c r="I15" s="28"/>
      <c r="J15" s="18"/>
      <c r="K15" s="31"/>
      <c r="L15" s="34" t="str">
        <f ca="1">IF(B15="","",IF($F15="g",OFFSET(Barêmes!C$2,MATCH('1AS'!G15,Barêmes!$C$3:$C$22,1),-1),OFFSET(Barêmes!K$2,MATCH('1AS'!G15,Barêmes!$K$3:$K$22,1),-1)))</f>
        <v/>
      </c>
      <c r="M15" s="18" t="str">
        <f ca="1">IF(B15="","",IF($F15="g",OFFSET(Barêmes!D$2,MATCH('1AS'!H15,Barêmes!$D$3:$D$22,-1),-2),OFFSET(Barêmes!L$2,MATCH('1AS'!H15,Barêmes!$L$3:$L$22,-1),-2)))</f>
        <v/>
      </c>
      <c r="N15" s="37" t="str">
        <f ca="1">IF(B15="","",IF($F15="g",OFFSET(Barêmes!E$2,MATCH('1AS'!I15,Barêmes!$E$3:$E$22,1),-3),OFFSET(Barêmes!M$2,MATCH('1AS'!I15,Barêmes!$M$3:$M$22,1),-3)))</f>
        <v/>
      </c>
      <c r="O15" s="18" t="str">
        <f ca="1">IF(B15="","",IF($F15="g",OFFSET(Barêmes!F$2,MATCH('1AS'!J15,Barêmes!$F$3:$F$22,-1),-4),OFFSET(Barêmes!N$2,MATCH('1AS'!J15,Barêmes!$N$3:$N$22,-1),-4)))</f>
        <v/>
      </c>
      <c r="P15" s="40" t="str">
        <f ca="1">IF(B15="","",IF($F15="g",OFFSET(Barêmes!G$2,MATCH('1AS'!K15,Barêmes!$G$3:$G$22,-1),-5),""))</f>
        <v/>
      </c>
      <c r="Q15" s="21" t="str">
        <f t="shared" si="0"/>
        <v/>
      </c>
      <c r="S15" s="12"/>
      <c r="T15" s="12"/>
      <c r="U15" s="12"/>
      <c r="V15" s="12"/>
    </row>
    <row r="16" spans="1:22" x14ac:dyDescent="0.3">
      <c r="A16" s="15">
        <v>14</v>
      </c>
      <c r="B16" s="18"/>
      <c r="C16" s="18"/>
      <c r="D16" s="18"/>
      <c r="E16" s="18"/>
      <c r="F16" s="20"/>
      <c r="G16" s="25"/>
      <c r="H16" s="18"/>
      <c r="I16" s="28"/>
      <c r="J16" s="18"/>
      <c r="K16" s="31"/>
      <c r="L16" s="34" t="str">
        <f ca="1">IF(B16="","",IF($F16="g",OFFSET(Barêmes!C$2,MATCH('1AS'!G16,Barêmes!$C$3:$C$22,1),-1),OFFSET(Barêmes!K$2,MATCH('1AS'!G16,Barêmes!$K$3:$K$22,1),-1)))</f>
        <v/>
      </c>
      <c r="M16" s="18" t="str">
        <f ca="1">IF(B16="","",IF($F16="g",OFFSET(Barêmes!D$2,MATCH('1AS'!H16,Barêmes!$D$3:$D$22,-1),-2),OFFSET(Barêmes!L$2,MATCH('1AS'!H16,Barêmes!$L$3:$L$22,-1),-2)))</f>
        <v/>
      </c>
      <c r="N16" s="37" t="str">
        <f ca="1">IF(B16="","",IF($F16="g",OFFSET(Barêmes!E$2,MATCH('1AS'!I16,Barêmes!$E$3:$E$22,1),-3),OFFSET(Barêmes!M$2,MATCH('1AS'!I16,Barêmes!$M$3:$M$22,1),-3)))</f>
        <v/>
      </c>
      <c r="O16" s="18" t="str">
        <f ca="1">IF(B16="","",IF($F16="g",OFFSET(Barêmes!F$2,MATCH('1AS'!J16,Barêmes!$F$3:$F$22,-1),-4),OFFSET(Barêmes!N$2,MATCH('1AS'!J16,Barêmes!$N$3:$N$22,-1),-4)))</f>
        <v/>
      </c>
      <c r="P16" s="40" t="str">
        <f ca="1">IF(B16="","",IF($F16="g",OFFSET(Barêmes!G$2,MATCH('1AS'!K16,Barêmes!$G$3:$G$22,-1),-5),""))</f>
        <v/>
      </c>
      <c r="Q16" s="21" t="str">
        <f t="shared" si="0"/>
        <v/>
      </c>
    </row>
    <row r="17" spans="1:17" x14ac:dyDescent="0.3">
      <c r="A17" s="15">
        <v>15</v>
      </c>
      <c r="B17" s="18"/>
      <c r="C17" s="18"/>
      <c r="D17" s="18"/>
      <c r="E17" s="18"/>
      <c r="F17" s="20"/>
      <c r="G17" s="25"/>
      <c r="H17" s="18"/>
      <c r="I17" s="28"/>
      <c r="J17" s="18"/>
      <c r="K17" s="31"/>
      <c r="L17" s="34" t="str">
        <f ca="1">IF(B17="","",IF($F17="g",OFFSET(Barêmes!C$2,MATCH('1AS'!G17,Barêmes!$C$3:$C$22,1),-1),OFFSET(Barêmes!K$2,MATCH('1AS'!G17,Barêmes!$K$3:$K$22,1),-1)))</f>
        <v/>
      </c>
      <c r="M17" s="18" t="str">
        <f ca="1">IF(B17="","",IF($F17="g",OFFSET(Barêmes!D$2,MATCH('1AS'!H17,Barêmes!$D$3:$D$22,-1),-2),OFFSET(Barêmes!L$2,MATCH('1AS'!H17,Barêmes!$L$3:$L$22,-1),-2)))</f>
        <v/>
      </c>
      <c r="N17" s="37" t="str">
        <f ca="1">IF(B17="","",IF($F17="g",OFFSET(Barêmes!E$2,MATCH('1AS'!I17,Barêmes!$E$3:$E$22,1),-3),OFFSET(Barêmes!M$2,MATCH('1AS'!I17,Barêmes!$M$3:$M$22,1),-3)))</f>
        <v/>
      </c>
      <c r="O17" s="18" t="str">
        <f ca="1">IF(B17="","",IF($F17="g",OFFSET(Barêmes!F$2,MATCH('1AS'!J17,Barêmes!$F$3:$F$22,-1),-4),OFFSET(Barêmes!N$2,MATCH('1AS'!J17,Barêmes!$N$3:$N$22,-1),-4)))</f>
        <v/>
      </c>
      <c r="P17" s="40" t="str">
        <f ca="1">IF(B17="","",IF($F17="g",OFFSET(Barêmes!G$2,MATCH('1AS'!K17,Barêmes!$G$3:$G$22,-1),-5),""))</f>
        <v/>
      </c>
      <c r="Q17" s="21" t="str">
        <f t="shared" si="0"/>
        <v/>
      </c>
    </row>
    <row r="18" spans="1:17" x14ac:dyDescent="0.3">
      <c r="A18" s="15">
        <v>16</v>
      </c>
      <c r="B18" s="18"/>
      <c r="C18" s="18"/>
      <c r="D18" s="18"/>
      <c r="E18" s="18"/>
      <c r="F18" s="20"/>
      <c r="G18" s="25"/>
      <c r="H18" s="18"/>
      <c r="I18" s="28"/>
      <c r="J18" s="18"/>
      <c r="K18" s="31"/>
      <c r="L18" s="34" t="str">
        <f ca="1">IF(B18="","",IF($F18="g",OFFSET(Barêmes!C$2,MATCH('1AS'!G18,Barêmes!$C$3:$C$22,1),-1),OFFSET(Barêmes!K$2,MATCH('1AS'!G18,Barêmes!$K$3:$K$22,1),-1)))</f>
        <v/>
      </c>
      <c r="M18" s="18" t="str">
        <f ca="1">IF(B18="","",IF($F18="g",OFFSET(Barêmes!D$2,MATCH('1AS'!H18,Barêmes!$D$3:$D$22,-1),-2),OFFSET(Barêmes!L$2,MATCH('1AS'!H18,Barêmes!$L$3:$L$22,-1),-2)))</f>
        <v/>
      </c>
      <c r="N18" s="37" t="str">
        <f ca="1">IF(B18="","",IF($F18="g",OFFSET(Barêmes!E$2,MATCH('1AS'!I18,Barêmes!$E$3:$E$22,1),-3),OFFSET(Barêmes!M$2,MATCH('1AS'!I18,Barêmes!$M$3:$M$22,1),-3)))</f>
        <v/>
      </c>
      <c r="O18" s="18" t="str">
        <f ca="1">IF(B18="","",IF($F18="g",OFFSET(Barêmes!F$2,MATCH('1AS'!J18,Barêmes!$F$3:$F$22,-1),-4),OFFSET(Barêmes!N$2,MATCH('1AS'!J18,Barêmes!$N$3:$N$22,-1),-4)))</f>
        <v/>
      </c>
      <c r="P18" s="40" t="str">
        <f ca="1">IF(B18="","",IF($F18="g",OFFSET(Barêmes!G$2,MATCH('1AS'!K18,Barêmes!$G$3:$G$22,-1),-5),""))</f>
        <v/>
      </c>
      <c r="Q18" s="21" t="str">
        <f t="shared" si="0"/>
        <v/>
      </c>
    </row>
    <row r="19" spans="1:17" x14ac:dyDescent="0.3">
      <c r="A19" s="15">
        <v>17</v>
      </c>
      <c r="B19" s="18"/>
      <c r="C19" s="18"/>
      <c r="D19" s="18"/>
      <c r="E19" s="18"/>
      <c r="F19" s="20"/>
      <c r="G19" s="25"/>
      <c r="H19" s="18"/>
      <c r="I19" s="28"/>
      <c r="J19" s="18"/>
      <c r="K19" s="31"/>
      <c r="L19" s="34" t="str">
        <f ca="1">IF(B19="","",IF($F19="g",OFFSET(Barêmes!C$2,MATCH('1AS'!G19,Barêmes!$C$3:$C$22,1),-1),OFFSET(Barêmes!K$2,MATCH('1AS'!G19,Barêmes!$K$3:$K$22,1),-1)))</f>
        <v/>
      </c>
      <c r="M19" s="18" t="str">
        <f ca="1">IF(B19="","",IF($F19="g",OFFSET(Barêmes!D$2,MATCH('1AS'!H19,Barêmes!$D$3:$D$22,-1),-2),OFFSET(Barêmes!L$2,MATCH('1AS'!H19,Barêmes!$L$3:$L$22,-1),-2)))</f>
        <v/>
      </c>
      <c r="N19" s="37" t="str">
        <f ca="1">IF(B19="","",IF($F19="g",OFFSET(Barêmes!E$2,MATCH('1AS'!I19,Barêmes!$E$3:$E$22,1),-3),OFFSET(Barêmes!M$2,MATCH('1AS'!I19,Barêmes!$M$3:$M$22,1),-3)))</f>
        <v/>
      </c>
      <c r="O19" s="18" t="str">
        <f ca="1">IF(B19="","",IF($F19="g",OFFSET(Barêmes!F$2,MATCH('1AS'!J19,Barêmes!$F$3:$F$22,-1),-4),OFFSET(Barêmes!N$2,MATCH('1AS'!J19,Barêmes!$N$3:$N$22,-1),-4)))</f>
        <v/>
      </c>
      <c r="P19" s="40" t="str">
        <f ca="1">IF(B19="","",IF($F19="g",OFFSET(Barêmes!G$2,MATCH('1AS'!K19,Barêmes!$G$3:$G$22,-1),-5),""))</f>
        <v/>
      </c>
      <c r="Q19" s="21" t="str">
        <f t="shared" si="0"/>
        <v/>
      </c>
    </row>
    <row r="20" spans="1:17" x14ac:dyDescent="0.3">
      <c r="A20" s="15">
        <v>18</v>
      </c>
      <c r="B20" s="18"/>
      <c r="C20" s="18"/>
      <c r="D20" s="18"/>
      <c r="E20" s="18"/>
      <c r="F20" s="20"/>
      <c r="G20" s="25"/>
      <c r="H20" s="18"/>
      <c r="I20" s="28"/>
      <c r="J20" s="18"/>
      <c r="K20" s="31"/>
      <c r="L20" s="34" t="str">
        <f ca="1">IF(B20="","",IF($F20="g",OFFSET(Barêmes!C$2,MATCH('1AS'!G20,Barêmes!$C$3:$C$22,1),-1),OFFSET(Barêmes!K$2,MATCH('1AS'!G20,Barêmes!$K$3:$K$22,1),-1)))</f>
        <v/>
      </c>
      <c r="M20" s="18" t="str">
        <f ca="1">IF(B20="","",IF($F20="g",OFFSET(Barêmes!D$2,MATCH('1AS'!H20,Barêmes!$D$3:$D$22,-1),-2),OFFSET(Barêmes!L$2,MATCH('1AS'!H20,Barêmes!$L$3:$L$22,-1),-2)))</f>
        <v/>
      </c>
      <c r="N20" s="37" t="str">
        <f ca="1">IF(B20="","",IF($F20="g",OFFSET(Barêmes!E$2,MATCH('1AS'!I20,Barêmes!$E$3:$E$22,1),-3),OFFSET(Barêmes!M$2,MATCH('1AS'!I20,Barêmes!$M$3:$M$22,1),-3)))</f>
        <v/>
      </c>
      <c r="O20" s="18" t="str">
        <f ca="1">IF(B20="","",IF($F20="g",OFFSET(Barêmes!F$2,MATCH('1AS'!J20,Barêmes!$F$3:$F$22,-1),-4),OFFSET(Barêmes!N$2,MATCH('1AS'!J20,Barêmes!$N$3:$N$22,-1),-4)))</f>
        <v/>
      </c>
      <c r="P20" s="40" t="str">
        <f ca="1">IF(B20="","",IF($F20="g",OFFSET(Barêmes!G$2,MATCH('1AS'!K20,Barêmes!$G$3:$G$22,-1),-5),""))</f>
        <v/>
      </c>
      <c r="Q20" s="21" t="str">
        <f t="shared" si="0"/>
        <v/>
      </c>
    </row>
    <row r="21" spans="1:17" x14ac:dyDescent="0.3">
      <c r="A21" s="15">
        <v>19</v>
      </c>
      <c r="B21" s="18"/>
      <c r="C21" s="18"/>
      <c r="D21" s="18"/>
      <c r="E21" s="18"/>
      <c r="F21" s="20"/>
      <c r="G21" s="25"/>
      <c r="H21" s="18"/>
      <c r="I21" s="28"/>
      <c r="J21" s="18"/>
      <c r="K21" s="31"/>
      <c r="L21" s="34" t="str">
        <f ca="1">IF(B21="","",IF($F21="g",OFFSET(Barêmes!C$2,MATCH('1AS'!G21,Barêmes!$C$3:$C$22,1),-1),OFFSET(Barêmes!K$2,MATCH('1AS'!G21,Barêmes!$K$3:$K$22,1),-1)))</f>
        <v/>
      </c>
      <c r="M21" s="18" t="str">
        <f ca="1">IF(B21="","",IF($F21="g",OFFSET(Barêmes!D$2,MATCH('1AS'!H21,Barêmes!$D$3:$D$22,-1),-2),OFFSET(Barêmes!L$2,MATCH('1AS'!H21,Barêmes!$L$3:$L$22,-1),-2)))</f>
        <v/>
      </c>
      <c r="N21" s="37" t="str">
        <f ca="1">IF(B21="","",IF($F21="g",OFFSET(Barêmes!E$2,MATCH('1AS'!I21,Barêmes!$E$3:$E$22,1),-3),OFFSET(Barêmes!M$2,MATCH('1AS'!I21,Barêmes!$M$3:$M$22,1),-3)))</f>
        <v/>
      </c>
      <c r="O21" s="18" t="str">
        <f ca="1">IF(B21="","",IF($F21="g",OFFSET(Barêmes!F$2,MATCH('1AS'!J21,Barêmes!$F$3:$F$22,-1),-4),OFFSET(Barêmes!N$2,MATCH('1AS'!J21,Barêmes!$N$3:$N$22,-1),-4)))</f>
        <v/>
      </c>
      <c r="P21" s="40" t="str">
        <f ca="1">IF(B21="","",IF($F21="g",OFFSET(Barêmes!G$2,MATCH('1AS'!K21,Barêmes!$G$3:$G$22,-1),-5),""))</f>
        <v/>
      </c>
      <c r="Q21" s="21" t="str">
        <f t="shared" si="0"/>
        <v/>
      </c>
    </row>
    <row r="22" spans="1:17" x14ac:dyDescent="0.3">
      <c r="A22" s="15">
        <v>20</v>
      </c>
      <c r="B22" s="18"/>
      <c r="C22" s="18"/>
      <c r="D22" s="18"/>
      <c r="E22" s="18"/>
      <c r="F22" s="20"/>
      <c r="G22" s="25"/>
      <c r="H22" s="18"/>
      <c r="I22" s="28"/>
      <c r="J22" s="18"/>
      <c r="K22" s="31"/>
      <c r="L22" s="34" t="str">
        <f ca="1">IF(B22="","",IF($F22="g",OFFSET(Barêmes!C$2,MATCH('1AS'!G22,Barêmes!$C$3:$C$22,1),-1),OFFSET(Barêmes!K$2,MATCH('1AS'!G22,Barêmes!$K$3:$K$22,1),-1)))</f>
        <v/>
      </c>
      <c r="M22" s="18" t="str">
        <f ca="1">IF(B22="","",IF($F22="g",OFFSET(Barêmes!D$2,MATCH('1AS'!H22,Barêmes!$D$3:$D$22,-1),-2),OFFSET(Barêmes!L$2,MATCH('1AS'!H22,Barêmes!$L$3:$L$22,-1),-2)))</f>
        <v/>
      </c>
      <c r="N22" s="37" t="str">
        <f ca="1">IF(B22="","",IF($F22="g",OFFSET(Barêmes!E$2,MATCH('1AS'!I22,Barêmes!$E$3:$E$22,1),-3),OFFSET(Barêmes!M$2,MATCH('1AS'!I22,Barêmes!$M$3:$M$22,1),-3)))</f>
        <v/>
      </c>
      <c r="O22" s="18" t="str">
        <f ca="1">IF(B22="","",IF($F22="g",OFFSET(Barêmes!F$2,MATCH('1AS'!J22,Barêmes!$F$3:$F$22,-1),-4),OFFSET(Barêmes!N$2,MATCH('1AS'!J22,Barêmes!$N$3:$N$22,-1),-4)))</f>
        <v/>
      </c>
      <c r="P22" s="40" t="str">
        <f ca="1">IF(B22="","",IF($F22="g",OFFSET(Barêmes!G$2,MATCH('1AS'!K22,Barêmes!$G$3:$G$22,-1),-5),""))</f>
        <v/>
      </c>
      <c r="Q22" s="21" t="str">
        <f t="shared" si="0"/>
        <v/>
      </c>
    </row>
    <row r="23" spans="1:17" x14ac:dyDescent="0.3">
      <c r="A23" s="15">
        <v>21</v>
      </c>
      <c r="B23" s="18"/>
      <c r="C23" s="18"/>
      <c r="D23" s="18"/>
      <c r="E23" s="18"/>
      <c r="F23" s="20"/>
      <c r="G23" s="25"/>
      <c r="H23" s="18"/>
      <c r="I23" s="28"/>
      <c r="J23" s="18"/>
      <c r="K23" s="31"/>
      <c r="L23" s="34" t="str">
        <f ca="1">IF(B23="","",IF($F23="g",OFFSET(Barêmes!C$2,MATCH('1AS'!G23,Barêmes!$C$3:$C$22,1),-1),OFFSET(Barêmes!K$2,MATCH('1AS'!G23,Barêmes!$K$3:$K$22,1),-1)))</f>
        <v/>
      </c>
      <c r="M23" s="18" t="str">
        <f ca="1">IF(B23="","",IF($F23="g",OFFSET(Barêmes!D$2,MATCH('1AS'!H23,Barêmes!$D$3:$D$22,-1),-2),OFFSET(Barêmes!L$2,MATCH('1AS'!H23,Barêmes!$L$3:$L$22,-1),-2)))</f>
        <v/>
      </c>
      <c r="N23" s="37" t="str">
        <f ca="1">IF(B23="","",IF($F23="g",OFFSET(Barêmes!E$2,MATCH('1AS'!I23,Barêmes!$E$3:$E$22,1),-3),OFFSET(Barêmes!M$2,MATCH('1AS'!I23,Barêmes!$M$3:$M$22,1),-3)))</f>
        <v/>
      </c>
      <c r="O23" s="18" t="str">
        <f ca="1">IF(B23="","",IF($F23="g",OFFSET(Barêmes!F$2,MATCH('1AS'!J23,Barêmes!$F$3:$F$22,-1),-4),OFFSET(Barêmes!N$2,MATCH('1AS'!J23,Barêmes!$N$3:$N$22,-1),-4)))</f>
        <v/>
      </c>
      <c r="P23" s="40" t="str">
        <f ca="1">IF(B23="","",IF($F23="g",OFFSET(Barêmes!G$2,MATCH('1AS'!K23,Barêmes!$G$3:$G$22,-1),-5),""))</f>
        <v/>
      </c>
      <c r="Q23" s="21" t="str">
        <f t="shared" si="0"/>
        <v/>
      </c>
    </row>
    <row r="24" spans="1:17" x14ac:dyDescent="0.3">
      <c r="A24" s="15">
        <v>22</v>
      </c>
      <c r="B24" s="18"/>
      <c r="C24" s="18"/>
      <c r="D24" s="18"/>
      <c r="E24" s="18"/>
      <c r="F24" s="20"/>
      <c r="G24" s="25"/>
      <c r="H24" s="18"/>
      <c r="I24" s="28"/>
      <c r="J24" s="18"/>
      <c r="K24" s="31"/>
      <c r="L24" s="34" t="str">
        <f ca="1">IF(B24="","",IF($F24="g",OFFSET(Barêmes!C$2,MATCH('1AS'!G24,Barêmes!$C$3:$C$22,1),-1),OFFSET(Barêmes!K$2,MATCH('1AS'!G24,Barêmes!$K$3:$K$22,1),-1)))</f>
        <v/>
      </c>
      <c r="M24" s="18" t="str">
        <f ca="1">IF(B24="","",IF($F24="g",OFFSET(Barêmes!D$2,MATCH('1AS'!H24,Barêmes!$D$3:$D$22,-1),-2),OFFSET(Barêmes!L$2,MATCH('1AS'!H24,Barêmes!$L$3:$L$22,-1),-2)))</f>
        <v/>
      </c>
      <c r="N24" s="37" t="str">
        <f ca="1">IF(B24="","",IF($F24="g",OFFSET(Barêmes!E$2,MATCH('1AS'!I24,Barêmes!$E$3:$E$22,1),-3),OFFSET(Barêmes!M$2,MATCH('1AS'!I24,Barêmes!$M$3:$M$22,1),-3)))</f>
        <v/>
      </c>
      <c r="O24" s="18" t="str">
        <f ca="1">IF(B24="","",IF($F24="g",OFFSET(Barêmes!F$2,MATCH('1AS'!J24,Barêmes!$F$3:$F$22,-1),-4),OFFSET(Barêmes!N$2,MATCH('1AS'!J24,Barêmes!$N$3:$N$22,-1),-4)))</f>
        <v/>
      </c>
      <c r="P24" s="40" t="str">
        <f ca="1">IF(B24="","",IF($F24="g",OFFSET(Barêmes!G$2,MATCH('1AS'!K24,Barêmes!$G$3:$G$22,-1),-5),""))</f>
        <v/>
      </c>
      <c r="Q24" s="21" t="str">
        <f t="shared" si="0"/>
        <v/>
      </c>
    </row>
    <row r="25" spans="1:17" x14ac:dyDescent="0.3">
      <c r="A25" s="15">
        <v>23</v>
      </c>
      <c r="B25" s="18"/>
      <c r="C25" s="18"/>
      <c r="D25" s="18"/>
      <c r="E25" s="18"/>
      <c r="F25" s="20"/>
      <c r="G25" s="25"/>
      <c r="H25" s="18"/>
      <c r="I25" s="28"/>
      <c r="J25" s="18"/>
      <c r="K25" s="31"/>
      <c r="L25" s="34" t="str">
        <f ca="1">IF(B25="","",IF($F25="g",OFFSET(Barêmes!C$2,MATCH('1AS'!G25,Barêmes!$C$3:$C$22,1),-1),OFFSET(Barêmes!K$2,MATCH('1AS'!G25,Barêmes!$K$3:$K$22,1),-1)))</f>
        <v/>
      </c>
      <c r="M25" s="18" t="str">
        <f ca="1">IF(B25="","",IF($F25="g",OFFSET(Barêmes!D$2,MATCH('1AS'!H25,Barêmes!$D$3:$D$22,-1),-2),OFFSET(Barêmes!L$2,MATCH('1AS'!H25,Barêmes!$L$3:$L$22,-1),-2)))</f>
        <v/>
      </c>
      <c r="N25" s="37" t="str">
        <f ca="1">IF(B25="","",IF($F25="g",OFFSET(Barêmes!E$2,MATCH('1AS'!I25,Barêmes!$E$3:$E$22,1),-3),OFFSET(Barêmes!M$2,MATCH('1AS'!I25,Barêmes!$M$3:$M$22,1),-3)))</f>
        <v/>
      </c>
      <c r="O25" s="18" t="str">
        <f ca="1">IF(B25="","",IF($F25="g",OFFSET(Barêmes!F$2,MATCH('1AS'!J25,Barêmes!$F$3:$F$22,-1),-4),OFFSET(Barêmes!N$2,MATCH('1AS'!J25,Barêmes!$N$3:$N$22,-1),-4)))</f>
        <v/>
      </c>
      <c r="P25" s="40" t="str">
        <f ca="1">IF(B25="","",IF($F25="g",OFFSET(Barêmes!G$2,MATCH('1AS'!K25,Barêmes!$G$3:$G$22,-1),-5),""))</f>
        <v/>
      </c>
      <c r="Q25" s="21" t="str">
        <f t="shared" si="0"/>
        <v/>
      </c>
    </row>
    <row r="26" spans="1:17" x14ac:dyDescent="0.3">
      <c r="A26" s="15">
        <v>24</v>
      </c>
      <c r="B26" s="18"/>
      <c r="C26" s="18"/>
      <c r="D26" s="18"/>
      <c r="E26" s="18"/>
      <c r="F26" s="20"/>
      <c r="G26" s="25"/>
      <c r="H26" s="18"/>
      <c r="I26" s="28"/>
      <c r="J26" s="18"/>
      <c r="K26" s="31"/>
      <c r="L26" s="34" t="str">
        <f ca="1">IF(B26="","",IF($F26="g",OFFSET(Barêmes!C$2,MATCH('1AS'!G26,Barêmes!$C$3:$C$22,1),-1),OFFSET(Barêmes!K$2,MATCH('1AS'!G26,Barêmes!$K$3:$K$22,1),-1)))</f>
        <v/>
      </c>
      <c r="M26" s="18" t="str">
        <f ca="1">IF(B26="","",IF($F26="g",OFFSET(Barêmes!D$2,MATCH('1AS'!H26,Barêmes!$D$3:$D$22,-1),-2),OFFSET(Barêmes!L$2,MATCH('1AS'!H26,Barêmes!$L$3:$L$22,-1),-2)))</f>
        <v/>
      </c>
      <c r="N26" s="37" t="str">
        <f ca="1">IF(B26="","",IF($F26="g",OFFSET(Barêmes!E$2,MATCH('1AS'!I26,Barêmes!$E$3:$E$22,1),-3),OFFSET(Barêmes!M$2,MATCH('1AS'!I26,Barêmes!$M$3:$M$22,1),-3)))</f>
        <v/>
      </c>
      <c r="O26" s="18" t="str">
        <f ca="1">IF(B26="","",IF($F26="g",OFFSET(Barêmes!F$2,MATCH('1AS'!J26,Barêmes!$F$3:$F$22,-1),-4),OFFSET(Barêmes!N$2,MATCH('1AS'!J26,Barêmes!$N$3:$N$22,-1),-4)))</f>
        <v/>
      </c>
      <c r="P26" s="40" t="str">
        <f ca="1">IF(B26="","",IF($F26="g",OFFSET(Barêmes!G$2,MATCH('1AS'!K26,Barêmes!$G$3:$G$22,-1),-5),""))</f>
        <v/>
      </c>
      <c r="Q26" s="21" t="str">
        <f t="shared" si="0"/>
        <v/>
      </c>
    </row>
    <row r="27" spans="1:17" x14ac:dyDescent="0.3">
      <c r="A27" s="15">
        <v>25</v>
      </c>
      <c r="B27" s="18"/>
      <c r="C27" s="18"/>
      <c r="D27" s="18"/>
      <c r="E27" s="18"/>
      <c r="F27" s="20"/>
      <c r="G27" s="25"/>
      <c r="H27" s="18"/>
      <c r="I27" s="28"/>
      <c r="J27" s="18"/>
      <c r="K27" s="31"/>
      <c r="L27" s="34" t="str">
        <f ca="1">IF(B27="","",IF($F27="g",OFFSET(Barêmes!C$2,MATCH('1AS'!G27,Barêmes!$C$3:$C$22,1),-1),OFFSET(Barêmes!K$2,MATCH('1AS'!G27,Barêmes!$K$3:$K$22,1),-1)))</f>
        <v/>
      </c>
      <c r="M27" s="18" t="str">
        <f ca="1">IF(B27="","",IF($F27="g",OFFSET(Barêmes!D$2,MATCH('1AS'!H27,Barêmes!$D$3:$D$22,-1),-2),OFFSET(Barêmes!L$2,MATCH('1AS'!H27,Barêmes!$L$3:$L$22,-1),-2)))</f>
        <v/>
      </c>
      <c r="N27" s="37" t="str">
        <f ca="1">IF(B27="","",IF($F27="g",OFFSET(Barêmes!E$2,MATCH('1AS'!I27,Barêmes!$E$3:$E$22,1),-3),OFFSET(Barêmes!M$2,MATCH('1AS'!I27,Barêmes!$M$3:$M$22,1),-3)))</f>
        <v/>
      </c>
      <c r="O27" s="18" t="str">
        <f ca="1">IF(B27="","",IF($F27="g",OFFSET(Barêmes!F$2,MATCH('1AS'!J27,Barêmes!$F$3:$F$22,-1),-4),OFFSET(Barêmes!N$2,MATCH('1AS'!J27,Barêmes!$N$3:$N$22,-1),-4)))</f>
        <v/>
      </c>
      <c r="P27" s="40" t="str">
        <f ca="1">IF(B27="","",IF($F27="g",OFFSET(Barêmes!G$2,MATCH('1AS'!K27,Barêmes!$G$3:$G$22,-1),-5),""))</f>
        <v/>
      </c>
      <c r="Q27" s="21" t="str">
        <f t="shared" si="0"/>
        <v/>
      </c>
    </row>
    <row r="28" spans="1:17" x14ac:dyDescent="0.3">
      <c r="A28" s="15">
        <v>26</v>
      </c>
      <c r="B28" s="18"/>
      <c r="C28" s="18"/>
      <c r="D28" s="18"/>
      <c r="E28" s="18"/>
      <c r="F28" s="20"/>
      <c r="G28" s="25"/>
      <c r="H28" s="18"/>
      <c r="I28" s="28"/>
      <c r="J28" s="18"/>
      <c r="K28" s="31"/>
      <c r="L28" s="34" t="str">
        <f ca="1">IF(B28="","",IF($F28="g",OFFSET(Barêmes!C$2,MATCH('1AS'!G28,Barêmes!$C$3:$C$22,1),-1),OFFSET(Barêmes!K$2,MATCH('1AS'!G28,Barêmes!$K$3:$K$22,1),-1)))</f>
        <v/>
      </c>
      <c r="M28" s="18" t="str">
        <f ca="1">IF(B28="","",IF($F28="g",OFFSET(Barêmes!D$2,MATCH('1AS'!H28,Barêmes!$D$3:$D$22,-1),-2),OFFSET(Barêmes!L$2,MATCH('1AS'!H28,Barêmes!$L$3:$L$22,-1),-2)))</f>
        <v/>
      </c>
      <c r="N28" s="37" t="str">
        <f ca="1">IF(B28="","",IF($F28="g",OFFSET(Barêmes!E$2,MATCH('1AS'!I28,Barêmes!$E$3:$E$22,1),-3),OFFSET(Barêmes!M$2,MATCH('1AS'!I28,Barêmes!$M$3:$M$22,1),-3)))</f>
        <v/>
      </c>
      <c r="O28" s="18" t="str">
        <f ca="1">IF(B28="","",IF($F28="g",OFFSET(Barêmes!F$2,MATCH('1AS'!J28,Barêmes!$F$3:$F$22,-1),-4),OFFSET(Barêmes!N$2,MATCH('1AS'!J28,Barêmes!$N$3:$N$22,-1),-4)))</f>
        <v/>
      </c>
      <c r="P28" s="40" t="str">
        <f ca="1">IF(B28="","",IF($F28="g",OFFSET(Barêmes!G$2,MATCH('1AS'!K28,Barêmes!$G$3:$G$22,-1),-5),""))</f>
        <v/>
      </c>
      <c r="Q28" s="21" t="str">
        <f t="shared" si="0"/>
        <v/>
      </c>
    </row>
    <row r="29" spans="1:17" x14ac:dyDescent="0.3">
      <c r="A29" s="15">
        <v>27</v>
      </c>
      <c r="B29" s="18"/>
      <c r="C29" s="18"/>
      <c r="D29" s="18"/>
      <c r="E29" s="18"/>
      <c r="F29" s="20"/>
      <c r="G29" s="25"/>
      <c r="H29" s="18"/>
      <c r="I29" s="28"/>
      <c r="J29" s="18"/>
      <c r="K29" s="31"/>
      <c r="L29" s="34" t="str">
        <f ca="1">IF(B29="","",IF($F29="g",OFFSET(Barêmes!C$2,MATCH('1AS'!G29,Barêmes!$C$3:$C$22,1),-1),OFFSET(Barêmes!K$2,MATCH('1AS'!G29,Barêmes!$K$3:$K$22,1),-1)))</f>
        <v/>
      </c>
      <c r="M29" s="18" t="str">
        <f ca="1">IF(B29="","",IF($F29="g",OFFSET(Barêmes!D$2,MATCH('1AS'!H29,Barêmes!$D$3:$D$22,-1),-2),OFFSET(Barêmes!L$2,MATCH('1AS'!H29,Barêmes!$L$3:$L$22,-1),-2)))</f>
        <v/>
      </c>
      <c r="N29" s="37" t="str">
        <f ca="1">IF(B29="","",IF($F29="g",OFFSET(Barêmes!E$2,MATCH('1AS'!I29,Barêmes!$E$3:$E$22,1),-3),OFFSET(Barêmes!M$2,MATCH('1AS'!I29,Barêmes!$M$3:$M$22,1),-3)))</f>
        <v/>
      </c>
      <c r="O29" s="18" t="str">
        <f ca="1">IF(B29="","",IF($F29="g",OFFSET(Barêmes!F$2,MATCH('1AS'!J29,Barêmes!$F$3:$F$22,-1),-4),OFFSET(Barêmes!N$2,MATCH('1AS'!J29,Barêmes!$N$3:$N$22,-1),-4)))</f>
        <v/>
      </c>
      <c r="P29" s="40" t="str">
        <f ca="1">IF(B29="","",IF($F29="g",OFFSET(Barêmes!G$2,MATCH('1AS'!K29,Barêmes!$G$3:$G$22,-1),-5),""))</f>
        <v/>
      </c>
      <c r="Q29" s="21" t="str">
        <f t="shared" si="0"/>
        <v/>
      </c>
    </row>
    <row r="30" spans="1:17" x14ac:dyDescent="0.3">
      <c r="A30" s="15"/>
      <c r="B30" s="18"/>
      <c r="C30" s="18"/>
      <c r="D30" s="18"/>
      <c r="E30" s="18"/>
      <c r="F30" s="20"/>
      <c r="G30" s="25"/>
      <c r="H30" s="18"/>
      <c r="I30" s="28"/>
      <c r="J30" s="18"/>
      <c r="K30" s="31"/>
      <c r="L30" s="34" t="str">
        <f ca="1">IF(B30="","",IF($F30="g",OFFSET(Barêmes!C$2,MATCH('1AS'!G30,Barêmes!$C$3:$C$22,1),-1),OFFSET(Barêmes!K$2,MATCH('1AS'!G30,Barêmes!$K$3:$K$22,1),-1)))</f>
        <v/>
      </c>
      <c r="M30" s="18" t="str">
        <f ca="1">IF(B30="","",IF($F30="g",OFFSET(Barêmes!D$2,MATCH('1AS'!H30,Barêmes!$D$3:$D$22,-1),-2),OFFSET(Barêmes!L$2,MATCH('1AS'!H30,Barêmes!$L$3:$L$22,-1),-2)))</f>
        <v/>
      </c>
      <c r="N30" s="37" t="str">
        <f ca="1">IF(B30="","",IF($F30="g",OFFSET(Barêmes!E$2,MATCH('1AS'!I30,Barêmes!$E$3:$E$22,1),-3),OFFSET(Barêmes!M$2,MATCH('1AS'!I30,Barêmes!$M$3:$M$22,1),-3)))</f>
        <v/>
      </c>
      <c r="O30" s="18" t="str">
        <f ca="1">IF(B30="","",IF($F30="g",OFFSET(Barêmes!F$2,MATCH('1AS'!J30,Barêmes!$F$3:$F$22,-1),-4),OFFSET(Barêmes!N$2,MATCH('1AS'!J30,Barêmes!$N$3:$N$22,-1),-4)))</f>
        <v/>
      </c>
      <c r="P30" s="40" t="str">
        <f ca="1">IF(B30="","",IF($F30="g",OFFSET(Barêmes!G$2,MATCH('1AS'!K30,Barêmes!$G$3:$G$22,-1),-5),""))</f>
        <v/>
      </c>
      <c r="Q30" s="21" t="str">
        <f t="shared" si="0"/>
        <v/>
      </c>
    </row>
    <row r="31" spans="1:17" x14ac:dyDescent="0.3">
      <c r="A31" s="15"/>
      <c r="B31" s="18"/>
      <c r="C31" s="18"/>
      <c r="D31" s="18"/>
      <c r="E31" s="18"/>
      <c r="F31" s="20"/>
      <c r="G31" s="25"/>
      <c r="H31" s="18"/>
      <c r="I31" s="28"/>
      <c r="J31" s="18"/>
      <c r="K31" s="31"/>
      <c r="L31" s="34" t="str">
        <f ca="1">IF(B31="","",IF($F31="g",OFFSET(Barêmes!C$2,MATCH('1AS'!G31,Barêmes!$C$3:$C$22,1),-1),OFFSET(Barêmes!K$2,MATCH('1AS'!G31,Barêmes!$K$3:$K$22,1),-1)))</f>
        <v/>
      </c>
      <c r="M31" s="18" t="str">
        <f ca="1">IF(B31="","",IF($F31="g",OFFSET(Barêmes!D$2,MATCH('1AS'!H31,Barêmes!$D$3:$D$22,-1),-2),OFFSET(Barêmes!L$2,MATCH('1AS'!H31,Barêmes!$L$3:$L$22,-1),-2)))</f>
        <v/>
      </c>
      <c r="N31" s="37" t="str">
        <f ca="1">IF(B31="","",IF($F31="g",OFFSET(Barêmes!E$2,MATCH('1AS'!I31,Barêmes!$E$3:$E$22,1),-3),OFFSET(Barêmes!M$2,MATCH('1AS'!I31,Barêmes!$M$3:$M$22,1),-3)))</f>
        <v/>
      </c>
      <c r="O31" s="18" t="str">
        <f ca="1">IF(B31="","",IF($F31="g",OFFSET(Barêmes!F$2,MATCH('1AS'!J31,Barêmes!$F$3:$F$22,-1),-4),OFFSET(Barêmes!N$2,MATCH('1AS'!J31,Barêmes!$N$3:$N$22,-1),-4)))</f>
        <v/>
      </c>
      <c r="P31" s="40" t="str">
        <f ca="1">IF(B31="","",IF($F31="g",OFFSET(Barêmes!G$2,MATCH('1AS'!K31,Barêmes!$G$3:$G$22,-1),-5),""))</f>
        <v/>
      </c>
      <c r="Q31" s="21" t="str">
        <f t="shared" si="0"/>
        <v/>
      </c>
    </row>
    <row r="32" spans="1:17" x14ac:dyDescent="0.3">
      <c r="A32" s="15"/>
      <c r="B32" s="18"/>
      <c r="C32" s="18"/>
      <c r="D32" s="18"/>
      <c r="E32" s="18"/>
      <c r="F32" s="20"/>
      <c r="G32" s="25"/>
      <c r="H32" s="18"/>
      <c r="I32" s="28"/>
      <c r="J32" s="18"/>
      <c r="K32" s="31"/>
      <c r="L32" s="34" t="str">
        <f ca="1">IF(B32="","",IF($F32="g",OFFSET(Barêmes!C$2,MATCH('1AS'!G32,Barêmes!$C$3:$C$22,1),-1),OFFSET(Barêmes!K$2,MATCH('1AS'!G32,Barêmes!$K$3:$K$22,1),-1)))</f>
        <v/>
      </c>
      <c r="M32" s="18" t="str">
        <f ca="1">IF(B32="","",IF($F32="g",OFFSET(Barêmes!D$2,MATCH('1AS'!H32,Barêmes!$D$3:$D$22,-1),-2),OFFSET(Barêmes!L$2,MATCH('1AS'!H32,Barêmes!$L$3:$L$22,-1),-2)))</f>
        <v/>
      </c>
      <c r="N32" s="37" t="str">
        <f ca="1">IF(B32="","",IF($F32="g",OFFSET(Barêmes!E$2,MATCH('1AS'!I32,Barêmes!$E$3:$E$22,1),-3),OFFSET(Barêmes!M$2,MATCH('1AS'!I32,Barêmes!$M$3:$M$22,1),-3)))</f>
        <v/>
      </c>
      <c r="O32" s="18" t="str">
        <f ca="1">IF(B32="","",IF($F32="g",OFFSET(Barêmes!F$2,MATCH('1AS'!J32,Barêmes!$F$3:$F$22,-1),-4),OFFSET(Barêmes!N$2,MATCH('1AS'!J32,Barêmes!$N$3:$N$22,-1),-4)))</f>
        <v/>
      </c>
      <c r="P32" s="40" t="str">
        <f ca="1">IF(B32="","",IF($F32="g",OFFSET(Barêmes!G$2,MATCH('1AS'!K32,Barêmes!$G$3:$G$22,-1),-5),""))</f>
        <v/>
      </c>
      <c r="Q32" s="21" t="str">
        <f t="shared" si="0"/>
        <v/>
      </c>
    </row>
    <row r="33" spans="1:17" x14ac:dyDescent="0.3">
      <c r="A33" s="15"/>
      <c r="B33" s="18"/>
      <c r="C33" s="18"/>
      <c r="D33" s="18"/>
      <c r="E33" s="18"/>
      <c r="F33" s="20"/>
      <c r="G33" s="25"/>
      <c r="H33" s="18"/>
      <c r="I33" s="28"/>
      <c r="J33" s="18"/>
      <c r="K33" s="31"/>
      <c r="L33" s="34" t="str">
        <f ca="1">IF(B33="","",IF($F33="g",OFFSET(Barêmes!C$2,MATCH('1AS'!G33,Barêmes!$C$3:$C$22,1),-1),OFFSET(Barêmes!K$2,MATCH('1AS'!G33,Barêmes!$K$3:$K$22,1),-1)))</f>
        <v/>
      </c>
      <c r="M33" s="18" t="str">
        <f ca="1">IF(B33="","",IF($F33="g",OFFSET(Barêmes!D$2,MATCH('1AS'!H33,Barêmes!$D$3:$D$22,-1),-2),OFFSET(Barêmes!L$2,MATCH('1AS'!H33,Barêmes!$L$3:$L$22,-1),-2)))</f>
        <v/>
      </c>
      <c r="N33" s="37" t="str">
        <f ca="1">IF(B33="","",IF($F33="g",OFFSET(Barêmes!E$2,MATCH('1AS'!I33,Barêmes!$E$3:$E$22,1),-3),OFFSET(Barêmes!M$2,MATCH('1AS'!I33,Barêmes!$M$3:$M$22,1),-3)))</f>
        <v/>
      </c>
      <c r="O33" s="18" t="str">
        <f ca="1">IF(B33="","",IF($F33="g",OFFSET(Barêmes!F$2,MATCH('1AS'!J33,Barêmes!$F$3:$F$22,-1),-4),OFFSET(Barêmes!N$2,MATCH('1AS'!J33,Barêmes!$N$3:$N$22,-1),-4)))</f>
        <v/>
      </c>
      <c r="P33" s="40" t="str">
        <f ca="1">IF(B33="","",IF($F33="g",OFFSET(Barêmes!G$2,MATCH('1AS'!K33,Barêmes!$G$3:$G$22,-1),-5),""))</f>
        <v/>
      </c>
      <c r="Q33" s="21" t="str">
        <f t="shared" si="0"/>
        <v/>
      </c>
    </row>
    <row r="34" spans="1:17" ht="17.25" thickBot="1" x14ac:dyDescent="0.35">
      <c r="B34" s="18"/>
      <c r="C34" s="18"/>
      <c r="D34" s="18"/>
      <c r="E34" s="18"/>
      <c r="F34" s="20"/>
      <c r="G34" s="26"/>
      <c r="H34" s="23"/>
      <c r="I34" s="29"/>
      <c r="J34" s="23"/>
      <c r="K34" s="32"/>
      <c r="L34" s="35" t="str">
        <f ca="1">IF(B34="","",IF($F34="g",OFFSET(Barêmes!C$2,MATCH('1AS'!G34,Barêmes!$C$3:$C$22,1),-1),OFFSET(Barêmes!K$2,MATCH('1AS'!G34,Barêmes!$K$3:$K$22,1),-1)))</f>
        <v/>
      </c>
      <c r="M34" s="23" t="str">
        <f ca="1">IF(B34="","",IF($F34="g",OFFSET(Barêmes!D$2,MATCH('1AS'!H34,Barêmes!$D$3:$D$22,-1),-2),OFFSET(Barêmes!L$2,MATCH('1AS'!H34,Barêmes!$L$3:$L$22,-1),-2)))</f>
        <v/>
      </c>
      <c r="N34" s="38" t="str">
        <f ca="1">IF(B34="","",IF($F34="g",OFFSET(Barêmes!E$2,MATCH('1AS'!I34,Barêmes!$E$3:$E$22,1),-3),OFFSET(Barêmes!M$2,MATCH('1AS'!I34,Barêmes!$M$3:$M$22,1),-3)))</f>
        <v/>
      </c>
      <c r="O34" s="23" t="str">
        <f ca="1">IF(B34="","",IF($F34="g",OFFSET(Barêmes!F$2,MATCH('1AS'!J34,Barêmes!$F$3:$F$22,-1),-4),OFFSET(Barêmes!N$2,MATCH('1AS'!J34,Barêmes!$N$3:$N$22,-1),-4)))</f>
        <v/>
      </c>
      <c r="P34" s="41" t="str">
        <f ca="1">IF(B34="","",IF($F34="g",OFFSET(Barêmes!G$2,MATCH('1AS'!K34,Barêmes!$G$3:$G$22,-1),-5),""))</f>
        <v/>
      </c>
      <c r="Q34" s="21" t="str">
        <f t="shared" si="0"/>
        <v/>
      </c>
    </row>
  </sheetData>
  <mergeCells count="3">
    <mergeCell ref="G2:K2"/>
    <mergeCell ref="L2:P2"/>
    <mergeCell ref="A1:Q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4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P7" sqref="P7"/>
    </sheetView>
  </sheetViews>
  <sheetFormatPr baseColWidth="10" defaultRowHeight="16.5" x14ac:dyDescent="0.3"/>
  <cols>
    <col min="1" max="1" width="3.85546875" style="22" bestFit="1" customWidth="1"/>
    <col min="2" max="2" width="13" style="14" customWidth="1"/>
    <col min="3" max="3" width="11.5703125" style="14" customWidth="1"/>
    <col min="4" max="4" width="13.5703125" style="14" bestFit="1" customWidth="1"/>
    <col min="5" max="5" width="6" style="14" customWidth="1"/>
    <col min="6" max="6" width="6" style="14" bestFit="1" customWidth="1"/>
    <col min="7" max="7" width="14" style="14" bestFit="1" customWidth="1"/>
    <col min="8" max="8" width="10" style="14" bestFit="1" customWidth="1"/>
    <col min="9" max="9" width="10.5703125" style="14" bestFit="1" customWidth="1"/>
    <col min="10" max="10" width="8" style="14" bestFit="1" customWidth="1"/>
    <col min="11" max="11" width="7.85546875" style="14" bestFit="1" customWidth="1"/>
    <col min="12" max="12" width="14" style="14" bestFit="1" customWidth="1"/>
    <col min="13" max="17" width="11.5703125" style="14" bestFit="1" customWidth="1"/>
    <col min="18" max="16384" width="11.42578125" style="11"/>
  </cols>
  <sheetData>
    <row r="1" spans="1:22" ht="30" thickBot="1" x14ac:dyDescent="0.65">
      <c r="A1" s="48" t="s">
        <v>39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</row>
    <row r="2" spans="1:22" ht="22.5" x14ac:dyDescent="0.45">
      <c r="A2" s="13" t="s">
        <v>0</v>
      </c>
      <c r="G2" s="42" t="s">
        <v>33</v>
      </c>
      <c r="H2" s="43"/>
      <c r="I2" s="43"/>
      <c r="J2" s="43"/>
      <c r="K2" s="44"/>
      <c r="L2" s="45" t="s">
        <v>34</v>
      </c>
      <c r="M2" s="46"/>
      <c r="N2" s="46"/>
      <c r="O2" s="46"/>
      <c r="P2" s="47"/>
    </row>
    <row r="3" spans="1:22" ht="18" x14ac:dyDescent="0.35">
      <c r="A3" s="15">
        <v>1</v>
      </c>
      <c r="B3" s="13" t="s">
        <v>1</v>
      </c>
      <c r="C3" s="13" t="s">
        <v>2</v>
      </c>
      <c r="D3" s="13" t="s">
        <v>3</v>
      </c>
      <c r="E3" s="13" t="s">
        <v>4</v>
      </c>
      <c r="F3" s="16" t="s">
        <v>5</v>
      </c>
      <c r="G3" s="24" t="s">
        <v>7</v>
      </c>
      <c r="H3" s="13" t="s">
        <v>6</v>
      </c>
      <c r="I3" s="27" t="s">
        <v>8</v>
      </c>
      <c r="J3" s="13" t="s">
        <v>9</v>
      </c>
      <c r="K3" s="30" t="s">
        <v>10</v>
      </c>
      <c r="L3" s="33" t="s">
        <v>7</v>
      </c>
      <c r="M3" s="13" t="s">
        <v>6</v>
      </c>
      <c r="N3" s="36" t="s">
        <v>8</v>
      </c>
      <c r="O3" s="13" t="s">
        <v>9</v>
      </c>
      <c r="P3" s="39" t="s">
        <v>10</v>
      </c>
      <c r="Q3" s="17" t="s">
        <v>11</v>
      </c>
    </row>
    <row r="4" spans="1:22" ht="15" customHeight="1" x14ac:dyDescent="0.3">
      <c r="A4" s="15">
        <v>2</v>
      </c>
      <c r="B4" s="18" t="s">
        <v>36</v>
      </c>
      <c r="C4" s="18" t="s">
        <v>37</v>
      </c>
      <c r="D4" s="19">
        <v>32992</v>
      </c>
      <c r="E4" s="18">
        <f ca="1">IF(D4="","",INT((TODAY()-D4)/365))</f>
        <v>23</v>
      </c>
      <c r="F4" s="20" t="s">
        <v>40</v>
      </c>
      <c r="G4" s="25">
        <v>3.11</v>
      </c>
      <c r="H4" s="18">
        <v>724</v>
      </c>
      <c r="I4" s="28">
        <v>10.6</v>
      </c>
      <c r="J4" s="18">
        <v>1.9</v>
      </c>
      <c r="K4" s="31">
        <v>125</v>
      </c>
      <c r="L4" s="34">
        <f ca="1">IF(B4="","",IF($F4="g",OFFSET(Barêmes!C$26,MATCH('2AS'!G4,Barêmes!$C$27:$C$46,1),-1),OFFSET(Barêmes!K$26,MATCH('2AS'!G4,Barêmes!$K$27:$K$46,-1),-1)))</f>
        <v>2.4</v>
      </c>
      <c r="M4" s="18">
        <f ca="1">IF(B4="","",IF($F4="g",OFFSET(Barêmes!D$26,MATCH('2AS'!H4,Barêmes!$D$27:$D$46,-1),-2),OFFSET(Barêmes!L$26,MATCH('2AS'!H4,Barêmes!$L$27:$L$46,-1),-2)))</f>
        <v>6</v>
      </c>
      <c r="N4" s="37">
        <f ca="1">IF(B4="","",IF($F4="g",OFFSET(Barêmes!E$26,MATCH('2AS'!I4,Barêmes!$E$27:$E$46,1),-3),OFFSET(Barêmes!M$26,MATCH('2AS'!I4,Barêmes!$M$27:$M$46,1),-3)))</f>
        <v>4.2</v>
      </c>
      <c r="O4" s="18">
        <f ca="1">IF(B4="","",IF($F4="g",OFFSET(Barêmes!F$26,MATCH('2AS'!J4,Barêmes!$F$27:$F$46,-1),-4),OFFSET(Barêmes!N$26,MATCH('2AS'!J4,Barêmes!$N$27:$N$46,-1),-4)))</f>
        <v>3</v>
      </c>
      <c r="P4" s="40">
        <f ca="1">IF(B4="","",IF($F4="g",OFFSET(Barêmes!G$26,MATCH('2AS'!K4,Barêmes!$G$27:$G$46,-1),-5),OFFSET(Barêmes!O$26,MATCH('2AS'!K4,Barêmes!$G$27:$G$46,-1),-5)))</f>
        <v>6</v>
      </c>
      <c r="Q4" s="21">
        <f ca="1">IF(B4="","",IF(F4="g",AVERAGE(L4:P4),AVERAGE(L4:O4)))</f>
        <v>3.9000000000000004</v>
      </c>
      <c r="S4" s="12"/>
      <c r="T4" s="12"/>
      <c r="U4" s="12"/>
      <c r="V4" s="12"/>
    </row>
    <row r="5" spans="1:22" x14ac:dyDescent="0.3">
      <c r="A5" s="15">
        <v>3</v>
      </c>
      <c r="B5" s="18"/>
      <c r="C5" s="18"/>
      <c r="D5" s="18"/>
      <c r="E5" s="18"/>
      <c r="F5" s="20"/>
      <c r="G5" s="25"/>
      <c r="H5" s="18"/>
      <c r="I5" s="28"/>
      <c r="J5" s="18"/>
      <c r="K5" s="31"/>
      <c r="L5" s="34" t="str">
        <f ca="1">IF(B5="","",IF($F5="g",OFFSET(Barêmes!C$26,MATCH('2AS'!G5,Barêmes!$C$27:$C$46,1),-1),OFFSET(Barêmes!K$26,MATCH('2AS'!G5,Barêmes!$K$27:$K$46,-1),-1)))</f>
        <v/>
      </c>
      <c r="M5" s="18" t="str">
        <f ca="1">IF(B5="","",IF($F5="g",OFFSET(Barêmes!D$26,MATCH('2AS'!H5,Barêmes!$D$27:$D$46,-1),-2),OFFSET(Barêmes!L$26,MATCH('2AS'!H5,Barêmes!$L$27:$L$46,-1),-2)))</f>
        <v/>
      </c>
      <c r="N5" s="37" t="str">
        <f ca="1">IF(B5="","",IF($F5="g",OFFSET(Barêmes!E$26,MATCH('2AS'!I5,Barêmes!$E$27:$E$46,1),-3),OFFSET(Barêmes!M$26,MATCH('2AS'!I5,Barêmes!$M$27:$M$46,1),-3)))</f>
        <v/>
      </c>
      <c r="O5" s="18" t="str">
        <f ca="1">IF(B5="","",IF($F5="g",OFFSET(Barêmes!F$26,MATCH('2AS'!J5,Barêmes!$F$27:$F$46,-1),-4),OFFSET(Barêmes!N$26,MATCH('2AS'!J5,Barêmes!$N$27:$N$46,-1),-4)))</f>
        <v/>
      </c>
      <c r="P5" s="40" t="str">
        <f ca="1">IF(B5="","",IF($F5="g",OFFSET(Barêmes!G$26,MATCH('2AS'!K5,Barêmes!$G$27:$G$46,-1),-5),OFFSET(Barêmes!O$26,MATCH('2AS'!K5,Barêmes!$G$27:$G$46,-1),-5)))</f>
        <v/>
      </c>
      <c r="Q5" s="21" t="str">
        <f t="shared" ref="Q5:Q34" si="0">IF(B5="","",IF(F5="g",AVERAGE(L5:P5),AVERAGE(L5:O5)))</f>
        <v/>
      </c>
      <c r="S5" s="12"/>
      <c r="T5" s="12"/>
      <c r="U5" s="12"/>
      <c r="V5" s="12"/>
    </row>
    <row r="6" spans="1:22" x14ac:dyDescent="0.3">
      <c r="A6" s="15">
        <v>4</v>
      </c>
      <c r="B6" s="18"/>
      <c r="C6" s="18"/>
      <c r="D6" s="18"/>
      <c r="E6" s="18"/>
      <c r="F6" s="20"/>
      <c r="G6" s="25"/>
      <c r="H6" s="18"/>
      <c r="I6" s="28"/>
      <c r="J6" s="18"/>
      <c r="K6" s="31"/>
      <c r="L6" s="34" t="str">
        <f ca="1">IF(B6="","",IF($F6="g",OFFSET(Barêmes!C$26,MATCH('2AS'!G6,Barêmes!$C$27:$C$46,1),-1),OFFSET(Barêmes!K$26,MATCH('2AS'!G6,Barêmes!$K$27:$K$46,-1),-1)))</f>
        <v/>
      </c>
      <c r="M6" s="18" t="str">
        <f ca="1">IF(B6="","",IF($F6="g",OFFSET(Barêmes!D$26,MATCH('2AS'!H6,Barêmes!$D$27:$D$46,-1),-2),OFFSET(Barêmes!L$26,MATCH('2AS'!H6,Barêmes!$L$27:$L$46,-1),-2)))</f>
        <v/>
      </c>
      <c r="N6" s="37" t="str">
        <f ca="1">IF(B6="","",IF($F6="g",OFFSET(Barêmes!E$26,MATCH('2AS'!I6,Barêmes!$E$27:$E$46,1),-3),OFFSET(Barêmes!M$26,MATCH('2AS'!I6,Barêmes!$M$27:$M$46,1),-3)))</f>
        <v/>
      </c>
      <c r="O6" s="18" t="str">
        <f ca="1">IF(B6="","",IF($F6="g",OFFSET(Barêmes!F$26,MATCH('2AS'!J6,Barêmes!$F$27:$F$46,-1),-4),OFFSET(Barêmes!N$26,MATCH('2AS'!J6,Barêmes!$N$27:$N$46,-1),-4)))</f>
        <v/>
      </c>
      <c r="P6" s="40" t="str">
        <f ca="1">IF(B6="","",IF($F6="g",OFFSET(Barêmes!G$26,MATCH('2AS'!K6,Barêmes!$G$27:$G$46,-1),-5),OFFSET(Barêmes!O$26,MATCH('2AS'!K6,Barêmes!$G$27:$G$46,-1),-5)))</f>
        <v/>
      </c>
      <c r="Q6" s="21" t="str">
        <f t="shared" si="0"/>
        <v/>
      </c>
      <c r="S6" s="12"/>
      <c r="T6" s="12"/>
      <c r="U6" s="12"/>
      <c r="V6" s="12"/>
    </row>
    <row r="7" spans="1:22" x14ac:dyDescent="0.3">
      <c r="A7" s="15">
        <v>5</v>
      </c>
      <c r="B7" s="18"/>
      <c r="C7" s="18"/>
      <c r="D7" s="18"/>
      <c r="E7" s="18"/>
      <c r="F7" s="20"/>
      <c r="G7" s="25"/>
      <c r="H7" s="18"/>
      <c r="I7" s="28"/>
      <c r="J7" s="18"/>
      <c r="K7" s="31"/>
      <c r="L7" s="34" t="str">
        <f ca="1">IF(B7="","",IF($F7="g",OFFSET(Barêmes!C$26,MATCH('2AS'!G7,Barêmes!$C$27:$C$46,1),-1),OFFSET(Barêmes!K$26,MATCH('2AS'!G7,Barêmes!$K$27:$K$46,-1),-1)))</f>
        <v/>
      </c>
      <c r="M7" s="18" t="str">
        <f ca="1">IF(B7="","",IF($F7="g",OFFSET(Barêmes!D$26,MATCH('2AS'!H7,Barêmes!$D$27:$D$46,-1),-2),OFFSET(Barêmes!L$26,MATCH('2AS'!H7,Barêmes!$L$27:$L$46,-1),-2)))</f>
        <v/>
      </c>
      <c r="N7" s="37" t="str">
        <f ca="1">IF(B7="","",IF($F7="g",OFFSET(Barêmes!E$26,MATCH('2AS'!I7,Barêmes!$E$27:$E$46,1),-3),OFFSET(Barêmes!M$26,MATCH('2AS'!I7,Barêmes!$M$27:$M$46,1),-3)))</f>
        <v/>
      </c>
      <c r="O7" s="18" t="str">
        <f ca="1">IF(B7="","",IF($F7="g",OFFSET(Barêmes!F$26,MATCH('2AS'!J7,Barêmes!$F$27:$F$46,-1),-4),OFFSET(Barêmes!N$26,MATCH('2AS'!J7,Barêmes!$N$27:$N$46,-1),-4)))</f>
        <v/>
      </c>
      <c r="P7" s="40" t="str">
        <f ca="1">IF(B7="","",IF($F7="g",OFFSET(Barêmes!G$26,MATCH('2AS'!K7,Barêmes!$G$27:$G$46,-1),-5),OFFSET(Barêmes!O$26,MATCH('2AS'!K7,Barêmes!$G$27:$G$46,-1),-5)))</f>
        <v/>
      </c>
      <c r="Q7" s="21" t="str">
        <f t="shared" si="0"/>
        <v/>
      </c>
      <c r="S7" s="12"/>
      <c r="T7" s="12"/>
      <c r="U7" s="12"/>
      <c r="V7" s="12"/>
    </row>
    <row r="8" spans="1:22" x14ac:dyDescent="0.3">
      <c r="A8" s="15">
        <v>6</v>
      </c>
      <c r="B8" s="18"/>
      <c r="C8" s="18"/>
      <c r="D8" s="18"/>
      <c r="E8" s="18"/>
      <c r="F8" s="20"/>
      <c r="G8" s="25"/>
      <c r="H8" s="18"/>
      <c r="I8" s="28"/>
      <c r="J8" s="18"/>
      <c r="K8" s="31"/>
      <c r="L8" s="34" t="str">
        <f ca="1">IF(B8="","",IF($F8="g",OFFSET(Barêmes!C$26,MATCH('2AS'!G8,Barêmes!$C$27:$C$46,1),-1),OFFSET(Barêmes!K$26,MATCH('2AS'!G8,Barêmes!$K$27:$K$46,-1),-1)))</f>
        <v/>
      </c>
      <c r="M8" s="18" t="str">
        <f ca="1">IF(B8="","",IF($F8="g",OFFSET(Barêmes!D$26,MATCH('2AS'!H8,Barêmes!$D$27:$D$46,-1),-2),OFFSET(Barêmes!L$26,MATCH('2AS'!H8,Barêmes!$L$27:$L$46,-1),-2)))</f>
        <v/>
      </c>
      <c r="N8" s="37" t="str">
        <f ca="1">IF(B8="","",IF($F8="g",OFFSET(Barêmes!E$26,MATCH('2AS'!I8,Barêmes!$E$27:$E$46,1),-3),OFFSET(Barêmes!M$26,MATCH('2AS'!I8,Barêmes!$M$27:$M$46,1),-3)))</f>
        <v/>
      </c>
      <c r="O8" s="18" t="str">
        <f ca="1">IF(B8="","",IF($F8="g",OFFSET(Barêmes!F$26,MATCH('2AS'!J8,Barêmes!$F$27:$F$46,-1),-4),OFFSET(Barêmes!N$26,MATCH('2AS'!J8,Barêmes!$N$27:$N$46,-1),-4)))</f>
        <v/>
      </c>
      <c r="P8" s="40" t="str">
        <f ca="1">IF(B8="","",IF($F8="g",OFFSET(Barêmes!G$26,MATCH('2AS'!K8,Barêmes!$G$27:$G$46,-1),-5),OFFSET(Barêmes!O$26,MATCH('2AS'!K8,Barêmes!$G$27:$G$46,-1),-5)))</f>
        <v/>
      </c>
      <c r="Q8" s="21" t="str">
        <f t="shared" si="0"/>
        <v/>
      </c>
      <c r="S8" s="12"/>
      <c r="T8" s="12"/>
      <c r="U8" s="12"/>
      <c r="V8" s="12"/>
    </row>
    <row r="9" spans="1:22" x14ac:dyDescent="0.3">
      <c r="A9" s="15">
        <v>7</v>
      </c>
      <c r="B9" s="18"/>
      <c r="C9" s="18"/>
      <c r="D9" s="18"/>
      <c r="E9" s="18"/>
      <c r="F9" s="20"/>
      <c r="G9" s="25"/>
      <c r="H9" s="18"/>
      <c r="I9" s="28"/>
      <c r="J9" s="18"/>
      <c r="K9" s="31"/>
      <c r="L9" s="34" t="str">
        <f ca="1">IF(B9="","",IF($F9="g",OFFSET(Barêmes!C$26,MATCH('2AS'!G9,Barêmes!$C$27:$C$46,1),-1),OFFSET(Barêmes!K$26,MATCH('2AS'!G9,Barêmes!$K$27:$K$46,-1),-1)))</f>
        <v/>
      </c>
      <c r="M9" s="18" t="str">
        <f ca="1">IF(B9="","",IF($F9="g",OFFSET(Barêmes!D$26,MATCH('2AS'!H9,Barêmes!$D$27:$D$46,-1),-2),OFFSET(Barêmes!L$26,MATCH('2AS'!H9,Barêmes!$L$27:$L$46,-1),-2)))</f>
        <v/>
      </c>
      <c r="N9" s="37" t="str">
        <f ca="1">IF(B9="","",IF($F9="g",OFFSET(Barêmes!E$26,MATCH('2AS'!I9,Barêmes!$E$27:$E$46,1),-3),OFFSET(Barêmes!M$26,MATCH('2AS'!I9,Barêmes!$M$27:$M$46,1),-3)))</f>
        <v/>
      </c>
      <c r="O9" s="18" t="str">
        <f ca="1">IF(B9="","",IF($F9="g",OFFSET(Barêmes!F$26,MATCH('2AS'!J9,Barêmes!$F$27:$F$46,-1),-4),OFFSET(Barêmes!N$26,MATCH('2AS'!J9,Barêmes!$N$27:$N$46,-1),-4)))</f>
        <v/>
      </c>
      <c r="P9" s="40" t="str">
        <f ca="1">IF(B9="","",IF($F9="g",OFFSET(Barêmes!G$26,MATCH('2AS'!K9,Barêmes!$G$27:$G$46,-1),-5),OFFSET(Barêmes!O$26,MATCH('2AS'!K9,Barêmes!$G$27:$G$46,-1),-5)))</f>
        <v/>
      </c>
      <c r="Q9" s="21" t="str">
        <f t="shared" si="0"/>
        <v/>
      </c>
      <c r="S9" s="12"/>
      <c r="T9" s="12"/>
      <c r="U9" s="12"/>
      <c r="V9" s="12"/>
    </row>
    <row r="10" spans="1:22" x14ac:dyDescent="0.3">
      <c r="A10" s="15">
        <v>8</v>
      </c>
      <c r="B10" s="18"/>
      <c r="C10" s="18"/>
      <c r="D10" s="18"/>
      <c r="E10" s="18"/>
      <c r="F10" s="20"/>
      <c r="G10" s="25"/>
      <c r="H10" s="18"/>
      <c r="I10" s="28"/>
      <c r="J10" s="18"/>
      <c r="K10" s="31"/>
      <c r="L10" s="34" t="str">
        <f ca="1">IF(B10="","",IF($F10="g",OFFSET(Barêmes!C$26,MATCH('2AS'!G10,Barêmes!$C$27:$C$46,1),-1),OFFSET(Barêmes!K$26,MATCH('2AS'!G10,Barêmes!$K$27:$K$46,-1),-1)))</f>
        <v/>
      </c>
      <c r="M10" s="18" t="str">
        <f ca="1">IF(B10="","",IF($F10="g",OFFSET(Barêmes!D$26,MATCH('2AS'!H10,Barêmes!$D$27:$D$46,-1),-2),OFFSET(Barêmes!L$26,MATCH('2AS'!H10,Barêmes!$L$27:$L$46,-1),-2)))</f>
        <v/>
      </c>
      <c r="N10" s="37" t="str">
        <f ca="1">IF(B10="","",IF($F10="g",OFFSET(Barêmes!E$26,MATCH('2AS'!I10,Barêmes!$E$27:$E$46,1),-3),OFFSET(Barêmes!M$26,MATCH('2AS'!I10,Barêmes!$M$27:$M$46,1),-3)))</f>
        <v/>
      </c>
      <c r="O10" s="18" t="str">
        <f ca="1">IF(B10="","",IF($F10="g",OFFSET(Barêmes!F$26,MATCH('2AS'!J10,Barêmes!$F$27:$F$46,-1),-4),OFFSET(Barêmes!N$26,MATCH('2AS'!J10,Barêmes!$N$27:$N$46,-1),-4)))</f>
        <v/>
      </c>
      <c r="P10" s="40" t="str">
        <f ca="1">IF(B10="","",IF($F10="g",OFFSET(Barêmes!G$26,MATCH('2AS'!K10,Barêmes!$G$27:$G$46,-1),-5),OFFSET(Barêmes!O$26,MATCH('2AS'!K10,Barêmes!$G$27:$G$46,-1),-5)))</f>
        <v/>
      </c>
      <c r="Q10" s="21" t="str">
        <f t="shared" si="0"/>
        <v/>
      </c>
      <c r="S10" s="12"/>
      <c r="T10" s="12"/>
      <c r="U10" s="12"/>
      <c r="V10" s="12"/>
    </row>
    <row r="11" spans="1:22" x14ac:dyDescent="0.3">
      <c r="A11" s="15">
        <v>9</v>
      </c>
      <c r="B11" s="18"/>
      <c r="C11" s="18"/>
      <c r="D11" s="18"/>
      <c r="E11" s="18"/>
      <c r="F11" s="20"/>
      <c r="G11" s="25"/>
      <c r="H11" s="18"/>
      <c r="I11" s="28"/>
      <c r="J11" s="18"/>
      <c r="K11" s="31"/>
      <c r="L11" s="34" t="str">
        <f ca="1">IF(B11="","",IF($F11="g",OFFSET(Barêmes!C$26,MATCH('2AS'!G11,Barêmes!$C$27:$C$46,1),-1),OFFSET(Barêmes!K$26,MATCH('2AS'!G11,Barêmes!$K$27:$K$46,-1),-1)))</f>
        <v/>
      </c>
      <c r="M11" s="18" t="str">
        <f ca="1">IF(B11="","",IF($F11="g",OFFSET(Barêmes!D$26,MATCH('2AS'!H11,Barêmes!$D$27:$D$46,-1),-2),OFFSET(Barêmes!L$26,MATCH('2AS'!H11,Barêmes!$L$27:$L$46,-1),-2)))</f>
        <v/>
      </c>
      <c r="N11" s="37" t="str">
        <f ca="1">IF(B11="","",IF($F11="g",OFFSET(Barêmes!E$26,MATCH('2AS'!I11,Barêmes!$E$27:$E$46,1),-3),OFFSET(Barêmes!M$26,MATCH('2AS'!I11,Barêmes!$M$27:$M$46,1),-3)))</f>
        <v/>
      </c>
      <c r="O11" s="18" t="str">
        <f ca="1">IF(B11="","",IF($F11="g",OFFSET(Barêmes!F$26,MATCH('2AS'!J11,Barêmes!$F$27:$F$46,-1),-4),OFFSET(Barêmes!N$26,MATCH('2AS'!J11,Barêmes!$N$27:$N$46,-1),-4)))</f>
        <v/>
      </c>
      <c r="P11" s="40" t="str">
        <f ca="1">IF(B11="","",IF($F11="g",OFFSET(Barêmes!G$26,MATCH('2AS'!K11,Barêmes!$G$27:$G$46,-1),-5),OFFSET(Barêmes!O$26,MATCH('2AS'!K11,Barêmes!$G$27:$G$46,-1),-5)))</f>
        <v/>
      </c>
      <c r="Q11" s="21" t="str">
        <f t="shared" si="0"/>
        <v/>
      </c>
      <c r="S11" s="12"/>
      <c r="T11" s="12"/>
      <c r="U11" s="12"/>
      <c r="V11" s="12"/>
    </row>
    <row r="12" spans="1:22" x14ac:dyDescent="0.3">
      <c r="A12" s="15">
        <v>10</v>
      </c>
      <c r="B12" s="18"/>
      <c r="C12" s="18"/>
      <c r="D12" s="18"/>
      <c r="E12" s="18"/>
      <c r="F12" s="20"/>
      <c r="G12" s="25"/>
      <c r="H12" s="18"/>
      <c r="I12" s="28"/>
      <c r="J12" s="18"/>
      <c r="K12" s="31"/>
      <c r="L12" s="34" t="str">
        <f ca="1">IF(B12="","",IF($F12="g",OFFSET(Barêmes!C$26,MATCH('2AS'!G12,Barêmes!$C$27:$C$46,1),-1),OFFSET(Barêmes!K$26,MATCH('2AS'!G12,Barêmes!$K$27:$K$46,-1),-1)))</f>
        <v/>
      </c>
      <c r="M12" s="18" t="str">
        <f ca="1">IF(B12="","",IF($F12="g",OFFSET(Barêmes!D$26,MATCH('2AS'!H12,Barêmes!$D$27:$D$46,-1),-2),OFFSET(Barêmes!L$26,MATCH('2AS'!H12,Barêmes!$L$27:$L$46,-1),-2)))</f>
        <v/>
      </c>
      <c r="N12" s="37" t="str">
        <f ca="1">IF(B12="","",IF($F12="g",OFFSET(Barêmes!E$26,MATCH('2AS'!I12,Barêmes!$E$27:$E$46,1),-3),OFFSET(Barêmes!M$26,MATCH('2AS'!I12,Barêmes!$M$27:$M$46,1),-3)))</f>
        <v/>
      </c>
      <c r="O12" s="18" t="str">
        <f ca="1">IF(B12="","",IF($F12="g",OFFSET(Barêmes!F$26,MATCH('2AS'!J12,Barêmes!$F$27:$F$46,-1),-4),OFFSET(Barêmes!N$26,MATCH('2AS'!J12,Barêmes!$N$27:$N$46,-1),-4)))</f>
        <v/>
      </c>
      <c r="P12" s="40" t="str">
        <f ca="1">IF(B12="","",IF($F12="g",OFFSET(Barêmes!G$26,MATCH('2AS'!K12,Barêmes!$G$27:$G$46,-1),-5),OFFSET(Barêmes!O$26,MATCH('2AS'!K12,Barêmes!$G$27:$G$46,-1),-5)))</f>
        <v/>
      </c>
      <c r="Q12" s="21" t="str">
        <f t="shared" si="0"/>
        <v/>
      </c>
      <c r="S12" s="12"/>
      <c r="T12" s="12"/>
      <c r="U12" s="12"/>
      <c r="V12" s="12"/>
    </row>
    <row r="13" spans="1:22" x14ac:dyDescent="0.3">
      <c r="A13" s="15">
        <v>11</v>
      </c>
      <c r="B13" s="18"/>
      <c r="C13" s="18"/>
      <c r="D13" s="18"/>
      <c r="E13" s="18"/>
      <c r="F13" s="20"/>
      <c r="G13" s="25"/>
      <c r="H13" s="18"/>
      <c r="I13" s="28"/>
      <c r="J13" s="18"/>
      <c r="K13" s="31"/>
      <c r="L13" s="34" t="str">
        <f ca="1">IF(B13="","",IF($F13="g",OFFSET(Barêmes!C$26,MATCH('2AS'!G13,Barêmes!$C$27:$C$46,1),-1),OFFSET(Barêmes!K$26,MATCH('2AS'!G13,Barêmes!$K$27:$K$46,-1),-1)))</f>
        <v/>
      </c>
      <c r="M13" s="18" t="str">
        <f ca="1">IF(B13="","",IF($F13="g",OFFSET(Barêmes!D$26,MATCH('2AS'!H13,Barêmes!$D$27:$D$46,-1),-2),OFFSET(Barêmes!L$26,MATCH('2AS'!H13,Barêmes!$L$27:$L$46,-1),-2)))</f>
        <v/>
      </c>
      <c r="N13" s="37" t="str">
        <f ca="1">IF(B13="","",IF($F13="g",OFFSET(Barêmes!E$26,MATCH('2AS'!I13,Barêmes!$E$27:$E$46,1),-3),OFFSET(Barêmes!M$26,MATCH('2AS'!I13,Barêmes!$M$27:$M$46,1),-3)))</f>
        <v/>
      </c>
      <c r="O13" s="18" t="str">
        <f ca="1">IF(B13="","",IF($F13="g",OFFSET(Barêmes!F$26,MATCH('2AS'!J13,Barêmes!$F$27:$F$46,-1),-4),OFFSET(Barêmes!N$26,MATCH('2AS'!J13,Barêmes!$N$27:$N$46,-1),-4)))</f>
        <v/>
      </c>
      <c r="P13" s="40" t="str">
        <f ca="1">IF(B13="","",IF($F13="g",OFFSET(Barêmes!G$26,MATCH('2AS'!K13,Barêmes!$G$27:$G$46,-1),-5),OFFSET(Barêmes!O$26,MATCH('2AS'!K13,Barêmes!$G$27:$G$46,-1),-5)))</f>
        <v/>
      </c>
      <c r="Q13" s="21" t="str">
        <f t="shared" si="0"/>
        <v/>
      </c>
      <c r="S13" s="12"/>
      <c r="T13" s="12"/>
      <c r="U13" s="12"/>
      <c r="V13" s="12"/>
    </row>
    <row r="14" spans="1:22" x14ac:dyDescent="0.3">
      <c r="A14" s="15">
        <v>12</v>
      </c>
      <c r="B14" s="18"/>
      <c r="C14" s="18"/>
      <c r="D14" s="18"/>
      <c r="E14" s="18"/>
      <c r="F14" s="20"/>
      <c r="G14" s="25"/>
      <c r="H14" s="18"/>
      <c r="I14" s="28"/>
      <c r="J14" s="18"/>
      <c r="K14" s="31"/>
      <c r="L14" s="34" t="str">
        <f ca="1">IF(B14="","",IF($F14="g",OFFSET(Barêmes!C$26,MATCH('2AS'!G14,Barêmes!$C$27:$C$46,1),-1),OFFSET(Barêmes!K$26,MATCH('2AS'!G14,Barêmes!$K$27:$K$46,-1),-1)))</f>
        <v/>
      </c>
      <c r="M14" s="18" t="str">
        <f ca="1">IF(B14="","",IF($F14="g",OFFSET(Barêmes!D$26,MATCH('2AS'!H14,Barêmes!$D$27:$D$46,-1),-2),OFFSET(Barêmes!L$26,MATCH('2AS'!H14,Barêmes!$L$27:$L$46,-1),-2)))</f>
        <v/>
      </c>
      <c r="N14" s="37" t="str">
        <f ca="1">IF(B14="","",IF($F14="g",OFFSET(Barêmes!E$26,MATCH('2AS'!I14,Barêmes!$E$27:$E$46,1),-3),OFFSET(Barêmes!M$26,MATCH('2AS'!I14,Barêmes!$M$27:$M$46,1),-3)))</f>
        <v/>
      </c>
      <c r="O14" s="18" t="str">
        <f ca="1">IF(B14="","",IF($F14="g",OFFSET(Barêmes!F$26,MATCH('2AS'!J14,Barêmes!$F$27:$F$46,-1),-4),OFFSET(Barêmes!N$26,MATCH('2AS'!J14,Barêmes!$N$27:$N$46,-1),-4)))</f>
        <v/>
      </c>
      <c r="P14" s="40" t="str">
        <f ca="1">IF(B14="","",IF($F14="g",OFFSET(Barêmes!G$26,MATCH('2AS'!K14,Barêmes!$G$27:$G$46,-1),-5),OFFSET(Barêmes!O$26,MATCH('2AS'!K14,Barêmes!$G$27:$G$46,-1),-5)))</f>
        <v/>
      </c>
      <c r="Q14" s="21" t="str">
        <f t="shared" si="0"/>
        <v/>
      </c>
      <c r="S14" s="12"/>
      <c r="T14" s="12"/>
      <c r="U14" s="12"/>
      <c r="V14" s="12"/>
    </row>
    <row r="15" spans="1:22" x14ac:dyDescent="0.3">
      <c r="A15" s="15">
        <v>13</v>
      </c>
      <c r="B15" s="18"/>
      <c r="C15" s="18"/>
      <c r="D15" s="18"/>
      <c r="E15" s="18"/>
      <c r="F15" s="20"/>
      <c r="G15" s="25"/>
      <c r="H15" s="18"/>
      <c r="I15" s="28"/>
      <c r="J15" s="18"/>
      <c r="K15" s="31"/>
      <c r="L15" s="34" t="str">
        <f ca="1">IF(B15="","",IF($F15="g",OFFSET(Barêmes!C$26,MATCH('2AS'!G15,Barêmes!$C$27:$C$46,1),-1),OFFSET(Barêmes!K$26,MATCH('2AS'!G15,Barêmes!$K$27:$K$46,-1),-1)))</f>
        <v/>
      </c>
      <c r="M15" s="18" t="str">
        <f ca="1">IF(B15="","",IF($F15="g",OFFSET(Barêmes!D$26,MATCH('2AS'!H15,Barêmes!$D$27:$D$46,-1),-2),OFFSET(Barêmes!L$26,MATCH('2AS'!H15,Barêmes!$L$27:$L$46,-1),-2)))</f>
        <v/>
      </c>
      <c r="N15" s="37" t="str">
        <f ca="1">IF(B15="","",IF($F15="g",OFFSET(Barêmes!E$26,MATCH('2AS'!I15,Barêmes!$E$27:$E$46,1),-3),OFFSET(Barêmes!M$26,MATCH('2AS'!I15,Barêmes!$M$27:$M$46,1),-3)))</f>
        <v/>
      </c>
      <c r="O15" s="18" t="str">
        <f ca="1">IF(B15="","",IF($F15="g",OFFSET(Barêmes!F$26,MATCH('2AS'!J15,Barêmes!$F$27:$F$46,-1),-4),OFFSET(Barêmes!N$26,MATCH('2AS'!J15,Barêmes!$N$27:$N$46,-1),-4)))</f>
        <v/>
      </c>
      <c r="P15" s="40" t="str">
        <f ca="1">IF(B15="","",IF($F15="g",OFFSET(Barêmes!G$26,MATCH('2AS'!K15,Barêmes!$G$27:$G$46,-1),-5),OFFSET(Barêmes!O$26,MATCH('2AS'!K15,Barêmes!$G$27:$G$46,-1),-5)))</f>
        <v/>
      </c>
      <c r="Q15" s="21" t="str">
        <f t="shared" si="0"/>
        <v/>
      </c>
      <c r="S15" s="12"/>
      <c r="T15" s="12"/>
      <c r="U15" s="12"/>
      <c r="V15" s="12"/>
    </row>
    <row r="16" spans="1:22" x14ac:dyDescent="0.3">
      <c r="A16" s="15">
        <v>14</v>
      </c>
      <c r="B16" s="18"/>
      <c r="C16" s="18"/>
      <c r="D16" s="18"/>
      <c r="E16" s="18"/>
      <c r="F16" s="20"/>
      <c r="G16" s="25"/>
      <c r="H16" s="18"/>
      <c r="I16" s="28"/>
      <c r="J16" s="18"/>
      <c r="K16" s="31"/>
      <c r="L16" s="34" t="str">
        <f ca="1">IF(B16="","",IF($F16="g",OFFSET(Barêmes!C$26,MATCH('2AS'!G16,Barêmes!$C$27:$C$46,1),-1),OFFSET(Barêmes!K$26,MATCH('2AS'!G16,Barêmes!$K$27:$K$46,-1),-1)))</f>
        <v/>
      </c>
      <c r="M16" s="18" t="str">
        <f ca="1">IF(B16="","",IF($F16="g",OFFSET(Barêmes!D$26,MATCH('2AS'!H16,Barêmes!$D$27:$D$46,-1),-2),OFFSET(Barêmes!L$26,MATCH('2AS'!H16,Barêmes!$L$27:$L$46,-1),-2)))</f>
        <v/>
      </c>
      <c r="N16" s="37" t="str">
        <f ca="1">IF(B16="","",IF($F16="g",OFFSET(Barêmes!E$26,MATCH('2AS'!I16,Barêmes!$E$27:$E$46,1),-3),OFFSET(Barêmes!M$26,MATCH('2AS'!I16,Barêmes!$M$27:$M$46,1),-3)))</f>
        <v/>
      </c>
      <c r="O16" s="18" t="str">
        <f ca="1">IF(B16="","",IF($F16="g",OFFSET(Barêmes!F$26,MATCH('2AS'!J16,Barêmes!$F$27:$F$46,-1),-4),OFFSET(Barêmes!N$26,MATCH('2AS'!J16,Barêmes!$N$27:$N$46,-1),-4)))</f>
        <v/>
      </c>
      <c r="P16" s="40" t="str">
        <f ca="1">IF(B16="","",IF($F16="g",OFFSET(Barêmes!G$26,MATCH('2AS'!K16,Barêmes!$G$27:$G$46,-1),-5),OFFSET(Barêmes!O$26,MATCH('2AS'!K16,Barêmes!$G$27:$G$46,-1),-5)))</f>
        <v/>
      </c>
      <c r="Q16" s="21" t="str">
        <f t="shared" si="0"/>
        <v/>
      </c>
    </row>
    <row r="17" spans="1:17" x14ac:dyDescent="0.3">
      <c r="A17" s="15">
        <v>15</v>
      </c>
      <c r="B17" s="18"/>
      <c r="C17" s="18"/>
      <c r="D17" s="18"/>
      <c r="E17" s="18"/>
      <c r="F17" s="20"/>
      <c r="G17" s="25"/>
      <c r="H17" s="18"/>
      <c r="I17" s="28"/>
      <c r="J17" s="18"/>
      <c r="K17" s="31"/>
      <c r="L17" s="34" t="str">
        <f ca="1">IF(B17="","",IF($F17="g",OFFSET(Barêmes!C$26,MATCH('2AS'!G17,Barêmes!$C$27:$C$46,1),-1),OFFSET(Barêmes!K$26,MATCH('2AS'!G17,Barêmes!$K$27:$K$46,-1),-1)))</f>
        <v/>
      </c>
      <c r="M17" s="18" t="str">
        <f ca="1">IF(B17="","",IF($F17="g",OFFSET(Barêmes!D$26,MATCH('2AS'!H17,Barêmes!$D$27:$D$46,-1),-2),OFFSET(Barêmes!L$26,MATCH('2AS'!H17,Barêmes!$L$27:$L$46,-1),-2)))</f>
        <v/>
      </c>
      <c r="N17" s="37" t="str">
        <f ca="1">IF(B17="","",IF($F17="g",OFFSET(Barêmes!E$26,MATCH('2AS'!I17,Barêmes!$E$27:$E$46,1),-3),OFFSET(Barêmes!M$26,MATCH('2AS'!I17,Barêmes!$M$27:$M$46,1),-3)))</f>
        <v/>
      </c>
      <c r="O17" s="18" t="str">
        <f ca="1">IF(B17="","",IF($F17="g",OFFSET(Barêmes!F$26,MATCH('2AS'!J17,Barêmes!$F$27:$F$46,-1),-4),OFFSET(Barêmes!N$26,MATCH('2AS'!J17,Barêmes!$N$27:$N$46,-1),-4)))</f>
        <v/>
      </c>
      <c r="P17" s="40" t="str">
        <f ca="1">IF(B17="","",IF($F17="g",OFFSET(Barêmes!G$26,MATCH('2AS'!K17,Barêmes!$G$27:$G$46,-1),-5),OFFSET(Barêmes!O$26,MATCH('2AS'!K17,Barêmes!$G$27:$G$46,-1),-5)))</f>
        <v/>
      </c>
      <c r="Q17" s="21" t="str">
        <f t="shared" si="0"/>
        <v/>
      </c>
    </row>
    <row r="18" spans="1:17" x14ac:dyDescent="0.3">
      <c r="A18" s="15">
        <v>16</v>
      </c>
      <c r="B18" s="18"/>
      <c r="C18" s="18"/>
      <c r="D18" s="18"/>
      <c r="E18" s="18"/>
      <c r="F18" s="20"/>
      <c r="G18" s="25"/>
      <c r="H18" s="18"/>
      <c r="I18" s="28"/>
      <c r="J18" s="18"/>
      <c r="K18" s="31"/>
      <c r="L18" s="34" t="str">
        <f ca="1">IF(B18="","",IF($F18="g",OFFSET(Barêmes!C$26,MATCH('2AS'!G18,Barêmes!$C$27:$C$46,1),-1),OFFSET(Barêmes!K$26,MATCH('2AS'!G18,Barêmes!$K$27:$K$46,-1),-1)))</f>
        <v/>
      </c>
      <c r="M18" s="18" t="str">
        <f ca="1">IF(B18="","",IF($F18="g",OFFSET(Barêmes!D$26,MATCH('2AS'!H18,Barêmes!$D$27:$D$46,-1),-2),OFFSET(Barêmes!L$26,MATCH('2AS'!H18,Barêmes!$L$27:$L$46,-1),-2)))</f>
        <v/>
      </c>
      <c r="N18" s="37" t="str">
        <f ca="1">IF(B18="","",IF($F18="g",OFFSET(Barêmes!E$26,MATCH('2AS'!I18,Barêmes!$E$27:$E$46,1),-3),OFFSET(Barêmes!M$26,MATCH('2AS'!I18,Barêmes!$M$27:$M$46,1),-3)))</f>
        <v/>
      </c>
      <c r="O18" s="18" t="str">
        <f ca="1">IF(B18="","",IF($F18="g",OFFSET(Barêmes!F$26,MATCH('2AS'!J18,Barêmes!$F$27:$F$46,-1),-4),OFFSET(Barêmes!N$26,MATCH('2AS'!J18,Barêmes!$N$27:$N$46,-1),-4)))</f>
        <v/>
      </c>
      <c r="P18" s="40" t="str">
        <f ca="1">IF(B18="","",IF($F18="g",OFFSET(Barêmes!G$26,MATCH('2AS'!K18,Barêmes!$G$27:$G$46,-1),-5),OFFSET(Barêmes!O$26,MATCH('2AS'!K18,Barêmes!$G$27:$G$46,-1),-5)))</f>
        <v/>
      </c>
      <c r="Q18" s="21" t="str">
        <f t="shared" si="0"/>
        <v/>
      </c>
    </row>
    <row r="19" spans="1:17" x14ac:dyDescent="0.3">
      <c r="A19" s="15">
        <v>17</v>
      </c>
      <c r="B19" s="18"/>
      <c r="C19" s="18"/>
      <c r="D19" s="18"/>
      <c r="E19" s="18"/>
      <c r="F19" s="20"/>
      <c r="G19" s="25"/>
      <c r="H19" s="18"/>
      <c r="I19" s="28"/>
      <c r="J19" s="18"/>
      <c r="K19" s="31"/>
      <c r="L19" s="34" t="str">
        <f ca="1">IF(B19="","",IF($F19="g",OFFSET(Barêmes!C$26,MATCH('2AS'!G19,Barêmes!$C$27:$C$46,1),-1),OFFSET(Barêmes!K$26,MATCH('2AS'!G19,Barêmes!$K$27:$K$46,-1),-1)))</f>
        <v/>
      </c>
      <c r="M19" s="18" t="str">
        <f ca="1">IF(B19="","",IF($F19="g",OFFSET(Barêmes!D$26,MATCH('2AS'!H19,Barêmes!$D$27:$D$46,-1),-2),OFFSET(Barêmes!L$26,MATCH('2AS'!H19,Barêmes!$L$27:$L$46,-1),-2)))</f>
        <v/>
      </c>
      <c r="N19" s="37" t="str">
        <f ca="1">IF(B19="","",IF($F19="g",OFFSET(Barêmes!E$26,MATCH('2AS'!I19,Barêmes!$E$27:$E$46,1),-3),OFFSET(Barêmes!M$26,MATCH('2AS'!I19,Barêmes!$M$27:$M$46,1),-3)))</f>
        <v/>
      </c>
      <c r="O19" s="18" t="str">
        <f ca="1">IF(B19="","",IF($F19="g",OFFSET(Barêmes!F$26,MATCH('2AS'!J19,Barêmes!$F$27:$F$46,-1),-4),OFFSET(Barêmes!N$26,MATCH('2AS'!J19,Barêmes!$N$27:$N$46,-1),-4)))</f>
        <v/>
      </c>
      <c r="P19" s="40" t="str">
        <f ca="1">IF(B19="","",IF($F19="g",OFFSET(Barêmes!G$26,MATCH('2AS'!K19,Barêmes!$G$27:$G$46,-1),-5),OFFSET(Barêmes!O$26,MATCH('2AS'!K19,Barêmes!$G$27:$G$46,-1),-5)))</f>
        <v/>
      </c>
      <c r="Q19" s="21" t="str">
        <f t="shared" si="0"/>
        <v/>
      </c>
    </row>
    <row r="20" spans="1:17" x14ac:dyDescent="0.3">
      <c r="A20" s="15">
        <v>18</v>
      </c>
      <c r="B20" s="18"/>
      <c r="C20" s="18"/>
      <c r="D20" s="18"/>
      <c r="E20" s="18"/>
      <c r="F20" s="20"/>
      <c r="G20" s="25"/>
      <c r="H20" s="18"/>
      <c r="I20" s="28"/>
      <c r="J20" s="18"/>
      <c r="K20" s="31"/>
      <c r="L20" s="34" t="str">
        <f ca="1">IF(B20="","",IF($F20="g",OFFSET(Barêmes!C$26,MATCH('2AS'!G20,Barêmes!$C$27:$C$46,1),-1),OFFSET(Barêmes!K$26,MATCH('2AS'!G20,Barêmes!$K$27:$K$46,-1),-1)))</f>
        <v/>
      </c>
      <c r="M20" s="18" t="str">
        <f ca="1">IF(B20="","",IF($F20="g",OFFSET(Barêmes!D$26,MATCH('2AS'!H20,Barêmes!$D$27:$D$46,-1),-2),OFFSET(Barêmes!L$26,MATCH('2AS'!H20,Barêmes!$L$27:$L$46,-1),-2)))</f>
        <v/>
      </c>
      <c r="N20" s="37" t="str">
        <f ca="1">IF(B20="","",IF($F20="g",OFFSET(Barêmes!E$26,MATCH('2AS'!I20,Barêmes!$E$27:$E$46,1),-3),OFFSET(Barêmes!M$26,MATCH('2AS'!I20,Barêmes!$M$27:$M$46,1),-3)))</f>
        <v/>
      </c>
      <c r="O20" s="18" t="str">
        <f ca="1">IF(B20="","",IF($F20="g",OFFSET(Barêmes!F$26,MATCH('2AS'!J20,Barêmes!$F$27:$F$46,-1),-4),OFFSET(Barêmes!N$26,MATCH('2AS'!J20,Barêmes!$N$27:$N$46,-1),-4)))</f>
        <v/>
      </c>
      <c r="P20" s="40" t="str">
        <f ca="1">IF(B20="","",IF($F20="g",OFFSET(Barêmes!G$26,MATCH('2AS'!K20,Barêmes!$G$27:$G$46,-1),-5),OFFSET(Barêmes!O$26,MATCH('2AS'!K20,Barêmes!$G$27:$G$46,-1),-5)))</f>
        <v/>
      </c>
      <c r="Q20" s="21" t="str">
        <f t="shared" si="0"/>
        <v/>
      </c>
    </row>
    <row r="21" spans="1:17" x14ac:dyDescent="0.3">
      <c r="A21" s="15">
        <v>19</v>
      </c>
      <c r="B21" s="18"/>
      <c r="C21" s="18"/>
      <c r="D21" s="18"/>
      <c r="E21" s="18"/>
      <c r="F21" s="20"/>
      <c r="G21" s="25"/>
      <c r="H21" s="18"/>
      <c r="I21" s="28"/>
      <c r="J21" s="18"/>
      <c r="K21" s="31"/>
      <c r="L21" s="34" t="str">
        <f ca="1">IF(B21="","",IF($F21="g",OFFSET(Barêmes!C$26,MATCH('2AS'!G21,Barêmes!$C$27:$C$46,1),-1),OFFSET(Barêmes!K$26,MATCH('2AS'!G21,Barêmes!$K$27:$K$46,-1),-1)))</f>
        <v/>
      </c>
      <c r="M21" s="18" t="str">
        <f ca="1">IF(B21="","",IF($F21="g",OFFSET(Barêmes!D$26,MATCH('2AS'!H21,Barêmes!$D$27:$D$46,-1),-2),OFFSET(Barêmes!L$26,MATCH('2AS'!H21,Barêmes!$L$27:$L$46,-1),-2)))</f>
        <v/>
      </c>
      <c r="N21" s="37" t="str">
        <f ca="1">IF(B21="","",IF($F21="g",OFFSET(Barêmes!E$26,MATCH('2AS'!I21,Barêmes!$E$27:$E$46,1),-3),OFFSET(Barêmes!M$26,MATCH('2AS'!I21,Barêmes!$M$27:$M$46,1),-3)))</f>
        <v/>
      </c>
      <c r="O21" s="18" t="str">
        <f ca="1">IF(B21="","",IF($F21="g",OFFSET(Barêmes!F$26,MATCH('2AS'!J21,Barêmes!$F$27:$F$46,-1),-4),OFFSET(Barêmes!N$26,MATCH('2AS'!J21,Barêmes!$N$27:$N$46,-1),-4)))</f>
        <v/>
      </c>
      <c r="P21" s="40" t="str">
        <f ca="1">IF(B21="","",IF($F21="g",OFFSET(Barêmes!G$26,MATCH('2AS'!K21,Barêmes!$G$27:$G$46,-1),-5),OFFSET(Barêmes!O$26,MATCH('2AS'!K21,Barêmes!$G$27:$G$46,-1),-5)))</f>
        <v/>
      </c>
      <c r="Q21" s="21" t="str">
        <f t="shared" si="0"/>
        <v/>
      </c>
    </row>
    <row r="22" spans="1:17" x14ac:dyDescent="0.3">
      <c r="A22" s="15">
        <v>20</v>
      </c>
      <c r="B22" s="18"/>
      <c r="C22" s="18"/>
      <c r="D22" s="18"/>
      <c r="E22" s="18"/>
      <c r="F22" s="20"/>
      <c r="G22" s="25"/>
      <c r="H22" s="18"/>
      <c r="I22" s="28"/>
      <c r="J22" s="18"/>
      <c r="K22" s="31"/>
      <c r="L22" s="34" t="str">
        <f ca="1">IF(B22="","",IF($F22="g",OFFSET(Barêmes!C$26,MATCH('2AS'!G22,Barêmes!$C$27:$C$46,1),-1),OFFSET(Barêmes!K$26,MATCH('2AS'!G22,Barêmes!$K$27:$K$46,-1),-1)))</f>
        <v/>
      </c>
      <c r="M22" s="18" t="str">
        <f ca="1">IF(B22="","",IF($F22="g",OFFSET(Barêmes!D$26,MATCH('2AS'!H22,Barêmes!$D$27:$D$46,-1),-2),OFFSET(Barêmes!L$26,MATCH('2AS'!H22,Barêmes!$L$27:$L$46,-1),-2)))</f>
        <v/>
      </c>
      <c r="N22" s="37" t="str">
        <f ca="1">IF(B22="","",IF($F22="g",OFFSET(Barêmes!E$26,MATCH('2AS'!I22,Barêmes!$E$27:$E$46,1),-3),OFFSET(Barêmes!M$26,MATCH('2AS'!I22,Barêmes!$M$27:$M$46,1),-3)))</f>
        <v/>
      </c>
      <c r="O22" s="18" t="str">
        <f ca="1">IF(B22="","",IF($F22="g",OFFSET(Barêmes!F$26,MATCH('2AS'!J22,Barêmes!$F$27:$F$46,-1),-4),OFFSET(Barêmes!N$26,MATCH('2AS'!J22,Barêmes!$N$27:$N$46,-1),-4)))</f>
        <v/>
      </c>
      <c r="P22" s="40" t="str">
        <f ca="1">IF(B22="","",IF($F22="g",OFFSET(Barêmes!G$26,MATCH('2AS'!K22,Barêmes!$G$27:$G$46,-1),-5),OFFSET(Barêmes!O$26,MATCH('2AS'!K22,Barêmes!$G$27:$G$46,-1),-5)))</f>
        <v/>
      </c>
      <c r="Q22" s="21" t="str">
        <f t="shared" si="0"/>
        <v/>
      </c>
    </row>
    <row r="23" spans="1:17" x14ac:dyDescent="0.3">
      <c r="A23" s="15">
        <v>21</v>
      </c>
      <c r="B23" s="18"/>
      <c r="C23" s="18"/>
      <c r="D23" s="18"/>
      <c r="E23" s="18"/>
      <c r="F23" s="20"/>
      <c r="G23" s="25"/>
      <c r="H23" s="18"/>
      <c r="I23" s="28"/>
      <c r="J23" s="18"/>
      <c r="K23" s="31"/>
      <c r="L23" s="34" t="str">
        <f ca="1">IF(B23="","",IF($F23="g",OFFSET(Barêmes!C$26,MATCH('2AS'!G23,Barêmes!$C$27:$C$46,1),-1),OFFSET(Barêmes!K$26,MATCH('2AS'!G23,Barêmes!$K$27:$K$46,-1),-1)))</f>
        <v/>
      </c>
      <c r="M23" s="18" t="str">
        <f ca="1">IF(B23="","",IF($F23="g",OFFSET(Barêmes!D$26,MATCH('2AS'!H23,Barêmes!$D$27:$D$46,-1),-2),OFFSET(Barêmes!L$26,MATCH('2AS'!H23,Barêmes!$L$27:$L$46,-1),-2)))</f>
        <v/>
      </c>
      <c r="N23" s="37" t="str">
        <f ca="1">IF(B23="","",IF($F23="g",OFFSET(Barêmes!E$26,MATCH('2AS'!I23,Barêmes!$E$27:$E$46,1),-3),OFFSET(Barêmes!M$26,MATCH('2AS'!I23,Barêmes!$M$27:$M$46,1),-3)))</f>
        <v/>
      </c>
      <c r="O23" s="18" t="str">
        <f ca="1">IF(B23="","",IF($F23="g",OFFSET(Barêmes!F$26,MATCH('2AS'!J23,Barêmes!$F$27:$F$46,-1),-4),OFFSET(Barêmes!N$26,MATCH('2AS'!J23,Barêmes!$N$27:$N$46,-1),-4)))</f>
        <v/>
      </c>
      <c r="P23" s="40" t="str">
        <f ca="1">IF(B23="","",IF($F23="g",OFFSET(Barêmes!G$26,MATCH('2AS'!K23,Barêmes!$G$27:$G$46,-1),-5),OFFSET(Barêmes!O$26,MATCH('2AS'!K23,Barêmes!$G$27:$G$46,-1),-5)))</f>
        <v/>
      </c>
      <c r="Q23" s="21" t="str">
        <f t="shared" si="0"/>
        <v/>
      </c>
    </row>
    <row r="24" spans="1:17" x14ac:dyDescent="0.3">
      <c r="A24" s="15">
        <v>22</v>
      </c>
      <c r="B24" s="18"/>
      <c r="C24" s="18"/>
      <c r="D24" s="18"/>
      <c r="E24" s="18"/>
      <c r="F24" s="20"/>
      <c r="G24" s="25"/>
      <c r="H24" s="18"/>
      <c r="I24" s="28"/>
      <c r="J24" s="18"/>
      <c r="K24" s="31"/>
      <c r="L24" s="34" t="str">
        <f ca="1">IF(B24="","",IF($F24="g",OFFSET(Barêmes!C$26,MATCH('2AS'!G24,Barêmes!$C$27:$C$46,1),-1),OFFSET(Barêmes!K$26,MATCH('2AS'!G24,Barêmes!$K$27:$K$46,-1),-1)))</f>
        <v/>
      </c>
      <c r="M24" s="18" t="str">
        <f ca="1">IF(B24="","",IF($F24="g",OFFSET(Barêmes!D$26,MATCH('2AS'!H24,Barêmes!$D$27:$D$46,-1),-2),OFFSET(Barêmes!L$26,MATCH('2AS'!H24,Barêmes!$L$27:$L$46,-1),-2)))</f>
        <v/>
      </c>
      <c r="N24" s="37" t="str">
        <f ca="1">IF(B24="","",IF($F24="g",OFFSET(Barêmes!E$26,MATCH('2AS'!I24,Barêmes!$E$27:$E$46,1),-3),OFFSET(Barêmes!M$26,MATCH('2AS'!I24,Barêmes!$M$27:$M$46,1),-3)))</f>
        <v/>
      </c>
      <c r="O24" s="18" t="str">
        <f ca="1">IF(B24="","",IF($F24="g",OFFSET(Barêmes!F$26,MATCH('2AS'!J24,Barêmes!$F$27:$F$46,-1),-4),OFFSET(Barêmes!N$26,MATCH('2AS'!J24,Barêmes!$N$27:$N$46,-1),-4)))</f>
        <v/>
      </c>
      <c r="P24" s="40" t="str">
        <f ca="1">IF(B24="","",IF($F24="g",OFFSET(Barêmes!G$26,MATCH('2AS'!K24,Barêmes!$G$27:$G$46,-1),-5),OFFSET(Barêmes!O$26,MATCH('2AS'!K24,Barêmes!$G$27:$G$46,-1),-5)))</f>
        <v/>
      </c>
      <c r="Q24" s="21" t="str">
        <f t="shared" si="0"/>
        <v/>
      </c>
    </row>
    <row r="25" spans="1:17" x14ac:dyDescent="0.3">
      <c r="A25" s="15">
        <v>23</v>
      </c>
      <c r="B25" s="18"/>
      <c r="C25" s="18"/>
      <c r="D25" s="18"/>
      <c r="E25" s="18"/>
      <c r="F25" s="20"/>
      <c r="G25" s="25"/>
      <c r="H25" s="18"/>
      <c r="I25" s="28"/>
      <c r="J25" s="18"/>
      <c r="K25" s="31"/>
      <c r="L25" s="34" t="str">
        <f ca="1">IF(B25="","",IF($F25="g",OFFSET(Barêmes!C$26,MATCH('2AS'!G25,Barêmes!$C$27:$C$46,1),-1),OFFSET(Barêmes!K$26,MATCH('2AS'!G25,Barêmes!$K$27:$K$46,-1),-1)))</f>
        <v/>
      </c>
      <c r="M25" s="18" t="str">
        <f ca="1">IF(B25="","",IF($F25="g",OFFSET(Barêmes!D$26,MATCH('2AS'!H25,Barêmes!$D$27:$D$46,-1),-2),OFFSET(Barêmes!L$26,MATCH('2AS'!H25,Barêmes!$L$27:$L$46,-1),-2)))</f>
        <v/>
      </c>
      <c r="N25" s="37" t="str">
        <f ca="1">IF(B25="","",IF($F25="g",OFFSET(Barêmes!E$26,MATCH('2AS'!I25,Barêmes!$E$27:$E$46,1),-3),OFFSET(Barêmes!M$26,MATCH('2AS'!I25,Barêmes!$M$27:$M$46,1),-3)))</f>
        <v/>
      </c>
      <c r="O25" s="18" t="str">
        <f ca="1">IF(B25="","",IF($F25="g",OFFSET(Barêmes!F$26,MATCH('2AS'!J25,Barêmes!$F$27:$F$46,-1),-4),OFFSET(Barêmes!N$26,MATCH('2AS'!J25,Barêmes!$N$27:$N$46,-1),-4)))</f>
        <v/>
      </c>
      <c r="P25" s="40" t="str">
        <f ca="1">IF(B25="","",IF($F25="g",OFFSET(Barêmes!G$26,MATCH('2AS'!K25,Barêmes!$G$27:$G$46,-1),-5),OFFSET(Barêmes!O$26,MATCH('2AS'!K25,Barêmes!$G$27:$G$46,-1),-5)))</f>
        <v/>
      </c>
      <c r="Q25" s="21" t="str">
        <f t="shared" si="0"/>
        <v/>
      </c>
    </row>
    <row r="26" spans="1:17" x14ac:dyDescent="0.3">
      <c r="A26" s="15">
        <v>24</v>
      </c>
      <c r="B26" s="18"/>
      <c r="C26" s="18"/>
      <c r="D26" s="18"/>
      <c r="E26" s="18"/>
      <c r="F26" s="20"/>
      <c r="G26" s="25"/>
      <c r="H26" s="18"/>
      <c r="I26" s="28"/>
      <c r="J26" s="18"/>
      <c r="K26" s="31"/>
      <c r="L26" s="34" t="str">
        <f ca="1">IF(B26="","",IF($F26="g",OFFSET(Barêmes!C$26,MATCH('2AS'!G26,Barêmes!$C$27:$C$46,1),-1),OFFSET(Barêmes!K$26,MATCH('2AS'!G26,Barêmes!$K$27:$K$46,-1),-1)))</f>
        <v/>
      </c>
      <c r="M26" s="18" t="str">
        <f ca="1">IF(B26="","",IF($F26="g",OFFSET(Barêmes!D$26,MATCH('2AS'!H26,Barêmes!$D$27:$D$46,-1),-2),OFFSET(Barêmes!L$26,MATCH('2AS'!H26,Barêmes!$L$27:$L$46,-1),-2)))</f>
        <v/>
      </c>
      <c r="N26" s="37" t="str">
        <f ca="1">IF(B26="","",IF($F26="g",OFFSET(Barêmes!E$26,MATCH('2AS'!I26,Barêmes!$E$27:$E$46,1),-3),OFFSET(Barêmes!M$26,MATCH('2AS'!I26,Barêmes!$M$27:$M$46,1),-3)))</f>
        <v/>
      </c>
      <c r="O26" s="18" t="str">
        <f ca="1">IF(B26="","",IF($F26="g",OFFSET(Barêmes!F$26,MATCH('2AS'!J26,Barêmes!$F$27:$F$46,-1),-4),OFFSET(Barêmes!N$26,MATCH('2AS'!J26,Barêmes!$N$27:$N$46,-1),-4)))</f>
        <v/>
      </c>
      <c r="P26" s="40" t="str">
        <f ca="1">IF(B26="","",IF($F26="g",OFFSET(Barêmes!G$26,MATCH('2AS'!K26,Barêmes!$G$27:$G$46,-1),-5),OFFSET(Barêmes!O$26,MATCH('2AS'!K26,Barêmes!$G$27:$G$46,-1),-5)))</f>
        <v/>
      </c>
      <c r="Q26" s="21" t="str">
        <f t="shared" si="0"/>
        <v/>
      </c>
    </row>
    <row r="27" spans="1:17" x14ac:dyDescent="0.3">
      <c r="A27" s="15">
        <v>25</v>
      </c>
      <c r="B27" s="18"/>
      <c r="C27" s="18"/>
      <c r="D27" s="18"/>
      <c r="E27" s="18"/>
      <c r="F27" s="20"/>
      <c r="G27" s="25"/>
      <c r="H27" s="18"/>
      <c r="I27" s="28"/>
      <c r="J27" s="18"/>
      <c r="K27" s="31"/>
      <c r="L27" s="34" t="str">
        <f ca="1">IF(B27="","",IF($F27="g",OFFSET(Barêmes!C$26,MATCH('2AS'!G27,Barêmes!$C$27:$C$46,1),-1),OFFSET(Barêmes!K$26,MATCH('2AS'!G27,Barêmes!$K$27:$K$46,-1),-1)))</f>
        <v/>
      </c>
      <c r="M27" s="18" t="str">
        <f ca="1">IF(B27="","",IF($F27="g",OFFSET(Barêmes!D$26,MATCH('2AS'!H27,Barêmes!$D$27:$D$46,-1),-2),OFFSET(Barêmes!L$26,MATCH('2AS'!H27,Barêmes!$L$27:$L$46,-1),-2)))</f>
        <v/>
      </c>
      <c r="N27" s="37" t="str">
        <f ca="1">IF(B27="","",IF($F27="g",OFFSET(Barêmes!E$26,MATCH('2AS'!I27,Barêmes!$E$27:$E$46,1),-3),OFFSET(Barêmes!M$26,MATCH('2AS'!I27,Barêmes!$M$27:$M$46,1),-3)))</f>
        <v/>
      </c>
      <c r="O27" s="18" t="str">
        <f ca="1">IF(B27="","",IF($F27="g",OFFSET(Barêmes!F$26,MATCH('2AS'!J27,Barêmes!$F$27:$F$46,-1),-4),OFFSET(Barêmes!N$26,MATCH('2AS'!J27,Barêmes!$N$27:$N$46,-1),-4)))</f>
        <v/>
      </c>
      <c r="P27" s="40" t="str">
        <f ca="1">IF(B27="","",IF($F27="g",OFFSET(Barêmes!G$26,MATCH('2AS'!K27,Barêmes!$G$27:$G$46,-1),-5),OFFSET(Barêmes!O$26,MATCH('2AS'!K27,Barêmes!$G$27:$G$46,-1),-5)))</f>
        <v/>
      </c>
      <c r="Q27" s="21" t="str">
        <f t="shared" si="0"/>
        <v/>
      </c>
    </row>
    <row r="28" spans="1:17" x14ac:dyDescent="0.3">
      <c r="A28" s="15">
        <v>26</v>
      </c>
      <c r="B28" s="18"/>
      <c r="C28" s="18"/>
      <c r="D28" s="18"/>
      <c r="E28" s="18"/>
      <c r="F28" s="20"/>
      <c r="G28" s="25"/>
      <c r="H28" s="18"/>
      <c r="I28" s="28"/>
      <c r="J28" s="18"/>
      <c r="K28" s="31"/>
      <c r="L28" s="34" t="str">
        <f ca="1">IF(B28="","",IF($F28="g",OFFSET(Barêmes!C$26,MATCH('2AS'!G28,Barêmes!$C$27:$C$46,1),-1),OFFSET(Barêmes!K$26,MATCH('2AS'!G28,Barêmes!$K$27:$K$46,-1),-1)))</f>
        <v/>
      </c>
      <c r="M28" s="18" t="str">
        <f ca="1">IF(B28="","",IF($F28="g",OFFSET(Barêmes!D$26,MATCH('2AS'!H28,Barêmes!$D$27:$D$46,-1),-2),OFFSET(Barêmes!L$26,MATCH('2AS'!H28,Barêmes!$L$27:$L$46,-1),-2)))</f>
        <v/>
      </c>
      <c r="N28" s="37" t="str">
        <f ca="1">IF(B28="","",IF($F28="g",OFFSET(Barêmes!E$26,MATCH('2AS'!I28,Barêmes!$E$27:$E$46,1),-3),OFFSET(Barêmes!M$26,MATCH('2AS'!I28,Barêmes!$M$27:$M$46,1),-3)))</f>
        <v/>
      </c>
      <c r="O28" s="18" t="str">
        <f ca="1">IF(B28="","",IF($F28="g",OFFSET(Barêmes!F$26,MATCH('2AS'!J28,Barêmes!$F$27:$F$46,-1),-4),OFFSET(Barêmes!N$26,MATCH('2AS'!J28,Barêmes!$N$27:$N$46,-1),-4)))</f>
        <v/>
      </c>
      <c r="P28" s="40" t="str">
        <f ca="1">IF(B28="","",IF($F28="g",OFFSET(Barêmes!G$26,MATCH('2AS'!K28,Barêmes!$G$27:$G$46,-1),-5),OFFSET(Barêmes!O$26,MATCH('2AS'!K28,Barêmes!$G$27:$G$46,-1),-5)))</f>
        <v/>
      </c>
      <c r="Q28" s="21" t="str">
        <f t="shared" si="0"/>
        <v/>
      </c>
    </row>
    <row r="29" spans="1:17" x14ac:dyDescent="0.3">
      <c r="A29" s="15">
        <v>27</v>
      </c>
      <c r="B29" s="18"/>
      <c r="C29" s="18"/>
      <c r="D29" s="18"/>
      <c r="E29" s="18"/>
      <c r="F29" s="20"/>
      <c r="G29" s="25"/>
      <c r="H29" s="18"/>
      <c r="I29" s="28"/>
      <c r="J29" s="18"/>
      <c r="K29" s="31"/>
      <c r="L29" s="34" t="str">
        <f ca="1">IF(B29="","",IF($F29="g",OFFSET(Barêmes!C$26,MATCH('2AS'!G29,Barêmes!$C$27:$C$46,1),-1),OFFSET(Barêmes!K$26,MATCH('2AS'!G29,Barêmes!$K$27:$K$46,-1),-1)))</f>
        <v/>
      </c>
      <c r="M29" s="18" t="str">
        <f ca="1">IF(B29="","",IF($F29="g",OFFSET(Barêmes!D$26,MATCH('2AS'!H29,Barêmes!$D$27:$D$46,-1),-2),OFFSET(Barêmes!L$26,MATCH('2AS'!H29,Barêmes!$L$27:$L$46,-1),-2)))</f>
        <v/>
      </c>
      <c r="N29" s="37" t="str">
        <f ca="1">IF(B29="","",IF($F29="g",OFFSET(Barêmes!E$26,MATCH('2AS'!I29,Barêmes!$E$27:$E$46,1),-3),OFFSET(Barêmes!M$26,MATCH('2AS'!I29,Barêmes!$M$27:$M$46,1),-3)))</f>
        <v/>
      </c>
      <c r="O29" s="18" t="str">
        <f ca="1">IF(B29="","",IF($F29="g",OFFSET(Barêmes!F$26,MATCH('2AS'!J29,Barêmes!$F$27:$F$46,-1),-4),OFFSET(Barêmes!N$26,MATCH('2AS'!J29,Barêmes!$N$27:$N$46,-1),-4)))</f>
        <v/>
      </c>
      <c r="P29" s="40" t="str">
        <f ca="1">IF(B29="","",IF($F29="g",OFFSET(Barêmes!G$26,MATCH('2AS'!K29,Barêmes!$G$27:$G$46,-1),-5),OFFSET(Barêmes!O$26,MATCH('2AS'!K29,Barêmes!$G$27:$G$46,-1),-5)))</f>
        <v/>
      </c>
      <c r="Q29" s="21" t="str">
        <f t="shared" si="0"/>
        <v/>
      </c>
    </row>
    <row r="30" spans="1:17" x14ac:dyDescent="0.3">
      <c r="A30" s="15"/>
      <c r="B30" s="18"/>
      <c r="C30" s="18"/>
      <c r="D30" s="18"/>
      <c r="E30" s="18"/>
      <c r="F30" s="20"/>
      <c r="G30" s="25"/>
      <c r="H30" s="18"/>
      <c r="I30" s="28"/>
      <c r="J30" s="18"/>
      <c r="K30" s="31"/>
      <c r="L30" s="34" t="str">
        <f ca="1">IF(B30="","",IF($F30="g",OFFSET(Barêmes!C$26,MATCH('2AS'!G30,Barêmes!$C$27:$C$46,1),-1),OFFSET(Barêmes!K$26,MATCH('2AS'!G30,Barêmes!$K$27:$K$46,-1),-1)))</f>
        <v/>
      </c>
      <c r="M30" s="18" t="str">
        <f ca="1">IF(B30="","",IF($F30="g",OFFSET(Barêmes!D$26,MATCH('2AS'!H30,Barêmes!$D$27:$D$46,-1),-2),OFFSET(Barêmes!L$26,MATCH('2AS'!H30,Barêmes!$L$27:$L$46,-1),-2)))</f>
        <v/>
      </c>
      <c r="N30" s="37" t="str">
        <f ca="1">IF(B30="","",IF($F30="g",OFFSET(Barêmes!E$26,MATCH('2AS'!I30,Barêmes!$E$27:$E$46,1),-3),OFFSET(Barêmes!M$26,MATCH('2AS'!I30,Barêmes!$M$27:$M$46,1),-3)))</f>
        <v/>
      </c>
      <c r="O30" s="18" t="str">
        <f ca="1">IF(B30="","",IF($F30="g",OFFSET(Barêmes!F$26,MATCH('2AS'!J30,Barêmes!$F$27:$F$46,-1),-4),OFFSET(Barêmes!N$26,MATCH('2AS'!J30,Barêmes!$N$27:$N$46,-1),-4)))</f>
        <v/>
      </c>
      <c r="P30" s="40" t="str">
        <f ca="1">IF(B30="","",IF($F30="g",OFFSET(Barêmes!G$26,MATCH('2AS'!K30,Barêmes!$G$27:$G$46,-1),-5),OFFSET(Barêmes!O$26,MATCH('2AS'!K30,Barêmes!$G$27:$G$46,-1),-5)))</f>
        <v/>
      </c>
      <c r="Q30" s="21" t="str">
        <f t="shared" si="0"/>
        <v/>
      </c>
    </row>
    <row r="31" spans="1:17" x14ac:dyDescent="0.3">
      <c r="A31" s="15"/>
      <c r="B31" s="18"/>
      <c r="C31" s="18"/>
      <c r="D31" s="18"/>
      <c r="E31" s="18"/>
      <c r="F31" s="20"/>
      <c r="G31" s="25"/>
      <c r="H31" s="18"/>
      <c r="I31" s="28"/>
      <c r="J31" s="18"/>
      <c r="K31" s="31"/>
      <c r="L31" s="34" t="str">
        <f ca="1">IF(B31="","",IF($F31="g",OFFSET(Barêmes!C$26,MATCH('2AS'!G31,Barêmes!$C$27:$C$46,1),-1),OFFSET(Barêmes!K$26,MATCH('2AS'!G31,Barêmes!$K$27:$K$46,-1),-1)))</f>
        <v/>
      </c>
      <c r="M31" s="18" t="str">
        <f ca="1">IF(B31="","",IF($F31="g",OFFSET(Barêmes!D$26,MATCH('2AS'!H31,Barêmes!$D$27:$D$46,-1),-2),OFFSET(Barêmes!L$26,MATCH('2AS'!H31,Barêmes!$L$27:$L$46,-1),-2)))</f>
        <v/>
      </c>
      <c r="N31" s="37" t="str">
        <f ca="1">IF(B31="","",IF($F31="g",OFFSET(Barêmes!E$26,MATCH('2AS'!I31,Barêmes!$E$27:$E$46,1),-3),OFFSET(Barêmes!M$26,MATCH('2AS'!I31,Barêmes!$M$27:$M$46,1),-3)))</f>
        <v/>
      </c>
      <c r="O31" s="18" t="str">
        <f ca="1">IF(B31="","",IF($F31="g",OFFSET(Barêmes!F$26,MATCH('2AS'!J31,Barêmes!$F$27:$F$46,-1),-4),OFFSET(Barêmes!N$26,MATCH('2AS'!J31,Barêmes!$N$27:$N$46,-1),-4)))</f>
        <v/>
      </c>
      <c r="P31" s="40" t="str">
        <f ca="1">IF(B31="","",IF($F31="g",OFFSET(Barêmes!G$26,MATCH('2AS'!K31,Barêmes!$G$27:$G$46,-1),-5),OFFSET(Barêmes!O$26,MATCH('2AS'!K31,Barêmes!$G$27:$G$46,-1),-5)))</f>
        <v/>
      </c>
      <c r="Q31" s="21" t="str">
        <f t="shared" si="0"/>
        <v/>
      </c>
    </row>
    <row r="32" spans="1:17" x14ac:dyDescent="0.3">
      <c r="A32" s="15"/>
      <c r="B32" s="18"/>
      <c r="C32" s="18"/>
      <c r="D32" s="18"/>
      <c r="E32" s="18"/>
      <c r="F32" s="20"/>
      <c r="G32" s="25"/>
      <c r="H32" s="18"/>
      <c r="I32" s="28"/>
      <c r="J32" s="18"/>
      <c r="K32" s="31"/>
      <c r="L32" s="34" t="str">
        <f ca="1">IF(B32="","",IF($F32="g",OFFSET(Barêmes!C$26,MATCH('2AS'!G32,Barêmes!$C$27:$C$46,1),-1),OFFSET(Barêmes!K$26,MATCH('2AS'!G32,Barêmes!$K$27:$K$46,-1),-1)))</f>
        <v/>
      </c>
      <c r="M32" s="18" t="str">
        <f ca="1">IF(B32="","",IF($F32="g",OFFSET(Barêmes!D$26,MATCH('2AS'!H32,Barêmes!$D$27:$D$46,-1),-2),OFFSET(Barêmes!L$26,MATCH('2AS'!H32,Barêmes!$L$27:$L$46,-1),-2)))</f>
        <v/>
      </c>
      <c r="N32" s="37" t="str">
        <f ca="1">IF(B32="","",IF($F32="g",OFFSET(Barêmes!E$26,MATCH('2AS'!I32,Barêmes!$E$27:$E$46,1),-3),OFFSET(Barêmes!M$26,MATCH('2AS'!I32,Barêmes!$M$27:$M$46,1),-3)))</f>
        <v/>
      </c>
      <c r="O32" s="18" t="str">
        <f ca="1">IF(B32="","",IF($F32="g",OFFSET(Barêmes!F$26,MATCH('2AS'!J32,Barêmes!$F$27:$F$46,-1),-4),OFFSET(Barêmes!N$26,MATCH('2AS'!J32,Barêmes!$N$27:$N$46,-1),-4)))</f>
        <v/>
      </c>
      <c r="P32" s="40" t="str">
        <f ca="1">IF(B32="","",IF($F32="g",OFFSET(Barêmes!G$26,MATCH('2AS'!K32,Barêmes!$G$27:$G$46,-1),-5),OFFSET(Barêmes!O$26,MATCH('2AS'!K32,Barêmes!$G$27:$G$46,-1),-5)))</f>
        <v/>
      </c>
      <c r="Q32" s="21" t="str">
        <f t="shared" si="0"/>
        <v/>
      </c>
    </row>
    <row r="33" spans="1:17" x14ac:dyDescent="0.3">
      <c r="A33" s="15"/>
      <c r="B33" s="18"/>
      <c r="C33" s="18"/>
      <c r="D33" s="18"/>
      <c r="E33" s="18"/>
      <c r="F33" s="20"/>
      <c r="G33" s="25"/>
      <c r="H33" s="18"/>
      <c r="I33" s="28"/>
      <c r="J33" s="18"/>
      <c r="K33" s="31"/>
      <c r="L33" s="34" t="str">
        <f ca="1">IF(B33="","",IF($F33="g",OFFSET(Barêmes!C$26,MATCH('2AS'!G33,Barêmes!$C$27:$C$46,1),-1),OFFSET(Barêmes!K$26,MATCH('2AS'!G33,Barêmes!$K$27:$K$46,-1),-1)))</f>
        <v/>
      </c>
      <c r="M33" s="18" t="str">
        <f ca="1">IF(B33="","",IF($F33="g",OFFSET(Barêmes!D$26,MATCH('2AS'!H33,Barêmes!$D$27:$D$46,-1),-2),OFFSET(Barêmes!L$26,MATCH('2AS'!H33,Barêmes!$L$27:$L$46,-1),-2)))</f>
        <v/>
      </c>
      <c r="N33" s="37" t="str">
        <f ca="1">IF(B33="","",IF($F33="g",OFFSET(Barêmes!E$26,MATCH('2AS'!I33,Barêmes!$E$27:$E$46,1),-3),OFFSET(Barêmes!M$26,MATCH('2AS'!I33,Barêmes!$M$27:$M$46,1),-3)))</f>
        <v/>
      </c>
      <c r="O33" s="18" t="str">
        <f ca="1">IF(B33="","",IF($F33="g",OFFSET(Barêmes!F$26,MATCH('2AS'!J33,Barêmes!$F$27:$F$46,-1),-4),OFFSET(Barêmes!N$26,MATCH('2AS'!J33,Barêmes!$N$27:$N$46,-1),-4)))</f>
        <v/>
      </c>
      <c r="P33" s="40" t="str">
        <f ca="1">IF(B33="","",IF($F33="g",OFFSET(Barêmes!G$26,MATCH('2AS'!K33,Barêmes!$G$27:$G$46,-1),-5),OFFSET(Barêmes!O$26,MATCH('2AS'!K33,Barêmes!$G$27:$G$46,-1),-5)))</f>
        <v/>
      </c>
      <c r="Q33" s="21" t="str">
        <f t="shared" si="0"/>
        <v/>
      </c>
    </row>
    <row r="34" spans="1:17" ht="17.25" thickBot="1" x14ac:dyDescent="0.35">
      <c r="B34" s="18"/>
      <c r="C34" s="18"/>
      <c r="D34" s="18"/>
      <c r="E34" s="18"/>
      <c r="F34" s="20"/>
      <c r="G34" s="26"/>
      <c r="H34" s="23"/>
      <c r="I34" s="29"/>
      <c r="J34" s="23"/>
      <c r="K34" s="32"/>
      <c r="L34" s="34" t="str">
        <f ca="1">IF(B34="","",IF($F34="g",OFFSET(Barêmes!C$26,MATCH('2AS'!G34,Barêmes!$C$27:$C$46,1),-1),OFFSET(Barêmes!K$26,MATCH('2AS'!G34,Barêmes!$K$27:$K$46,-1),-1)))</f>
        <v/>
      </c>
      <c r="M34" s="18" t="str">
        <f ca="1">IF(B34="","",IF($F34="g",OFFSET(Barêmes!D$26,MATCH('2AS'!H34,Barêmes!$D$27:$D$46,-1),-2),OFFSET(Barêmes!L$26,MATCH('2AS'!H34,Barêmes!$L$27:$L$46,-1),-2)))</f>
        <v/>
      </c>
      <c r="N34" s="37" t="str">
        <f ca="1">IF(B34="","",IF($F34="g",OFFSET(Barêmes!E$26,MATCH('2AS'!I34,Barêmes!$E$27:$E$46,1),-3),OFFSET(Barêmes!M$26,MATCH('2AS'!I34,Barêmes!$M$27:$M$46,1),-3)))</f>
        <v/>
      </c>
      <c r="O34" s="18" t="str">
        <f ca="1">IF(B34="","",IF($F34="g",OFFSET(Barêmes!F$26,MATCH('2AS'!J34,Barêmes!$F$27:$F$46,-1),-4),OFFSET(Barêmes!N$26,MATCH('2AS'!J34,Barêmes!$N$27:$N$46,-1),-4)))</f>
        <v/>
      </c>
      <c r="P34" s="40" t="str">
        <f ca="1">IF(B34="","",IF($F34="g",OFFSET(Barêmes!G$26,MATCH('2AS'!K34,Barêmes!$G$27:$G$46,-1),-5),OFFSET(Barêmes!O$26,MATCH('2AS'!K34,Barêmes!$G$27:$G$46,-1),-5)))</f>
        <v/>
      </c>
      <c r="Q34" s="21" t="str">
        <f t="shared" si="0"/>
        <v/>
      </c>
    </row>
  </sheetData>
  <mergeCells count="3">
    <mergeCell ref="A1:Q1"/>
    <mergeCell ref="G2:K2"/>
    <mergeCell ref="L2:P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4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I6" sqref="I6"/>
    </sheetView>
  </sheetViews>
  <sheetFormatPr baseColWidth="10" defaultRowHeight="16.5" x14ac:dyDescent="0.3"/>
  <cols>
    <col min="1" max="1" width="3.85546875" style="22" bestFit="1" customWidth="1"/>
    <col min="2" max="2" width="13" style="14" customWidth="1"/>
    <col min="3" max="3" width="11.5703125" style="14" customWidth="1"/>
    <col min="4" max="4" width="13.5703125" style="14" bestFit="1" customWidth="1"/>
    <col min="5" max="5" width="6" style="14" customWidth="1"/>
    <col min="6" max="6" width="6" style="14" bestFit="1" customWidth="1"/>
    <col min="7" max="7" width="14" style="14" bestFit="1" customWidth="1"/>
    <col min="8" max="8" width="10" style="14" bestFit="1" customWidth="1"/>
    <col min="9" max="9" width="10.5703125" style="14" bestFit="1" customWidth="1"/>
    <col min="10" max="10" width="8" style="14" bestFit="1" customWidth="1"/>
    <col min="11" max="11" width="7.85546875" style="14" bestFit="1" customWidth="1"/>
    <col min="12" max="12" width="14" style="14" bestFit="1" customWidth="1"/>
    <col min="13" max="17" width="11.5703125" style="14" bestFit="1" customWidth="1"/>
    <col min="18" max="16384" width="11.42578125" style="11"/>
  </cols>
  <sheetData>
    <row r="1" spans="1:22" ht="30" thickBot="1" x14ac:dyDescent="0.65">
      <c r="A1" s="48" t="s">
        <v>39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</row>
    <row r="2" spans="1:22" ht="22.5" x14ac:dyDescent="0.45">
      <c r="A2" s="13" t="s">
        <v>0</v>
      </c>
      <c r="G2" s="42" t="s">
        <v>33</v>
      </c>
      <c r="H2" s="43"/>
      <c r="I2" s="43"/>
      <c r="J2" s="43"/>
      <c r="K2" s="44"/>
      <c r="L2" s="45" t="s">
        <v>34</v>
      </c>
      <c r="M2" s="46"/>
      <c r="N2" s="46"/>
      <c r="O2" s="46"/>
      <c r="P2" s="47"/>
    </row>
    <row r="3" spans="1:22" ht="18" x14ac:dyDescent="0.35">
      <c r="A3" s="15">
        <v>1</v>
      </c>
      <c r="B3" s="13" t="s">
        <v>1</v>
      </c>
      <c r="C3" s="13" t="s">
        <v>2</v>
      </c>
      <c r="D3" s="13" t="s">
        <v>3</v>
      </c>
      <c r="E3" s="13" t="s">
        <v>4</v>
      </c>
      <c r="F3" s="16" t="s">
        <v>5</v>
      </c>
      <c r="G3" s="24" t="s">
        <v>7</v>
      </c>
      <c r="H3" s="13" t="s">
        <v>6</v>
      </c>
      <c r="I3" s="27" t="s">
        <v>8</v>
      </c>
      <c r="J3" s="13" t="s">
        <v>9</v>
      </c>
      <c r="K3" s="30" t="s">
        <v>10</v>
      </c>
      <c r="L3" s="33" t="s">
        <v>7</v>
      </c>
      <c r="M3" s="13" t="s">
        <v>6</v>
      </c>
      <c r="N3" s="36" t="s">
        <v>8</v>
      </c>
      <c r="O3" s="13" t="s">
        <v>9</v>
      </c>
      <c r="P3" s="39" t="s">
        <v>10</v>
      </c>
      <c r="Q3" s="17" t="s">
        <v>11</v>
      </c>
    </row>
    <row r="4" spans="1:22" ht="15" customHeight="1" x14ac:dyDescent="0.3">
      <c r="A4" s="15">
        <v>2</v>
      </c>
      <c r="B4" s="18" t="s">
        <v>36</v>
      </c>
      <c r="C4" s="18" t="s">
        <v>37</v>
      </c>
      <c r="D4" s="19">
        <v>32992</v>
      </c>
      <c r="E4" s="18">
        <f ca="1">IF(D4="","",INT((TODAY()-D4)/365))</f>
        <v>23</v>
      </c>
      <c r="F4" s="20" t="s">
        <v>40</v>
      </c>
      <c r="G4" s="25">
        <v>3.11</v>
      </c>
      <c r="H4" s="18">
        <v>724</v>
      </c>
      <c r="I4" s="28">
        <v>10.6</v>
      </c>
      <c r="J4" s="18">
        <v>1.9</v>
      </c>
      <c r="K4" s="31">
        <v>125</v>
      </c>
      <c r="L4" s="34">
        <f ca="1">IF(B4="","",IF($F4="g",OFFSET(Barêmes!C$50,MATCH('3AS'!G4,Barêmes!$C$51:$C$70,-1),-1),OFFSET(Barêmes!K$50,MATCH('3AS'!G4,Barêmes!$K$51:$K$70,-1),-1)))</f>
        <v>2.7</v>
      </c>
      <c r="M4" s="18">
        <f ca="1">IF(B4="","",IF($F4="g",OFFSET(Barêmes!D$50,MATCH('3AS'!H4,Barêmes!$D$51:$D$70,-1),-2),OFFSET(Barêmes!L$50,MATCH('3AS'!H4,Barêmes!$L$51:$L$70,-1),-2)))</f>
        <v>6</v>
      </c>
      <c r="N4" s="37">
        <f ca="1">IF(B4="","",IF($F4="g",OFFSET(Barêmes!E$50,MATCH('3AS'!I4,Barêmes!$E$51:$E$70,1),-3),OFFSET(Barêmes!M$50,MATCH('3AS'!I4,Barêmes!$M$51:$M$70,1),-3)))</f>
        <v>4.2</v>
      </c>
      <c r="O4" s="18">
        <f ca="1">IF(B4="","",IF($F4="g",OFFSET(Barêmes!F$50,MATCH('3AS'!J4,Barêmes!$F$51:$F$70,-1),-4),OFFSET(Barêmes!N$50,MATCH('3AS'!J4,Barêmes!$N$51:$N$70,-1),-4)))</f>
        <v>3</v>
      </c>
      <c r="P4" s="40">
        <f ca="1">IF(B4="","",IF($F4="g",OFFSET(Barêmes!G$50,MATCH('3AS'!K4,Barêmes!$G$51:$G$70,-1),-5),OFFSET(Barêmes!O$50,MATCH('3AS'!K4,Barêmes!$G$51:$G$70,-1),-5)))</f>
        <v>5.4</v>
      </c>
      <c r="Q4" s="21">
        <f ca="1">IF(B4="","",IF(F4="g",AVERAGE(L4:P4),AVERAGE(L4:O4)))</f>
        <v>3.9749999999999996</v>
      </c>
      <c r="S4" s="12"/>
      <c r="T4" s="12"/>
      <c r="U4" s="12"/>
      <c r="V4" s="12"/>
    </row>
    <row r="5" spans="1:22" x14ac:dyDescent="0.3">
      <c r="A5" s="15">
        <v>3</v>
      </c>
      <c r="B5" s="18"/>
      <c r="C5" s="18"/>
      <c r="D5" s="18"/>
      <c r="E5" s="18"/>
      <c r="F5" s="20"/>
      <c r="G5" s="25"/>
      <c r="H5" s="18"/>
      <c r="I5" s="28"/>
      <c r="J5" s="18"/>
      <c r="K5" s="31"/>
      <c r="L5" s="34" t="str">
        <f ca="1">IF(B5="","",IF($F5="g",OFFSET(Barêmes!C$50,MATCH('3AS'!G5,Barêmes!$C$51:$C$70,1),-1),OFFSET(Barêmes!K$50,MATCH('3AS'!G5,Barêmes!$K$51:$K$70,-1),-1)))</f>
        <v/>
      </c>
      <c r="M5" s="18" t="str">
        <f ca="1">IF(B5="","",IF($F5="g",OFFSET(Barêmes!D$50,MATCH('3AS'!H5,Barêmes!$D$51:$D$70,-1),-2),OFFSET(Barêmes!L$50,MATCH('3AS'!H5,Barêmes!$L$51:$L$70,-1),-2)))</f>
        <v/>
      </c>
      <c r="N5" s="37" t="str">
        <f ca="1">IF(B5="","",IF($F5="g",OFFSET(Barêmes!E$50,MATCH('3AS'!I5,Barêmes!$E$51:$E$70,1),-3),OFFSET(Barêmes!M$50,MATCH('3AS'!I5,Barêmes!$M$51:$M$70,1),-3)))</f>
        <v/>
      </c>
      <c r="O5" s="18" t="str">
        <f ca="1">IF(B5="","",IF($F5="g",OFFSET(Barêmes!F$50,MATCH('3AS'!J5,Barêmes!$F$51:$F$70,-1),-4),OFFSET(Barêmes!N$50,MATCH('3AS'!J5,Barêmes!$N$51:$N$70,-1),-4)))</f>
        <v/>
      </c>
      <c r="P5" s="40" t="str">
        <f ca="1">IF(B5="","",IF($F5="g",OFFSET(Barêmes!G$50,MATCH('3AS'!K5,Barêmes!$G$51:$G$70,-1),-5),OFFSET(Barêmes!O$50,MATCH('3AS'!K5,Barêmes!$G$51:$G$70,-1),-5)))</f>
        <v/>
      </c>
      <c r="Q5" s="21" t="str">
        <f t="shared" ref="Q5:Q34" si="0">IF(B5="","",IF(F5="g",AVERAGE(L5:P5),AVERAGE(L5:O5)))</f>
        <v/>
      </c>
      <c r="S5" s="12"/>
      <c r="T5" s="12"/>
      <c r="U5" s="12"/>
      <c r="V5" s="12"/>
    </row>
    <row r="6" spans="1:22" x14ac:dyDescent="0.3">
      <c r="A6" s="15">
        <v>4</v>
      </c>
      <c r="B6" s="18"/>
      <c r="C6" s="18"/>
      <c r="D6" s="18"/>
      <c r="E6" s="18"/>
      <c r="F6" s="20"/>
      <c r="G6" s="25"/>
      <c r="H6" s="18"/>
      <c r="I6" s="28"/>
      <c r="J6" s="18"/>
      <c r="K6" s="31"/>
      <c r="L6" s="34" t="str">
        <f ca="1">IF(B6="","",IF($F6="g",OFFSET(Barêmes!C$50,MATCH('3AS'!G6,Barêmes!$C$51:$C$70,1),-1),OFFSET(Barêmes!K$50,MATCH('3AS'!G6,Barêmes!$K$51:$K$70,-1),-1)))</f>
        <v/>
      </c>
      <c r="M6" s="18" t="str">
        <f ca="1">IF(B6="","",IF($F6="g",OFFSET(Barêmes!D$50,MATCH('3AS'!H6,Barêmes!$D$51:$D$70,-1),-2),OFFSET(Barêmes!L$50,MATCH('3AS'!H6,Barêmes!$L$51:$L$70,-1),-2)))</f>
        <v/>
      </c>
      <c r="N6" s="37" t="str">
        <f ca="1">IF(B6="","",IF($F6="g",OFFSET(Barêmes!E$50,MATCH('3AS'!I6,Barêmes!$E$51:$E$70,1),-3),OFFSET(Barêmes!M$50,MATCH('3AS'!I6,Barêmes!$M$51:$M$70,1),-3)))</f>
        <v/>
      </c>
      <c r="O6" s="18" t="str">
        <f ca="1">IF(B6="","",IF($F6="g",OFFSET(Barêmes!F$50,MATCH('3AS'!J6,Barêmes!$F$51:$F$70,-1),-4),OFFSET(Barêmes!N$50,MATCH('3AS'!J6,Barêmes!$N$51:$N$70,-1),-4)))</f>
        <v/>
      </c>
      <c r="P6" s="40" t="str">
        <f ca="1">IF(B6="","",IF($F6="g",OFFSET(Barêmes!G$50,MATCH('3AS'!K6,Barêmes!$G$51:$G$70,-1),-5),OFFSET(Barêmes!O$50,MATCH('3AS'!K6,Barêmes!$G$51:$G$70,-1),-5)))</f>
        <v/>
      </c>
      <c r="Q6" s="21" t="str">
        <f t="shared" si="0"/>
        <v/>
      </c>
      <c r="S6" s="12"/>
      <c r="T6" s="12"/>
      <c r="U6" s="12"/>
      <c r="V6" s="12"/>
    </row>
    <row r="7" spans="1:22" x14ac:dyDescent="0.3">
      <c r="A7" s="15">
        <v>5</v>
      </c>
      <c r="B7" s="18"/>
      <c r="C7" s="18"/>
      <c r="D7" s="18"/>
      <c r="E7" s="18"/>
      <c r="F7" s="20"/>
      <c r="G7" s="25"/>
      <c r="H7" s="18"/>
      <c r="I7" s="28"/>
      <c r="J7" s="18"/>
      <c r="K7" s="31"/>
      <c r="L7" s="34" t="str">
        <f ca="1">IF(B7="","",IF($F7="g",OFFSET(Barêmes!C$50,MATCH('3AS'!G7,Barêmes!$C$51:$C$70,1),-1),OFFSET(Barêmes!K$50,MATCH('3AS'!G7,Barêmes!$K$51:$K$70,-1),-1)))</f>
        <v/>
      </c>
      <c r="M7" s="18" t="str">
        <f ca="1">IF(B7="","",IF($F7="g",OFFSET(Barêmes!D$50,MATCH('3AS'!H7,Barêmes!$D$51:$D$70,-1),-2),OFFSET(Barêmes!L$50,MATCH('3AS'!H7,Barêmes!$L$51:$L$70,-1),-2)))</f>
        <v/>
      </c>
      <c r="N7" s="37" t="str">
        <f ca="1">IF(B7="","",IF($F7="g",OFFSET(Barêmes!E$50,MATCH('3AS'!I7,Barêmes!$E$51:$E$70,1),-3),OFFSET(Barêmes!M$50,MATCH('3AS'!I7,Barêmes!$M$51:$M$70,1),-3)))</f>
        <v/>
      </c>
      <c r="O7" s="18" t="str">
        <f ca="1">IF(B7="","",IF($F7="g",OFFSET(Barêmes!F$50,MATCH('3AS'!J7,Barêmes!$F$51:$F$70,-1),-4),OFFSET(Barêmes!N$50,MATCH('3AS'!J7,Barêmes!$N$51:$N$70,-1),-4)))</f>
        <v/>
      </c>
      <c r="P7" s="40" t="str">
        <f ca="1">IF(B7="","",IF($F7="g",OFFSET(Barêmes!G$50,MATCH('3AS'!K7,Barêmes!$G$51:$G$70,-1),-5),OFFSET(Barêmes!O$50,MATCH('3AS'!K7,Barêmes!$G$51:$G$70,-1),-5)))</f>
        <v/>
      </c>
      <c r="Q7" s="21" t="str">
        <f t="shared" si="0"/>
        <v/>
      </c>
      <c r="S7" s="12"/>
      <c r="T7" s="12"/>
      <c r="U7" s="12"/>
      <c r="V7" s="12"/>
    </row>
    <row r="8" spans="1:22" x14ac:dyDescent="0.3">
      <c r="A8" s="15">
        <v>6</v>
      </c>
      <c r="B8" s="18"/>
      <c r="C8" s="18"/>
      <c r="D8" s="18"/>
      <c r="E8" s="18"/>
      <c r="F8" s="20"/>
      <c r="G8" s="25"/>
      <c r="H8" s="18"/>
      <c r="I8" s="28"/>
      <c r="J8" s="18"/>
      <c r="K8" s="31"/>
      <c r="L8" s="34" t="str">
        <f ca="1">IF(B8="","",IF($F8="g",OFFSET(Barêmes!C$50,MATCH('3AS'!G8,Barêmes!$C$51:$C$70,1),-1),OFFSET(Barêmes!K$50,MATCH('3AS'!G8,Barêmes!$K$51:$K$70,-1),-1)))</f>
        <v/>
      </c>
      <c r="M8" s="18" t="str">
        <f ca="1">IF(B8="","",IF($F8="g",OFFSET(Barêmes!D$50,MATCH('3AS'!H8,Barêmes!$D$51:$D$70,-1),-2),OFFSET(Barêmes!L$50,MATCH('3AS'!H8,Barêmes!$L$51:$L$70,-1),-2)))</f>
        <v/>
      </c>
      <c r="N8" s="37" t="str">
        <f ca="1">IF(B8="","",IF($F8="g",OFFSET(Barêmes!E$50,MATCH('3AS'!I8,Barêmes!$E$51:$E$70,1),-3),OFFSET(Barêmes!M$50,MATCH('3AS'!I8,Barêmes!$M$51:$M$70,1),-3)))</f>
        <v/>
      </c>
      <c r="O8" s="18" t="str">
        <f ca="1">IF(B8="","",IF($F8="g",OFFSET(Barêmes!F$50,MATCH('3AS'!J8,Barêmes!$F$51:$F$70,-1),-4),OFFSET(Barêmes!N$50,MATCH('3AS'!J8,Barêmes!$N$51:$N$70,-1),-4)))</f>
        <v/>
      </c>
      <c r="P8" s="40" t="str">
        <f ca="1">IF(B8="","",IF($F8="g",OFFSET(Barêmes!G$50,MATCH('3AS'!K8,Barêmes!$G$51:$G$70,-1),-5),OFFSET(Barêmes!O$50,MATCH('3AS'!K8,Barêmes!$G$51:$G$70,-1),-5)))</f>
        <v/>
      </c>
      <c r="Q8" s="21" t="str">
        <f t="shared" si="0"/>
        <v/>
      </c>
      <c r="S8" s="12"/>
      <c r="T8" s="12"/>
      <c r="U8" s="12"/>
      <c r="V8" s="12"/>
    </row>
    <row r="9" spans="1:22" x14ac:dyDescent="0.3">
      <c r="A9" s="15">
        <v>7</v>
      </c>
      <c r="B9" s="18"/>
      <c r="C9" s="18"/>
      <c r="D9" s="18"/>
      <c r="E9" s="18"/>
      <c r="F9" s="20"/>
      <c r="G9" s="25"/>
      <c r="H9" s="18"/>
      <c r="I9" s="28"/>
      <c r="J9" s="18"/>
      <c r="K9" s="31"/>
      <c r="L9" s="34" t="str">
        <f ca="1">IF(B9="","",IF($F9="g",OFFSET(Barêmes!C$50,MATCH('3AS'!G9,Barêmes!$C$51:$C$70,1),-1),OFFSET(Barêmes!K$50,MATCH('3AS'!G9,Barêmes!$K$51:$K$70,-1),-1)))</f>
        <v/>
      </c>
      <c r="M9" s="18" t="str">
        <f ca="1">IF(B9="","",IF($F9="g",OFFSET(Barêmes!D$50,MATCH('3AS'!H9,Barêmes!$D$51:$D$70,-1),-2),OFFSET(Barêmes!L$50,MATCH('3AS'!H9,Barêmes!$L$51:$L$70,-1),-2)))</f>
        <v/>
      </c>
      <c r="N9" s="37" t="str">
        <f ca="1">IF(B9="","",IF($F9="g",OFFSET(Barêmes!E$50,MATCH('3AS'!I9,Barêmes!$E$51:$E$70,1),-3),OFFSET(Barêmes!M$50,MATCH('3AS'!I9,Barêmes!$M$51:$M$70,1),-3)))</f>
        <v/>
      </c>
      <c r="O9" s="18" t="str">
        <f ca="1">IF(B9="","",IF($F9="g",OFFSET(Barêmes!F$50,MATCH('3AS'!J9,Barêmes!$F$51:$F$70,-1),-4),OFFSET(Barêmes!N$50,MATCH('3AS'!J9,Barêmes!$N$51:$N$70,-1),-4)))</f>
        <v/>
      </c>
      <c r="P9" s="40" t="str">
        <f ca="1">IF(B9="","",IF($F9="g",OFFSET(Barêmes!G$50,MATCH('3AS'!K9,Barêmes!$G$51:$G$70,-1),-5),OFFSET(Barêmes!O$50,MATCH('3AS'!K9,Barêmes!$G$51:$G$70,-1),-5)))</f>
        <v/>
      </c>
      <c r="Q9" s="21" t="str">
        <f t="shared" si="0"/>
        <v/>
      </c>
      <c r="S9" s="12"/>
      <c r="T9" s="12"/>
      <c r="U9" s="12"/>
      <c r="V9" s="12"/>
    </row>
    <row r="10" spans="1:22" x14ac:dyDescent="0.3">
      <c r="A10" s="15">
        <v>8</v>
      </c>
      <c r="B10" s="18"/>
      <c r="C10" s="18"/>
      <c r="D10" s="18"/>
      <c r="E10" s="18"/>
      <c r="F10" s="20"/>
      <c r="G10" s="25"/>
      <c r="H10" s="18"/>
      <c r="I10" s="28"/>
      <c r="J10" s="18"/>
      <c r="K10" s="31"/>
      <c r="L10" s="34" t="str">
        <f ca="1">IF(B10="","",IF($F10="g",OFFSET(Barêmes!C$50,MATCH('3AS'!G10,Barêmes!$C$51:$C$70,1),-1),OFFSET(Barêmes!K$50,MATCH('3AS'!G10,Barêmes!$K$51:$K$70,-1),-1)))</f>
        <v/>
      </c>
      <c r="M10" s="18" t="str">
        <f ca="1">IF(B10="","",IF($F10="g",OFFSET(Barêmes!D$50,MATCH('3AS'!H10,Barêmes!$D$51:$D$70,-1),-2),OFFSET(Barêmes!L$50,MATCH('3AS'!H10,Barêmes!$L$51:$L$70,-1),-2)))</f>
        <v/>
      </c>
      <c r="N10" s="37" t="str">
        <f ca="1">IF(B10="","",IF($F10="g",OFFSET(Barêmes!E$50,MATCH('3AS'!I10,Barêmes!$E$51:$E$70,1),-3),OFFSET(Barêmes!M$50,MATCH('3AS'!I10,Barêmes!$M$51:$M$70,1),-3)))</f>
        <v/>
      </c>
      <c r="O10" s="18" t="str">
        <f ca="1">IF(B10="","",IF($F10="g",OFFSET(Barêmes!F$50,MATCH('3AS'!J10,Barêmes!$F$51:$F$70,-1),-4),OFFSET(Barêmes!N$50,MATCH('3AS'!J10,Barêmes!$N$51:$N$70,-1),-4)))</f>
        <v/>
      </c>
      <c r="P10" s="40" t="str">
        <f ca="1">IF(B10="","",IF($F10="g",OFFSET(Barêmes!G$50,MATCH('3AS'!K10,Barêmes!$G$51:$G$70,-1),-5),OFFSET(Barêmes!O$50,MATCH('3AS'!K10,Barêmes!$G$51:$G$70,-1),-5)))</f>
        <v/>
      </c>
      <c r="Q10" s="21" t="str">
        <f t="shared" si="0"/>
        <v/>
      </c>
      <c r="S10" s="12"/>
      <c r="T10" s="12"/>
      <c r="U10" s="12"/>
      <c r="V10" s="12"/>
    </row>
    <row r="11" spans="1:22" x14ac:dyDescent="0.3">
      <c r="A11" s="15">
        <v>9</v>
      </c>
      <c r="B11" s="18"/>
      <c r="C11" s="18"/>
      <c r="D11" s="18"/>
      <c r="E11" s="18"/>
      <c r="F11" s="20"/>
      <c r="G11" s="25"/>
      <c r="H11" s="18"/>
      <c r="I11" s="28"/>
      <c r="J11" s="18"/>
      <c r="K11" s="31"/>
      <c r="L11" s="34" t="str">
        <f ca="1">IF(B11="","",IF($F11="g",OFFSET(Barêmes!C$50,MATCH('3AS'!G11,Barêmes!$C$51:$C$70,1),-1),OFFSET(Barêmes!K$50,MATCH('3AS'!G11,Barêmes!$K$51:$K$70,-1),-1)))</f>
        <v/>
      </c>
      <c r="M11" s="18" t="str">
        <f ca="1">IF(B11="","",IF($F11="g",OFFSET(Barêmes!D$50,MATCH('3AS'!H11,Barêmes!$D$51:$D$70,-1),-2),OFFSET(Barêmes!L$50,MATCH('3AS'!H11,Barêmes!$L$51:$L$70,-1),-2)))</f>
        <v/>
      </c>
      <c r="N11" s="37" t="str">
        <f ca="1">IF(B11="","",IF($F11="g",OFFSET(Barêmes!E$50,MATCH('3AS'!I11,Barêmes!$E$51:$E$70,1),-3),OFFSET(Barêmes!M$50,MATCH('3AS'!I11,Barêmes!$M$51:$M$70,1),-3)))</f>
        <v/>
      </c>
      <c r="O11" s="18" t="str">
        <f ca="1">IF(B11="","",IF($F11="g",OFFSET(Barêmes!F$50,MATCH('3AS'!J11,Barêmes!$F$51:$F$70,-1),-4),OFFSET(Barêmes!N$50,MATCH('3AS'!J11,Barêmes!$N$51:$N$70,-1),-4)))</f>
        <v/>
      </c>
      <c r="P11" s="40" t="str">
        <f ca="1">IF(B11="","",IF($F11="g",OFFSET(Barêmes!G$50,MATCH('3AS'!K11,Barêmes!$G$51:$G$70,-1),-5),OFFSET(Barêmes!O$50,MATCH('3AS'!K11,Barêmes!$G$51:$G$70,-1),-5)))</f>
        <v/>
      </c>
      <c r="Q11" s="21" t="str">
        <f t="shared" si="0"/>
        <v/>
      </c>
      <c r="S11" s="12"/>
      <c r="T11" s="12"/>
      <c r="U11" s="12"/>
      <c r="V11" s="12"/>
    </row>
    <row r="12" spans="1:22" x14ac:dyDescent="0.3">
      <c r="A12" s="15">
        <v>10</v>
      </c>
      <c r="B12" s="18"/>
      <c r="C12" s="18"/>
      <c r="D12" s="18"/>
      <c r="E12" s="18"/>
      <c r="F12" s="20"/>
      <c r="G12" s="25"/>
      <c r="H12" s="18"/>
      <c r="I12" s="28"/>
      <c r="J12" s="18"/>
      <c r="K12" s="31"/>
      <c r="L12" s="34" t="str">
        <f ca="1">IF(B12="","",IF($F12="g",OFFSET(Barêmes!C$50,MATCH('3AS'!G12,Barêmes!$C$51:$C$70,1),-1),OFFSET(Barêmes!K$50,MATCH('3AS'!G12,Barêmes!$K$51:$K$70,-1),-1)))</f>
        <v/>
      </c>
      <c r="M12" s="18" t="str">
        <f ca="1">IF(B12="","",IF($F12="g",OFFSET(Barêmes!D$50,MATCH('3AS'!H12,Barêmes!$D$51:$D$70,-1),-2),OFFSET(Barêmes!L$50,MATCH('3AS'!H12,Barêmes!$L$51:$L$70,-1),-2)))</f>
        <v/>
      </c>
      <c r="N12" s="37" t="str">
        <f ca="1">IF(B12="","",IF($F12="g",OFFSET(Barêmes!E$50,MATCH('3AS'!I12,Barêmes!$E$51:$E$70,1),-3),OFFSET(Barêmes!M$50,MATCH('3AS'!I12,Barêmes!$M$51:$M$70,1),-3)))</f>
        <v/>
      </c>
      <c r="O12" s="18" t="str">
        <f ca="1">IF(B12="","",IF($F12="g",OFFSET(Barêmes!F$50,MATCH('3AS'!J12,Barêmes!$F$51:$F$70,-1),-4),OFFSET(Barêmes!N$50,MATCH('3AS'!J12,Barêmes!$N$51:$N$70,-1),-4)))</f>
        <v/>
      </c>
      <c r="P12" s="40" t="str">
        <f ca="1">IF(B12="","",IF($F12="g",OFFSET(Barêmes!G$50,MATCH('3AS'!K12,Barêmes!$G$51:$G$70,-1),-5),OFFSET(Barêmes!O$50,MATCH('3AS'!K12,Barêmes!$G$51:$G$70,-1),-5)))</f>
        <v/>
      </c>
      <c r="Q12" s="21" t="str">
        <f t="shared" si="0"/>
        <v/>
      </c>
      <c r="S12" s="12"/>
      <c r="T12" s="12"/>
      <c r="U12" s="12"/>
      <c r="V12" s="12"/>
    </row>
    <row r="13" spans="1:22" x14ac:dyDescent="0.3">
      <c r="A13" s="15">
        <v>11</v>
      </c>
      <c r="B13" s="18"/>
      <c r="C13" s="18"/>
      <c r="D13" s="18"/>
      <c r="E13" s="18"/>
      <c r="F13" s="20"/>
      <c r="G13" s="25"/>
      <c r="H13" s="18"/>
      <c r="I13" s="28"/>
      <c r="J13" s="18"/>
      <c r="K13" s="31"/>
      <c r="L13" s="34" t="str">
        <f ca="1">IF(B13="","",IF($F13="g",OFFSET(Barêmes!C$50,MATCH('3AS'!G13,Barêmes!$C$51:$C$70,1),-1),OFFSET(Barêmes!K$50,MATCH('3AS'!G13,Barêmes!$K$51:$K$70,-1),-1)))</f>
        <v/>
      </c>
      <c r="M13" s="18" t="str">
        <f ca="1">IF(B13="","",IF($F13="g",OFFSET(Barêmes!D$50,MATCH('3AS'!H13,Barêmes!$D$51:$D$70,-1),-2),OFFSET(Barêmes!L$50,MATCH('3AS'!H13,Barêmes!$L$51:$L$70,-1),-2)))</f>
        <v/>
      </c>
      <c r="N13" s="37" t="str">
        <f ca="1">IF(B13="","",IF($F13="g",OFFSET(Barêmes!E$50,MATCH('3AS'!I13,Barêmes!$E$51:$E$70,1),-3),OFFSET(Barêmes!M$50,MATCH('3AS'!I13,Barêmes!$M$51:$M$70,1),-3)))</f>
        <v/>
      </c>
      <c r="O13" s="18" t="str">
        <f ca="1">IF(B13="","",IF($F13="g",OFFSET(Barêmes!F$50,MATCH('3AS'!J13,Barêmes!$F$51:$F$70,-1),-4),OFFSET(Barêmes!N$50,MATCH('3AS'!J13,Barêmes!$N$51:$N$70,-1),-4)))</f>
        <v/>
      </c>
      <c r="P13" s="40" t="str">
        <f ca="1">IF(B13="","",IF($F13="g",OFFSET(Barêmes!G$50,MATCH('3AS'!K13,Barêmes!$G$51:$G$70,-1),-5),OFFSET(Barêmes!O$50,MATCH('3AS'!K13,Barêmes!$G$51:$G$70,-1),-5)))</f>
        <v/>
      </c>
      <c r="Q13" s="21" t="str">
        <f t="shared" si="0"/>
        <v/>
      </c>
      <c r="S13" s="12"/>
      <c r="T13" s="12"/>
      <c r="U13" s="12"/>
      <c r="V13" s="12"/>
    </row>
    <row r="14" spans="1:22" x14ac:dyDescent="0.3">
      <c r="A14" s="15">
        <v>12</v>
      </c>
      <c r="B14" s="18"/>
      <c r="C14" s="18"/>
      <c r="D14" s="18"/>
      <c r="E14" s="18"/>
      <c r="F14" s="20"/>
      <c r="G14" s="25"/>
      <c r="H14" s="18"/>
      <c r="I14" s="28"/>
      <c r="J14" s="18"/>
      <c r="K14" s="31"/>
      <c r="L14" s="34" t="str">
        <f ca="1">IF(B14="","",IF($F14="g",OFFSET(Barêmes!C$50,MATCH('3AS'!G14,Barêmes!$C$51:$C$70,1),-1),OFFSET(Barêmes!K$50,MATCH('3AS'!G14,Barêmes!$K$51:$K$70,-1),-1)))</f>
        <v/>
      </c>
      <c r="M14" s="18" t="str">
        <f ca="1">IF(B14="","",IF($F14="g",OFFSET(Barêmes!D$50,MATCH('3AS'!H14,Barêmes!$D$51:$D$70,-1),-2),OFFSET(Barêmes!L$50,MATCH('3AS'!H14,Barêmes!$L$51:$L$70,-1),-2)))</f>
        <v/>
      </c>
      <c r="N14" s="37" t="str">
        <f ca="1">IF(B14="","",IF($F14="g",OFFSET(Barêmes!E$50,MATCH('3AS'!I14,Barêmes!$E$51:$E$70,1),-3),OFFSET(Barêmes!M$50,MATCH('3AS'!I14,Barêmes!$M$51:$M$70,1),-3)))</f>
        <v/>
      </c>
      <c r="O14" s="18" t="str">
        <f ca="1">IF(B14="","",IF($F14="g",OFFSET(Barêmes!F$50,MATCH('3AS'!J14,Barêmes!$F$51:$F$70,-1),-4),OFFSET(Barêmes!N$50,MATCH('3AS'!J14,Barêmes!$N$51:$N$70,-1),-4)))</f>
        <v/>
      </c>
      <c r="P14" s="40" t="str">
        <f ca="1">IF(B14="","",IF($F14="g",OFFSET(Barêmes!G$50,MATCH('3AS'!K14,Barêmes!$G$51:$G$70,-1),-5),OFFSET(Barêmes!O$50,MATCH('3AS'!K14,Barêmes!$G$51:$G$70,-1),-5)))</f>
        <v/>
      </c>
      <c r="Q14" s="21" t="str">
        <f t="shared" si="0"/>
        <v/>
      </c>
      <c r="S14" s="12"/>
      <c r="T14" s="12"/>
      <c r="U14" s="12"/>
      <c r="V14" s="12"/>
    </row>
    <row r="15" spans="1:22" x14ac:dyDescent="0.3">
      <c r="A15" s="15">
        <v>13</v>
      </c>
      <c r="B15" s="18"/>
      <c r="C15" s="18"/>
      <c r="D15" s="18"/>
      <c r="E15" s="18"/>
      <c r="F15" s="20"/>
      <c r="G15" s="25"/>
      <c r="H15" s="18"/>
      <c r="I15" s="28"/>
      <c r="J15" s="18"/>
      <c r="K15" s="31"/>
      <c r="L15" s="34" t="str">
        <f ca="1">IF(B15="","",IF($F15="g",OFFSET(Barêmes!C$50,MATCH('3AS'!G15,Barêmes!$C$51:$C$70,1),-1),OFFSET(Barêmes!K$50,MATCH('3AS'!G15,Barêmes!$K$51:$K$70,-1),-1)))</f>
        <v/>
      </c>
      <c r="M15" s="18" t="str">
        <f ca="1">IF(B15="","",IF($F15="g",OFFSET(Barêmes!D$50,MATCH('3AS'!H15,Barêmes!$D$51:$D$70,-1),-2),OFFSET(Barêmes!L$50,MATCH('3AS'!H15,Barêmes!$L$51:$L$70,-1),-2)))</f>
        <v/>
      </c>
      <c r="N15" s="37" t="str">
        <f ca="1">IF(B15="","",IF($F15="g",OFFSET(Barêmes!E$50,MATCH('3AS'!I15,Barêmes!$E$51:$E$70,1),-3),OFFSET(Barêmes!M$50,MATCH('3AS'!I15,Barêmes!$M$51:$M$70,1),-3)))</f>
        <v/>
      </c>
      <c r="O15" s="18" t="str">
        <f ca="1">IF(B15="","",IF($F15="g",OFFSET(Barêmes!F$50,MATCH('3AS'!J15,Barêmes!$F$51:$F$70,-1),-4),OFFSET(Barêmes!N$50,MATCH('3AS'!J15,Barêmes!$N$51:$N$70,-1),-4)))</f>
        <v/>
      </c>
      <c r="P15" s="40" t="str">
        <f ca="1">IF(B15="","",IF($F15="g",OFFSET(Barêmes!G$50,MATCH('3AS'!K15,Barêmes!$G$51:$G$70,-1),-5),OFFSET(Barêmes!O$50,MATCH('3AS'!K15,Barêmes!$G$51:$G$70,-1),-5)))</f>
        <v/>
      </c>
      <c r="Q15" s="21" t="str">
        <f t="shared" si="0"/>
        <v/>
      </c>
      <c r="S15" s="12"/>
      <c r="T15" s="12"/>
      <c r="U15" s="12"/>
      <c r="V15" s="12"/>
    </row>
    <row r="16" spans="1:22" x14ac:dyDescent="0.3">
      <c r="A16" s="15">
        <v>14</v>
      </c>
      <c r="B16" s="18"/>
      <c r="C16" s="18"/>
      <c r="D16" s="18"/>
      <c r="E16" s="18"/>
      <c r="F16" s="20"/>
      <c r="G16" s="25"/>
      <c r="H16" s="18"/>
      <c r="I16" s="28"/>
      <c r="J16" s="18"/>
      <c r="K16" s="31"/>
      <c r="L16" s="34" t="str">
        <f ca="1">IF(B16="","",IF($F16="g",OFFSET(Barêmes!C$50,MATCH('3AS'!G16,Barêmes!$C$51:$C$70,1),-1),OFFSET(Barêmes!K$50,MATCH('3AS'!G16,Barêmes!$K$51:$K$70,-1),-1)))</f>
        <v/>
      </c>
      <c r="M16" s="18" t="str">
        <f ca="1">IF(B16="","",IF($F16="g",OFFSET(Barêmes!D$50,MATCH('3AS'!H16,Barêmes!$D$51:$D$70,-1),-2),OFFSET(Barêmes!L$50,MATCH('3AS'!H16,Barêmes!$L$51:$L$70,-1),-2)))</f>
        <v/>
      </c>
      <c r="N16" s="37" t="str">
        <f ca="1">IF(B16="","",IF($F16="g",OFFSET(Barêmes!E$50,MATCH('3AS'!I16,Barêmes!$E$51:$E$70,1),-3),OFFSET(Barêmes!M$50,MATCH('3AS'!I16,Barêmes!$M$51:$M$70,1),-3)))</f>
        <v/>
      </c>
      <c r="O16" s="18" t="str">
        <f ca="1">IF(B16="","",IF($F16="g",OFFSET(Barêmes!F$50,MATCH('3AS'!J16,Barêmes!$F$51:$F$70,-1),-4),OFFSET(Barêmes!N$50,MATCH('3AS'!J16,Barêmes!$N$51:$N$70,-1),-4)))</f>
        <v/>
      </c>
      <c r="P16" s="40" t="str">
        <f ca="1">IF(B16="","",IF($F16="g",OFFSET(Barêmes!G$50,MATCH('3AS'!K16,Barêmes!$G$51:$G$70,-1),-5),OFFSET(Barêmes!O$50,MATCH('3AS'!K16,Barêmes!$G$51:$G$70,-1),-5)))</f>
        <v/>
      </c>
      <c r="Q16" s="21" t="str">
        <f t="shared" si="0"/>
        <v/>
      </c>
    </row>
    <row r="17" spans="1:17" x14ac:dyDescent="0.3">
      <c r="A17" s="15">
        <v>15</v>
      </c>
      <c r="B17" s="18"/>
      <c r="C17" s="18"/>
      <c r="D17" s="18"/>
      <c r="E17" s="18"/>
      <c r="F17" s="20"/>
      <c r="G17" s="25"/>
      <c r="H17" s="18"/>
      <c r="I17" s="28"/>
      <c r="J17" s="18"/>
      <c r="K17" s="31"/>
      <c r="L17" s="34" t="str">
        <f ca="1">IF(B17="","",IF($F17="g",OFFSET(Barêmes!C$50,MATCH('3AS'!G17,Barêmes!$C$51:$C$70,1),-1),OFFSET(Barêmes!K$50,MATCH('3AS'!G17,Barêmes!$K$51:$K$70,-1),-1)))</f>
        <v/>
      </c>
      <c r="M17" s="18" t="str">
        <f ca="1">IF(B17="","",IF($F17="g",OFFSET(Barêmes!D$50,MATCH('3AS'!H17,Barêmes!$D$51:$D$70,-1),-2),OFFSET(Barêmes!L$50,MATCH('3AS'!H17,Barêmes!$L$51:$L$70,-1),-2)))</f>
        <v/>
      </c>
      <c r="N17" s="37" t="str">
        <f ca="1">IF(B17="","",IF($F17="g",OFFSET(Barêmes!E$50,MATCH('3AS'!I17,Barêmes!$E$51:$E$70,1),-3),OFFSET(Barêmes!M$50,MATCH('3AS'!I17,Barêmes!$M$51:$M$70,1),-3)))</f>
        <v/>
      </c>
      <c r="O17" s="18" t="str">
        <f ca="1">IF(B17="","",IF($F17="g",OFFSET(Barêmes!F$50,MATCH('3AS'!J17,Barêmes!$F$51:$F$70,-1),-4),OFFSET(Barêmes!N$50,MATCH('3AS'!J17,Barêmes!$N$51:$N$70,-1),-4)))</f>
        <v/>
      </c>
      <c r="P17" s="40" t="str">
        <f ca="1">IF(B17="","",IF($F17="g",OFFSET(Barêmes!G$50,MATCH('3AS'!K17,Barêmes!$G$51:$G$70,-1),-5),OFFSET(Barêmes!O$50,MATCH('3AS'!K17,Barêmes!$G$51:$G$70,-1),-5)))</f>
        <v/>
      </c>
      <c r="Q17" s="21" t="str">
        <f t="shared" si="0"/>
        <v/>
      </c>
    </row>
    <row r="18" spans="1:17" x14ac:dyDescent="0.3">
      <c r="A18" s="15">
        <v>16</v>
      </c>
      <c r="B18" s="18"/>
      <c r="C18" s="18"/>
      <c r="D18" s="18"/>
      <c r="E18" s="18"/>
      <c r="F18" s="20"/>
      <c r="G18" s="25"/>
      <c r="H18" s="18"/>
      <c r="I18" s="28"/>
      <c r="J18" s="18"/>
      <c r="K18" s="31"/>
      <c r="L18" s="34" t="str">
        <f ca="1">IF(B18="","",IF($F18="g",OFFSET(Barêmes!C$50,MATCH('3AS'!G18,Barêmes!$C$51:$C$70,1),-1),OFFSET(Barêmes!K$50,MATCH('3AS'!G18,Barêmes!$K$51:$K$70,-1),-1)))</f>
        <v/>
      </c>
      <c r="M18" s="18" t="str">
        <f ca="1">IF(B18="","",IF($F18="g",OFFSET(Barêmes!D$50,MATCH('3AS'!H18,Barêmes!$D$51:$D$70,-1),-2),OFFSET(Barêmes!L$50,MATCH('3AS'!H18,Barêmes!$L$51:$L$70,-1),-2)))</f>
        <v/>
      </c>
      <c r="N18" s="37" t="str">
        <f ca="1">IF(B18="","",IF($F18="g",OFFSET(Barêmes!E$50,MATCH('3AS'!I18,Barêmes!$E$51:$E$70,1),-3),OFFSET(Barêmes!M$50,MATCH('3AS'!I18,Barêmes!$M$51:$M$70,1),-3)))</f>
        <v/>
      </c>
      <c r="O18" s="18" t="str">
        <f ca="1">IF(B18="","",IF($F18="g",OFFSET(Barêmes!F$50,MATCH('3AS'!J18,Barêmes!$F$51:$F$70,-1),-4),OFFSET(Barêmes!N$50,MATCH('3AS'!J18,Barêmes!$N$51:$N$70,-1),-4)))</f>
        <v/>
      </c>
      <c r="P18" s="40" t="str">
        <f ca="1">IF(B18="","",IF($F18="g",OFFSET(Barêmes!G$50,MATCH('3AS'!K18,Barêmes!$G$51:$G$70,-1),-5),OFFSET(Barêmes!O$50,MATCH('3AS'!K18,Barêmes!$G$51:$G$70,-1),-5)))</f>
        <v/>
      </c>
      <c r="Q18" s="21" t="str">
        <f t="shared" si="0"/>
        <v/>
      </c>
    </row>
    <row r="19" spans="1:17" x14ac:dyDescent="0.3">
      <c r="A19" s="15">
        <v>17</v>
      </c>
      <c r="B19" s="18"/>
      <c r="C19" s="18"/>
      <c r="D19" s="18"/>
      <c r="E19" s="18"/>
      <c r="F19" s="20"/>
      <c r="G19" s="25"/>
      <c r="H19" s="18"/>
      <c r="I19" s="28"/>
      <c r="J19" s="18"/>
      <c r="K19" s="31"/>
      <c r="L19" s="34" t="str">
        <f ca="1">IF(B19="","",IF($F19="g",OFFSET(Barêmes!C$50,MATCH('3AS'!G19,Barêmes!$C$51:$C$70,1),-1),OFFSET(Barêmes!K$50,MATCH('3AS'!G19,Barêmes!$K$51:$K$70,-1),-1)))</f>
        <v/>
      </c>
      <c r="M19" s="18" t="str">
        <f ca="1">IF(B19="","",IF($F19="g",OFFSET(Barêmes!D$50,MATCH('3AS'!H19,Barêmes!$D$51:$D$70,-1),-2),OFFSET(Barêmes!L$50,MATCH('3AS'!H19,Barêmes!$L$51:$L$70,-1),-2)))</f>
        <v/>
      </c>
      <c r="N19" s="37" t="str">
        <f ca="1">IF(B19="","",IF($F19="g",OFFSET(Barêmes!E$50,MATCH('3AS'!I19,Barêmes!$E$51:$E$70,1),-3),OFFSET(Barêmes!M$50,MATCH('3AS'!I19,Barêmes!$M$51:$M$70,1),-3)))</f>
        <v/>
      </c>
      <c r="O19" s="18" t="str">
        <f ca="1">IF(B19="","",IF($F19="g",OFFSET(Barêmes!F$50,MATCH('3AS'!J19,Barêmes!$F$51:$F$70,-1),-4),OFFSET(Barêmes!N$50,MATCH('3AS'!J19,Barêmes!$N$51:$N$70,-1),-4)))</f>
        <v/>
      </c>
      <c r="P19" s="40" t="str">
        <f ca="1">IF(B19="","",IF($F19="g",OFFSET(Barêmes!G$50,MATCH('3AS'!K19,Barêmes!$G$51:$G$70,-1),-5),OFFSET(Barêmes!O$50,MATCH('3AS'!K19,Barêmes!$G$51:$G$70,-1),-5)))</f>
        <v/>
      </c>
      <c r="Q19" s="21" t="str">
        <f t="shared" si="0"/>
        <v/>
      </c>
    </row>
    <row r="20" spans="1:17" x14ac:dyDescent="0.3">
      <c r="A20" s="15">
        <v>18</v>
      </c>
      <c r="B20" s="18"/>
      <c r="C20" s="18"/>
      <c r="D20" s="18"/>
      <c r="E20" s="18"/>
      <c r="F20" s="20"/>
      <c r="G20" s="25"/>
      <c r="H20" s="18"/>
      <c r="I20" s="28"/>
      <c r="J20" s="18"/>
      <c r="K20" s="31"/>
      <c r="L20" s="34" t="str">
        <f ca="1">IF(B20="","",IF($F20="g",OFFSET(Barêmes!C$50,MATCH('3AS'!G20,Barêmes!$C$51:$C$70,1),-1),OFFSET(Barêmes!K$50,MATCH('3AS'!G20,Barêmes!$K$51:$K$70,-1),-1)))</f>
        <v/>
      </c>
      <c r="M20" s="18" t="str">
        <f ca="1">IF(B20="","",IF($F20="g",OFFSET(Barêmes!D$50,MATCH('3AS'!H20,Barêmes!$D$51:$D$70,-1),-2),OFFSET(Barêmes!L$50,MATCH('3AS'!H20,Barêmes!$L$51:$L$70,-1),-2)))</f>
        <v/>
      </c>
      <c r="N20" s="37" t="str">
        <f ca="1">IF(B20="","",IF($F20="g",OFFSET(Barêmes!E$50,MATCH('3AS'!I20,Barêmes!$E$51:$E$70,1),-3),OFFSET(Barêmes!M$50,MATCH('3AS'!I20,Barêmes!$M$51:$M$70,1),-3)))</f>
        <v/>
      </c>
      <c r="O20" s="18" t="str">
        <f ca="1">IF(B20="","",IF($F20="g",OFFSET(Barêmes!F$50,MATCH('3AS'!J20,Barêmes!$F$51:$F$70,-1),-4),OFFSET(Barêmes!N$50,MATCH('3AS'!J20,Barêmes!$N$51:$N$70,-1),-4)))</f>
        <v/>
      </c>
      <c r="P20" s="40" t="str">
        <f ca="1">IF(B20="","",IF($F20="g",OFFSET(Barêmes!G$50,MATCH('3AS'!K20,Barêmes!$G$51:$G$70,-1),-5),OFFSET(Barêmes!O$50,MATCH('3AS'!K20,Barêmes!$G$51:$G$70,-1),-5)))</f>
        <v/>
      </c>
      <c r="Q20" s="21" t="str">
        <f t="shared" si="0"/>
        <v/>
      </c>
    </row>
    <row r="21" spans="1:17" x14ac:dyDescent="0.3">
      <c r="A21" s="15">
        <v>19</v>
      </c>
      <c r="B21" s="18"/>
      <c r="C21" s="18"/>
      <c r="D21" s="18"/>
      <c r="E21" s="18"/>
      <c r="F21" s="20"/>
      <c r="G21" s="25"/>
      <c r="H21" s="18"/>
      <c r="I21" s="28"/>
      <c r="J21" s="18"/>
      <c r="K21" s="31"/>
      <c r="L21" s="34" t="str">
        <f ca="1">IF(B21="","",IF($F21="g",OFFSET(Barêmes!C$50,MATCH('3AS'!G21,Barêmes!$C$51:$C$70,1),-1),OFFSET(Barêmes!K$50,MATCH('3AS'!G21,Barêmes!$K$51:$K$70,-1),-1)))</f>
        <v/>
      </c>
      <c r="M21" s="18" t="str">
        <f ca="1">IF(B21="","",IF($F21="g",OFFSET(Barêmes!D$50,MATCH('3AS'!H21,Barêmes!$D$51:$D$70,-1),-2),OFFSET(Barêmes!L$50,MATCH('3AS'!H21,Barêmes!$L$51:$L$70,-1),-2)))</f>
        <v/>
      </c>
      <c r="N21" s="37" t="str">
        <f ca="1">IF(B21="","",IF($F21="g",OFFSET(Barêmes!E$50,MATCH('3AS'!I21,Barêmes!$E$51:$E$70,1),-3),OFFSET(Barêmes!M$50,MATCH('3AS'!I21,Barêmes!$M$51:$M$70,1),-3)))</f>
        <v/>
      </c>
      <c r="O21" s="18" t="str">
        <f ca="1">IF(B21="","",IF($F21="g",OFFSET(Barêmes!F$50,MATCH('3AS'!J21,Barêmes!$F$51:$F$70,-1),-4),OFFSET(Barêmes!N$50,MATCH('3AS'!J21,Barêmes!$N$51:$N$70,-1),-4)))</f>
        <v/>
      </c>
      <c r="P21" s="40" t="str">
        <f ca="1">IF(B21="","",IF($F21="g",OFFSET(Barêmes!G$50,MATCH('3AS'!K21,Barêmes!$G$51:$G$70,-1),-5),OFFSET(Barêmes!O$50,MATCH('3AS'!K21,Barêmes!$G$51:$G$70,-1),-5)))</f>
        <v/>
      </c>
      <c r="Q21" s="21" t="str">
        <f t="shared" si="0"/>
        <v/>
      </c>
    </row>
    <row r="22" spans="1:17" x14ac:dyDescent="0.3">
      <c r="A22" s="15">
        <v>20</v>
      </c>
      <c r="B22" s="18"/>
      <c r="C22" s="18"/>
      <c r="D22" s="18"/>
      <c r="E22" s="18"/>
      <c r="F22" s="20"/>
      <c r="G22" s="25"/>
      <c r="H22" s="18"/>
      <c r="I22" s="28"/>
      <c r="J22" s="18"/>
      <c r="K22" s="31"/>
      <c r="L22" s="34" t="str">
        <f ca="1">IF(B22="","",IF($F22="g",OFFSET(Barêmes!C$50,MATCH('3AS'!G22,Barêmes!$C$51:$C$70,1),-1),OFFSET(Barêmes!K$50,MATCH('3AS'!G22,Barêmes!$K$51:$K$70,-1),-1)))</f>
        <v/>
      </c>
      <c r="M22" s="18" t="str">
        <f ca="1">IF(B22="","",IF($F22="g",OFFSET(Barêmes!D$50,MATCH('3AS'!H22,Barêmes!$D$51:$D$70,-1),-2),OFFSET(Barêmes!L$50,MATCH('3AS'!H22,Barêmes!$L$51:$L$70,-1),-2)))</f>
        <v/>
      </c>
      <c r="N22" s="37" t="str">
        <f ca="1">IF(B22="","",IF($F22="g",OFFSET(Barêmes!E$50,MATCH('3AS'!I22,Barêmes!$E$51:$E$70,1),-3),OFFSET(Barêmes!M$50,MATCH('3AS'!I22,Barêmes!$M$51:$M$70,1),-3)))</f>
        <v/>
      </c>
      <c r="O22" s="18" t="str">
        <f ca="1">IF(B22="","",IF($F22="g",OFFSET(Barêmes!F$50,MATCH('3AS'!J22,Barêmes!$F$51:$F$70,-1),-4),OFFSET(Barêmes!N$50,MATCH('3AS'!J22,Barêmes!$N$51:$N$70,-1),-4)))</f>
        <v/>
      </c>
      <c r="P22" s="40" t="str">
        <f ca="1">IF(B22="","",IF($F22="g",OFFSET(Barêmes!G$50,MATCH('3AS'!K22,Barêmes!$G$51:$G$70,-1),-5),OFFSET(Barêmes!O$50,MATCH('3AS'!K22,Barêmes!$G$51:$G$70,-1),-5)))</f>
        <v/>
      </c>
      <c r="Q22" s="21" t="str">
        <f t="shared" si="0"/>
        <v/>
      </c>
    </row>
    <row r="23" spans="1:17" x14ac:dyDescent="0.3">
      <c r="A23" s="15">
        <v>21</v>
      </c>
      <c r="B23" s="18"/>
      <c r="C23" s="18"/>
      <c r="D23" s="18"/>
      <c r="E23" s="18"/>
      <c r="F23" s="20"/>
      <c r="G23" s="25"/>
      <c r="H23" s="18"/>
      <c r="I23" s="28"/>
      <c r="J23" s="18"/>
      <c r="K23" s="31"/>
      <c r="L23" s="34" t="str">
        <f ca="1">IF(B23="","",IF($F23="g",OFFSET(Barêmes!C$50,MATCH('3AS'!G23,Barêmes!$C$51:$C$70,1),-1),OFFSET(Barêmes!K$50,MATCH('3AS'!G23,Barêmes!$K$51:$K$70,-1),-1)))</f>
        <v/>
      </c>
      <c r="M23" s="18" t="str">
        <f ca="1">IF(B23="","",IF($F23="g",OFFSET(Barêmes!D$50,MATCH('3AS'!H23,Barêmes!$D$51:$D$70,-1),-2),OFFSET(Barêmes!L$50,MATCH('3AS'!H23,Barêmes!$L$51:$L$70,-1),-2)))</f>
        <v/>
      </c>
      <c r="N23" s="37" t="str">
        <f ca="1">IF(B23="","",IF($F23="g",OFFSET(Barêmes!E$50,MATCH('3AS'!I23,Barêmes!$E$51:$E$70,1),-3),OFFSET(Barêmes!M$50,MATCH('3AS'!I23,Barêmes!$M$51:$M$70,1),-3)))</f>
        <v/>
      </c>
      <c r="O23" s="18" t="str">
        <f ca="1">IF(B23="","",IF($F23="g",OFFSET(Barêmes!F$50,MATCH('3AS'!J23,Barêmes!$F$51:$F$70,-1),-4),OFFSET(Barêmes!N$50,MATCH('3AS'!J23,Barêmes!$N$51:$N$70,-1),-4)))</f>
        <v/>
      </c>
      <c r="P23" s="40" t="str">
        <f ca="1">IF(B23="","",IF($F23="g",OFFSET(Barêmes!G$50,MATCH('3AS'!K23,Barêmes!$G$51:$G$70,-1),-5),OFFSET(Barêmes!O$50,MATCH('3AS'!K23,Barêmes!$G$51:$G$70,-1),-5)))</f>
        <v/>
      </c>
      <c r="Q23" s="21" t="str">
        <f t="shared" si="0"/>
        <v/>
      </c>
    </row>
    <row r="24" spans="1:17" x14ac:dyDescent="0.3">
      <c r="A24" s="15">
        <v>22</v>
      </c>
      <c r="B24" s="18"/>
      <c r="C24" s="18"/>
      <c r="D24" s="18"/>
      <c r="E24" s="18"/>
      <c r="F24" s="20"/>
      <c r="G24" s="25"/>
      <c r="H24" s="18"/>
      <c r="I24" s="28"/>
      <c r="J24" s="18"/>
      <c r="K24" s="31"/>
      <c r="L24" s="34" t="str">
        <f ca="1">IF(B24="","",IF($F24="g",OFFSET(Barêmes!C$50,MATCH('3AS'!G24,Barêmes!$C$51:$C$70,1),-1),OFFSET(Barêmes!K$50,MATCH('3AS'!G24,Barêmes!$K$51:$K$70,-1),-1)))</f>
        <v/>
      </c>
      <c r="M24" s="18" t="str">
        <f ca="1">IF(B24="","",IF($F24="g",OFFSET(Barêmes!D$50,MATCH('3AS'!H24,Barêmes!$D$51:$D$70,-1),-2),OFFSET(Barêmes!L$50,MATCH('3AS'!H24,Barêmes!$L$51:$L$70,-1),-2)))</f>
        <v/>
      </c>
      <c r="N24" s="37" t="str">
        <f ca="1">IF(B24="","",IF($F24="g",OFFSET(Barêmes!E$50,MATCH('3AS'!I24,Barêmes!$E$51:$E$70,1),-3),OFFSET(Barêmes!M$50,MATCH('3AS'!I24,Barêmes!$M$51:$M$70,1),-3)))</f>
        <v/>
      </c>
      <c r="O24" s="18" t="str">
        <f ca="1">IF(B24="","",IF($F24="g",OFFSET(Barêmes!F$50,MATCH('3AS'!J24,Barêmes!$F$51:$F$70,-1),-4),OFFSET(Barêmes!N$50,MATCH('3AS'!J24,Barêmes!$N$51:$N$70,-1),-4)))</f>
        <v/>
      </c>
      <c r="P24" s="40" t="str">
        <f ca="1">IF(B24="","",IF($F24="g",OFFSET(Barêmes!G$50,MATCH('3AS'!K24,Barêmes!$G$51:$G$70,-1),-5),OFFSET(Barêmes!O$50,MATCH('3AS'!K24,Barêmes!$G$51:$G$70,-1),-5)))</f>
        <v/>
      </c>
      <c r="Q24" s="21" t="str">
        <f t="shared" si="0"/>
        <v/>
      </c>
    </row>
    <row r="25" spans="1:17" x14ac:dyDescent="0.3">
      <c r="A25" s="15">
        <v>23</v>
      </c>
      <c r="B25" s="18"/>
      <c r="C25" s="18"/>
      <c r="D25" s="18"/>
      <c r="E25" s="18"/>
      <c r="F25" s="20"/>
      <c r="G25" s="25"/>
      <c r="H25" s="18"/>
      <c r="I25" s="28"/>
      <c r="J25" s="18"/>
      <c r="K25" s="31"/>
      <c r="L25" s="34" t="str">
        <f ca="1">IF(B25="","",IF($F25="g",OFFSET(Barêmes!C$50,MATCH('3AS'!G25,Barêmes!$C$51:$C$70,1),-1),OFFSET(Barêmes!K$50,MATCH('3AS'!G25,Barêmes!$K$51:$K$70,-1),-1)))</f>
        <v/>
      </c>
      <c r="M25" s="18" t="str">
        <f ca="1">IF(B25="","",IF($F25="g",OFFSET(Barêmes!D$50,MATCH('3AS'!H25,Barêmes!$D$51:$D$70,-1),-2),OFFSET(Barêmes!L$50,MATCH('3AS'!H25,Barêmes!$L$51:$L$70,-1),-2)))</f>
        <v/>
      </c>
      <c r="N25" s="37" t="str">
        <f ca="1">IF(B25="","",IF($F25="g",OFFSET(Barêmes!E$50,MATCH('3AS'!I25,Barêmes!$E$51:$E$70,1),-3),OFFSET(Barêmes!M$50,MATCH('3AS'!I25,Barêmes!$M$51:$M$70,1),-3)))</f>
        <v/>
      </c>
      <c r="O25" s="18" t="str">
        <f ca="1">IF(B25="","",IF($F25="g",OFFSET(Barêmes!F$50,MATCH('3AS'!J25,Barêmes!$F$51:$F$70,-1),-4),OFFSET(Barêmes!N$50,MATCH('3AS'!J25,Barêmes!$N$51:$N$70,-1),-4)))</f>
        <v/>
      </c>
      <c r="P25" s="40" t="str">
        <f ca="1">IF(B25="","",IF($F25="g",OFFSET(Barêmes!G$50,MATCH('3AS'!K25,Barêmes!$G$51:$G$70,-1),-5),OFFSET(Barêmes!O$50,MATCH('3AS'!K25,Barêmes!$G$51:$G$70,-1),-5)))</f>
        <v/>
      </c>
      <c r="Q25" s="21" t="str">
        <f t="shared" si="0"/>
        <v/>
      </c>
    </row>
    <row r="26" spans="1:17" x14ac:dyDescent="0.3">
      <c r="A26" s="15">
        <v>24</v>
      </c>
      <c r="B26" s="18"/>
      <c r="C26" s="18"/>
      <c r="D26" s="18"/>
      <c r="E26" s="18"/>
      <c r="F26" s="20"/>
      <c r="G26" s="25"/>
      <c r="H26" s="18"/>
      <c r="I26" s="28"/>
      <c r="J26" s="18"/>
      <c r="K26" s="31"/>
      <c r="L26" s="34" t="str">
        <f ca="1">IF(B26="","",IF($F26="g",OFFSET(Barêmes!C$50,MATCH('3AS'!G26,Barêmes!$C$51:$C$70,1),-1),OFFSET(Barêmes!K$50,MATCH('3AS'!G26,Barêmes!$K$51:$K$70,-1),-1)))</f>
        <v/>
      </c>
      <c r="M26" s="18" t="str">
        <f ca="1">IF(B26="","",IF($F26="g",OFFSET(Barêmes!D$50,MATCH('3AS'!H26,Barêmes!$D$51:$D$70,-1),-2),OFFSET(Barêmes!L$50,MATCH('3AS'!H26,Barêmes!$L$51:$L$70,-1),-2)))</f>
        <v/>
      </c>
      <c r="N26" s="37" t="str">
        <f ca="1">IF(B26="","",IF($F26="g",OFFSET(Barêmes!E$50,MATCH('3AS'!I26,Barêmes!$E$51:$E$70,1),-3),OFFSET(Barêmes!M$50,MATCH('3AS'!I26,Barêmes!$M$51:$M$70,1),-3)))</f>
        <v/>
      </c>
      <c r="O26" s="18" t="str">
        <f ca="1">IF(B26="","",IF($F26="g",OFFSET(Barêmes!F$50,MATCH('3AS'!J26,Barêmes!$F$51:$F$70,-1),-4),OFFSET(Barêmes!N$50,MATCH('3AS'!J26,Barêmes!$N$51:$N$70,-1),-4)))</f>
        <v/>
      </c>
      <c r="P26" s="40" t="str">
        <f ca="1">IF(B26="","",IF($F26="g",OFFSET(Barêmes!G$50,MATCH('3AS'!K26,Barêmes!$G$51:$G$70,-1),-5),OFFSET(Barêmes!O$50,MATCH('3AS'!K26,Barêmes!$G$51:$G$70,-1),-5)))</f>
        <v/>
      </c>
      <c r="Q26" s="21" t="str">
        <f t="shared" si="0"/>
        <v/>
      </c>
    </row>
    <row r="27" spans="1:17" x14ac:dyDescent="0.3">
      <c r="A27" s="15">
        <v>25</v>
      </c>
      <c r="B27" s="18"/>
      <c r="C27" s="18"/>
      <c r="D27" s="18"/>
      <c r="E27" s="18"/>
      <c r="F27" s="20"/>
      <c r="G27" s="25"/>
      <c r="H27" s="18"/>
      <c r="I27" s="28"/>
      <c r="J27" s="18"/>
      <c r="K27" s="31"/>
      <c r="L27" s="34" t="str">
        <f ca="1">IF(B27="","",IF($F27="g",OFFSET(Barêmes!C$50,MATCH('3AS'!G27,Barêmes!$C$51:$C$70,1),-1),OFFSET(Barêmes!K$50,MATCH('3AS'!G27,Barêmes!$K$51:$K$70,-1),-1)))</f>
        <v/>
      </c>
      <c r="M27" s="18" t="str">
        <f ca="1">IF(B27="","",IF($F27="g",OFFSET(Barêmes!D$50,MATCH('3AS'!H27,Barêmes!$D$51:$D$70,-1),-2),OFFSET(Barêmes!L$50,MATCH('3AS'!H27,Barêmes!$L$51:$L$70,-1),-2)))</f>
        <v/>
      </c>
      <c r="N27" s="37" t="str">
        <f ca="1">IF(B27="","",IF($F27="g",OFFSET(Barêmes!E$50,MATCH('3AS'!I27,Barêmes!$E$51:$E$70,1),-3),OFFSET(Barêmes!M$50,MATCH('3AS'!I27,Barêmes!$M$51:$M$70,1),-3)))</f>
        <v/>
      </c>
      <c r="O27" s="18" t="str">
        <f ca="1">IF(B27="","",IF($F27="g",OFFSET(Barêmes!F$50,MATCH('3AS'!J27,Barêmes!$F$51:$F$70,-1),-4),OFFSET(Barêmes!N$50,MATCH('3AS'!J27,Barêmes!$N$51:$N$70,-1),-4)))</f>
        <v/>
      </c>
      <c r="P27" s="40" t="str">
        <f ca="1">IF(B27="","",IF($F27="g",OFFSET(Barêmes!G$50,MATCH('3AS'!K27,Barêmes!$G$51:$G$70,-1),-5),OFFSET(Barêmes!O$50,MATCH('3AS'!K27,Barêmes!$G$51:$G$70,-1),-5)))</f>
        <v/>
      </c>
      <c r="Q27" s="21" t="str">
        <f t="shared" si="0"/>
        <v/>
      </c>
    </row>
    <row r="28" spans="1:17" x14ac:dyDescent="0.3">
      <c r="A28" s="15">
        <v>26</v>
      </c>
      <c r="B28" s="18"/>
      <c r="C28" s="18"/>
      <c r="D28" s="18"/>
      <c r="E28" s="18"/>
      <c r="F28" s="20"/>
      <c r="G28" s="25"/>
      <c r="H28" s="18"/>
      <c r="I28" s="28"/>
      <c r="J28" s="18"/>
      <c r="K28" s="31"/>
      <c r="L28" s="34" t="str">
        <f ca="1">IF(B28="","",IF($F28="g",OFFSET(Barêmes!C$50,MATCH('3AS'!G28,Barêmes!$C$51:$C$70,1),-1),OFFSET(Barêmes!K$50,MATCH('3AS'!G28,Barêmes!$K$51:$K$70,-1),-1)))</f>
        <v/>
      </c>
      <c r="M28" s="18" t="str">
        <f ca="1">IF(B28="","",IF($F28="g",OFFSET(Barêmes!D$50,MATCH('3AS'!H28,Barêmes!$D$51:$D$70,-1),-2),OFFSET(Barêmes!L$50,MATCH('3AS'!H28,Barêmes!$L$51:$L$70,-1),-2)))</f>
        <v/>
      </c>
      <c r="N28" s="37" t="str">
        <f ca="1">IF(B28="","",IF($F28="g",OFFSET(Barêmes!E$50,MATCH('3AS'!I28,Barêmes!$E$51:$E$70,1),-3),OFFSET(Barêmes!M$50,MATCH('3AS'!I28,Barêmes!$M$51:$M$70,1),-3)))</f>
        <v/>
      </c>
      <c r="O28" s="18" t="str">
        <f ca="1">IF(B28="","",IF($F28="g",OFFSET(Barêmes!F$50,MATCH('3AS'!J28,Barêmes!$F$51:$F$70,-1),-4),OFFSET(Barêmes!N$50,MATCH('3AS'!J28,Barêmes!$N$51:$N$70,-1),-4)))</f>
        <v/>
      </c>
      <c r="P28" s="40" t="str">
        <f ca="1">IF(B28="","",IF($F28="g",OFFSET(Barêmes!G$50,MATCH('3AS'!K28,Barêmes!$G$51:$G$70,-1),-5),OFFSET(Barêmes!O$50,MATCH('3AS'!K28,Barêmes!$G$51:$G$70,-1),-5)))</f>
        <v/>
      </c>
      <c r="Q28" s="21" t="str">
        <f t="shared" si="0"/>
        <v/>
      </c>
    </row>
    <row r="29" spans="1:17" x14ac:dyDescent="0.3">
      <c r="A29" s="15">
        <v>27</v>
      </c>
      <c r="B29" s="18"/>
      <c r="C29" s="18"/>
      <c r="D29" s="18"/>
      <c r="E29" s="18"/>
      <c r="F29" s="20"/>
      <c r="G29" s="25"/>
      <c r="H29" s="18"/>
      <c r="I29" s="28"/>
      <c r="J29" s="18"/>
      <c r="K29" s="31"/>
      <c r="L29" s="34" t="str">
        <f ca="1">IF(B29="","",IF($F29="g",OFFSET(Barêmes!C$50,MATCH('3AS'!G29,Barêmes!$C$51:$C$70,1),-1),OFFSET(Barêmes!K$50,MATCH('3AS'!G29,Barêmes!$K$51:$K$70,-1),-1)))</f>
        <v/>
      </c>
      <c r="M29" s="18" t="str">
        <f ca="1">IF(B29="","",IF($F29="g",OFFSET(Barêmes!D$50,MATCH('3AS'!H29,Barêmes!$D$51:$D$70,-1),-2),OFFSET(Barêmes!L$50,MATCH('3AS'!H29,Barêmes!$L$51:$L$70,-1),-2)))</f>
        <v/>
      </c>
      <c r="N29" s="37" t="str">
        <f ca="1">IF(B29="","",IF($F29="g",OFFSET(Barêmes!E$50,MATCH('3AS'!I29,Barêmes!$E$51:$E$70,1),-3),OFFSET(Barêmes!M$50,MATCH('3AS'!I29,Barêmes!$M$51:$M$70,1),-3)))</f>
        <v/>
      </c>
      <c r="O29" s="18" t="str">
        <f ca="1">IF(B29="","",IF($F29="g",OFFSET(Barêmes!F$50,MATCH('3AS'!J29,Barêmes!$F$51:$F$70,-1),-4),OFFSET(Barêmes!N$50,MATCH('3AS'!J29,Barêmes!$N$51:$N$70,-1),-4)))</f>
        <v/>
      </c>
      <c r="P29" s="40" t="str">
        <f ca="1">IF(B29="","",IF($F29="g",OFFSET(Barêmes!G$50,MATCH('3AS'!K29,Barêmes!$G$51:$G$70,-1),-5),OFFSET(Barêmes!O$50,MATCH('3AS'!K29,Barêmes!$G$51:$G$70,-1),-5)))</f>
        <v/>
      </c>
      <c r="Q29" s="21" t="str">
        <f t="shared" si="0"/>
        <v/>
      </c>
    </row>
    <row r="30" spans="1:17" x14ac:dyDescent="0.3">
      <c r="A30" s="15"/>
      <c r="B30" s="18"/>
      <c r="C30" s="18"/>
      <c r="D30" s="18"/>
      <c r="E30" s="18"/>
      <c r="F30" s="20"/>
      <c r="G30" s="25"/>
      <c r="H30" s="18"/>
      <c r="I30" s="28"/>
      <c r="J30" s="18"/>
      <c r="K30" s="31"/>
      <c r="L30" s="34" t="str">
        <f ca="1">IF(B30="","",IF($F30="g",OFFSET(Barêmes!C$50,MATCH('3AS'!G30,Barêmes!$C$51:$C$70,1),-1),OFFSET(Barêmes!K$50,MATCH('3AS'!G30,Barêmes!$K$51:$K$70,-1),-1)))</f>
        <v/>
      </c>
      <c r="M30" s="18" t="str">
        <f ca="1">IF(B30="","",IF($F30="g",OFFSET(Barêmes!D$50,MATCH('3AS'!H30,Barêmes!$D$51:$D$70,-1),-2),OFFSET(Barêmes!L$50,MATCH('3AS'!H30,Barêmes!$L$51:$L$70,-1),-2)))</f>
        <v/>
      </c>
      <c r="N30" s="37" t="str">
        <f ca="1">IF(B30="","",IF($F30="g",OFFSET(Barêmes!E$50,MATCH('3AS'!I30,Barêmes!$E$51:$E$70,1),-3),OFFSET(Barêmes!M$50,MATCH('3AS'!I30,Barêmes!$M$51:$M$70,1),-3)))</f>
        <v/>
      </c>
      <c r="O30" s="18" t="str">
        <f ca="1">IF(B30="","",IF($F30="g",OFFSET(Barêmes!F$50,MATCH('3AS'!J30,Barêmes!$F$51:$F$70,-1),-4),OFFSET(Barêmes!N$50,MATCH('3AS'!J30,Barêmes!$N$51:$N$70,-1),-4)))</f>
        <v/>
      </c>
      <c r="P30" s="40" t="str">
        <f ca="1">IF(B30="","",IF($F30="g",OFFSET(Barêmes!G$50,MATCH('3AS'!K30,Barêmes!$G$51:$G$70,-1),-5),OFFSET(Barêmes!O$50,MATCH('3AS'!K30,Barêmes!$G$51:$G$70,-1),-5)))</f>
        <v/>
      </c>
      <c r="Q30" s="21" t="str">
        <f t="shared" si="0"/>
        <v/>
      </c>
    </row>
    <row r="31" spans="1:17" x14ac:dyDescent="0.3">
      <c r="A31" s="15"/>
      <c r="B31" s="18"/>
      <c r="C31" s="18"/>
      <c r="D31" s="18"/>
      <c r="E31" s="18"/>
      <c r="F31" s="20"/>
      <c r="G31" s="25"/>
      <c r="H31" s="18"/>
      <c r="I31" s="28"/>
      <c r="J31" s="18"/>
      <c r="K31" s="31"/>
      <c r="L31" s="34" t="str">
        <f ca="1">IF(B31="","",IF($F31="g",OFFSET(Barêmes!C$50,MATCH('3AS'!G31,Barêmes!$C$51:$C$70,1),-1),OFFSET(Barêmes!K$50,MATCH('3AS'!G31,Barêmes!$K$51:$K$70,-1),-1)))</f>
        <v/>
      </c>
      <c r="M31" s="18" t="str">
        <f ca="1">IF(B31="","",IF($F31="g",OFFSET(Barêmes!D$50,MATCH('3AS'!H31,Barêmes!$D$51:$D$70,-1),-2),OFFSET(Barêmes!L$50,MATCH('3AS'!H31,Barêmes!$L$51:$L$70,-1),-2)))</f>
        <v/>
      </c>
      <c r="N31" s="37" t="str">
        <f ca="1">IF(B31="","",IF($F31="g",OFFSET(Barêmes!E$50,MATCH('3AS'!I31,Barêmes!$E$51:$E$70,1),-3),OFFSET(Barêmes!M$50,MATCH('3AS'!I31,Barêmes!$M$51:$M$70,1),-3)))</f>
        <v/>
      </c>
      <c r="O31" s="18" t="str">
        <f ca="1">IF(B31="","",IF($F31="g",OFFSET(Barêmes!F$50,MATCH('3AS'!J31,Barêmes!$F$51:$F$70,-1),-4),OFFSET(Barêmes!N$50,MATCH('3AS'!J31,Barêmes!$N$51:$N$70,-1),-4)))</f>
        <v/>
      </c>
      <c r="P31" s="40" t="str">
        <f ca="1">IF(B31="","",IF($F31="g",OFFSET(Barêmes!G$50,MATCH('3AS'!K31,Barêmes!$G$51:$G$70,-1),-5),OFFSET(Barêmes!O$50,MATCH('3AS'!K31,Barêmes!$G$51:$G$70,-1),-5)))</f>
        <v/>
      </c>
      <c r="Q31" s="21" t="str">
        <f t="shared" si="0"/>
        <v/>
      </c>
    </row>
    <row r="32" spans="1:17" x14ac:dyDescent="0.3">
      <c r="A32" s="15"/>
      <c r="B32" s="18"/>
      <c r="C32" s="18"/>
      <c r="D32" s="18"/>
      <c r="E32" s="18"/>
      <c r="F32" s="20"/>
      <c r="G32" s="25"/>
      <c r="H32" s="18"/>
      <c r="I32" s="28"/>
      <c r="J32" s="18"/>
      <c r="K32" s="31"/>
      <c r="L32" s="34" t="str">
        <f ca="1">IF(B32="","",IF($F32="g",OFFSET(Barêmes!C$50,MATCH('3AS'!G32,Barêmes!$C$51:$C$70,1),-1),OFFSET(Barêmes!K$50,MATCH('3AS'!G32,Barêmes!$K$51:$K$70,-1),-1)))</f>
        <v/>
      </c>
      <c r="M32" s="18" t="str">
        <f ca="1">IF(B32="","",IF($F32="g",OFFSET(Barêmes!D$50,MATCH('3AS'!H32,Barêmes!$D$51:$D$70,-1),-2),OFFSET(Barêmes!L$50,MATCH('3AS'!H32,Barêmes!$L$51:$L$70,-1),-2)))</f>
        <v/>
      </c>
      <c r="N32" s="37" t="str">
        <f ca="1">IF(B32="","",IF($F32="g",OFFSET(Barêmes!E$50,MATCH('3AS'!I32,Barêmes!$E$51:$E$70,1),-3),OFFSET(Barêmes!M$50,MATCH('3AS'!I32,Barêmes!$M$51:$M$70,1),-3)))</f>
        <v/>
      </c>
      <c r="O32" s="18" t="str">
        <f ca="1">IF(B32="","",IF($F32="g",OFFSET(Barêmes!F$50,MATCH('3AS'!J32,Barêmes!$F$51:$F$70,-1),-4),OFFSET(Barêmes!N$50,MATCH('3AS'!J32,Barêmes!$N$51:$N$70,-1),-4)))</f>
        <v/>
      </c>
      <c r="P32" s="40" t="str">
        <f ca="1">IF(B32="","",IF($F32="g",OFFSET(Barêmes!G$50,MATCH('3AS'!K32,Barêmes!$G$51:$G$70,-1),-5),OFFSET(Barêmes!O$50,MATCH('3AS'!K32,Barêmes!$G$51:$G$70,-1),-5)))</f>
        <v/>
      </c>
      <c r="Q32" s="21" t="str">
        <f t="shared" si="0"/>
        <v/>
      </c>
    </row>
    <row r="33" spans="1:17" x14ac:dyDescent="0.3">
      <c r="A33" s="15"/>
      <c r="B33" s="18"/>
      <c r="C33" s="18"/>
      <c r="D33" s="18"/>
      <c r="E33" s="18"/>
      <c r="F33" s="20"/>
      <c r="G33" s="25"/>
      <c r="H33" s="18"/>
      <c r="I33" s="28"/>
      <c r="J33" s="18"/>
      <c r="K33" s="31"/>
      <c r="L33" s="34" t="str">
        <f ca="1">IF(B33="","",IF($F33="g",OFFSET(Barêmes!C$50,MATCH('3AS'!G33,Barêmes!$C$51:$C$70,1),-1),OFFSET(Barêmes!K$50,MATCH('3AS'!G33,Barêmes!$K$51:$K$70,-1),-1)))</f>
        <v/>
      </c>
      <c r="M33" s="18" t="str">
        <f ca="1">IF(B33="","",IF($F33="g",OFFSET(Barêmes!D$50,MATCH('3AS'!H33,Barêmes!$D$51:$D$70,-1),-2),OFFSET(Barêmes!L$50,MATCH('3AS'!H33,Barêmes!$L$51:$L$70,-1),-2)))</f>
        <v/>
      </c>
      <c r="N33" s="37" t="str">
        <f ca="1">IF(B33="","",IF($F33="g",OFFSET(Barêmes!E$50,MATCH('3AS'!I33,Barêmes!$E$51:$E$70,1),-3),OFFSET(Barêmes!M$50,MATCH('3AS'!I33,Barêmes!$M$51:$M$70,1),-3)))</f>
        <v/>
      </c>
      <c r="O33" s="18" t="str">
        <f ca="1">IF(B33="","",IF($F33="g",OFFSET(Barêmes!F$50,MATCH('3AS'!J33,Barêmes!$F$51:$F$70,-1),-4),OFFSET(Barêmes!N$50,MATCH('3AS'!J33,Barêmes!$N$51:$N$70,-1),-4)))</f>
        <v/>
      </c>
      <c r="P33" s="40" t="str">
        <f ca="1">IF(B33="","",IF($F33="g",OFFSET(Barêmes!G$50,MATCH('3AS'!K33,Barêmes!$G$51:$G$70,-1),-5),OFFSET(Barêmes!O$50,MATCH('3AS'!K33,Barêmes!$G$51:$G$70,-1),-5)))</f>
        <v/>
      </c>
      <c r="Q33" s="21" t="str">
        <f t="shared" si="0"/>
        <v/>
      </c>
    </row>
    <row r="34" spans="1:17" ht="17.25" thickBot="1" x14ac:dyDescent="0.35">
      <c r="B34" s="18"/>
      <c r="C34" s="18"/>
      <c r="D34" s="18"/>
      <c r="E34" s="18"/>
      <c r="F34" s="20"/>
      <c r="G34" s="26"/>
      <c r="H34" s="23"/>
      <c r="I34" s="29"/>
      <c r="J34" s="23"/>
      <c r="K34" s="32"/>
      <c r="L34" s="34" t="str">
        <f ca="1">IF(B34="","",IF($F34="g",OFFSET(Barêmes!C$50,MATCH('3AS'!G34,Barêmes!$C$51:$C$70,1),-1),OFFSET(Barêmes!K$50,MATCH('3AS'!G34,Barêmes!$K$51:$K$70,-1),-1)))</f>
        <v/>
      </c>
      <c r="M34" s="18" t="str">
        <f ca="1">IF(B34="","",IF($F34="g",OFFSET(Barêmes!D$50,MATCH('3AS'!H34,Barêmes!$D$51:$D$70,-1),-2),OFFSET(Barêmes!L$50,MATCH('3AS'!H34,Barêmes!$L$51:$L$70,-1),-2)))</f>
        <v/>
      </c>
      <c r="N34" s="37" t="str">
        <f ca="1">IF(B34="","",IF($F34="g",OFFSET(Barêmes!E$50,MATCH('3AS'!I34,Barêmes!$E$51:$E$70,1),-3),OFFSET(Barêmes!M$50,MATCH('3AS'!I34,Barêmes!$M$51:$M$70,1),-3)))</f>
        <v/>
      </c>
      <c r="O34" s="18" t="str">
        <f ca="1">IF(B34="","",IF($F34="g",OFFSET(Barêmes!F$50,MATCH('3AS'!J34,Barêmes!$F$51:$F$70,-1),-4),OFFSET(Barêmes!N$50,MATCH('3AS'!J34,Barêmes!$N$51:$N$70,-1),-4)))</f>
        <v/>
      </c>
      <c r="P34" s="40" t="str">
        <f ca="1">IF(B34="","",IF($F34="g",OFFSET(Barêmes!G$50,MATCH('3AS'!K34,Barêmes!$G$51:$G$70,-1),-5),OFFSET(Barêmes!O$50,MATCH('3AS'!K34,Barêmes!$G$51:$G$70,-1),-5)))</f>
        <v/>
      </c>
      <c r="Q34" s="21" t="str">
        <f t="shared" si="0"/>
        <v/>
      </c>
    </row>
  </sheetData>
  <mergeCells count="3">
    <mergeCell ref="A1:Q1"/>
    <mergeCell ref="G2:K2"/>
    <mergeCell ref="L2:P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70"/>
  <sheetViews>
    <sheetView topLeftCell="F49" workbookViewId="0">
      <selection activeCell="C51" sqref="C51"/>
    </sheetView>
  </sheetViews>
  <sheetFormatPr baseColWidth="10" defaultRowHeight="15" x14ac:dyDescent="0.25"/>
  <cols>
    <col min="3" max="3" width="14.28515625" bestFit="1" customWidth="1"/>
    <col min="4" max="4" width="23" bestFit="1" customWidth="1"/>
    <col min="5" max="5" width="25.28515625" bestFit="1" customWidth="1"/>
    <col min="6" max="6" width="20.5703125" bestFit="1" customWidth="1"/>
    <col min="7" max="7" width="19.42578125" bestFit="1" customWidth="1"/>
    <col min="11" max="11" width="12.85546875" bestFit="1" customWidth="1"/>
    <col min="12" max="12" width="23" bestFit="1" customWidth="1"/>
    <col min="13" max="13" width="23.85546875" bestFit="1" customWidth="1"/>
    <col min="14" max="14" width="20.5703125" bestFit="1" customWidth="1"/>
    <col min="15" max="15" width="19.42578125" bestFit="1" customWidth="1"/>
  </cols>
  <sheetData>
    <row r="1" spans="2:15" ht="19.5" thickBot="1" x14ac:dyDescent="0.35">
      <c r="B1" s="55" t="s">
        <v>23</v>
      </c>
      <c r="C1" s="56"/>
      <c r="D1" s="56"/>
      <c r="E1" s="56"/>
      <c r="F1" s="56"/>
      <c r="G1" s="57"/>
      <c r="I1" s="58" t="s">
        <v>24</v>
      </c>
      <c r="J1" s="59"/>
      <c r="K1" s="59"/>
      <c r="L1" s="59"/>
      <c r="M1" s="59"/>
      <c r="N1" s="59"/>
      <c r="O1" s="60"/>
    </row>
    <row r="2" spans="2:15" ht="18.75" x14ac:dyDescent="0.3">
      <c r="B2" s="9" t="s">
        <v>12</v>
      </c>
      <c r="C2" s="9" t="s">
        <v>19</v>
      </c>
      <c r="D2" s="9" t="s">
        <v>18</v>
      </c>
      <c r="E2" s="9" t="s">
        <v>20</v>
      </c>
      <c r="F2" s="9" t="s">
        <v>27</v>
      </c>
      <c r="G2" s="9" t="s">
        <v>21</v>
      </c>
      <c r="I2" s="10" t="s">
        <v>14</v>
      </c>
      <c r="J2" s="9" t="s">
        <v>12</v>
      </c>
      <c r="K2" s="9" t="s">
        <v>17</v>
      </c>
      <c r="L2" s="9" t="s">
        <v>28</v>
      </c>
      <c r="M2" s="9" t="s">
        <v>20</v>
      </c>
      <c r="N2" s="9" t="s">
        <v>22</v>
      </c>
      <c r="O2" s="9" t="s">
        <v>21</v>
      </c>
    </row>
    <row r="3" spans="2:15" x14ac:dyDescent="0.25">
      <c r="B3" s="7">
        <v>6</v>
      </c>
      <c r="C3" s="2">
        <v>3.4</v>
      </c>
      <c r="D3" s="3">
        <v>809</v>
      </c>
      <c r="E3" s="4">
        <v>10.06</v>
      </c>
      <c r="F3" s="5">
        <v>3.9</v>
      </c>
      <c r="G3" s="1">
        <v>125</v>
      </c>
      <c r="I3" s="6">
        <v>1</v>
      </c>
      <c r="J3" s="8">
        <v>6</v>
      </c>
      <c r="K3" s="2">
        <v>2.17</v>
      </c>
      <c r="L3" s="3">
        <v>724</v>
      </c>
      <c r="M3" s="4">
        <v>8.9</v>
      </c>
      <c r="N3" s="5">
        <v>3.44</v>
      </c>
      <c r="O3" s="1"/>
    </row>
    <row r="4" spans="2:15" x14ac:dyDescent="0.25">
      <c r="B4" s="7">
        <v>5.7</v>
      </c>
      <c r="C4" s="2">
        <v>3.48</v>
      </c>
      <c r="D4" s="3">
        <v>764</v>
      </c>
      <c r="E4" s="4">
        <v>11</v>
      </c>
      <c r="F4" s="5">
        <v>3.75</v>
      </c>
      <c r="G4" s="1">
        <v>120</v>
      </c>
      <c r="I4" s="6">
        <v>2</v>
      </c>
      <c r="J4" s="8">
        <v>5.7</v>
      </c>
      <c r="K4" s="2">
        <v>2.25</v>
      </c>
      <c r="L4" s="3">
        <v>684</v>
      </c>
      <c r="M4" s="4">
        <v>9.1999999999999993</v>
      </c>
      <c r="N4" s="5">
        <v>3.3</v>
      </c>
      <c r="O4" s="1"/>
    </row>
    <row r="5" spans="2:15" x14ac:dyDescent="0.25">
      <c r="B5" s="7">
        <v>5.4</v>
      </c>
      <c r="C5" s="2">
        <v>3.56</v>
      </c>
      <c r="D5" s="3">
        <v>719</v>
      </c>
      <c r="E5" s="4">
        <v>11.4</v>
      </c>
      <c r="F5" s="5">
        <v>3.6</v>
      </c>
      <c r="G5" s="1">
        <v>115</v>
      </c>
      <c r="I5" s="6">
        <v>3</v>
      </c>
      <c r="J5" s="8">
        <v>5.4</v>
      </c>
      <c r="K5" s="2">
        <v>2.33</v>
      </c>
      <c r="L5" s="3">
        <v>644</v>
      </c>
      <c r="M5" s="4">
        <v>9.5</v>
      </c>
      <c r="N5" s="5">
        <v>3.16</v>
      </c>
      <c r="O5" s="1"/>
    </row>
    <row r="6" spans="2:15" x14ac:dyDescent="0.25">
      <c r="B6" s="7">
        <v>5.0999999999999996</v>
      </c>
      <c r="C6" s="2">
        <v>4.4000000000000004</v>
      </c>
      <c r="D6" s="3">
        <v>674</v>
      </c>
      <c r="E6" s="4">
        <v>11.8</v>
      </c>
      <c r="F6" s="5">
        <v>3.45</v>
      </c>
      <c r="G6" s="1">
        <v>110</v>
      </c>
      <c r="I6" s="6">
        <v>4</v>
      </c>
      <c r="J6" s="8">
        <v>5.0999999999999996</v>
      </c>
      <c r="K6" s="2">
        <v>2.41</v>
      </c>
      <c r="L6" s="3">
        <v>604</v>
      </c>
      <c r="M6" s="4">
        <v>9.8000000000000007</v>
      </c>
      <c r="N6" s="5">
        <v>3.02</v>
      </c>
      <c r="O6" s="1"/>
    </row>
    <row r="7" spans="2:15" x14ac:dyDescent="0.25">
      <c r="B7" s="7">
        <v>4.8</v>
      </c>
      <c r="C7" s="2">
        <v>4.12</v>
      </c>
      <c r="D7" s="3">
        <v>629</v>
      </c>
      <c r="E7" s="4">
        <v>12.2</v>
      </c>
      <c r="F7" s="5">
        <v>3.3</v>
      </c>
      <c r="G7" s="1">
        <v>105</v>
      </c>
      <c r="I7" s="6">
        <v>5</v>
      </c>
      <c r="J7" s="8">
        <v>4.8</v>
      </c>
      <c r="K7" s="2">
        <v>2.4900000000000002</v>
      </c>
      <c r="L7" s="3">
        <v>564</v>
      </c>
      <c r="M7" s="4">
        <v>10.1</v>
      </c>
      <c r="N7" s="5">
        <v>2.88</v>
      </c>
      <c r="O7" s="1"/>
    </row>
    <row r="8" spans="2:15" x14ac:dyDescent="0.25">
      <c r="B8" s="7">
        <v>4.5</v>
      </c>
      <c r="C8" s="2">
        <v>4.2</v>
      </c>
      <c r="D8" s="3">
        <v>584</v>
      </c>
      <c r="E8" s="4">
        <v>12.7</v>
      </c>
      <c r="F8" s="5">
        <v>3.15</v>
      </c>
      <c r="G8" s="1">
        <v>100</v>
      </c>
      <c r="I8" s="6">
        <v>6</v>
      </c>
      <c r="J8" s="8">
        <v>4.5</v>
      </c>
      <c r="K8" s="2">
        <v>2.57</v>
      </c>
      <c r="L8" s="3">
        <v>524</v>
      </c>
      <c r="M8" s="4">
        <v>10.4</v>
      </c>
      <c r="N8" s="5">
        <v>2.74</v>
      </c>
      <c r="O8" s="1"/>
    </row>
    <row r="9" spans="2:15" x14ac:dyDescent="0.25">
      <c r="B9" s="7">
        <v>4.2</v>
      </c>
      <c r="C9" s="2">
        <v>4.28</v>
      </c>
      <c r="D9" s="3">
        <v>539</v>
      </c>
      <c r="E9" s="4">
        <v>13.1</v>
      </c>
      <c r="F9" s="5">
        <v>3</v>
      </c>
      <c r="G9" s="1">
        <v>95</v>
      </c>
      <c r="I9" s="6">
        <v>7</v>
      </c>
      <c r="J9" s="8">
        <v>4.2</v>
      </c>
      <c r="K9" s="2">
        <v>3.05</v>
      </c>
      <c r="L9" s="3">
        <v>484</v>
      </c>
      <c r="M9" s="4">
        <v>10.7</v>
      </c>
      <c r="N9" s="5">
        <v>2.6</v>
      </c>
      <c r="O9" s="1"/>
    </row>
    <row r="10" spans="2:15" x14ac:dyDescent="0.25">
      <c r="B10" s="7">
        <v>3.9</v>
      </c>
      <c r="C10" s="2">
        <v>4.3600000000000003</v>
      </c>
      <c r="D10" s="3">
        <v>494</v>
      </c>
      <c r="E10" s="4">
        <v>13.5</v>
      </c>
      <c r="F10" s="5">
        <v>2.85</v>
      </c>
      <c r="G10" s="1">
        <v>90</v>
      </c>
      <c r="I10" s="6">
        <v>8</v>
      </c>
      <c r="J10" s="8">
        <v>3.9</v>
      </c>
      <c r="K10" s="2">
        <v>3.13</v>
      </c>
      <c r="L10" s="3">
        <v>444</v>
      </c>
      <c r="M10" s="4">
        <v>11</v>
      </c>
      <c r="N10" s="5">
        <v>2.46</v>
      </c>
      <c r="O10" s="1"/>
    </row>
    <row r="11" spans="2:15" x14ac:dyDescent="0.25">
      <c r="B11" s="7">
        <v>3.6</v>
      </c>
      <c r="C11" s="2">
        <v>4.4400000000000004</v>
      </c>
      <c r="D11" s="3">
        <v>454</v>
      </c>
      <c r="E11" s="4">
        <v>13.9</v>
      </c>
      <c r="F11" s="5">
        <v>2.7</v>
      </c>
      <c r="G11" s="1">
        <v>86.5</v>
      </c>
      <c r="I11" s="6">
        <v>9</v>
      </c>
      <c r="J11" s="8">
        <v>3.6</v>
      </c>
      <c r="K11" s="2">
        <v>3.21</v>
      </c>
      <c r="L11" s="3">
        <v>409</v>
      </c>
      <c r="M11" s="4">
        <v>11.3</v>
      </c>
      <c r="N11" s="5">
        <v>2.3199999999999998</v>
      </c>
      <c r="O11" s="1"/>
    </row>
    <row r="12" spans="2:15" x14ac:dyDescent="0.25">
      <c r="B12" s="7">
        <v>3.3</v>
      </c>
      <c r="C12" s="2">
        <v>4.5199999999999996</v>
      </c>
      <c r="D12" s="3">
        <v>414</v>
      </c>
      <c r="E12" s="4">
        <v>14.3</v>
      </c>
      <c r="F12" s="5">
        <v>255</v>
      </c>
      <c r="G12" s="1">
        <v>83</v>
      </c>
      <c r="I12" s="6">
        <v>10</v>
      </c>
      <c r="J12" s="8">
        <v>3.3</v>
      </c>
      <c r="K12" s="2">
        <v>3.29</v>
      </c>
      <c r="L12" s="3">
        <v>374</v>
      </c>
      <c r="M12" s="4">
        <v>11.6</v>
      </c>
      <c r="N12" s="5">
        <v>2.1800000000000002</v>
      </c>
      <c r="O12" s="1"/>
    </row>
    <row r="13" spans="2:15" x14ac:dyDescent="0.25">
      <c r="B13" s="7">
        <v>3</v>
      </c>
      <c r="C13" s="2">
        <v>5</v>
      </c>
      <c r="D13" s="3">
        <v>374</v>
      </c>
      <c r="E13" s="4">
        <v>14.8</v>
      </c>
      <c r="F13" s="5">
        <v>2.4</v>
      </c>
      <c r="G13" s="1">
        <v>79.5</v>
      </c>
      <c r="I13" s="6">
        <v>11</v>
      </c>
      <c r="J13" s="8">
        <v>3</v>
      </c>
      <c r="K13" s="2">
        <v>3.37</v>
      </c>
      <c r="L13" s="3">
        <v>339</v>
      </c>
      <c r="M13" s="4">
        <v>11.9</v>
      </c>
      <c r="N13" s="5">
        <v>2.04</v>
      </c>
      <c r="O13" s="1"/>
    </row>
    <row r="14" spans="2:15" x14ac:dyDescent="0.25">
      <c r="B14" s="7">
        <v>2.7</v>
      </c>
      <c r="C14" s="2">
        <v>5.08</v>
      </c>
      <c r="D14" s="3">
        <v>354</v>
      </c>
      <c r="E14" s="4">
        <v>15.2</v>
      </c>
      <c r="F14" s="5">
        <v>2.25</v>
      </c>
      <c r="G14" s="1">
        <v>76</v>
      </c>
      <c r="I14" s="6">
        <v>12</v>
      </c>
      <c r="J14" s="8">
        <v>2.7</v>
      </c>
      <c r="K14" s="2">
        <v>3.45</v>
      </c>
      <c r="L14" s="3">
        <v>314</v>
      </c>
      <c r="M14" s="4">
        <v>12.2</v>
      </c>
      <c r="N14" s="5">
        <v>1.9</v>
      </c>
      <c r="O14" s="1"/>
    </row>
    <row r="15" spans="2:15" x14ac:dyDescent="0.25">
      <c r="B15" s="7">
        <v>2.4</v>
      </c>
      <c r="C15" s="2">
        <v>5.16</v>
      </c>
      <c r="D15" s="3">
        <v>333</v>
      </c>
      <c r="E15" s="4">
        <v>15.6</v>
      </c>
      <c r="F15" s="5">
        <v>2.1</v>
      </c>
      <c r="G15" s="1">
        <v>72.5</v>
      </c>
      <c r="I15" s="6">
        <v>13</v>
      </c>
      <c r="J15" s="8">
        <v>2.4</v>
      </c>
      <c r="K15" s="2">
        <v>3.53</v>
      </c>
      <c r="L15" s="3">
        <v>289</v>
      </c>
      <c r="M15" s="4">
        <v>12.5</v>
      </c>
      <c r="N15" s="5">
        <v>1.76</v>
      </c>
      <c r="O15" s="1"/>
    </row>
    <row r="16" spans="2:15" x14ac:dyDescent="0.25">
      <c r="B16" s="7">
        <v>2.1</v>
      </c>
      <c r="C16" s="2">
        <v>5.24</v>
      </c>
      <c r="D16" s="3">
        <v>314</v>
      </c>
      <c r="E16" s="4">
        <v>16</v>
      </c>
      <c r="F16" s="5">
        <v>1.95</v>
      </c>
      <c r="G16" s="1">
        <v>69</v>
      </c>
      <c r="I16" s="6">
        <v>14</v>
      </c>
      <c r="J16" s="8">
        <v>2.1</v>
      </c>
      <c r="K16" s="2">
        <v>4.01</v>
      </c>
      <c r="L16" s="3">
        <v>264</v>
      </c>
      <c r="M16" s="4">
        <v>12.8</v>
      </c>
      <c r="N16" s="5">
        <v>1.62</v>
      </c>
      <c r="O16" s="1"/>
    </row>
    <row r="17" spans="2:15" x14ac:dyDescent="0.25">
      <c r="B17" s="7">
        <v>1.8</v>
      </c>
      <c r="C17" s="2">
        <v>5.32</v>
      </c>
      <c r="D17" s="3">
        <v>294</v>
      </c>
      <c r="E17" s="4">
        <v>16.399999999999999</v>
      </c>
      <c r="F17" s="5">
        <v>1.8</v>
      </c>
      <c r="G17" s="1">
        <v>65.5</v>
      </c>
      <c r="I17" s="6">
        <v>15</v>
      </c>
      <c r="J17" s="8">
        <v>1.8</v>
      </c>
      <c r="K17" s="2">
        <v>4.09</v>
      </c>
      <c r="L17" s="3">
        <v>239</v>
      </c>
      <c r="M17" s="4">
        <v>13.1</v>
      </c>
      <c r="N17" s="5">
        <v>1.48</v>
      </c>
      <c r="O17" s="1"/>
    </row>
    <row r="18" spans="2:15" x14ac:dyDescent="0.25">
      <c r="B18" s="7">
        <v>1.5</v>
      </c>
      <c r="C18" s="2">
        <v>5.4</v>
      </c>
      <c r="D18" s="3">
        <v>274</v>
      </c>
      <c r="E18" s="4">
        <v>16.8</v>
      </c>
      <c r="F18" s="5">
        <v>1.65</v>
      </c>
      <c r="G18" s="1">
        <v>62</v>
      </c>
      <c r="I18" s="6">
        <v>16</v>
      </c>
      <c r="J18" s="8">
        <v>1.5</v>
      </c>
      <c r="K18" s="2">
        <v>4.17</v>
      </c>
      <c r="L18" s="3">
        <v>214</v>
      </c>
      <c r="M18" s="4">
        <v>13.4</v>
      </c>
      <c r="N18" s="5">
        <v>1.34</v>
      </c>
      <c r="O18" s="1"/>
    </row>
    <row r="19" spans="2:15" x14ac:dyDescent="0.25">
      <c r="B19" s="7">
        <v>1.2</v>
      </c>
      <c r="C19" s="2">
        <v>5.48</v>
      </c>
      <c r="D19" s="3">
        <v>254</v>
      </c>
      <c r="E19" s="4">
        <v>17.3</v>
      </c>
      <c r="F19" s="5">
        <v>1.5</v>
      </c>
      <c r="G19" s="1">
        <v>58.5</v>
      </c>
      <c r="I19" s="6">
        <v>17</v>
      </c>
      <c r="J19" s="8">
        <v>1.2</v>
      </c>
      <c r="K19" s="2">
        <v>4.25</v>
      </c>
      <c r="L19" s="3">
        <v>189</v>
      </c>
      <c r="M19" s="4">
        <v>13.7</v>
      </c>
      <c r="N19" s="5">
        <v>1.2</v>
      </c>
      <c r="O19" s="1"/>
    </row>
    <row r="20" spans="2:15" x14ac:dyDescent="0.25">
      <c r="B20" s="7">
        <v>0.9</v>
      </c>
      <c r="C20" s="2">
        <v>5.56</v>
      </c>
      <c r="D20" s="3">
        <v>234</v>
      </c>
      <c r="E20" s="4">
        <v>17.7</v>
      </c>
      <c r="F20" s="5">
        <v>1.35</v>
      </c>
      <c r="G20" s="1">
        <v>55</v>
      </c>
      <c r="I20" s="6">
        <v>18</v>
      </c>
      <c r="J20" s="8">
        <v>0.9</v>
      </c>
      <c r="K20" s="2">
        <v>4.33</v>
      </c>
      <c r="L20" s="3">
        <v>164</v>
      </c>
      <c r="M20" s="4">
        <v>14</v>
      </c>
      <c r="N20" s="5">
        <v>106</v>
      </c>
      <c r="O20" s="1"/>
    </row>
    <row r="21" spans="2:15" x14ac:dyDescent="0.25">
      <c r="B21" s="7">
        <v>0.6</v>
      </c>
      <c r="C21" s="2">
        <v>6.04</v>
      </c>
      <c r="D21" s="3">
        <v>214</v>
      </c>
      <c r="E21" s="4">
        <v>18.100000000000001</v>
      </c>
      <c r="F21" s="5">
        <v>1.2</v>
      </c>
      <c r="G21" s="1">
        <v>51.5</v>
      </c>
      <c r="I21" s="6">
        <v>19</v>
      </c>
      <c r="J21" s="8">
        <v>0.6</v>
      </c>
      <c r="K21" s="2">
        <v>4.41</v>
      </c>
      <c r="L21" s="3">
        <v>139</v>
      </c>
      <c r="M21" s="4">
        <v>14.3</v>
      </c>
      <c r="N21" s="5">
        <v>0.92</v>
      </c>
      <c r="O21" s="1"/>
    </row>
    <row r="22" spans="2:15" x14ac:dyDescent="0.25">
      <c r="B22" s="7">
        <v>0.3</v>
      </c>
      <c r="C22" s="2">
        <v>6.12</v>
      </c>
      <c r="D22" s="3">
        <v>194</v>
      </c>
      <c r="E22" s="4">
        <v>18.5</v>
      </c>
      <c r="F22" s="5">
        <v>1.05</v>
      </c>
      <c r="G22" s="1">
        <v>48</v>
      </c>
      <c r="I22" s="6">
        <v>20</v>
      </c>
      <c r="J22" s="8">
        <v>0.3</v>
      </c>
      <c r="K22" s="2">
        <v>4.49</v>
      </c>
      <c r="L22" s="3">
        <v>114</v>
      </c>
      <c r="M22" s="4">
        <v>14.6</v>
      </c>
      <c r="N22" s="5">
        <v>0.78</v>
      </c>
      <c r="O22" s="1"/>
    </row>
    <row r="24" spans="2:15" ht="15.75" thickBot="1" x14ac:dyDescent="0.3"/>
    <row r="25" spans="2:15" ht="19.5" thickBot="1" x14ac:dyDescent="0.35">
      <c r="B25" s="61" t="s">
        <v>15</v>
      </c>
      <c r="C25" s="62"/>
      <c r="D25" s="62"/>
      <c r="E25" s="62"/>
      <c r="F25" s="62"/>
      <c r="G25" s="63"/>
      <c r="I25" s="64" t="s">
        <v>16</v>
      </c>
      <c r="J25" s="65"/>
      <c r="K25" s="65"/>
      <c r="L25" s="65"/>
      <c r="M25" s="65"/>
      <c r="N25" s="65"/>
      <c r="O25" s="66"/>
    </row>
    <row r="26" spans="2:15" ht="18.75" x14ac:dyDescent="0.3">
      <c r="B26" s="9" t="s">
        <v>12</v>
      </c>
      <c r="C26" s="9" t="s">
        <v>19</v>
      </c>
      <c r="D26" s="9" t="s">
        <v>18</v>
      </c>
      <c r="E26" s="9" t="s">
        <v>20</v>
      </c>
      <c r="F26" s="9" t="s">
        <v>22</v>
      </c>
      <c r="G26" s="9" t="s">
        <v>21</v>
      </c>
      <c r="I26" s="10" t="s">
        <v>14</v>
      </c>
      <c r="J26" s="9" t="s">
        <v>12</v>
      </c>
      <c r="K26" s="9" t="s">
        <v>17</v>
      </c>
      <c r="L26" s="9" t="s">
        <v>18</v>
      </c>
      <c r="M26" s="9" t="s">
        <v>20</v>
      </c>
      <c r="N26" s="9" t="s">
        <v>22</v>
      </c>
      <c r="O26" s="9" t="s">
        <v>21</v>
      </c>
    </row>
    <row r="27" spans="2:15" x14ac:dyDescent="0.25">
      <c r="B27" s="7">
        <v>6</v>
      </c>
      <c r="C27" s="2">
        <v>3.4</v>
      </c>
      <c r="D27" s="3">
        <v>809</v>
      </c>
      <c r="E27" s="4">
        <v>10.6</v>
      </c>
      <c r="F27" s="5">
        <v>3.9</v>
      </c>
      <c r="G27" s="1">
        <v>125</v>
      </c>
      <c r="I27" s="6">
        <v>1</v>
      </c>
      <c r="J27" s="8">
        <v>6</v>
      </c>
      <c r="K27" s="2">
        <v>4.74</v>
      </c>
      <c r="L27" s="3">
        <v>749</v>
      </c>
      <c r="M27" s="4">
        <v>8.8000000000000007</v>
      </c>
      <c r="N27" s="5">
        <v>3.34</v>
      </c>
      <c r="O27" s="1">
        <v>110</v>
      </c>
    </row>
    <row r="28" spans="2:15" x14ac:dyDescent="0.25">
      <c r="B28" s="7">
        <v>5.7</v>
      </c>
      <c r="C28" s="2">
        <v>3.48</v>
      </c>
      <c r="D28" s="3">
        <v>764</v>
      </c>
      <c r="E28" s="4">
        <v>11</v>
      </c>
      <c r="F28" s="5">
        <v>3.75</v>
      </c>
      <c r="G28" s="1">
        <v>120</v>
      </c>
      <c r="I28" s="6">
        <v>2</v>
      </c>
      <c r="J28" s="8">
        <v>5.7</v>
      </c>
      <c r="K28" s="2">
        <v>4.3899999999999997</v>
      </c>
      <c r="L28" s="3">
        <v>709</v>
      </c>
      <c r="M28" s="4">
        <v>9.1</v>
      </c>
      <c r="N28" s="5">
        <v>3.2</v>
      </c>
      <c r="O28" s="1">
        <v>105</v>
      </c>
    </row>
    <row r="29" spans="2:15" x14ac:dyDescent="0.25">
      <c r="B29" s="7">
        <v>5.4</v>
      </c>
      <c r="C29" s="2">
        <v>3.56</v>
      </c>
      <c r="D29" s="3">
        <v>719</v>
      </c>
      <c r="E29" s="4">
        <v>11.4</v>
      </c>
      <c r="F29" s="5">
        <v>3.6</v>
      </c>
      <c r="G29" s="1">
        <v>115</v>
      </c>
      <c r="I29" s="6">
        <v>3</v>
      </c>
      <c r="J29" s="8">
        <v>5.4</v>
      </c>
      <c r="K29" s="2">
        <v>4.3099999999999996</v>
      </c>
      <c r="L29" s="3">
        <v>669</v>
      </c>
      <c r="M29" s="4">
        <v>9.4</v>
      </c>
      <c r="N29" s="5">
        <v>3.06</v>
      </c>
      <c r="O29" s="1">
        <v>100</v>
      </c>
    </row>
    <row r="30" spans="2:15" x14ac:dyDescent="0.25">
      <c r="B30" s="7">
        <v>5.0999999999999996</v>
      </c>
      <c r="C30" s="2">
        <v>4.04</v>
      </c>
      <c r="D30" s="3">
        <v>674</v>
      </c>
      <c r="E30" s="4">
        <v>11.8</v>
      </c>
      <c r="F30" s="5">
        <v>3.45</v>
      </c>
      <c r="G30" s="1">
        <v>110</v>
      </c>
      <c r="I30" s="6">
        <v>4</v>
      </c>
      <c r="J30" s="8">
        <v>5.0999999999999996</v>
      </c>
      <c r="K30" s="2">
        <v>4.2300000000000004</v>
      </c>
      <c r="L30" s="3">
        <v>629</v>
      </c>
      <c r="M30" s="4">
        <v>9.6999999999999993</v>
      </c>
      <c r="N30" s="5">
        <v>2.92</v>
      </c>
      <c r="O30" s="1">
        <v>95</v>
      </c>
    </row>
    <row r="31" spans="2:15" x14ac:dyDescent="0.25">
      <c r="B31" s="7">
        <v>4.8</v>
      </c>
      <c r="C31" s="2">
        <v>4.12</v>
      </c>
      <c r="D31" s="3">
        <v>629</v>
      </c>
      <c r="E31" s="4">
        <v>12.2</v>
      </c>
      <c r="F31" s="5">
        <v>3.3</v>
      </c>
      <c r="G31" s="1">
        <v>105</v>
      </c>
      <c r="I31" s="6">
        <v>5</v>
      </c>
      <c r="J31" s="8">
        <v>4.8</v>
      </c>
      <c r="K31" s="2">
        <v>4.1500000000000004</v>
      </c>
      <c r="L31" s="3">
        <v>589</v>
      </c>
      <c r="M31" s="4">
        <v>10</v>
      </c>
      <c r="N31" s="5">
        <v>2.78</v>
      </c>
      <c r="O31" s="1">
        <v>90</v>
      </c>
    </row>
    <row r="32" spans="2:15" x14ac:dyDescent="0.25">
      <c r="B32" s="7">
        <v>4.5</v>
      </c>
      <c r="C32" s="2">
        <v>4.2</v>
      </c>
      <c r="D32" s="3">
        <v>584</v>
      </c>
      <c r="E32" s="4">
        <v>12.7</v>
      </c>
      <c r="F32" s="5">
        <v>3.15</v>
      </c>
      <c r="G32" s="1">
        <v>100</v>
      </c>
      <c r="I32" s="6">
        <v>6</v>
      </c>
      <c r="J32" s="8">
        <v>4.5</v>
      </c>
      <c r="K32" s="2">
        <v>4.07</v>
      </c>
      <c r="L32" s="3">
        <v>549</v>
      </c>
      <c r="M32" s="4">
        <v>10.3</v>
      </c>
      <c r="N32" s="5">
        <v>2.64</v>
      </c>
      <c r="O32" s="1">
        <v>85</v>
      </c>
    </row>
    <row r="33" spans="2:15" x14ac:dyDescent="0.25">
      <c r="B33" s="7">
        <v>4.2</v>
      </c>
      <c r="C33" s="2">
        <v>4.28</v>
      </c>
      <c r="D33" s="3">
        <v>539</v>
      </c>
      <c r="E33" s="4">
        <v>13.1</v>
      </c>
      <c r="F33" s="5">
        <v>3</v>
      </c>
      <c r="G33" s="1">
        <v>95</v>
      </c>
      <c r="I33" s="6">
        <v>7</v>
      </c>
      <c r="J33" s="8">
        <v>4.2</v>
      </c>
      <c r="K33" s="2">
        <v>3.59</v>
      </c>
      <c r="L33" s="3">
        <v>509</v>
      </c>
      <c r="M33" s="4">
        <v>10.6</v>
      </c>
      <c r="N33" s="5">
        <v>2.5</v>
      </c>
      <c r="O33" s="1">
        <v>80</v>
      </c>
    </row>
    <row r="34" spans="2:15" x14ac:dyDescent="0.25">
      <c r="B34" s="7">
        <v>3.9</v>
      </c>
      <c r="C34" s="2">
        <v>4.3600000000000003</v>
      </c>
      <c r="D34" s="3">
        <v>494</v>
      </c>
      <c r="E34" s="4">
        <v>13.5</v>
      </c>
      <c r="F34" s="5">
        <v>2.85</v>
      </c>
      <c r="G34" s="1">
        <v>90</v>
      </c>
      <c r="I34" s="6">
        <v>8</v>
      </c>
      <c r="J34" s="8">
        <v>3.9</v>
      </c>
      <c r="K34" s="2">
        <v>3.51</v>
      </c>
      <c r="L34" s="3">
        <v>469</v>
      </c>
      <c r="M34" s="4">
        <v>10.9</v>
      </c>
      <c r="N34" s="5">
        <v>2.36</v>
      </c>
      <c r="O34" s="1">
        <v>75</v>
      </c>
    </row>
    <row r="35" spans="2:15" x14ac:dyDescent="0.25">
      <c r="B35" s="7">
        <v>3.6</v>
      </c>
      <c r="C35" s="2">
        <v>4.4400000000000004</v>
      </c>
      <c r="D35" s="3">
        <v>454</v>
      </c>
      <c r="E35" s="4">
        <v>13.9</v>
      </c>
      <c r="F35" s="5">
        <v>2.7</v>
      </c>
      <c r="G35" s="1">
        <v>86.5</v>
      </c>
      <c r="I35" s="6">
        <v>9</v>
      </c>
      <c r="J35" s="8">
        <v>3.6</v>
      </c>
      <c r="K35" s="2">
        <v>3.43</v>
      </c>
      <c r="L35" s="3">
        <v>434</v>
      </c>
      <c r="M35" s="4">
        <v>11.2</v>
      </c>
      <c r="N35" s="5">
        <v>2.2200000000000002</v>
      </c>
      <c r="O35" s="1">
        <v>72</v>
      </c>
    </row>
    <row r="36" spans="2:15" x14ac:dyDescent="0.25">
      <c r="B36" s="7">
        <v>3.3</v>
      </c>
      <c r="C36" s="2">
        <v>4.5199999999999996</v>
      </c>
      <c r="D36" s="3">
        <v>414</v>
      </c>
      <c r="E36" s="4">
        <v>14.3</v>
      </c>
      <c r="F36" s="5">
        <v>2.5499999999999998</v>
      </c>
      <c r="G36" s="1">
        <v>83</v>
      </c>
      <c r="I36" s="6">
        <v>10</v>
      </c>
      <c r="J36" s="8">
        <v>3.3</v>
      </c>
      <c r="K36" s="2">
        <v>3.35</v>
      </c>
      <c r="L36" s="3">
        <v>399</v>
      </c>
      <c r="M36" s="4">
        <v>11.5</v>
      </c>
      <c r="N36" s="5">
        <v>2.08</v>
      </c>
      <c r="O36" s="1">
        <v>69</v>
      </c>
    </row>
    <row r="37" spans="2:15" x14ac:dyDescent="0.25">
      <c r="B37" s="7">
        <v>3</v>
      </c>
      <c r="C37" s="2">
        <v>5</v>
      </c>
      <c r="D37" s="3">
        <v>374</v>
      </c>
      <c r="E37" s="4">
        <v>14.8</v>
      </c>
      <c r="F37" s="5">
        <v>2.4</v>
      </c>
      <c r="G37" s="1">
        <v>79.5</v>
      </c>
      <c r="I37" s="6">
        <v>11</v>
      </c>
      <c r="J37" s="8">
        <v>3</v>
      </c>
      <c r="K37" s="2">
        <v>3.27</v>
      </c>
      <c r="L37" s="3">
        <v>364</v>
      </c>
      <c r="M37" s="4">
        <v>11.8</v>
      </c>
      <c r="N37" s="5">
        <v>1.96</v>
      </c>
      <c r="O37" s="1">
        <v>66</v>
      </c>
    </row>
    <row r="38" spans="2:15" x14ac:dyDescent="0.25">
      <c r="B38" s="7">
        <v>2.7</v>
      </c>
      <c r="C38" s="2">
        <v>5.08</v>
      </c>
      <c r="D38" s="3">
        <v>354</v>
      </c>
      <c r="E38" s="4">
        <v>15.2</v>
      </c>
      <c r="F38" s="5">
        <v>2.25</v>
      </c>
      <c r="G38" s="1">
        <v>76</v>
      </c>
      <c r="I38" s="6">
        <v>12</v>
      </c>
      <c r="J38" s="8">
        <v>2.7</v>
      </c>
      <c r="K38" s="2">
        <v>3.19</v>
      </c>
      <c r="L38" s="3">
        <v>339</v>
      </c>
      <c r="M38" s="4">
        <v>12.1</v>
      </c>
      <c r="N38" s="5">
        <v>1.8</v>
      </c>
      <c r="O38" s="1">
        <v>63</v>
      </c>
    </row>
    <row r="39" spans="2:15" x14ac:dyDescent="0.25">
      <c r="B39" s="7">
        <v>2.4</v>
      </c>
      <c r="C39" s="2">
        <v>5.16</v>
      </c>
      <c r="D39" s="3">
        <v>334</v>
      </c>
      <c r="E39" s="4">
        <v>15.6</v>
      </c>
      <c r="F39" s="5">
        <v>2.1</v>
      </c>
      <c r="G39" s="1">
        <v>72.5</v>
      </c>
      <c r="I39" s="6">
        <v>13</v>
      </c>
      <c r="J39" s="8">
        <v>2.4</v>
      </c>
      <c r="K39" s="2">
        <v>3.11</v>
      </c>
      <c r="L39" s="3">
        <v>314</v>
      </c>
      <c r="M39" s="4">
        <v>12.4</v>
      </c>
      <c r="N39" s="5">
        <v>1.66</v>
      </c>
      <c r="O39" s="1">
        <v>60</v>
      </c>
    </row>
    <row r="40" spans="2:15" x14ac:dyDescent="0.25">
      <c r="B40" s="7">
        <v>2.1</v>
      </c>
      <c r="C40" s="2">
        <v>5.24</v>
      </c>
      <c r="D40" s="3">
        <v>314</v>
      </c>
      <c r="E40" s="4">
        <v>16</v>
      </c>
      <c r="F40" s="5">
        <v>1.95</v>
      </c>
      <c r="G40" s="1">
        <v>69</v>
      </c>
      <c r="I40" s="6">
        <v>14</v>
      </c>
      <c r="J40" s="8">
        <v>2.1</v>
      </c>
      <c r="K40" s="2">
        <v>3.03</v>
      </c>
      <c r="L40" s="3">
        <v>289</v>
      </c>
      <c r="M40" s="4">
        <v>12.7</v>
      </c>
      <c r="N40" s="5">
        <v>1.52</v>
      </c>
      <c r="O40" s="1">
        <v>57</v>
      </c>
    </row>
    <row r="41" spans="2:15" x14ac:dyDescent="0.25">
      <c r="B41" s="7">
        <v>1.8</v>
      </c>
      <c r="C41" s="2">
        <v>5.32</v>
      </c>
      <c r="D41" s="3">
        <v>294</v>
      </c>
      <c r="E41" s="4">
        <v>16.399999999999999</v>
      </c>
      <c r="F41" s="5">
        <v>1.8</v>
      </c>
      <c r="G41" s="1">
        <v>65.5</v>
      </c>
      <c r="I41" s="6">
        <v>15</v>
      </c>
      <c r="J41" s="8">
        <v>1.8</v>
      </c>
      <c r="K41" s="2">
        <v>2.5499999999999998</v>
      </c>
      <c r="L41" s="3">
        <v>264</v>
      </c>
      <c r="M41" s="4">
        <v>13</v>
      </c>
      <c r="N41" s="5">
        <v>1.38</v>
      </c>
      <c r="O41" s="1">
        <v>54</v>
      </c>
    </row>
    <row r="42" spans="2:15" x14ac:dyDescent="0.25">
      <c r="B42" s="7">
        <v>1.5</v>
      </c>
      <c r="C42" s="2">
        <v>5.4</v>
      </c>
      <c r="D42" s="3">
        <v>274</v>
      </c>
      <c r="E42" s="4">
        <v>16.8</v>
      </c>
      <c r="F42" s="5">
        <v>1.65</v>
      </c>
      <c r="G42" s="1">
        <v>62</v>
      </c>
      <c r="I42" s="6">
        <v>16</v>
      </c>
      <c r="J42" s="8">
        <v>1.5</v>
      </c>
      <c r="K42" s="2">
        <v>2.4700000000000002</v>
      </c>
      <c r="L42" s="3">
        <v>239</v>
      </c>
      <c r="M42" s="4">
        <v>13.3</v>
      </c>
      <c r="N42" s="5">
        <v>1.24</v>
      </c>
      <c r="O42" s="1">
        <v>51</v>
      </c>
    </row>
    <row r="43" spans="2:15" x14ac:dyDescent="0.25">
      <c r="B43" s="7">
        <v>1.2</v>
      </c>
      <c r="C43" s="2">
        <v>5.48</v>
      </c>
      <c r="D43" s="3">
        <v>254</v>
      </c>
      <c r="E43" s="4">
        <v>17.3</v>
      </c>
      <c r="F43" s="5">
        <v>1.5</v>
      </c>
      <c r="G43" s="1">
        <v>58.5</v>
      </c>
      <c r="I43" s="6">
        <v>17</v>
      </c>
      <c r="J43" s="8">
        <v>1.2</v>
      </c>
      <c r="K43" s="2">
        <v>2.39</v>
      </c>
      <c r="L43" s="3">
        <v>214</v>
      </c>
      <c r="M43" s="4">
        <v>13.6</v>
      </c>
      <c r="N43" s="5">
        <v>1.1000000000000001</v>
      </c>
      <c r="O43" s="1">
        <v>48</v>
      </c>
    </row>
    <row r="44" spans="2:15" x14ac:dyDescent="0.25">
      <c r="B44" s="7">
        <v>0.9</v>
      </c>
      <c r="C44" s="2">
        <v>5.56</v>
      </c>
      <c r="D44" s="3">
        <v>234</v>
      </c>
      <c r="E44" s="4">
        <v>17.7</v>
      </c>
      <c r="F44" s="5">
        <v>1.35</v>
      </c>
      <c r="G44" s="1">
        <v>55</v>
      </c>
      <c r="I44" s="6">
        <v>18</v>
      </c>
      <c r="J44" s="8">
        <v>0.9</v>
      </c>
      <c r="K44" s="2">
        <v>2.31</v>
      </c>
      <c r="L44" s="3">
        <v>189</v>
      </c>
      <c r="M44" s="4">
        <v>13.9</v>
      </c>
      <c r="N44" s="5">
        <v>0.96</v>
      </c>
      <c r="O44" s="1">
        <v>45</v>
      </c>
    </row>
    <row r="45" spans="2:15" x14ac:dyDescent="0.25">
      <c r="B45" s="7">
        <v>0.6</v>
      </c>
      <c r="C45" s="2">
        <v>6.04</v>
      </c>
      <c r="D45" s="3">
        <v>214</v>
      </c>
      <c r="E45" s="4">
        <v>18.100000000000001</v>
      </c>
      <c r="F45" s="5">
        <v>1.2</v>
      </c>
      <c r="G45" s="1">
        <v>51.5</v>
      </c>
      <c r="I45" s="6">
        <v>19</v>
      </c>
      <c r="J45" s="8">
        <v>0.6</v>
      </c>
      <c r="K45" s="2">
        <v>2.23</v>
      </c>
      <c r="L45" s="3">
        <v>164</v>
      </c>
      <c r="M45" s="4">
        <v>14.2</v>
      </c>
      <c r="N45" s="5">
        <v>8.2000000000000003E-2</v>
      </c>
      <c r="O45" s="1">
        <v>42</v>
      </c>
    </row>
    <row r="46" spans="2:15" x14ac:dyDescent="0.25">
      <c r="B46" s="7">
        <v>0.3</v>
      </c>
      <c r="C46" s="2">
        <v>6.12</v>
      </c>
      <c r="D46" s="3">
        <v>194</v>
      </c>
      <c r="E46" s="4">
        <v>18.5</v>
      </c>
      <c r="F46" s="5">
        <v>1.05</v>
      </c>
      <c r="G46" s="1">
        <v>48</v>
      </c>
      <c r="I46" s="6">
        <v>20</v>
      </c>
      <c r="J46" s="8">
        <v>0.3</v>
      </c>
      <c r="K46" s="2">
        <v>2.15</v>
      </c>
      <c r="L46" s="3">
        <v>139</v>
      </c>
      <c r="M46" s="4">
        <v>14.5</v>
      </c>
      <c r="N46" s="5">
        <v>0.68</v>
      </c>
      <c r="O46" s="1">
        <v>39</v>
      </c>
    </row>
    <row r="48" spans="2:15" ht="15.75" thickBot="1" x14ac:dyDescent="0.3"/>
    <row r="49" spans="2:15" ht="19.5" thickBot="1" x14ac:dyDescent="0.35">
      <c r="B49" s="49" t="s">
        <v>25</v>
      </c>
      <c r="C49" s="50"/>
      <c r="D49" s="50"/>
      <c r="E49" s="50"/>
      <c r="F49" s="50"/>
      <c r="G49" s="51"/>
      <c r="I49" s="52" t="s">
        <v>26</v>
      </c>
      <c r="J49" s="53"/>
      <c r="K49" s="53"/>
      <c r="L49" s="53"/>
      <c r="M49" s="53"/>
      <c r="N49" s="53"/>
      <c r="O49" s="54"/>
    </row>
    <row r="50" spans="2:15" ht="18.75" x14ac:dyDescent="0.3">
      <c r="B50" s="9" t="s">
        <v>12</v>
      </c>
      <c r="C50" s="9" t="s">
        <v>19</v>
      </c>
      <c r="D50" s="9" t="s">
        <v>29</v>
      </c>
      <c r="E50" s="9" t="s">
        <v>30</v>
      </c>
      <c r="F50" s="9" t="s">
        <v>31</v>
      </c>
      <c r="G50" s="9" t="s">
        <v>13</v>
      </c>
      <c r="I50" s="10" t="s">
        <v>14</v>
      </c>
      <c r="J50" s="9" t="s">
        <v>12</v>
      </c>
      <c r="K50" s="9" t="s">
        <v>17</v>
      </c>
      <c r="L50" s="9" t="s">
        <v>28</v>
      </c>
      <c r="M50" s="9" t="s">
        <v>32</v>
      </c>
      <c r="N50" s="9" t="s">
        <v>27</v>
      </c>
      <c r="O50" s="9" t="s">
        <v>21</v>
      </c>
    </row>
    <row r="51" spans="2:15" x14ac:dyDescent="0.25">
      <c r="B51" s="7">
        <v>6</v>
      </c>
      <c r="C51" s="2">
        <v>5.55</v>
      </c>
      <c r="D51" s="3">
        <v>958</v>
      </c>
      <c r="E51" s="4">
        <v>10.1</v>
      </c>
      <c r="F51" s="5">
        <v>4.34</v>
      </c>
      <c r="G51" s="1">
        <v>135</v>
      </c>
      <c r="I51" s="6">
        <v>1</v>
      </c>
      <c r="J51" s="8">
        <v>6</v>
      </c>
      <c r="K51" s="2">
        <v>4.46</v>
      </c>
      <c r="L51" s="3">
        <v>755</v>
      </c>
      <c r="M51" s="4">
        <v>8.8000000000000007</v>
      </c>
      <c r="N51" s="5">
        <v>3.43</v>
      </c>
      <c r="O51" s="1">
        <v>118</v>
      </c>
    </row>
    <row r="52" spans="2:15" x14ac:dyDescent="0.25">
      <c r="B52" s="7">
        <v>5.7</v>
      </c>
      <c r="C52" s="2">
        <v>5.47</v>
      </c>
      <c r="D52" s="3">
        <v>908</v>
      </c>
      <c r="E52" s="4">
        <v>10.6</v>
      </c>
      <c r="F52" s="5">
        <v>4.1900000000000004</v>
      </c>
      <c r="G52" s="1">
        <v>130</v>
      </c>
      <c r="I52" s="6">
        <v>2</v>
      </c>
      <c r="J52" s="8">
        <v>5.7</v>
      </c>
      <c r="K52" s="2">
        <v>4.38</v>
      </c>
      <c r="L52" s="3">
        <v>720</v>
      </c>
      <c r="M52" s="4">
        <v>9.1</v>
      </c>
      <c r="N52" s="5">
        <v>3.29</v>
      </c>
      <c r="O52" s="1">
        <v>110</v>
      </c>
    </row>
    <row r="53" spans="2:15" x14ac:dyDescent="0.25">
      <c r="B53" s="7">
        <v>5.4</v>
      </c>
      <c r="C53" s="2">
        <v>5.39</v>
      </c>
      <c r="D53" s="3">
        <v>858</v>
      </c>
      <c r="E53" s="4">
        <v>11</v>
      </c>
      <c r="F53" s="5">
        <v>4.04</v>
      </c>
      <c r="G53" s="1">
        <v>125</v>
      </c>
      <c r="I53" s="6">
        <v>3</v>
      </c>
      <c r="J53" s="8">
        <v>5.4</v>
      </c>
      <c r="K53" s="2">
        <v>4.3</v>
      </c>
      <c r="L53" s="3">
        <v>685</v>
      </c>
      <c r="M53" s="4">
        <v>9.4</v>
      </c>
      <c r="N53" s="5">
        <v>3.15</v>
      </c>
      <c r="O53" s="1">
        <v>105</v>
      </c>
    </row>
    <row r="54" spans="2:15" x14ac:dyDescent="0.25">
      <c r="B54" s="7">
        <v>5.0999999999999996</v>
      </c>
      <c r="C54" s="2">
        <v>5.31</v>
      </c>
      <c r="D54" s="3">
        <v>808</v>
      </c>
      <c r="E54" s="4">
        <v>11.4</v>
      </c>
      <c r="F54" s="5">
        <v>3.89</v>
      </c>
      <c r="G54" s="1">
        <v>120</v>
      </c>
      <c r="I54" s="6">
        <v>4</v>
      </c>
      <c r="J54" s="8">
        <v>5.0999999999999996</v>
      </c>
      <c r="K54" s="2">
        <v>4.22</v>
      </c>
      <c r="L54" s="3">
        <v>650</v>
      </c>
      <c r="M54" s="4">
        <v>9.6999999999999993</v>
      </c>
      <c r="N54" s="5">
        <v>3.01</v>
      </c>
      <c r="O54" s="1">
        <v>100</v>
      </c>
    </row>
    <row r="55" spans="2:15" x14ac:dyDescent="0.25">
      <c r="B55" s="7">
        <v>4.8</v>
      </c>
      <c r="C55" s="2">
        <v>5.23</v>
      </c>
      <c r="D55" s="3">
        <v>758</v>
      </c>
      <c r="E55" s="4">
        <v>11.8</v>
      </c>
      <c r="F55" s="5">
        <v>3.74</v>
      </c>
      <c r="G55" s="1">
        <v>115</v>
      </c>
      <c r="I55" s="6">
        <v>5</v>
      </c>
      <c r="J55" s="8">
        <v>4.8</v>
      </c>
      <c r="K55" s="2">
        <v>4.1399999999999997</v>
      </c>
      <c r="L55" s="3">
        <v>615</v>
      </c>
      <c r="M55" s="4">
        <v>10</v>
      </c>
      <c r="N55" s="5">
        <v>2.87</v>
      </c>
      <c r="O55" s="1">
        <v>95</v>
      </c>
    </row>
    <row r="56" spans="2:15" x14ac:dyDescent="0.25">
      <c r="B56" s="7">
        <v>4.5</v>
      </c>
      <c r="C56" s="2">
        <v>5.15</v>
      </c>
      <c r="D56" s="3">
        <v>708</v>
      </c>
      <c r="E56" s="4">
        <v>12.2</v>
      </c>
      <c r="F56" s="5">
        <v>3.59</v>
      </c>
      <c r="G56" s="1">
        <v>110</v>
      </c>
      <c r="I56" s="6">
        <v>6</v>
      </c>
      <c r="J56" s="8">
        <v>4.5</v>
      </c>
      <c r="K56" s="2">
        <v>4.0599999999999996</v>
      </c>
      <c r="L56" s="3">
        <v>580</v>
      </c>
      <c r="M56" s="4">
        <v>10.3</v>
      </c>
      <c r="N56" s="5">
        <v>2.73</v>
      </c>
      <c r="O56" s="1">
        <v>90</v>
      </c>
    </row>
    <row r="57" spans="2:15" x14ac:dyDescent="0.25">
      <c r="B57" s="7">
        <v>4.2</v>
      </c>
      <c r="C57" s="2">
        <v>5.07</v>
      </c>
      <c r="D57" s="3">
        <v>658</v>
      </c>
      <c r="E57" s="4">
        <v>12.6</v>
      </c>
      <c r="F57" s="5">
        <v>3.44</v>
      </c>
      <c r="G57" s="1">
        <v>105</v>
      </c>
      <c r="I57" s="6">
        <v>7</v>
      </c>
      <c r="J57" s="8">
        <v>4.2</v>
      </c>
      <c r="K57" s="2">
        <v>3.58</v>
      </c>
      <c r="L57" s="3">
        <v>545</v>
      </c>
      <c r="M57" s="4">
        <v>10.6</v>
      </c>
      <c r="N57" s="5">
        <v>2.59</v>
      </c>
      <c r="O57" s="1">
        <v>85</v>
      </c>
    </row>
    <row r="58" spans="2:15" x14ac:dyDescent="0.25">
      <c r="B58" s="7">
        <v>3.9</v>
      </c>
      <c r="C58" s="2">
        <v>4.59</v>
      </c>
      <c r="D58" s="3">
        <v>608</v>
      </c>
      <c r="E58" s="4">
        <v>13</v>
      </c>
      <c r="F58" s="5">
        <v>3.29</v>
      </c>
      <c r="G58" s="1">
        <v>100</v>
      </c>
      <c r="I58" s="6">
        <v>8</v>
      </c>
      <c r="J58" s="8">
        <v>3.9</v>
      </c>
      <c r="K58" s="2">
        <v>3.5</v>
      </c>
      <c r="L58" s="3">
        <v>510</v>
      </c>
      <c r="M58" s="4">
        <v>10.9</v>
      </c>
      <c r="N58" s="5">
        <v>2.4500000000000002</v>
      </c>
      <c r="O58" s="1">
        <v>80</v>
      </c>
    </row>
    <row r="59" spans="2:15" x14ac:dyDescent="0.25">
      <c r="B59" s="7">
        <v>3.6</v>
      </c>
      <c r="C59" s="2">
        <v>4.51</v>
      </c>
      <c r="D59" s="3">
        <v>568</v>
      </c>
      <c r="E59" s="4">
        <v>13.4</v>
      </c>
      <c r="F59" s="5">
        <v>3.14</v>
      </c>
      <c r="G59" s="1">
        <v>96.5</v>
      </c>
      <c r="I59" s="6">
        <v>9</v>
      </c>
      <c r="J59" s="8">
        <v>3.6</v>
      </c>
      <c r="K59" s="2">
        <v>3.42</v>
      </c>
      <c r="L59" s="3">
        <v>475</v>
      </c>
      <c r="M59" s="4">
        <v>11.2</v>
      </c>
      <c r="N59" s="5">
        <v>2.31</v>
      </c>
      <c r="O59" s="1">
        <v>77</v>
      </c>
    </row>
    <row r="60" spans="2:15" x14ac:dyDescent="0.25">
      <c r="B60" s="7">
        <v>3.3</v>
      </c>
      <c r="C60" s="2">
        <v>4.43</v>
      </c>
      <c r="D60" s="3">
        <v>528</v>
      </c>
      <c r="E60" s="4">
        <v>13.8</v>
      </c>
      <c r="F60" s="5">
        <v>2.99</v>
      </c>
      <c r="G60" s="1">
        <v>93</v>
      </c>
      <c r="I60" s="6">
        <v>10</v>
      </c>
      <c r="J60" s="8">
        <v>3.3</v>
      </c>
      <c r="K60" s="2">
        <v>3.34</v>
      </c>
      <c r="L60" s="3">
        <v>440</v>
      </c>
      <c r="M60" s="4">
        <v>11.5</v>
      </c>
      <c r="N60" s="5">
        <v>2.17</v>
      </c>
      <c r="O60" s="1">
        <v>74</v>
      </c>
    </row>
    <row r="61" spans="2:15" x14ac:dyDescent="0.25">
      <c r="B61" s="7">
        <v>3</v>
      </c>
      <c r="C61" s="2">
        <v>4.3499999999999996</v>
      </c>
      <c r="D61" s="3">
        <v>488</v>
      </c>
      <c r="E61" s="4">
        <v>14.2</v>
      </c>
      <c r="F61" s="5">
        <v>2.84</v>
      </c>
      <c r="G61" s="1">
        <v>89.5</v>
      </c>
      <c r="I61" s="6">
        <v>11</v>
      </c>
      <c r="J61" s="8">
        <v>3</v>
      </c>
      <c r="K61" s="2">
        <v>3.26</v>
      </c>
      <c r="L61" s="3">
        <v>405</v>
      </c>
      <c r="M61" s="4">
        <v>11.8</v>
      </c>
      <c r="N61" s="5">
        <v>2.0299999999999998</v>
      </c>
      <c r="O61" s="1">
        <v>71</v>
      </c>
    </row>
    <row r="62" spans="2:15" x14ac:dyDescent="0.25">
      <c r="B62" s="7">
        <v>2.7</v>
      </c>
      <c r="C62" s="2">
        <v>4.2699999999999996</v>
      </c>
      <c r="D62" s="3">
        <v>468</v>
      </c>
      <c r="E62" s="4">
        <v>14.6</v>
      </c>
      <c r="F62" s="5">
        <v>2.69</v>
      </c>
      <c r="G62" s="1">
        <v>86</v>
      </c>
      <c r="I62" s="6">
        <v>12</v>
      </c>
      <c r="J62" s="8">
        <v>2.7</v>
      </c>
      <c r="K62" s="2">
        <v>3.18</v>
      </c>
      <c r="L62" s="3">
        <v>380</v>
      </c>
      <c r="M62" s="4">
        <v>12.1</v>
      </c>
      <c r="N62" s="5">
        <v>1.89</v>
      </c>
      <c r="O62" s="1">
        <v>68</v>
      </c>
    </row>
    <row r="63" spans="2:15" x14ac:dyDescent="0.25">
      <c r="B63" s="7">
        <v>2.4</v>
      </c>
      <c r="C63" s="2">
        <v>4.1900000000000004</v>
      </c>
      <c r="D63" s="3">
        <v>448</v>
      </c>
      <c r="E63" s="4">
        <v>15</v>
      </c>
      <c r="F63" s="5">
        <v>2.54</v>
      </c>
      <c r="G63" s="1">
        <v>82.5</v>
      </c>
      <c r="I63" s="6">
        <v>13</v>
      </c>
      <c r="J63" s="8">
        <v>2.4</v>
      </c>
      <c r="K63" s="2">
        <v>3.1</v>
      </c>
      <c r="L63" s="3">
        <v>355</v>
      </c>
      <c r="M63" s="4">
        <v>12.4</v>
      </c>
      <c r="N63" s="5">
        <v>1.75</v>
      </c>
      <c r="O63" s="1">
        <v>65</v>
      </c>
    </row>
    <row r="64" spans="2:15" x14ac:dyDescent="0.25">
      <c r="B64" s="7">
        <v>2.1</v>
      </c>
      <c r="C64" s="2">
        <v>4.1100000000000003</v>
      </c>
      <c r="D64" s="3">
        <v>428</v>
      </c>
      <c r="E64" s="4">
        <v>15.4</v>
      </c>
      <c r="F64" s="5">
        <v>2.39</v>
      </c>
      <c r="G64" s="1">
        <v>79</v>
      </c>
      <c r="I64" s="6">
        <v>14</v>
      </c>
      <c r="J64" s="8">
        <v>2.1</v>
      </c>
      <c r="K64" s="2">
        <v>3.02</v>
      </c>
      <c r="L64" s="3">
        <v>330</v>
      </c>
      <c r="M64" s="4">
        <v>12.7</v>
      </c>
      <c r="N64" s="5">
        <v>1.61</v>
      </c>
      <c r="O64" s="1">
        <v>62</v>
      </c>
    </row>
    <row r="65" spans="2:15" x14ac:dyDescent="0.25">
      <c r="B65" s="7">
        <v>1.8</v>
      </c>
      <c r="C65" s="2">
        <v>4.03</v>
      </c>
      <c r="D65" s="3">
        <v>408</v>
      </c>
      <c r="E65" s="4">
        <v>15.9</v>
      </c>
      <c r="F65" s="5">
        <v>3.24</v>
      </c>
      <c r="G65" s="1">
        <v>75.5</v>
      </c>
      <c r="I65" s="6">
        <v>15</v>
      </c>
      <c r="J65" s="8">
        <v>1.8</v>
      </c>
      <c r="K65" s="2">
        <v>2.54</v>
      </c>
      <c r="L65" s="3">
        <v>305</v>
      </c>
      <c r="M65" s="4">
        <v>13</v>
      </c>
      <c r="N65" s="5">
        <v>1.47</v>
      </c>
      <c r="O65" s="1">
        <v>59</v>
      </c>
    </row>
    <row r="66" spans="2:15" x14ac:dyDescent="0.25">
      <c r="B66" s="7">
        <v>1.5</v>
      </c>
      <c r="C66" s="2">
        <v>3.55</v>
      </c>
      <c r="D66" s="3">
        <v>388</v>
      </c>
      <c r="E66" s="4">
        <v>16.3</v>
      </c>
      <c r="F66" s="5">
        <v>2.09</v>
      </c>
      <c r="G66" s="1">
        <v>72</v>
      </c>
      <c r="I66" s="6">
        <v>16</v>
      </c>
      <c r="J66" s="8">
        <v>1.5</v>
      </c>
      <c r="K66" s="2">
        <v>2.46</v>
      </c>
      <c r="L66" s="3">
        <v>280</v>
      </c>
      <c r="M66" s="4">
        <v>13.3</v>
      </c>
      <c r="N66" s="5">
        <v>1.33</v>
      </c>
      <c r="O66" s="1">
        <v>56</v>
      </c>
    </row>
    <row r="67" spans="2:15" x14ac:dyDescent="0.25">
      <c r="B67" s="7">
        <v>1.2</v>
      </c>
      <c r="C67" s="2">
        <v>3.47</v>
      </c>
      <c r="D67" s="3">
        <v>368</v>
      </c>
      <c r="E67" s="4">
        <v>16.7</v>
      </c>
      <c r="F67" s="5">
        <v>2.94</v>
      </c>
      <c r="G67" s="1">
        <v>68.5</v>
      </c>
      <c r="I67" s="6">
        <v>17</v>
      </c>
      <c r="J67" s="8">
        <v>1.2</v>
      </c>
      <c r="K67" s="2">
        <v>2.38</v>
      </c>
      <c r="L67" s="3">
        <v>255</v>
      </c>
      <c r="M67" s="4">
        <v>13.6</v>
      </c>
      <c r="N67" s="5">
        <v>1.19</v>
      </c>
      <c r="O67" s="1">
        <v>53</v>
      </c>
    </row>
    <row r="68" spans="2:15" x14ac:dyDescent="0.25">
      <c r="B68" s="7">
        <v>0.9</v>
      </c>
      <c r="C68" s="2">
        <v>3.39</v>
      </c>
      <c r="D68" s="3">
        <v>348</v>
      </c>
      <c r="E68" s="4">
        <v>17.100000000000001</v>
      </c>
      <c r="F68" s="5">
        <v>1.79</v>
      </c>
      <c r="G68" s="1">
        <v>65</v>
      </c>
      <c r="I68" s="6">
        <v>18</v>
      </c>
      <c r="J68" s="8">
        <v>0.9</v>
      </c>
      <c r="K68" s="2">
        <v>2.2999999999999998</v>
      </c>
      <c r="L68" s="3">
        <v>230</v>
      </c>
      <c r="M68" s="4">
        <v>13.9</v>
      </c>
      <c r="N68" s="5">
        <v>1.05</v>
      </c>
      <c r="O68" s="1">
        <v>50</v>
      </c>
    </row>
    <row r="69" spans="2:15" x14ac:dyDescent="0.25">
      <c r="B69" s="7">
        <v>0.6</v>
      </c>
      <c r="C69" s="2">
        <v>3.31</v>
      </c>
      <c r="D69" s="3">
        <v>328</v>
      </c>
      <c r="E69" s="4">
        <v>17.5</v>
      </c>
      <c r="F69" s="5">
        <v>1.64</v>
      </c>
      <c r="G69" s="1">
        <v>61.5</v>
      </c>
      <c r="I69" s="6">
        <v>19</v>
      </c>
      <c r="J69" s="8">
        <v>0.6</v>
      </c>
      <c r="K69" s="2">
        <v>2.2200000000000002</v>
      </c>
      <c r="L69" s="3">
        <v>205</v>
      </c>
      <c r="M69" s="4">
        <v>14.2</v>
      </c>
      <c r="N69" s="5">
        <v>91</v>
      </c>
      <c r="O69" s="1">
        <v>47</v>
      </c>
    </row>
    <row r="70" spans="2:15" x14ac:dyDescent="0.25">
      <c r="B70" s="7">
        <v>0.3</v>
      </c>
      <c r="C70" s="2">
        <v>3.23</v>
      </c>
      <c r="D70" s="3">
        <v>308</v>
      </c>
      <c r="E70" s="4">
        <v>17.899999999999999</v>
      </c>
      <c r="F70" s="5">
        <v>1.49</v>
      </c>
      <c r="G70" s="1">
        <v>58</v>
      </c>
      <c r="I70" s="6">
        <v>20</v>
      </c>
      <c r="J70" s="8">
        <v>0.3</v>
      </c>
      <c r="K70" s="2">
        <v>2.14</v>
      </c>
      <c r="L70" s="3">
        <v>180</v>
      </c>
      <c r="M70" s="4">
        <v>14.5</v>
      </c>
      <c r="N70" s="5">
        <v>0.77</v>
      </c>
      <c r="O70" s="1">
        <v>44</v>
      </c>
    </row>
  </sheetData>
  <mergeCells count="6">
    <mergeCell ref="B49:G49"/>
    <mergeCell ref="I49:O49"/>
    <mergeCell ref="B1:G1"/>
    <mergeCell ref="I1:O1"/>
    <mergeCell ref="B25:G25"/>
    <mergeCell ref="I25:O2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1AS</vt:lpstr>
      <vt:lpstr>2AS</vt:lpstr>
      <vt:lpstr>3AS</vt:lpstr>
      <vt:lpstr>Barêmes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baba</dc:creator>
  <cp:lastModifiedBy>2PAT</cp:lastModifiedBy>
  <dcterms:created xsi:type="dcterms:W3CDTF">2013-07-28T20:40:55Z</dcterms:created>
  <dcterms:modified xsi:type="dcterms:W3CDTF">2013-07-31T06:29:00Z</dcterms:modified>
</cp:coreProperties>
</file>