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20" yWindow="480" windowWidth="19500" windowHeight="742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definedNames>
    <definedName name="AC_CLIENTS">[1]PARAMETRE!$A$93:$A$97</definedName>
    <definedName name="CODE_EXPL">[1]PARAMETRE!$A$113:$A$163</definedName>
    <definedName name="depart">[1]PARAMETRE!$F$4</definedName>
    <definedName name="JULIE">[1]PARAMETRE!$D$108</definedName>
    <definedName name="lista">OFFSET(depart,[1]DONNE!$AB$1,1,[1]DONNE!$AC$1,)</definedName>
    <definedName name="NVCLIENT">[1]PARAMETRE!$C$93:$C$97</definedName>
    <definedName name="TYPE_C">[1]PARAMETRE!$D$93:$D$94</definedName>
  </definedNames>
  <calcPr calcId="125725"/>
</workbook>
</file>

<file path=xl/calcChain.xml><?xml version="1.0" encoding="utf-8"?>
<calcChain xmlns="http://schemas.openxmlformats.org/spreadsheetml/2006/main">
  <c r="J51" i="1"/>
  <c r="J48"/>
  <c r="J45"/>
  <c r="J43"/>
  <c r="J41"/>
  <c r="J40"/>
  <c r="J39"/>
  <c r="J35"/>
  <c r="J34"/>
  <c r="J32"/>
  <c r="J30"/>
  <c r="J26"/>
  <c r="J23"/>
  <c r="J18"/>
  <c r="J17"/>
  <c r="J16"/>
  <c r="J15"/>
  <c r="J13"/>
  <c r="J11"/>
  <c r="J10"/>
  <c r="J9"/>
  <c r="J8"/>
  <c r="J5"/>
  <c r="B38"/>
  <c r="B26"/>
  <c r="J50"/>
  <c r="J49"/>
  <c r="J47"/>
  <c r="J46"/>
  <c r="J36"/>
  <c r="J33"/>
  <c r="J31"/>
  <c r="J29"/>
  <c r="J28"/>
  <c r="J25"/>
  <c r="J24"/>
  <c r="J22"/>
  <c r="J21"/>
  <c r="J19"/>
  <c r="J20" s="1"/>
  <c r="J14"/>
  <c r="J12"/>
  <c r="J4"/>
</calcChain>
</file>

<file path=xl/sharedStrings.xml><?xml version="1.0" encoding="utf-8"?>
<sst xmlns="http://schemas.openxmlformats.org/spreadsheetml/2006/main" count="45" uniqueCount="45">
  <si>
    <t>QUESTIONS</t>
  </si>
  <si>
    <t>REPONSES</t>
  </si>
  <si>
    <t>EXPL</t>
  </si>
  <si>
    <t xml:space="preserve">NOM </t>
  </si>
  <si>
    <t>PRENOM</t>
  </si>
  <si>
    <t>MERE, NOM</t>
  </si>
  <si>
    <t>MERE, PRENOM</t>
  </si>
  <si>
    <t>PÈRE, NOM</t>
  </si>
  <si>
    <t>PÈRE, PRENOM</t>
  </si>
  <si>
    <t>NATIONALITE, PAYS</t>
  </si>
  <si>
    <t>DATE DE NAISSCE</t>
  </si>
  <si>
    <t>CODE ISO DE NAISSCE</t>
  </si>
  <si>
    <t>COMMUNE DE NAISSCE</t>
  </si>
  <si>
    <t xml:space="preserve">COMMUNE </t>
  </si>
  <si>
    <t>PAYS (R.A.S)</t>
  </si>
  <si>
    <t>TELEPHONE PRIVE</t>
  </si>
  <si>
    <t>TELE BUREAU</t>
  </si>
  <si>
    <t>TELEPH PORTABLE</t>
  </si>
  <si>
    <t>TELEX</t>
  </si>
  <si>
    <t>EMAIL</t>
  </si>
  <si>
    <t>VALEUR</t>
  </si>
  <si>
    <t>RC</t>
  </si>
  <si>
    <t>OUAGADOUGOU</t>
  </si>
  <si>
    <t xml:space="preserve">  </t>
  </si>
  <si>
    <t>JH</t>
  </si>
  <si>
    <t>Mr</t>
  </si>
  <si>
    <t>CELIBATAIRE</t>
  </si>
  <si>
    <t>NEANT</t>
  </si>
  <si>
    <t>AGENT DE LIAISON</t>
  </si>
  <si>
    <t>TOGOLAISE</t>
  </si>
  <si>
    <t>08091981</t>
  </si>
  <si>
    <t>PASSPORT+ACTE DE NAISSANCE+FACTURE</t>
  </si>
  <si>
    <t>SECTEUR 5 GAOUA</t>
  </si>
  <si>
    <t>SPORT</t>
  </si>
  <si>
    <t>MOTO</t>
  </si>
  <si>
    <t>2 PHOTOS+BULLETIN/CONTRAT</t>
  </si>
  <si>
    <t>ABIDJAN IVOIRIENNE</t>
  </si>
  <si>
    <t>CNE</t>
  </si>
  <si>
    <t>BOUBOU HOUSSOUNI</t>
  </si>
  <si>
    <t xml:space="preserve">TOUGAN </t>
  </si>
  <si>
    <t>PACKAKA</t>
  </si>
  <si>
    <t>+B22</t>
  </si>
  <si>
    <t>ONI</t>
  </si>
  <si>
    <t>BP 00 GARANGASSO</t>
  </si>
  <si>
    <t>CI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</si>
</sst>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2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0F1BF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/>
    <xf numFmtId="0" fontId="2" fillId="3" borderId="2" xfId="0" applyFont="1" applyFill="1" applyBorder="1"/>
    <xf numFmtId="0" fontId="2" fillId="2" borderId="3" xfId="0" applyFont="1" applyFill="1" applyBorder="1"/>
    <xf numFmtId="0" fontId="1" fillId="0" borderId="4" xfId="0" applyFont="1" applyBorder="1"/>
    <xf numFmtId="0" fontId="3" fillId="3" borderId="5" xfId="0" applyFont="1" applyFill="1" applyBorder="1" applyAlignment="1">
      <alignment horizontal="center"/>
    </xf>
    <xf numFmtId="0" fontId="1" fillId="0" borderId="7" xfId="0" applyFont="1" applyBorder="1"/>
    <xf numFmtId="0" fontId="3" fillId="3" borderId="8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0" fillId="0" borderId="10" xfId="0" applyFill="1" applyBorder="1" applyProtection="1">
      <protection hidden="1"/>
    </xf>
    <xf numFmtId="0" fontId="0" fillId="4" borderId="11" xfId="0" applyFill="1" applyBorder="1" applyProtection="1">
      <protection hidden="1"/>
    </xf>
    <xf numFmtId="0" fontId="4" fillId="5" borderId="6" xfId="0" applyFont="1" applyFill="1" applyBorder="1"/>
    <xf numFmtId="0" fontId="4" fillId="5" borderId="9" xfId="0" applyFont="1" applyFill="1" applyBorder="1"/>
    <xf numFmtId="0" fontId="4" fillId="5" borderId="9" xfId="0" quotePrefix="1" applyFont="1" applyFill="1" applyBorder="1"/>
    <xf numFmtId="49" fontId="4" fillId="5" borderId="9" xfId="0" applyNumberFormat="1" applyFont="1" applyFill="1" applyBorder="1"/>
    <xf numFmtId="14" fontId="4" fillId="5" borderId="9" xfId="0" applyNumberFormat="1" applyFont="1" applyFill="1" applyBorder="1"/>
    <xf numFmtId="0" fontId="0" fillId="5" borderId="12" xfId="0" applyFill="1" applyBorder="1" applyProtection="1">
      <protection hidden="1"/>
    </xf>
    <xf numFmtId="0" fontId="5" fillId="5" borderId="9" xfId="1" applyFill="1" applyBorder="1" applyAlignment="1" applyProtection="1"/>
    <xf numFmtId="0" fontId="7" fillId="6" borderId="13" xfId="0" applyFont="1" applyFill="1" applyBorder="1" applyAlignment="1" applyProtection="1">
      <alignment horizontal="left" vertical="center"/>
      <protection locked="0"/>
    </xf>
    <xf numFmtId="0" fontId="8" fillId="6" borderId="14" xfId="0" applyFont="1" applyFill="1" applyBorder="1" applyAlignment="1" applyProtection="1">
      <alignment horizontal="left" vertical="center"/>
      <protection locked="0"/>
    </xf>
    <xf numFmtId="0" fontId="8" fillId="7" borderId="15" xfId="0" applyFont="1" applyFill="1" applyBorder="1" applyAlignment="1" applyProtection="1">
      <alignment horizontal="left" vertical="center"/>
      <protection locked="0"/>
    </xf>
    <xf numFmtId="0" fontId="8" fillId="6" borderId="15" xfId="0" applyFont="1" applyFill="1" applyBorder="1" applyAlignment="1" applyProtection="1">
      <alignment horizontal="left" vertical="center"/>
      <protection locked="0"/>
    </xf>
    <xf numFmtId="0" fontId="8" fillId="8" borderId="15" xfId="0" applyFont="1" applyFill="1" applyBorder="1" applyAlignment="1" applyProtection="1">
      <alignment horizontal="left" vertical="center"/>
      <protection locked="0"/>
    </xf>
    <xf numFmtId="14" fontId="8" fillId="6" borderId="15" xfId="0" applyNumberFormat="1" applyFont="1" applyFill="1" applyBorder="1" applyAlignment="1" applyProtection="1">
      <alignment horizontal="left" vertical="center"/>
      <protection locked="0"/>
    </xf>
    <xf numFmtId="0" fontId="9" fillId="8" borderId="15" xfId="0" applyFont="1" applyFill="1" applyBorder="1" applyProtection="1">
      <protection locked="0"/>
    </xf>
    <xf numFmtId="0" fontId="8" fillId="8" borderId="15" xfId="0" applyFont="1" applyFill="1" applyBorder="1" applyAlignment="1" applyProtection="1">
      <alignment horizontal="left" vertical="center" wrapText="1"/>
      <protection locked="0"/>
    </xf>
    <xf numFmtId="49" fontId="8" fillId="8" borderId="15" xfId="0" applyNumberFormat="1" applyFont="1" applyFill="1" applyBorder="1" applyAlignment="1" applyProtection="1">
      <alignment horizontal="left" vertical="center" wrapText="1"/>
      <protection locked="0"/>
    </xf>
    <xf numFmtId="49" fontId="8" fillId="8" borderId="15" xfId="0" applyNumberFormat="1" applyFont="1" applyFill="1" applyBorder="1" applyAlignment="1" applyProtection="1">
      <alignment horizontal="left" vertical="center"/>
      <protection locked="0"/>
    </xf>
    <xf numFmtId="14" fontId="8" fillId="8" borderId="15" xfId="0" applyNumberFormat="1" applyFont="1" applyFill="1" applyBorder="1" applyAlignment="1" applyProtection="1">
      <alignment horizontal="left" vertical="center"/>
      <protection locked="0"/>
    </xf>
    <xf numFmtId="0" fontId="8" fillId="9" borderId="15" xfId="0" applyFont="1" applyFill="1" applyBorder="1" applyAlignment="1" applyProtection="1">
      <alignment horizontal="left" vertical="center"/>
      <protection hidden="1"/>
    </xf>
    <xf numFmtId="49" fontId="10" fillId="8" borderId="15" xfId="1" applyNumberFormat="1" applyFont="1" applyFill="1" applyBorder="1" applyAlignment="1" applyProtection="1">
      <alignment horizontal="left" vertical="center"/>
      <protection locked="0"/>
    </xf>
    <xf numFmtId="49" fontId="5" fillId="8" borderId="15" xfId="1" applyNumberFormat="1" applyFill="1" applyBorder="1" applyAlignment="1" applyProtection="1">
      <alignment horizontal="left" vertical="center"/>
      <protection locked="0"/>
    </xf>
    <xf numFmtId="0" fontId="8" fillId="8" borderId="16" xfId="0" applyFont="1" applyFill="1" applyBorder="1" applyAlignment="1" applyProtection="1">
      <alignment horizontal="left" vertical="center"/>
      <protection locked="0"/>
    </xf>
    <xf numFmtId="0" fontId="8" fillId="8" borderId="16" xfId="2" applyNumberFormat="1" applyFont="1" applyFill="1" applyBorder="1" applyAlignment="1" applyProtection="1">
      <alignment horizontal="left" vertical="center"/>
      <protection locked="0"/>
    </xf>
    <xf numFmtId="0" fontId="8" fillId="6" borderId="15" xfId="2" applyNumberFormat="1" applyFont="1" applyFill="1" applyBorder="1" applyAlignment="1" applyProtection="1">
      <alignment horizontal="left" vertical="center"/>
      <protection locked="0"/>
    </xf>
    <xf numFmtId="0" fontId="8" fillId="8" borderId="15" xfId="0" applyNumberFormat="1" applyFont="1" applyFill="1" applyBorder="1" applyAlignment="1" applyProtection="1">
      <alignment horizontal="left" vertical="center"/>
      <protection locked="0"/>
    </xf>
    <xf numFmtId="0" fontId="8" fillId="6" borderId="16" xfId="0" applyFont="1" applyFill="1" applyBorder="1" applyAlignment="1" applyProtection="1">
      <alignment horizontal="left" vertical="center"/>
      <protection locked="0"/>
    </xf>
    <xf numFmtId="0" fontId="8" fillId="8" borderId="17" xfId="0" applyFont="1" applyFill="1" applyBorder="1" applyAlignment="1" applyProtection="1">
      <alignment horizontal="left" vertical="center"/>
      <protection locked="0"/>
    </xf>
    <xf numFmtId="49" fontId="11" fillId="7" borderId="15" xfId="0" applyNumberFormat="1" applyFont="1" applyFill="1" applyBorder="1" applyAlignment="1" applyProtection="1">
      <alignment horizontal="left" vertical="center"/>
      <protection locked="0"/>
    </xf>
    <xf numFmtId="49" fontId="11" fillId="8" borderId="18" xfId="0" applyNumberFormat="1" applyFont="1" applyFill="1" applyBorder="1" applyAlignment="1" applyProtection="1">
      <alignment horizontal="left" vertical="center"/>
      <protection locked="0"/>
    </xf>
    <xf numFmtId="49" fontId="11" fillId="8" borderId="19" xfId="0" applyNumberFormat="1" applyFont="1" applyFill="1" applyBorder="1" applyAlignment="1" applyProtection="1">
      <alignment horizontal="left" vertical="center"/>
      <protection locked="0"/>
    </xf>
    <xf numFmtId="49" fontId="8" fillId="8" borderId="19" xfId="0" applyNumberFormat="1" applyFont="1" applyFill="1" applyBorder="1" applyAlignment="1" applyProtection="1">
      <alignment horizontal="left" vertical="center"/>
      <protection locked="0"/>
    </xf>
    <xf numFmtId="0" fontId="11" fillId="8" borderId="15" xfId="0" applyFont="1" applyFill="1" applyBorder="1" applyAlignment="1" applyProtection="1">
      <alignment horizontal="left"/>
      <protection locked="0"/>
    </xf>
    <xf numFmtId="0" fontId="8" fillId="8" borderId="15" xfId="2" applyNumberFormat="1" applyFont="1" applyFill="1" applyBorder="1" applyAlignment="1" applyProtection="1">
      <alignment horizontal="left" vertical="center"/>
      <protection locked="0"/>
    </xf>
    <xf numFmtId="49" fontId="8" fillId="8" borderId="15" xfId="0" applyNumberFormat="1" applyFont="1" applyFill="1" applyBorder="1" applyAlignment="1" applyProtection="1">
      <alignment horizontal="left"/>
      <protection locked="0"/>
    </xf>
    <xf numFmtId="0" fontId="8" fillId="6" borderId="15" xfId="0" applyNumberFormat="1" applyFont="1" applyFill="1" applyBorder="1" applyAlignment="1" applyProtection="1">
      <alignment horizontal="left"/>
      <protection locked="0"/>
    </xf>
    <xf numFmtId="0" fontId="8" fillId="8" borderId="20" xfId="0" applyNumberFormat="1" applyFont="1" applyFill="1" applyBorder="1" applyAlignment="1" applyProtection="1">
      <alignment horizontal="left"/>
      <protection locked="0"/>
    </xf>
    <xf numFmtId="0" fontId="0" fillId="5" borderId="0" xfId="0" applyFill="1"/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GIIOC+TEST+SENDKEY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AMETR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RECUP"/>
      <sheetName val="FRGLE"/>
      <sheetName val="FRMANDAT"/>
      <sheetName val="PEAHP"/>
      <sheetName val="PF"/>
      <sheetName val="PFA"/>
      <sheetName val="PEA"/>
      <sheetName val="PS"/>
      <sheetName val="PSA"/>
      <sheetName val="PB"/>
      <sheetName val="SPECI"/>
      <sheetName val="SPECIMANDAT"/>
      <sheetName val="DCHQ"/>
      <sheetName val="VP"/>
      <sheetName val="CLISTE"/>
      <sheetName val="SESAME"/>
      <sheetName val="DPRIVE"/>
      <sheetName val="SOLDE"/>
      <sheetName val="PROCURATION"/>
      <sheetName val="BSMS"/>
      <sheetName val="COLINA"/>
      <sheetName val="ENGAGE"/>
      <sheetName val="ETAT_COLINA"/>
      <sheetName val="DOMRET"/>
      <sheetName val="DRET"/>
      <sheetName val="MONETIQUE"/>
      <sheetName val="ETAT"/>
      <sheetName val="STATSESAME"/>
      <sheetName val="STATBSMS"/>
      <sheetName val="FRA"/>
      <sheetName val="FCLT"/>
    </sheetNames>
    <sheetDataSet>
      <sheetData sheetId="0">
        <row r="93">
          <cell r="A93" t="str">
            <v>COMPTE CHEQUE</v>
          </cell>
          <cell r="C93" t="str">
            <v>NEANT</v>
          </cell>
          <cell r="D93" t="str">
            <v>COMPTE CHEQUE</v>
          </cell>
        </row>
        <row r="94">
          <cell r="A94" t="str">
            <v>COMPTE EPARGNE PRIVE</v>
          </cell>
          <cell r="C94" t="str">
            <v>BSMS</v>
          </cell>
          <cell r="D94" t="str">
            <v>COMPTE EPARGNE</v>
          </cell>
        </row>
        <row r="95">
          <cell r="A95" t="str">
            <v>COMPTE EPARGNE PUBLIQUE</v>
          </cell>
          <cell r="C95" t="str">
            <v>SESAME</v>
          </cell>
        </row>
        <row r="96">
          <cell r="A96" t="str">
            <v>SESAME</v>
          </cell>
          <cell r="C96" t="str">
            <v>BSMS+SESAME</v>
          </cell>
        </row>
        <row r="97">
          <cell r="A97" t="str">
            <v>BSMS</v>
          </cell>
          <cell r="C97" t="str">
            <v>DECOUVERT</v>
          </cell>
        </row>
        <row r="108">
          <cell r="D108">
            <v>5</v>
          </cell>
        </row>
        <row r="113">
          <cell r="A113" t="str">
            <v>JH</v>
          </cell>
        </row>
        <row r="114">
          <cell r="A114" t="str">
            <v>2I</v>
          </cell>
        </row>
        <row r="115">
          <cell r="A115" t="str">
            <v>9J</v>
          </cell>
        </row>
        <row r="116">
          <cell r="A116" t="str">
            <v>A1</v>
          </cell>
        </row>
        <row r="117">
          <cell r="A117" t="str">
            <v>A5</v>
          </cell>
        </row>
        <row r="118">
          <cell r="A118" t="str">
            <v>A6</v>
          </cell>
        </row>
        <row r="119">
          <cell r="A119" t="str">
            <v>BE</v>
          </cell>
        </row>
        <row r="120">
          <cell r="A120" t="str">
            <v>BJ</v>
          </cell>
        </row>
        <row r="121">
          <cell r="A121" t="str">
            <v>BL</v>
          </cell>
        </row>
        <row r="122">
          <cell r="A122" t="str">
            <v>BM</v>
          </cell>
        </row>
        <row r="123">
          <cell r="A123" t="str">
            <v>BS</v>
          </cell>
        </row>
        <row r="124">
          <cell r="A124" t="str">
            <v>CL</v>
          </cell>
        </row>
        <row r="125">
          <cell r="A125" t="str">
            <v>DE</v>
          </cell>
        </row>
        <row r="126">
          <cell r="A126" t="str">
            <v>DI</v>
          </cell>
        </row>
        <row r="127">
          <cell r="A127" t="str">
            <v>E1</v>
          </cell>
        </row>
        <row r="128">
          <cell r="A128" t="str">
            <v>GT</v>
          </cell>
        </row>
        <row r="129">
          <cell r="A129" t="str">
            <v>HC</v>
          </cell>
        </row>
        <row r="130">
          <cell r="A130" t="str">
            <v>I4</v>
          </cell>
        </row>
        <row r="131">
          <cell r="A131" t="str">
            <v>IL</v>
          </cell>
        </row>
        <row r="132">
          <cell r="A132" t="str">
            <v>IL</v>
          </cell>
        </row>
        <row r="133">
          <cell r="A133" t="str">
            <v>IR</v>
          </cell>
        </row>
        <row r="134">
          <cell r="A134" t="str">
            <v>J4</v>
          </cell>
        </row>
        <row r="135">
          <cell r="A135" t="str">
            <v>JC</v>
          </cell>
        </row>
        <row r="136">
          <cell r="A136" t="str">
            <v>JH</v>
          </cell>
        </row>
        <row r="137">
          <cell r="A137" t="str">
            <v>JK</v>
          </cell>
        </row>
        <row r="138">
          <cell r="A138" t="str">
            <v>JL</v>
          </cell>
        </row>
        <row r="139">
          <cell r="A139" t="str">
            <v>JP</v>
          </cell>
        </row>
        <row r="140">
          <cell r="A140" t="str">
            <v>JP</v>
          </cell>
        </row>
        <row r="141">
          <cell r="A141" t="str">
            <v>K2</v>
          </cell>
        </row>
        <row r="142">
          <cell r="A142" t="str">
            <v>KE</v>
          </cell>
        </row>
        <row r="143">
          <cell r="A143" t="str">
            <v>KG</v>
          </cell>
        </row>
        <row r="144">
          <cell r="A144" t="str">
            <v>LD</v>
          </cell>
        </row>
        <row r="145">
          <cell r="A145" t="str">
            <v>LR</v>
          </cell>
        </row>
        <row r="146">
          <cell r="A146" t="str">
            <v>LT</v>
          </cell>
        </row>
        <row r="147">
          <cell r="A147" t="str">
            <v>MJ</v>
          </cell>
        </row>
        <row r="148">
          <cell r="A148" t="str">
            <v>NG</v>
          </cell>
        </row>
        <row r="149">
          <cell r="A149" t="str">
            <v>NN</v>
          </cell>
        </row>
        <row r="150">
          <cell r="A150" t="str">
            <v>OM</v>
          </cell>
        </row>
        <row r="151">
          <cell r="A151" t="str">
            <v>PA</v>
          </cell>
        </row>
        <row r="152">
          <cell r="A152" t="str">
            <v>PF</v>
          </cell>
        </row>
        <row r="153">
          <cell r="A153" t="str">
            <v>PV</v>
          </cell>
        </row>
        <row r="154">
          <cell r="A154" t="str">
            <v>QP</v>
          </cell>
        </row>
        <row r="155">
          <cell r="A155" t="str">
            <v>QP</v>
          </cell>
        </row>
        <row r="156">
          <cell r="A156" t="str">
            <v>SM</v>
          </cell>
        </row>
        <row r="157">
          <cell r="A157" t="str">
            <v>TH</v>
          </cell>
        </row>
        <row r="158">
          <cell r="A158" t="str">
            <v>ZB</v>
          </cell>
        </row>
        <row r="159">
          <cell r="A159" t="str">
            <v>ZH</v>
          </cell>
        </row>
        <row r="160">
          <cell r="A160" t="str">
            <v>ZM</v>
          </cell>
        </row>
        <row r="161">
          <cell r="A161" t="str">
            <v>JI</v>
          </cell>
        </row>
      </sheetData>
      <sheetData sheetId="1">
        <row r="1">
          <cell r="AB1">
            <v>1</v>
          </cell>
          <cell r="AC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52"/>
  <sheetViews>
    <sheetView tabSelected="1" workbookViewId="0">
      <selection activeCell="H48" sqref="H48"/>
    </sheetView>
  </sheetViews>
  <sheetFormatPr baseColWidth="10" defaultRowHeight="15"/>
  <cols>
    <col min="2" max="2" width="34.28515625" customWidth="1"/>
    <col min="8" max="8" width="26.85546875" customWidth="1"/>
    <col min="9" max="9" width="1.85546875" customWidth="1"/>
    <col min="10" max="10" width="33.7109375" customWidth="1"/>
  </cols>
  <sheetData>
    <row r="2" spans="2:10" ht="15.75" thickBot="1"/>
    <row r="3" spans="2:10" ht="20.25" thickTop="1" thickBot="1">
      <c r="B3" s="18" t="s">
        <v>40</v>
      </c>
      <c r="H3" s="1" t="s">
        <v>0</v>
      </c>
      <c r="I3" s="2"/>
      <c r="J3" s="3" t="s">
        <v>1</v>
      </c>
    </row>
    <row r="4" spans="2:10" ht="15.75">
      <c r="B4" s="19" t="s">
        <v>24</v>
      </c>
      <c r="H4" s="4" t="s">
        <v>2</v>
      </c>
      <c r="I4" s="5"/>
      <c r="J4" s="11">
        <f>B5</f>
        <v>0</v>
      </c>
    </row>
    <row r="5" spans="2:10" ht="15.75">
      <c r="B5" s="20"/>
      <c r="H5" s="6"/>
      <c r="I5" s="7"/>
      <c r="J5" s="12">
        <f>C4</f>
        <v>0</v>
      </c>
    </row>
    <row r="6" spans="2:10" ht="15.75">
      <c r="B6" s="21" t="s">
        <v>25</v>
      </c>
      <c r="H6" s="6"/>
      <c r="I6" s="7"/>
      <c r="J6" s="12"/>
    </row>
    <row r="7" spans="2:10" ht="15.75">
      <c r="B7" s="21" t="s">
        <v>26</v>
      </c>
      <c r="H7" s="6"/>
      <c r="I7" s="7"/>
      <c r="J7" s="12"/>
    </row>
    <row r="8" spans="2:10" ht="15.75">
      <c r="B8" s="22">
        <v>1</v>
      </c>
      <c r="H8" s="6"/>
      <c r="I8" s="7"/>
      <c r="J8" s="12" t="str">
        <f>IF(ISERROR(VLOOKUP(B7,[2]PARAMETRE!S342:T344,2,0)),"ERROR",VLOOKUP(B7,[2]PARAMETRE!S342:T344,2,0))</f>
        <v>ERROR</v>
      </c>
    </row>
    <row r="9" spans="2:10" ht="15.75">
      <c r="B9" s="20"/>
      <c r="H9" s="6"/>
      <c r="I9" s="7"/>
      <c r="J9" s="12" t="str">
        <f>IF(ISERROR(VLOOKUP(B8,[2]PARAMETRE!S324:T328,2,0)),"ERROR",VLOOKUP(B8,[2]PARAMETRE!S324:T328,2,0))</f>
        <v>ERROR</v>
      </c>
    </row>
    <row r="10" spans="2:10" ht="15.75">
      <c r="B10" s="23" t="s">
        <v>37</v>
      </c>
      <c r="H10" s="6"/>
      <c r="I10" s="7"/>
      <c r="J10" s="12">
        <f>B9</f>
        <v>0</v>
      </c>
    </row>
    <row r="11" spans="2:10" ht="15.75">
      <c r="B11" s="24" t="s">
        <v>28</v>
      </c>
      <c r="H11" s="6"/>
      <c r="I11" s="7"/>
      <c r="J11" s="12" t="str">
        <f>IF(B11&lt;&gt;"NEANT","O","N")</f>
        <v>O</v>
      </c>
    </row>
    <row r="12" spans="2:10" ht="15.75">
      <c r="B12" s="24" t="s">
        <v>38</v>
      </c>
      <c r="H12" s="6"/>
      <c r="I12" s="7"/>
      <c r="J12" s="12" t="str">
        <f>IF(B11&lt;&gt;"NEANT","O","N")</f>
        <v>O</v>
      </c>
    </row>
    <row r="13" spans="2:10" ht="15.75">
      <c r="B13" s="25"/>
      <c r="H13" s="6"/>
      <c r="I13" s="7"/>
      <c r="J13" s="12" t="str">
        <f>IF(J12="O",B10,"")</f>
        <v>CNE</v>
      </c>
    </row>
    <row r="14" spans="2:10" ht="15.75">
      <c r="B14" s="25"/>
      <c r="H14" s="6"/>
      <c r="I14" s="7"/>
      <c r="J14" s="13">
        <f>+C12</f>
        <v>0</v>
      </c>
    </row>
    <row r="15" spans="2:10" ht="15.75">
      <c r="B15" s="25"/>
      <c r="H15" s="6" t="s">
        <v>3</v>
      </c>
      <c r="I15" s="7"/>
      <c r="J15" s="12" t="e">
        <f>IF(AND([3]DONNE!$E$19&lt;&gt;"",[3]DONNE!$E$17&lt;=[3]DONNE!$E$18),MID([3]DONNE!$B$13,1,(SEARCH(" ",[3]DONNE!$B$13,(SEARCH(" ",[3]DONNE!$B$13,1))))))</f>
        <v>#REF!</v>
      </c>
    </row>
    <row r="16" spans="2:10" ht="31.5">
      <c r="B16" s="26" t="s">
        <v>29</v>
      </c>
      <c r="H16" s="6" t="s">
        <v>4</v>
      </c>
      <c r="I16" s="7"/>
      <c r="J16" s="12" t="e">
        <f>IF(AND([3]DONNE!$E$19&lt;&gt;"",[3]DONNE!$E$17&lt;=[3]DONNE!$E$18),MID([3]DONNE!$B$13,(JULIE+1),(LEN([3]DONNE!$B$13)-JULIE)))</f>
        <v>#REF!</v>
      </c>
    </row>
    <row r="17" spans="2:10" ht="15.75">
      <c r="B17" s="27" t="s">
        <v>30</v>
      </c>
      <c r="H17" s="6" t="s">
        <v>5</v>
      </c>
      <c r="I17" s="7"/>
      <c r="J17" s="12" t="e">
        <f>IF(LEFT(B15,3)="FEU","FEU "&amp;MID(B15,5,SEARCH(CHAR(32),B15,5)-4),MID(B15,1,SEARCH(CHAR(32),B15,1)-1))</f>
        <v>#VALUE!</v>
      </c>
    </row>
    <row r="18" spans="2:10" ht="15.75">
      <c r="B18" s="22" t="s">
        <v>39</v>
      </c>
      <c r="H18" s="6" t="s">
        <v>6</v>
      </c>
      <c r="I18" s="7"/>
      <c r="J18" s="12" t="e">
        <f>TRIM(SUBSTITUTE(B15,J17,""))</f>
        <v>#VALUE!</v>
      </c>
    </row>
    <row r="19" spans="2:10" ht="15.75">
      <c r="B19" s="21" t="s">
        <v>31</v>
      </c>
      <c r="H19" s="6" t="s">
        <v>7</v>
      </c>
      <c r="I19" s="7"/>
      <c r="J19" s="12" t="e">
        <f>+IF(LEFT(B16,3)="FEU","FEU "&amp;MID(B16,5,SEARCH(CHAR(32),B16,5)-4),MID(B16,1,SEARCH(CHAR(32),B16,1)-1))</f>
        <v>#VALUE!</v>
      </c>
    </row>
    <row r="20" spans="2:10" ht="15.75">
      <c r="B20" s="27"/>
      <c r="H20" s="6" t="s">
        <v>8</v>
      </c>
      <c r="I20" s="7"/>
      <c r="J20" s="12" t="e">
        <f>+TRIM(SUBSTITUTE(B16,J19,""))</f>
        <v>#VALUE!</v>
      </c>
    </row>
    <row r="21" spans="2:10" ht="15.75">
      <c r="B21" s="27"/>
      <c r="H21" s="6" t="s">
        <v>9</v>
      </c>
      <c r="I21" s="7"/>
      <c r="J21" s="12">
        <f>C25</f>
        <v>236</v>
      </c>
    </row>
    <row r="22" spans="2:10" ht="15.75">
      <c r="B22" s="27"/>
      <c r="H22" s="6" t="s">
        <v>10</v>
      </c>
      <c r="I22" s="7"/>
      <c r="J22" s="14" t="str">
        <f>+B18</f>
        <v xml:space="preserve">TOUGAN </v>
      </c>
    </row>
    <row r="23" spans="2:10" ht="15.75">
      <c r="B23" s="28" t="s">
        <v>36</v>
      </c>
      <c r="H23" s="6" t="s">
        <v>11</v>
      </c>
      <c r="I23" s="7"/>
      <c r="J23" s="12">
        <f>C31</f>
        <v>0</v>
      </c>
    </row>
    <row r="24" spans="2:10" ht="15.75">
      <c r="B24" s="28" t="s">
        <v>32</v>
      </c>
      <c r="H24" s="6" t="s">
        <v>12</v>
      </c>
      <c r="I24" s="7"/>
      <c r="J24" s="12" t="str">
        <f>+B19</f>
        <v>PASSPORT+ACTE DE NAISSANCE+FACTURE</v>
      </c>
    </row>
    <row r="25" spans="2:10" ht="15.75">
      <c r="B25" s="22" t="s">
        <v>43</v>
      </c>
      <c r="C25" s="47">
        <v>236</v>
      </c>
      <c r="H25" s="6"/>
      <c r="I25" s="7"/>
      <c r="J25" s="12">
        <f>C21</f>
        <v>0</v>
      </c>
    </row>
    <row r="26" spans="2:10" ht="15.75">
      <c r="B26" s="29">
        <f>IF(B16&lt;&gt;"",[1]PARAMETRE!U97,"")</f>
        <v>0</v>
      </c>
      <c r="H26" s="6"/>
      <c r="I26" s="7"/>
      <c r="J26" s="14">
        <f>+B21</f>
        <v>0</v>
      </c>
    </row>
    <row r="27" spans="2:10" ht="15.75">
      <c r="B27" s="30"/>
      <c r="H27" s="6"/>
      <c r="I27" s="7"/>
      <c r="J27" s="14" t="s">
        <v>41</v>
      </c>
    </row>
    <row r="28" spans="2:10" ht="15.75">
      <c r="B28" s="31"/>
      <c r="C28" s="47" t="s">
        <v>42</v>
      </c>
      <c r="H28" s="6"/>
      <c r="I28" s="7"/>
      <c r="J28" s="14">
        <f>+B22</f>
        <v>0</v>
      </c>
    </row>
    <row r="29" spans="2:10" ht="15.75">
      <c r="B29" s="21" t="s">
        <v>33</v>
      </c>
      <c r="H29" s="6"/>
      <c r="I29" s="7"/>
      <c r="J29" s="14" t="str">
        <f>+B23</f>
        <v>ABIDJAN IVOIRIENNE</v>
      </c>
    </row>
    <row r="30" spans="2:10" ht="15.75">
      <c r="B30" s="32"/>
      <c r="H30" s="6"/>
      <c r="I30" s="7"/>
      <c r="J30" s="12" t="str">
        <f>+C28</f>
        <v>ONI</v>
      </c>
    </row>
    <row r="31" spans="2:10" ht="15.75">
      <c r="B31" s="33">
        <v>189000</v>
      </c>
      <c r="H31" s="6"/>
      <c r="I31" s="7"/>
      <c r="J31" s="15" t="str">
        <f>+B24</f>
        <v>SECTEUR 5 GAOUA</v>
      </c>
    </row>
    <row r="32" spans="2:10" ht="15.75">
      <c r="B32" s="34" t="s">
        <v>34</v>
      </c>
      <c r="C32" s="47" t="s">
        <v>44</v>
      </c>
      <c r="H32" s="6"/>
      <c r="I32" s="7"/>
      <c r="J32" s="12" t="str">
        <f>+B25</f>
        <v>BP 00 GARANGASSO</v>
      </c>
    </row>
    <row r="33" spans="2:10" ht="15.75">
      <c r="B33" s="20" t="s">
        <v>27</v>
      </c>
      <c r="C33" s="47">
        <v>62</v>
      </c>
      <c r="H33" s="6"/>
      <c r="I33" s="7"/>
      <c r="J33" s="12">
        <f>+C35</f>
        <v>0</v>
      </c>
    </row>
    <row r="34" spans="2:10" ht="15.75">
      <c r="B34" s="35"/>
      <c r="H34" s="6"/>
      <c r="I34" s="7"/>
      <c r="J34" s="12" t="str">
        <f>+C32</f>
        <v>CI</v>
      </c>
    </row>
    <row r="35" spans="2:10" ht="15.75">
      <c r="B35" s="36" t="s">
        <v>35</v>
      </c>
      <c r="H35" s="6"/>
      <c r="I35" s="7"/>
      <c r="J35" s="12">
        <f>+C33</f>
        <v>62</v>
      </c>
    </row>
    <row r="36" spans="2:10" ht="15.75">
      <c r="B36" s="22">
        <v>5000</v>
      </c>
      <c r="H36" s="6"/>
      <c r="I36" s="7"/>
      <c r="J36" s="12">
        <f>B26</f>
        <v>0</v>
      </c>
    </row>
    <row r="37" spans="2:10" ht="15.75">
      <c r="B37" s="27"/>
      <c r="H37" s="6" t="s">
        <v>13</v>
      </c>
      <c r="I37" s="7"/>
      <c r="J37" s="12" t="s">
        <v>22</v>
      </c>
    </row>
    <row r="38" spans="2:10" ht="15.75">
      <c r="B38" s="29">
        <f>IF(B3&lt;&gt;"",[1]PF!C73,"")</f>
        <v>0</v>
      </c>
      <c r="H38" s="6" t="s">
        <v>14</v>
      </c>
      <c r="I38" s="7"/>
      <c r="J38" s="12" t="s">
        <v>23</v>
      </c>
    </row>
    <row r="39" spans="2:10" ht="15.75">
      <c r="B39" s="37"/>
      <c r="H39" s="6" t="s">
        <v>15</v>
      </c>
      <c r="I39" s="7"/>
      <c r="J39" s="14">
        <f>+B28</f>
        <v>0</v>
      </c>
    </row>
    <row r="40" spans="2:10" ht="15.75">
      <c r="B40" s="38"/>
      <c r="H40" s="6" t="s">
        <v>16</v>
      </c>
      <c r="I40" s="7"/>
      <c r="J40" s="14">
        <f>+B28</f>
        <v>0</v>
      </c>
    </row>
    <row r="41" spans="2:10" ht="15.75">
      <c r="B41" s="39"/>
      <c r="H41" s="6" t="s">
        <v>17</v>
      </c>
      <c r="I41" s="7"/>
      <c r="J41" s="12" t="str">
        <f>+B29</f>
        <v>SPORT</v>
      </c>
    </row>
    <row r="42" spans="2:10" ht="15.75">
      <c r="B42" s="40"/>
      <c r="H42" s="6" t="s">
        <v>18</v>
      </c>
      <c r="I42" s="7"/>
      <c r="J42" s="12"/>
    </row>
    <row r="43" spans="2:10" ht="15.75">
      <c r="B43" s="41"/>
      <c r="H43" s="6" t="s">
        <v>19</v>
      </c>
      <c r="I43" s="7"/>
      <c r="J43" s="17">
        <f>+B30</f>
        <v>0</v>
      </c>
    </row>
    <row r="44" spans="2:10" ht="15.75">
      <c r="B44" s="42"/>
      <c r="H44" s="6"/>
      <c r="I44" s="7"/>
      <c r="J44" s="12"/>
    </row>
    <row r="45" spans="2:10" ht="15.75">
      <c r="B45" s="43"/>
      <c r="H45" s="6"/>
      <c r="I45" s="7"/>
      <c r="J45" s="12" t="str">
        <f>+B12</f>
        <v>BOUBOU HOUSSOUNI</v>
      </c>
    </row>
    <row r="46" spans="2:10" ht="15.75">
      <c r="B46" s="44"/>
      <c r="H46" s="6"/>
      <c r="I46" s="7"/>
      <c r="J46" s="12">
        <f>+B31</f>
        <v>189000</v>
      </c>
    </row>
    <row r="47" spans="2:10" ht="15.75">
      <c r="B47" s="45"/>
      <c r="H47" s="6"/>
      <c r="I47" s="7"/>
      <c r="J47" s="12" t="str">
        <f>IF(AND(B32&gt;=35000,B32&lt;=50000),"de 35,000 a 50,000",IF(AND(B32&gt;50000,B32&lt;=100000),"de 50,000 a 100,000",IF(AND(B32&gt;100000,B32&lt;=200000),"de 100,000 a 200,000",IF(AND(B32&gt;200000,B32&lt;=350000),"de 200,000 a 350,000",IF(AND(B32&gt;350000,B32&lt;=500000),"de 350,000 a 500,000",IF(B32&gt;500000,"plus de 500,000","SANS REVENU FIXE"))))))</f>
        <v>plus de 500,000</v>
      </c>
    </row>
    <row r="48" spans="2:10" ht="16.5" thickBot="1">
      <c r="B48" s="46"/>
      <c r="H48" s="6"/>
      <c r="I48" s="7"/>
      <c r="J48" s="12" t="str">
        <f>+IF(ISERROR(VLOOKUP(B33,[2]PARAMETRE!S320:T323,2,0)),"ERROR",VLOOKUP(B33,[2]PARAMETRE!S320:T323,2,0))</f>
        <v>ERROR</v>
      </c>
    </row>
    <row r="49" spans="8:10" ht="16.5" thickTop="1">
      <c r="H49" s="6"/>
      <c r="I49" s="7"/>
      <c r="J49" s="12" t="str">
        <f>IF(B34&lt;&gt;"NEANT","O","N")</f>
        <v>O</v>
      </c>
    </row>
    <row r="50" spans="8:10" ht="15.75">
      <c r="H50" s="6"/>
      <c r="I50" s="7"/>
      <c r="J50" s="12" t="str">
        <f>IF(J49="O","I","A")</f>
        <v>I</v>
      </c>
    </row>
    <row r="51" spans="8:10" ht="15.75">
      <c r="H51" s="6" t="s">
        <v>20</v>
      </c>
      <c r="I51" s="8"/>
      <c r="J51" s="14">
        <f>+B41</f>
        <v>0</v>
      </c>
    </row>
    <row r="52" spans="8:10" ht="15.75" thickBot="1">
      <c r="H52" s="9" t="s">
        <v>21</v>
      </c>
      <c r="I52" s="10"/>
      <c r="J52" s="16"/>
    </row>
  </sheetData>
  <dataValidations count="13">
    <dataValidation allowBlank="1" showInputMessage="1" showErrorMessage="1" promptTitle="ATTENTION" prompt="Si lieu de naissance différent du BF, saisir le lieu de naissance+la nationalité des habitants du pays. _x000a_Ex :Abidjan/Ivoirienne" sqref="B18"/>
    <dataValidation allowBlank="1" showInputMessage="1" showErrorMessage="1" promptTitle="IMPORTANT" prompt="Si lieu d'établissement pièce différent du BF, saisir le lieu d'établissement+la nationalité des habitants du pays. _x000a_Ex :Abidjan/Ivoirienne" sqref="B23"/>
    <dataValidation type="list" allowBlank="1" showInputMessage="1" showErrorMessage="1" sqref="B29">
      <formula1>[1]PARAMETRE!$D$5:$D$16</formula1>
    </dataValidation>
    <dataValidation type="list" allowBlank="1" showInputMessage="1" showErrorMessage="1" sqref="B5">
      <formula1>TYPE_C</formula1>
    </dataValidation>
    <dataValidation type="list" allowBlank="1" showInputMessage="1" showErrorMessage="1" sqref="B40">
      <formula1>[1]PARAMETRE!$A$61:$A$66</formula1>
    </dataValidation>
    <dataValidation type="list" allowBlank="1" showInputMessage="1" showErrorMessage="1" sqref="B7">
      <formula1>[1]PARAMETRE!$A$42:$A$46</formula1>
    </dataValidation>
    <dataValidation type="list" allowBlank="1" showInputMessage="1" showErrorMessage="1" sqref="B32">
      <formula1>[1]PARAMETRE!$C$25:$C$28</formula1>
    </dataValidation>
    <dataValidation type="list" allowBlank="1" showInputMessage="1" showErrorMessage="1" sqref="B33">
      <formula1>[1]PARAMETRE!$A$15:$A$17</formula1>
    </dataValidation>
    <dataValidation type="list" allowBlank="1" showInputMessage="1" showErrorMessage="1" sqref="B6">
      <formula1>[1]PARAMETRE!$A$72:$A$74</formula1>
    </dataValidation>
    <dataValidation type="textLength" allowBlank="1" showInputMessage="1" showErrorMessage="1" errorTitle="NOMBRE DE CHIFFRES SAISIS" error="Le numéro du compte saisit est inférieur à 12 chiffre." sqref="B42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B41">
      <formula1>12</formula1>
      <formula2>12</formula2>
    </dataValidation>
    <dataValidation type="list" allowBlank="1" showInputMessage="1" showErrorMessage="1" sqref="B47">
      <formula1>[1]PARAMETRE!$A$48:$A$50</formula1>
    </dataValidation>
    <dataValidation type="list" allowBlank="1" showInputMessage="1" showErrorMessage="1" sqref="B4">
      <formula1>IF(LEFT(B3,1)&lt;&gt;"A",lista,CODE_EXPL)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2012-07-22T14:46:32Z</dcterms:created>
  <dcterms:modified xsi:type="dcterms:W3CDTF">2012-07-22T20:50:35Z</dcterms:modified>
</cp:coreProperties>
</file>