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30" activeTab="5"/>
  </bookViews>
  <sheets>
    <sheet name="Inventaire" sheetId="5" r:id="rId1"/>
    <sheet name="ETAT_VENTE" sheetId="6" r:id="rId2"/>
    <sheet name="TICKET" sheetId="1" r:id="rId3"/>
    <sheet name="BASE_ARTICLES" sheetId="2" r:id="rId4"/>
    <sheet name="EMPLOYE" sheetId="3" r:id="rId5"/>
    <sheet name="ACCUEIL" sheetId="4" r:id="rId6"/>
  </sheets>
  <externalReferences>
    <externalReference r:id="rId7"/>
  </externalReferences>
  <definedNames>
    <definedName name="bdentrées" localSheetId="0">OFFSET(Dates,1,,ROWS(Refs))</definedName>
    <definedName name="bdentrées">OFFSET(Dates,1,,ROWS(Refs))</definedName>
    <definedName name="bdentrées_Mag" localSheetId="0">OFFSET(Dates_Mag,1,,ROWS(Refs_Mag))</definedName>
    <definedName name="bdentrées_Mag">OFFSET(Dates_Mag,1,,ROWS(Refs_Mag))</definedName>
    <definedName name="bdsortie_Mag" localSheetId="0">OFFSET(dates_sortie_mag,1,,ROWS(Ref_Sorti_mag))</definedName>
    <definedName name="bdsortie_Mag">OFFSET(dates_sortie_mag,1,,ROWS(Ref_Sorti_mag))</definedName>
    <definedName name="Dates">OFFSET([1]ETAT_ENTREE_CAISSE!$C$2,,,,COUNT([1]ETAT_ENTREE_CAISSE!$C$2:$AZ$2))</definedName>
    <definedName name="Dates_Mag">OFFSET([1]ETAT_ENTREE_MAGASIN!$C$3,,,,COUNT([1]ETAT_ENTREE_MAGASIN!$C$3:$AZ$3))</definedName>
    <definedName name="dates_sortie_mag">OFFSET([1]ETAT_SORTIE_MAGASIN!$C$2,,,,COUNT([1]ETAT_SORTIE_MAGASIN!$C$2:$AZ$2))</definedName>
    <definedName name="ListeDates">OFFSET([1]ETAT_ENTREE_CAISSE!$G$2,,,COUNT([1]ETAT_ENTREE_CAISSE!$G:$G))</definedName>
    <definedName name="Ref_Sorti_mag">OFFSET([1]ETAT_SORTIE_MAGASIN!$A$3,,,COUNTIF([1]ETAT_SORTIE_MAGASIN!$A:$A,"&gt;&lt;")-1)</definedName>
    <definedName name="Refs">OFFSET([1]ETAT_ENTREE_CAISSE!$A$3,,,COUNTIF([1]ETAT_ENTREE_CAISSE!$A:$A,"&gt;&lt;")-1)</definedName>
    <definedName name="Refs_Mag">OFFSET([1]ETAT_ENTREE_MAGASIN!$A$4,,,COUNTIF([1]ETAT_ENTREE_MAGASIN!$A:$A,"&gt;&lt;")-1)</definedName>
    <definedName name="_xlnm.Print_Area" localSheetId="2">TICKET!$B$1:$H$27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32" i="2"/>
  <c r="F31" i="2"/>
  <c r="F30" i="2"/>
  <c r="F29" i="2"/>
  <c r="F28" i="2"/>
  <c r="F27" i="2"/>
  <c r="F26" i="2"/>
  <c r="F25" i="2"/>
  <c r="H24" i="2"/>
  <c r="F24" i="2"/>
  <c r="F23" i="2"/>
  <c r="H23" i="2" s="1"/>
  <c r="D23" i="2"/>
  <c r="F22" i="2"/>
  <c r="H22" i="2" s="1"/>
  <c r="D22" i="2"/>
  <c r="F21" i="2"/>
  <c r="H21" i="2" s="1"/>
  <c r="D21" i="2"/>
  <c r="F20" i="2"/>
  <c r="H20" i="2" s="1"/>
  <c r="D20" i="2"/>
  <c r="F19" i="2"/>
  <c r="H19" i="2" s="1"/>
  <c r="D19" i="2"/>
  <c r="F18" i="2"/>
  <c r="H18" i="2" s="1"/>
  <c r="D18" i="2"/>
  <c r="H17" i="2"/>
  <c r="F17" i="2"/>
  <c r="D17" i="2"/>
  <c r="F16" i="2"/>
  <c r="H16" i="2" s="1"/>
  <c r="D16" i="2"/>
  <c r="F15" i="2"/>
  <c r="H15" i="2" s="1"/>
  <c r="D15" i="2"/>
  <c r="F14" i="2"/>
  <c r="H14" i="2" s="1"/>
  <c r="D14" i="2"/>
  <c r="F13" i="2"/>
  <c r="H13" i="2" s="1"/>
  <c r="D13" i="2"/>
  <c r="F12" i="2"/>
  <c r="H12" i="2" s="1"/>
  <c r="D12" i="2"/>
  <c r="F11" i="2"/>
  <c r="H11" i="2" s="1"/>
  <c r="D11" i="2"/>
  <c r="F10" i="2"/>
  <c r="H10" i="2" s="1"/>
  <c r="D10" i="2"/>
  <c r="F9" i="2"/>
  <c r="H9" i="2" s="1"/>
  <c r="D9" i="2"/>
  <c r="F8" i="2"/>
  <c r="H8" i="2" s="1"/>
  <c r="D8" i="2"/>
  <c r="F7" i="2"/>
  <c r="H7" i="2" s="1"/>
  <c r="D7" i="2"/>
  <c r="F6" i="2"/>
  <c r="H6" i="2" s="1"/>
  <c r="D6" i="2"/>
  <c r="F5" i="2"/>
  <c r="H5" i="2" s="1"/>
  <c r="D5" i="2"/>
  <c r="F4" i="2"/>
  <c r="H4" i="2" s="1"/>
  <c r="D4" i="2"/>
  <c r="F3" i="2"/>
  <c r="H3" i="2" s="1"/>
  <c r="D3" i="2"/>
  <c r="H2" i="2"/>
  <c r="D2" i="2"/>
  <c r="F5" i="1" l="1"/>
  <c r="C5" i="1"/>
  <c r="G21" i="1" l="1"/>
  <c r="G23" i="1" s="1"/>
</calcChain>
</file>

<file path=xl/comments1.xml><?xml version="1.0" encoding="utf-8"?>
<comments xmlns="http://schemas.openxmlformats.org/spreadsheetml/2006/main">
  <authors>
    <author>Benoît Zoma</author>
  </authors>
  <commentList>
    <comment ref="I6" authorId="0" shapeId="0">
      <text>
        <r>
          <rPr>
            <b/>
            <sz val="9"/>
            <color indexed="81"/>
            <rFont val="Tahoma"/>
            <family val="2"/>
          </rPr>
          <t>Benoît Zoma:</t>
        </r>
        <r>
          <rPr>
            <sz val="9"/>
            <color indexed="81"/>
            <rFont val="Tahoma"/>
            <family val="2"/>
          </rPr>
          <t xml:space="preserve">
Sal d'aout 26000 et non 23000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</rPr>
          <t>Benoît Zoma:</t>
        </r>
        <r>
          <rPr>
            <sz val="9"/>
            <color indexed="81"/>
            <rFont val="Tahoma"/>
            <family val="2"/>
          </rPr>
          <t xml:space="preserve">
Sal d'aout 33 000 et non 28000</t>
        </r>
      </text>
    </comment>
  </commentList>
</comments>
</file>

<file path=xl/sharedStrings.xml><?xml version="1.0" encoding="utf-8"?>
<sst xmlns="http://schemas.openxmlformats.org/spreadsheetml/2006/main" count="217" uniqueCount="123">
  <si>
    <t>Réf:</t>
  </si>
  <si>
    <t xml:space="preserve">Produit( s) </t>
  </si>
  <si>
    <t>Qté</t>
  </si>
  <si>
    <t>PU</t>
  </si>
  <si>
    <t>Mtant</t>
  </si>
  <si>
    <t>Total</t>
  </si>
  <si>
    <t>Encaissement</t>
  </si>
  <si>
    <t>Reste (espèces)</t>
  </si>
  <si>
    <t>Avoir</t>
  </si>
  <si>
    <t>Produits</t>
  </si>
  <si>
    <t>QTE</t>
  </si>
  <si>
    <t>PA UNIT</t>
  </si>
  <si>
    <t>PV UNITAIRE</t>
  </si>
  <si>
    <t>PV CAISSE</t>
  </si>
  <si>
    <t>PRIX ACHAT</t>
  </si>
  <si>
    <t>MARGE</t>
  </si>
  <si>
    <t>BEAU33</t>
  </si>
  <si>
    <t>BEAUFORT 33</t>
  </si>
  <si>
    <t>BEAU65</t>
  </si>
  <si>
    <t>BEAUFORT 65</t>
  </si>
  <si>
    <t>BRAK65</t>
  </si>
  <si>
    <t>BRAKINA 65</t>
  </si>
  <si>
    <t>CAST33</t>
  </si>
  <si>
    <t>CASTEL 33</t>
  </si>
  <si>
    <t>CAST65</t>
  </si>
  <si>
    <t>CASTEL 65</t>
  </si>
  <si>
    <t>COC33</t>
  </si>
  <si>
    <t>COCA COLA 33</t>
  </si>
  <si>
    <t>COC65</t>
  </si>
  <si>
    <t>COCA COLA 65</t>
  </si>
  <si>
    <t>FANT33</t>
  </si>
  <si>
    <t>FANTA 33</t>
  </si>
  <si>
    <t>FANT65</t>
  </si>
  <si>
    <t>FANTA 65</t>
  </si>
  <si>
    <t>COCK33</t>
  </si>
  <si>
    <t>FANTA COCKTAIL 33</t>
  </si>
  <si>
    <t>COCK65</t>
  </si>
  <si>
    <t>FANTA COCKTAIL 65</t>
  </si>
  <si>
    <t>SPRIT33</t>
  </si>
  <si>
    <t>SPRITE 33</t>
  </si>
  <si>
    <t>SPRIT65</t>
  </si>
  <si>
    <t>SPRITE 65</t>
  </si>
  <si>
    <t>TONI33</t>
  </si>
  <si>
    <t>TONIC 33</t>
  </si>
  <si>
    <t>TONI65</t>
  </si>
  <si>
    <t>TONIC 65</t>
  </si>
  <si>
    <t>DAFA PET</t>
  </si>
  <si>
    <t>DAFANI PETIT</t>
  </si>
  <si>
    <t>DAFA GRD</t>
  </si>
  <si>
    <t>DAFANI GRAND</t>
  </si>
  <si>
    <t xml:space="preserve">EAU </t>
  </si>
  <si>
    <t>EAU LAFI</t>
  </si>
  <si>
    <t>FLAG50</t>
  </si>
  <si>
    <t>GUIN33</t>
  </si>
  <si>
    <t>GUINNESS 33</t>
  </si>
  <si>
    <t>GUIN65</t>
  </si>
  <si>
    <t>GUINNESS 65</t>
  </si>
  <si>
    <t>HEIN33</t>
  </si>
  <si>
    <t>HEINEKEN 33</t>
  </si>
  <si>
    <t>HEIN65</t>
  </si>
  <si>
    <t>HEINEKEN 65</t>
  </si>
  <si>
    <t>MALT</t>
  </si>
  <si>
    <t>MALTA 33</t>
  </si>
  <si>
    <t>MARI65</t>
  </si>
  <si>
    <t>MARINA 65</t>
  </si>
  <si>
    <t>SOBB65</t>
  </si>
  <si>
    <t>SOBBRA 65</t>
  </si>
  <si>
    <t xml:space="preserve">XXL </t>
  </si>
  <si>
    <t>XXL</t>
  </si>
  <si>
    <t>DESP</t>
  </si>
  <si>
    <t>DESPERADO</t>
  </si>
  <si>
    <t>JOHN</t>
  </si>
  <si>
    <t>JOHNNIE</t>
  </si>
  <si>
    <t>JUSMANG</t>
  </si>
  <si>
    <t>JUS DE MANGUE</t>
  </si>
  <si>
    <t>LIBS</t>
  </si>
  <si>
    <t>DATE EMBAU</t>
  </si>
  <si>
    <t>NOM</t>
  </si>
  <si>
    <t>FONCTION</t>
  </si>
  <si>
    <t>PODA</t>
  </si>
  <si>
    <t>CAISSIER</t>
  </si>
  <si>
    <t>BASILE</t>
  </si>
  <si>
    <t>ESAI</t>
  </si>
  <si>
    <t>PLONGEUR</t>
  </si>
  <si>
    <t>THIERRY</t>
  </si>
  <si>
    <t>ABASSE</t>
  </si>
  <si>
    <t>NORBERT</t>
  </si>
  <si>
    <t>JOSEPH</t>
  </si>
  <si>
    <t>JEAN</t>
  </si>
  <si>
    <t>CUISINIER</t>
  </si>
  <si>
    <t>SIMPLICE</t>
  </si>
  <si>
    <t>AIDE CUISINIER</t>
  </si>
  <si>
    <t>ELISE</t>
  </si>
  <si>
    <t>SERVEUSE</t>
  </si>
  <si>
    <t>MARIAME</t>
  </si>
  <si>
    <t>CELINE</t>
  </si>
  <si>
    <t>YASMINE</t>
  </si>
  <si>
    <t>MAYA</t>
  </si>
  <si>
    <t>GENEVIEVE</t>
  </si>
  <si>
    <t>CATHERINE</t>
  </si>
  <si>
    <t>MELANIE</t>
  </si>
  <si>
    <t>PATRICIA</t>
  </si>
  <si>
    <t>NADINE</t>
  </si>
  <si>
    <t>SALIMATA</t>
  </si>
  <si>
    <t>KADI</t>
  </si>
  <si>
    <t>FLANIO</t>
  </si>
  <si>
    <t>MANAGER</t>
  </si>
  <si>
    <t>GARDIEN</t>
  </si>
  <si>
    <t>NETTOYEUSE</t>
  </si>
  <si>
    <t/>
  </si>
  <si>
    <t>REF</t>
  </si>
  <si>
    <t>STOCK
INITIAL</t>
  </si>
  <si>
    <t>ENTREE</t>
  </si>
  <si>
    <t>VENTE</t>
  </si>
  <si>
    <t>STOCK
FINAL</t>
  </si>
  <si>
    <t>DATE</t>
  </si>
  <si>
    <t>BOISSON</t>
  </si>
  <si>
    <t>MONTANT</t>
  </si>
  <si>
    <t>SERVEUVE</t>
  </si>
  <si>
    <t>REFERENCE</t>
  </si>
  <si>
    <t>ENCAISSEMENT</t>
  </si>
  <si>
    <t>RESTE</t>
  </si>
  <si>
    <t>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</si>
</sst>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3"/>
      <color theme="5" tint="-0.249977111117893"/>
      <name val="Calibri"/>
      <family val="2"/>
      <scheme val="minor"/>
    </font>
    <font>
      <b/>
      <sz val="15"/>
      <color theme="5" tint="-0.249977111117893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Font="1" applyBorder="1"/>
    <xf numFmtId="14" fontId="0" fillId="0" borderId="0" xfId="0" applyNumberFormat="1" applyFont="1" applyAlignment="1"/>
    <xf numFmtId="14" fontId="0" fillId="0" borderId="0" xfId="0" applyNumberFormat="1" applyAlignment="1"/>
    <xf numFmtId="22" fontId="0" fillId="0" borderId="0" xfId="0" applyNumberFormat="1" applyAlignment="1"/>
    <xf numFmtId="0" fontId="0" fillId="0" borderId="0" xfId="0" applyBorder="1"/>
    <xf numFmtId="14" fontId="0" fillId="0" borderId="0" xfId="0" applyNumberFormat="1" applyBorder="1" applyAlignment="1"/>
    <xf numFmtId="0" fontId="0" fillId="0" borderId="1" xfId="0" applyBorder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164" fontId="0" fillId="0" borderId="0" xfId="1" applyNumberFormat="1" applyFont="1" applyBorder="1" applyAlignment="1"/>
    <xf numFmtId="164" fontId="0" fillId="0" borderId="0" xfId="1" applyNumberFormat="1" applyFont="1"/>
    <xf numFmtId="0" fontId="6" fillId="0" borderId="0" xfId="0" applyFont="1" applyAlignment="1">
      <alignment vertical="center"/>
    </xf>
    <xf numFmtId="0" fontId="0" fillId="0" borderId="0" xfId="0" applyNumberFormat="1"/>
    <xf numFmtId="0" fontId="2" fillId="0" borderId="0" xfId="0" applyFont="1"/>
    <xf numFmtId="0" fontId="0" fillId="2" borderId="0" xfId="0" applyFill="1"/>
    <xf numFmtId="0" fontId="0" fillId="3" borderId="0" xfId="0" applyFill="1" applyAlignment="1">
      <alignment horizontal="center"/>
    </xf>
    <xf numFmtId="0" fontId="0" fillId="2" borderId="0" xfId="0" applyFill="1" applyBorder="1"/>
    <xf numFmtId="0" fontId="7" fillId="7" borderId="2" xfId="0" applyFont="1" applyFill="1" applyBorder="1"/>
    <xf numFmtId="0" fontId="7" fillId="7" borderId="3" xfId="0" applyFont="1" applyFill="1" applyBorder="1"/>
    <xf numFmtId="164" fontId="7" fillId="7" borderId="3" xfId="1" applyNumberFormat="1" applyFont="1" applyFill="1" applyBorder="1"/>
    <xf numFmtId="0" fontId="7" fillId="7" borderId="4" xfId="0" applyFont="1" applyFill="1" applyBorder="1"/>
    <xf numFmtId="0" fontId="0" fillId="0" borderId="5" xfId="0" applyBorder="1" applyAlignment="1"/>
    <xf numFmtId="0" fontId="8" fillId="0" borderId="6" xfId="0" applyFont="1" applyBorder="1" applyAlignment="1">
      <alignment vertical="top"/>
    </xf>
    <xf numFmtId="0" fontId="0" fillId="0" borderId="6" xfId="0" applyBorder="1"/>
    <xf numFmtId="1" fontId="0" fillId="0" borderId="6" xfId="0" applyNumberFormat="1" applyBorder="1"/>
    <xf numFmtId="164" fontId="0" fillId="0" borderId="6" xfId="1" applyNumberFormat="1" applyFont="1" applyBorder="1"/>
    <xf numFmtId="164" fontId="0" fillId="8" borderId="7" xfId="0" applyNumberFormat="1" applyFill="1" applyBorder="1"/>
    <xf numFmtId="164" fontId="0" fillId="9" borderId="7" xfId="0" applyNumberFormat="1" applyFill="1" applyBorder="1"/>
    <xf numFmtId="164" fontId="0" fillId="0" borderId="0" xfId="0" applyNumberFormat="1"/>
    <xf numFmtId="0" fontId="8" fillId="0" borderId="6" xfId="0" applyFont="1" applyFill="1" applyBorder="1" applyAlignment="1">
      <alignment vertical="top"/>
    </xf>
    <xf numFmtId="164" fontId="0" fillId="10" borderId="7" xfId="0" applyNumberFormat="1" applyFill="1" applyBorder="1"/>
    <xf numFmtId="0" fontId="0" fillId="0" borderId="5" xfId="0" applyBorder="1"/>
    <xf numFmtId="0" fontId="0" fillId="0" borderId="6" xfId="0" applyFill="1" applyBorder="1"/>
    <xf numFmtId="164" fontId="0" fillId="0" borderId="6" xfId="1" applyNumberFormat="1" applyFont="1" applyFill="1" applyBorder="1"/>
    <xf numFmtId="0" fontId="0" fillId="0" borderId="7" xfId="0" applyBorder="1"/>
    <xf numFmtId="0" fontId="0" fillId="0" borderId="5" xfId="0" applyFill="1" applyBorder="1"/>
    <xf numFmtId="0" fontId="0" fillId="0" borderId="8" xfId="0" applyBorder="1"/>
    <xf numFmtId="0" fontId="0" fillId="0" borderId="9" xfId="0" applyBorder="1"/>
    <xf numFmtId="164" fontId="0" fillId="0" borderId="9" xfId="1" applyNumberFormat="1" applyFont="1" applyBorder="1"/>
    <xf numFmtId="0" fontId="0" fillId="0" borderId="10" xfId="0" applyBorder="1"/>
    <xf numFmtId="14" fontId="0" fillId="0" borderId="0" xfId="0" applyNumberFormat="1" applyAlignment="1">
      <alignment horizontal="left"/>
    </xf>
    <xf numFmtId="14" fontId="9" fillId="0" borderId="11" xfId="0" applyNumberFormat="1" applyFont="1" applyBorder="1" applyAlignment="1">
      <alignment horizontal="left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164" fontId="9" fillId="0" borderId="11" xfId="1" applyNumberFormat="1" applyFont="1" applyFill="1" applyBorder="1"/>
    <xf numFmtId="0" fontId="9" fillId="0" borderId="11" xfId="0" applyFont="1" applyFill="1" applyBorder="1" applyAlignment="1">
      <alignment horizontal="center"/>
    </xf>
    <xf numFmtId="14" fontId="0" fillId="0" borderId="11" xfId="0" applyNumberFormat="1" applyBorder="1" applyAlignment="1">
      <alignment horizontal="left"/>
    </xf>
    <xf numFmtId="0" fontId="0" fillId="0" borderId="11" xfId="0" applyBorder="1"/>
    <xf numFmtId="0" fontId="8" fillId="0" borderId="11" xfId="0" applyFont="1" applyBorder="1"/>
    <xf numFmtId="164" fontId="0" fillId="0" borderId="11" xfId="1" applyNumberFormat="1" applyFont="1" applyBorder="1"/>
    <xf numFmtId="0" fontId="0" fillId="0" borderId="11" xfId="0" applyNumberFormat="1" applyBorder="1" applyAlignment="1">
      <alignment horizontal="center"/>
    </xf>
    <xf numFmtId="164" fontId="7" fillId="0" borderId="11" xfId="0" applyNumberFormat="1" applyFont="1" applyBorder="1"/>
    <xf numFmtId="14" fontId="0" fillId="0" borderId="0" xfId="0" applyNumberFormat="1"/>
    <xf numFmtId="0" fontId="0" fillId="0" borderId="11" xfId="0" applyBorder="1" applyAlignment="1">
      <alignment horizontal="center"/>
    </xf>
    <xf numFmtId="164" fontId="10" fillId="0" borderId="11" xfId="0" applyNumberFormat="1" applyFont="1" applyBorder="1"/>
    <xf numFmtId="14" fontId="0" fillId="0" borderId="0" xfId="0" applyNumberFormat="1" applyBorder="1" applyAlignment="1">
      <alignment horizontal="left"/>
    </xf>
    <xf numFmtId="0" fontId="8" fillId="0" borderId="0" xfId="0" applyFont="1" applyBorder="1"/>
    <xf numFmtId="164" fontId="0" fillId="0" borderId="0" xfId="1" applyNumberFormat="1" applyFont="1" applyBorder="1"/>
    <xf numFmtId="0" fontId="0" fillId="0" borderId="0" xfId="0" applyBorder="1" applyAlignment="1">
      <alignment horizontal="center"/>
    </xf>
    <xf numFmtId="164" fontId="7" fillId="0" borderId="0" xfId="0" applyNumberFormat="1" applyFont="1" applyBorder="1"/>
    <xf numFmtId="164" fontId="12" fillId="11" borderId="11" xfId="0" applyNumberFormat="1" applyFont="1" applyFill="1" applyBorder="1"/>
    <xf numFmtId="164" fontId="0" fillId="0" borderId="0" xfId="1" applyNumberFormat="1" applyFont="1" applyAlignment="1">
      <alignment horizontal="center"/>
    </xf>
    <xf numFmtId="164" fontId="0" fillId="6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164" fontId="0" fillId="4" borderId="0" xfId="1" applyNumberFormat="1" applyFont="1" applyFill="1" applyAlignment="1">
      <alignment horizontal="center"/>
    </xf>
    <xf numFmtId="164" fontId="0" fillId="5" borderId="0" xfId="1" applyNumberFormat="1" applyFont="1" applyFill="1" applyAlignment="1">
      <alignment horizontal="center"/>
    </xf>
    <xf numFmtId="164" fontId="0" fillId="12" borderId="0" xfId="1" applyNumberFormat="1" applyFont="1" applyFill="1" applyAlignment="1">
      <alignment horizontal="center"/>
    </xf>
    <xf numFmtId="3" fontId="0" fillId="12" borderId="0" xfId="0" applyNumberFormat="1" applyFill="1" applyAlignment="1">
      <alignment horizontal="center"/>
    </xf>
    <xf numFmtId="0" fontId="11" fillId="11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20</xdr:row>
      <xdr:rowOff>28575</xdr:rowOff>
    </xdr:from>
    <xdr:to>
      <xdr:col>7</xdr:col>
      <xdr:colOff>152400</xdr:colOff>
      <xdr:row>20</xdr:row>
      <xdr:rowOff>28575</xdr:rowOff>
    </xdr:to>
    <xdr:cxnSp macro="">
      <xdr:nvCxnSpPr>
        <xdr:cNvPr id="2" name="Connecteur droit 1"/>
        <xdr:cNvCxnSpPr/>
      </xdr:nvCxnSpPr>
      <xdr:spPr>
        <a:xfrm>
          <a:off x="1695450" y="3028950"/>
          <a:ext cx="381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3</xdr:row>
          <xdr:rowOff>19050</xdr:rowOff>
        </xdr:from>
        <xdr:to>
          <xdr:col>4</xdr:col>
          <xdr:colOff>9525</xdr:colOff>
          <xdr:row>7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523874</xdr:colOff>
      <xdr:row>6</xdr:row>
      <xdr:rowOff>85724</xdr:rowOff>
    </xdr:from>
    <xdr:to>
      <xdr:col>15</xdr:col>
      <xdr:colOff>609599</xdr:colOff>
      <xdr:row>29</xdr:row>
      <xdr:rowOff>95249</xdr:rowOff>
    </xdr:to>
    <xdr:sp macro="" textlink="">
      <xdr:nvSpPr>
        <xdr:cNvPr id="2" name="ZoneTexte 1"/>
        <xdr:cNvSpPr txBox="1"/>
      </xdr:nvSpPr>
      <xdr:spPr>
        <a:xfrm>
          <a:off x="4333874" y="1228724"/>
          <a:ext cx="7705725" cy="439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Zombe,</a:t>
          </a:r>
        </a:p>
        <a:p>
          <a:r>
            <a:rPr lang="fr-FR" sz="1400"/>
            <a:t>alors toi qui parlait d'insuffisance, quand je vois ton fichier </a:t>
          </a:r>
          <a:r>
            <a:rPr lang="fr-FR" sz="1400" baseline="0"/>
            <a:t> je me marre un peu !!</a:t>
          </a:r>
        </a:p>
        <a:p>
          <a:r>
            <a:rPr lang="fr-FR" sz="1400" baseline="0"/>
            <a:t>n'ayant pas eu de réponse sur le ci dessous e l'ai mis en commentaire</a:t>
          </a:r>
        </a:p>
        <a:p>
          <a:r>
            <a:rPr lang="fr-FR" sz="1400"/>
            <a:t>'If Me.TextBox_Réf &lt;&gt; "" And Me.TextBox_Réf &lt;&gt; "" Then</a:t>
          </a:r>
        </a:p>
        <a:p>
          <a:endParaRPr lang="fr-FR" sz="1400"/>
        </a:p>
        <a:p>
          <a:r>
            <a:rPr lang="fr-FR" sz="1400"/>
            <a:t>Une des </a:t>
          </a:r>
          <a:r>
            <a:rPr lang="fr-FR" sz="1400" baseline="0"/>
            <a:t> seules choses que j'ai laissé de ton code c'est encais  avoir et reste, qui dans ton userform est archi faut !!!!!</a:t>
          </a:r>
        </a:p>
        <a:p>
          <a:r>
            <a:rPr lang="fr-FR" sz="1400" baseline="0"/>
            <a:t>dans la feuille ticket par contre cela fonctionne bien</a:t>
          </a:r>
        </a:p>
        <a:p>
          <a:r>
            <a:rPr lang="fr-FR" sz="1400" baseline="0"/>
            <a:t>je n'ai pas compris  le pourquoi  des  questions pour le report des tickets????</a:t>
          </a:r>
        </a:p>
        <a:p>
          <a:r>
            <a:rPr lang="fr-FR" sz="1400" baseline="0"/>
            <a:t>une chose de sur c'est  que rien n'est prévu pour mémoriser les tickets déjà émis là ???????</a:t>
          </a:r>
        </a:p>
        <a:p>
          <a:r>
            <a:rPr lang="fr-FR" sz="1400" baseline="0"/>
            <a:t>Et aussi rien de prévu pour le débit du stock fiche article !!!!!</a:t>
          </a:r>
        </a:p>
        <a:p>
          <a:r>
            <a:rPr lang="fr-FR" sz="1400" baseline="0"/>
            <a:t>voilà tu ouvres tu cliques tu remplis et tu cliques valider </a:t>
          </a:r>
        </a:p>
        <a:p>
          <a:r>
            <a:rPr lang="fr-FR" sz="1400" baseline="0"/>
            <a:t>les boutons modifications  ne servant à rien je l'ai viré ( comme 80% de ton code vba)</a:t>
          </a:r>
        </a:p>
        <a:p>
          <a:r>
            <a:rPr lang="fr-FR" sz="1400" baseline="0"/>
            <a:t>si tu veux modifier un ticket, tu modifies dans l'userform et tu cliques valider et voilà</a:t>
          </a:r>
        </a:p>
        <a:p>
          <a:r>
            <a:rPr lang="fr-FR" sz="1400" baseline="0"/>
            <a:t>et si tu veux créer un nouveau  ticket tu cliques suivant et tu  vas vider userform et feuille ticket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AILLOTE%2015102019/GESTO_PAILLOTE_25102019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VTE19102019"/>
      <sheetName val="EMPLOYE"/>
      <sheetName val="REST_A_FAIRE"/>
      <sheetName val="PARAMETRE"/>
      <sheetName val="ACCUEIL"/>
      <sheetName val="SYNTHESE_STOCK_GLOBAL"/>
      <sheetName val="FICHE_RESTO"/>
      <sheetName val="TICKET"/>
      <sheetName val="BASE_ARTICLES"/>
      <sheetName val="INV_CAISSE_DEBUT"/>
      <sheetName val="INV_MAG_DEBUT"/>
      <sheetName val="Numerotation"/>
      <sheetName val="TICKET_REEDITION"/>
      <sheetName val="ETAT_VENTE"/>
      <sheetName val="INV_Magasin"/>
      <sheetName val="ETAT_ENTREE_CAISSE"/>
      <sheetName val="ETAT_SORTIE_CAISSE"/>
      <sheetName val="INV_CAISSE_FIN"/>
      <sheetName val="CMDE_Stock"/>
      <sheetName val="ETAT_ENTREE_MAGASIN"/>
      <sheetName val="ETAT_SORTIE_MAGASIN"/>
      <sheetName val="INV_MAG_FIN"/>
      <sheetName val="FOURNISSEURS"/>
      <sheetName val="FACTURE_FRSREF_C"/>
      <sheetName val="JA_OD_CHARGES"/>
      <sheetName val="EMBALLAGE"/>
      <sheetName val="CHARGES"/>
      <sheetName val="FICHE_BOISSON"/>
      <sheetName val="SUGGESTIONS"/>
      <sheetName val="GUIDE"/>
      <sheetName val="STAT_HEBDO_PAILLOTE"/>
    </sheetNames>
    <sheetDataSet>
      <sheetData sheetId="0"/>
      <sheetData sheetId="1"/>
      <sheetData sheetId="2"/>
      <sheetData sheetId="3"/>
      <sheetData sheetId="4">
        <row r="2">
          <cell r="G2" t="str">
            <v>FA00005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REF</v>
          </cell>
        </row>
        <row r="2">
          <cell r="C2">
            <v>43757</v>
          </cell>
          <cell r="D2">
            <v>43760</v>
          </cell>
        </row>
        <row r="3">
          <cell r="A3" t="str">
            <v>BEAU33</v>
          </cell>
        </row>
        <row r="4">
          <cell r="A4" t="str">
            <v>BEAU65</v>
          </cell>
        </row>
        <row r="5">
          <cell r="A5" t="str">
            <v>BRAK65</v>
          </cell>
        </row>
        <row r="6">
          <cell r="A6" t="str">
            <v>CAST33</v>
          </cell>
        </row>
        <row r="7">
          <cell r="A7" t="str">
            <v>CAST65</v>
          </cell>
        </row>
        <row r="8">
          <cell r="A8" t="str">
            <v>COC33</v>
          </cell>
        </row>
        <row r="9">
          <cell r="A9" t="str">
            <v>COC65</v>
          </cell>
        </row>
        <row r="10">
          <cell r="A10" t="str">
            <v>FANT33</v>
          </cell>
        </row>
        <row r="11">
          <cell r="A11" t="str">
            <v>FANT65</v>
          </cell>
        </row>
        <row r="12">
          <cell r="A12" t="str">
            <v>COCK33</v>
          </cell>
        </row>
        <row r="13">
          <cell r="A13" t="str">
            <v>COCK65</v>
          </cell>
        </row>
        <row r="14">
          <cell r="A14" t="str">
            <v>SPRIT33</v>
          </cell>
        </row>
        <row r="15">
          <cell r="A15" t="str">
            <v>SPRIT65</v>
          </cell>
        </row>
        <row r="16">
          <cell r="A16" t="str">
            <v>TONI33</v>
          </cell>
        </row>
        <row r="17">
          <cell r="A17" t="str">
            <v>TONI65</v>
          </cell>
        </row>
        <row r="18">
          <cell r="A18" t="str">
            <v>DAFA PET</v>
          </cell>
        </row>
        <row r="19">
          <cell r="A19" t="str">
            <v>DAFA GRD</v>
          </cell>
        </row>
        <row r="20">
          <cell r="A20" t="str">
            <v xml:space="preserve">EAU </v>
          </cell>
        </row>
        <row r="21">
          <cell r="A21" t="str">
            <v>FLAG50</v>
          </cell>
        </row>
        <row r="22">
          <cell r="A22" t="str">
            <v>GUIN33</v>
          </cell>
        </row>
        <row r="23">
          <cell r="A23" t="str">
            <v>GUIN65</v>
          </cell>
        </row>
        <row r="24">
          <cell r="A24" t="str">
            <v>HEIN33</v>
          </cell>
        </row>
        <row r="25">
          <cell r="A25" t="str">
            <v>HEIN65</v>
          </cell>
        </row>
        <row r="26">
          <cell r="A26" t="str">
            <v>MALT</v>
          </cell>
        </row>
        <row r="27">
          <cell r="A27" t="str">
            <v>MARI65</v>
          </cell>
        </row>
        <row r="28">
          <cell r="A28" t="str">
            <v>SOBB65</v>
          </cell>
        </row>
        <row r="29">
          <cell r="A29" t="str">
            <v xml:space="preserve">XXL </v>
          </cell>
        </row>
        <row r="30">
          <cell r="A30" t="str">
            <v>DESP</v>
          </cell>
        </row>
        <row r="31">
          <cell r="A31" t="str">
            <v>JOHN</v>
          </cell>
        </row>
        <row r="32">
          <cell r="A32" t="str">
            <v>JUSMANG</v>
          </cell>
        </row>
        <row r="33">
          <cell r="A33" t="str">
            <v>LIBS</v>
          </cell>
        </row>
        <row r="34">
          <cell r="A34" t="str">
            <v>RIZ3500</v>
          </cell>
        </row>
        <row r="35">
          <cell r="A35" t="str">
            <v>RIZ4000</v>
          </cell>
        </row>
        <row r="36">
          <cell r="A36" t="str">
            <v>RIZ4500</v>
          </cell>
        </row>
        <row r="37">
          <cell r="A37" t="str">
            <v>RIZ5500</v>
          </cell>
        </row>
        <row r="38">
          <cell r="A38" t="str">
            <v>SPAGH3500</v>
          </cell>
        </row>
        <row r="39">
          <cell r="A39" t="str">
            <v>SPAGH4000</v>
          </cell>
        </row>
        <row r="40">
          <cell r="A40" t="str">
            <v>SPAGH4500</v>
          </cell>
        </row>
        <row r="41">
          <cell r="A41" t="str">
            <v>SPAGH5500</v>
          </cell>
        </row>
        <row r="42">
          <cell r="A42" t="str">
            <v>FLAMB3500</v>
          </cell>
        </row>
        <row r="43">
          <cell r="A43" t="str">
            <v>FLAMB3750</v>
          </cell>
        </row>
        <row r="44">
          <cell r="A44" t="str">
            <v>FLAMB4000</v>
          </cell>
        </row>
        <row r="45">
          <cell r="A45" t="str">
            <v>POUL2000</v>
          </cell>
        </row>
        <row r="46">
          <cell r="A46" t="str">
            <v>POUL2500</v>
          </cell>
        </row>
        <row r="47">
          <cell r="A47" t="str">
            <v>POUL2750</v>
          </cell>
        </row>
        <row r="48">
          <cell r="A48" t="str">
            <v>POUL3000</v>
          </cell>
        </row>
      </sheetData>
      <sheetData sheetId="17"/>
      <sheetData sheetId="18"/>
      <sheetData sheetId="19"/>
      <sheetData sheetId="20">
        <row r="1">
          <cell r="A1" t="str">
            <v>REF</v>
          </cell>
        </row>
        <row r="3">
          <cell r="C3">
            <v>43757</v>
          </cell>
          <cell r="D3">
            <v>43758</v>
          </cell>
        </row>
        <row r="4">
          <cell r="A4" t="str">
            <v>BEAU33</v>
          </cell>
        </row>
        <row r="5">
          <cell r="A5" t="str">
            <v>BEAU65</v>
          </cell>
        </row>
        <row r="6">
          <cell r="A6" t="str">
            <v>BRAK65</v>
          </cell>
        </row>
        <row r="7">
          <cell r="A7" t="str">
            <v>CAST33</v>
          </cell>
        </row>
        <row r="8">
          <cell r="A8" t="str">
            <v>CAST65</v>
          </cell>
        </row>
        <row r="9">
          <cell r="A9" t="str">
            <v>COC33</v>
          </cell>
        </row>
        <row r="10">
          <cell r="A10" t="str">
            <v>COC65</v>
          </cell>
        </row>
        <row r="11">
          <cell r="A11" t="str">
            <v>FANT33</v>
          </cell>
        </row>
        <row r="12">
          <cell r="A12" t="str">
            <v>FANT65</v>
          </cell>
        </row>
        <row r="13">
          <cell r="A13" t="str">
            <v>COCK33</v>
          </cell>
        </row>
        <row r="14">
          <cell r="A14" t="str">
            <v>COCK65</v>
          </cell>
        </row>
        <row r="15">
          <cell r="A15" t="str">
            <v>SPRIT33</v>
          </cell>
        </row>
        <row r="16">
          <cell r="A16" t="str">
            <v>SPRIT65</v>
          </cell>
        </row>
        <row r="17">
          <cell r="A17" t="str">
            <v>TONI33</v>
          </cell>
        </row>
        <row r="18">
          <cell r="A18" t="str">
            <v>TONI65</v>
          </cell>
        </row>
        <row r="19">
          <cell r="A19" t="str">
            <v>DAFA PET</v>
          </cell>
        </row>
        <row r="20">
          <cell r="A20" t="str">
            <v>DAFA GRD</v>
          </cell>
        </row>
        <row r="21">
          <cell r="A21" t="str">
            <v xml:space="preserve">EAU </v>
          </cell>
        </row>
        <row r="22">
          <cell r="A22" t="str">
            <v>FLAG50</v>
          </cell>
        </row>
        <row r="23">
          <cell r="A23" t="str">
            <v>GUIN33</v>
          </cell>
        </row>
        <row r="24">
          <cell r="A24" t="str">
            <v>GUIN65</v>
          </cell>
        </row>
        <row r="25">
          <cell r="A25" t="str">
            <v>HEIN33</v>
          </cell>
        </row>
        <row r="26">
          <cell r="A26" t="str">
            <v>HEIN65</v>
          </cell>
        </row>
        <row r="27">
          <cell r="A27" t="str">
            <v>MALT</v>
          </cell>
        </row>
        <row r="28">
          <cell r="A28" t="str">
            <v>MARI65</v>
          </cell>
        </row>
        <row r="29">
          <cell r="A29" t="str">
            <v>SOBB65</v>
          </cell>
        </row>
        <row r="30">
          <cell r="A30" t="str">
            <v xml:space="preserve">XXL </v>
          </cell>
        </row>
        <row r="31">
          <cell r="A31" t="str">
            <v>DESP</v>
          </cell>
        </row>
        <row r="32">
          <cell r="A32" t="str">
            <v>JOHN</v>
          </cell>
        </row>
        <row r="33">
          <cell r="A33" t="str">
            <v>JUSMANG</v>
          </cell>
        </row>
        <row r="34">
          <cell r="A34" t="str">
            <v>LIBS</v>
          </cell>
        </row>
        <row r="35">
          <cell r="A35" t="str">
            <v>RIZ3500</v>
          </cell>
        </row>
        <row r="36">
          <cell r="A36" t="str">
            <v>RIZ4000</v>
          </cell>
        </row>
        <row r="37">
          <cell r="A37" t="str">
            <v>RIZ4500</v>
          </cell>
        </row>
        <row r="38">
          <cell r="A38" t="str">
            <v>RIZ5500</v>
          </cell>
        </row>
        <row r="39">
          <cell r="A39" t="str">
            <v>SPAGH3500</v>
          </cell>
        </row>
        <row r="40">
          <cell r="A40" t="str">
            <v>SPAGH4000</v>
          </cell>
        </row>
        <row r="41">
          <cell r="A41" t="str">
            <v>SPAGH4500</v>
          </cell>
        </row>
        <row r="42">
          <cell r="A42" t="str">
            <v>SPAGH5500</v>
          </cell>
        </row>
        <row r="43">
          <cell r="A43" t="str">
            <v>FLAMB3500</v>
          </cell>
        </row>
        <row r="44">
          <cell r="A44" t="str">
            <v>FLAMB3750</v>
          </cell>
        </row>
        <row r="45">
          <cell r="A45" t="str">
            <v>FLAMB4000</v>
          </cell>
        </row>
        <row r="46">
          <cell r="A46" t="str">
            <v>POUL2000</v>
          </cell>
        </row>
        <row r="47">
          <cell r="A47" t="str">
            <v>POUL2500</v>
          </cell>
        </row>
        <row r="48">
          <cell r="A48" t="str">
            <v>POUL2750</v>
          </cell>
        </row>
        <row r="49">
          <cell r="A49" t="str">
            <v>POUL3000</v>
          </cell>
        </row>
      </sheetData>
      <sheetData sheetId="21">
        <row r="1">
          <cell r="A1" t="str">
            <v>REF</v>
          </cell>
        </row>
        <row r="2">
          <cell r="C2">
            <v>43748</v>
          </cell>
          <cell r="D2">
            <v>43758</v>
          </cell>
        </row>
        <row r="3">
          <cell r="A3" t="str">
            <v>BEAU33</v>
          </cell>
        </row>
        <row r="4">
          <cell r="A4" t="str">
            <v>BEAU65</v>
          </cell>
        </row>
        <row r="5">
          <cell r="A5" t="str">
            <v>BRAK65</v>
          </cell>
        </row>
        <row r="6">
          <cell r="A6" t="str">
            <v>CAST33</v>
          </cell>
        </row>
        <row r="7">
          <cell r="A7" t="str">
            <v>CAST65</v>
          </cell>
        </row>
        <row r="8">
          <cell r="A8" t="str">
            <v>COC33</v>
          </cell>
        </row>
        <row r="9">
          <cell r="A9" t="str">
            <v>COC65</v>
          </cell>
        </row>
        <row r="10">
          <cell r="A10" t="str">
            <v>FANT33</v>
          </cell>
        </row>
        <row r="11">
          <cell r="A11" t="str">
            <v>FANT65</v>
          </cell>
        </row>
        <row r="12">
          <cell r="A12" t="str">
            <v>COCK33</v>
          </cell>
        </row>
        <row r="13">
          <cell r="A13" t="str">
            <v>COCK65</v>
          </cell>
        </row>
        <row r="14">
          <cell r="A14" t="str">
            <v>SPRIT33</v>
          </cell>
        </row>
        <row r="15">
          <cell r="A15" t="str">
            <v>SPRIT65</v>
          </cell>
        </row>
        <row r="16">
          <cell r="A16" t="str">
            <v>TONI33</v>
          </cell>
        </row>
        <row r="17">
          <cell r="A17" t="str">
            <v>TONI65</v>
          </cell>
        </row>
        <row r="18">
          <cell r="A18" t="str">
            <v>DAFA PET</v>
          </cell>
        </row>
        <row r="19">
          <cell r="A19" t="str">
            <v>DAFA GRD</v>
          </cell>
        </row>
        <row r="20">
          <cell r="A20" t="str">
            <v xml:space="preserve">EAU </v>
          </cell>
        </row>
        <row r="21">
          <cell r="A21" t="str">
            <v>FLAG50</v>
          </cell>
        </row>
        <row r="22">
          <cell r="A22" t="str">
            <v>GUIN33</v>
          </cell>
        </row>
        <row r="23">
          <cell r="A23" t="str">
            <v>GUIN65</v>
          </cell>
        </row>
        <row r="24">
          <cell r="A24" t="str">
            <v>HEIN33</v>
          </cell>
        </row>
        <row r="25">
          <cell r="A25" t="str">
            <v>HEIN65</v>
          </cell>
        </row>
        <row r="26">
          <cell r="A26" t="str">
            <v>MALT</v>
          </cell>
        </row>
        <row r="27">
          <cell r="A27" t="str">
            <v>MARI65</v>
          </cell>
        </row>
        <row r="28">
          <cell r="A28" t="str">
            <v>SOBB65</v>
          </cell>
        </row>
        <row r="29">
          <cell r="A29" t="str">
            <v xml:space="preserve">XXL </v>
          </cell>
        </row>
        <row r="30">
          <cell r="A30" t="str">
            <v>DESP</v>
          </cell>
        </row>
        <row r="31">
          <cell r="A31" t="str">
            <v>JOHN</v>
          </cell>
        </row>
        <row r="32">
          <cell r="A32" t="str">
            <v>JUSMANG</v>
          </cell>
        </row>
        <row r="33">
          <cell r="A33" t="str">
            <v>LIBS</v>
          </cell>
        </row>
        <row r="34">
          <cell r="A34" t="str">
            <v>RIZ3500</v>
          </cell>
        </row>
        <row r="35">
          <cell r="A35" t="str">
            <v>RIZ4000</v>
          </cell>
        </row>
        <row r="36">
          <cell r="A36" t="str">
            <v>RIZ4500</v>
          </cell>
        </row>
        <row r="37">
          <cell r="A37" t="str">
            <v>RIZ5500</v>
          </cell>
        </row>
        <row r="38">
          <cell r="A38" t="str">
            <v>SPAGH3500</v>
          </cell>
        </row>
        <row r="39">
          <cell r="A39" t="str">
            <v>SPAGH4000</v>
          </cell>
        </row>
        <row r="40">
          <cell r="A40" t="str">
            <v>SPAGH4500</v>
          </cell>
        </row>
        <row r="41">
          <cell r="A41" t="str">
            <v>SPAGH5500</v>
          </cell>
        </row>
        <row r="42">
          <cell r="A42" t="str">
            <v>FLAMB3500</v>
          </cell>
        </row>
        <row r="43">
          <cell r="A43" t="str">
            <v>FLAMB3750</v>
          </cell>
        </row>
        <row r="44">
          <cell r="A44" t="str">
            <v>FLAMB4000</v>
          </cell>
        </row>
        <row r="45">
          <cell r="A45" t="str">
            <v>POUL2000</v>
          </cell>
        </row>
        <row r="46">
          <cell r="A46" t="str">
            <v>POUL2500</v>
          </cell>
        </row>
        <row r="47">
          <cell r="A47" t="str">
            <v>POUL2750</v>
          </cell>
        </row>
        <row r="48">
          <cell r="A48" t="str">
            <v>POUL3000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6" tint="-0.249977111117893"/>
  </sheetPr>
  <dimension ref="A1:F32"/>
  <sheetViews>
    <sheetView workbookViewId="0">
      <selection activeCell="H16" sqref="H16"/>
    </sheetView>
  </sheetViews>
  <sheetFormatPr baseColWidth="10" defaultRowHeight="15" x14ac:dyDescent="0.25"/>
  <cols>
    <col min="2" max="2" width="16.28515625" bestFit="1" customWidth="1"/>
  </cols>
  <sheetData>
    <row r="1" spans="1:6" ht="22.5" x14ac:dyDescent="0.25">
      <c r="A1" s="21" t="s">
        <v>110</v>
      </c>
      <c r="B1" s="22" t="s">
        <v>9</v>
      </c>
      <c r="C1" s="73" t="s">
        <v>111</v>
      </c>
      <c r="D1" s="74" t="s">
        <v>112</v>
      </c>
      <c r="E1" s="74" t="s">
        <v>113</v>
      </c>
      <c r="F1" s="73" t="s">
        <v>114</v>
      </c>
    </row>
    <row r="2" spans="1:6" x14ac:dyDescent="0.25">
      <c r="A2" s="25" t="s">
        <v>16</v>
      </c>
      <c r="B2" s="26" t="s">
        <v>17</v>
      </c>
    </row>
    <row r="3" spans="1:6" x14ac:dyDescent="0.25">
      <c r="A3" s="25" t="s">
        <v>18</v>
      </c>
      <c r="B3" s="26" t="s">
        <v>19</v>
      </c>
    </row>
    <row r="4" spans="1:6" x14ac:dyDescent="0.25">
      <c r="A4" s="25" t="s">
        <v>20</v>
      </c>
      <c r="B4" s="26" t="s">
        <v>21</v>
      </c>
    </row>
    <row r="5" spans="1:6" x14ac:dyDescent="0.25">
      <c r="A5" s="25" t="s">
        <v>22</v>
      </c>
      <c r="B5" s="26" t="s">
        <v>23</v>
      </c>
    </row>
    <row r="6" spans="1:6" x14ac:dyDescent="0.25">
      <c r="A6" s="25" t="s">
        <v>24</v>
      </c>
      <c r="B6" s="26" t="s">
        <v>25</v>
      </c>
    </row>
    <row r="7" spans="1:6" x14ac:dyDescent="0.25">
      <c r="A7" s="25" t="s">
        <v>26</v>
      </c>
      <c r="B7" s="33" t="s">
        <v>27</v>
      </c>
    </row>
    <row r="8" spans="1:6" x14ac:dyDescent="0.25">
      <c r="A8" s="25" t="s">
        <v>28</v>
      </c>
      <c r="B8" s="33" t="s">
        <v>29</v>
      </c>
    </row>
    <row r="9" spans="1:6" x14ac:dyDescent="0.25">
      <c r="A9" s="25" t="s">
        <v>30</v>
      </c>
      <c r="B9" s="33" t="s">
        <v>31</v>
      </c>
    </row>
    <row r="10" spans="1:6" x14ac:dyDescent="0.25">
      <c r="A10" s="25" t="s">
        <v>32</v>
      </c>
      <c r="B10" s="33" t="s">
        <v>33</v>
      </c>
    </row>
    <row r="11" spans="1:6" x14ac:dyDescent="0.25">
      <c r="A11" s="25" t="s">
        <v>34</v>
      </c>
      <c r="B11" s="33" t="s">
        <v>35</v>
      </c>
    </row>
    <row r="12" spans="1:6" x14ac:dyDescent="0.25">
      <c r="A12" s="25" t="s">
        <v>36</v>
      </c>
      <c r="B12" s="33" t="s">
        <v>37</v>
      </c>
    </row>
    <row r="13" spans="1:6" x14ac:dyDescent="0.25">
      <c r="A13" s="25" t="s">
        <v>38</v>
      </c>
      <c r="B13" s="33" t="s">
        <v>39</v>
      </c>
    </row>
    <row r="14" spans="1:6" x14ac:dyDescent="0.25">
      <c r="A14" s="25" t="s">
        <v>40</v>
      </c>
      <c r="B14" s="33" t="s">
        <v>41</v>
      </c>
    </row>
    <row r="15" spans="1:6" x14ac:dyDescent="0.25">
      <c r="A15" s="35" t="s">
        <v>42</v>
      </c>
      <c r="B15" s="33" t="s">
        <v>43</v>
      </c>
    </row>
    <row r="16" spans="1:6" x14ac:dyDescent="0.25">
      <c r="A16" s="35" t="s">
        <v>44</v>
      </c>
      <c r="B16" s="33" t="s">
        <v>45</v>
      </c>
    </row>
    <row r="17" spans="1:2" x14ac:dyDescent="0.25">
      <c r="A17" s="35" t="s">
        <v>46</v>
      </c>
      <c r="B17" s="33" t="s">
        <v>47</v>
      </c>
    </row>
    <row r="18" spans="1:2" x14ac:dyDescent="0.25">
      <c r="A18" s="35" t="s">
        <v>48</v>
      </c>
      <c r="B18" s="33" t="s">
        <v>49</v>
      </c>
    </row>
    <row r="19" spans="1:2" x14ac:dyDescent="0.25">
      <c r="A19" s="35" t="s">
        <v>50</v>
      </c>
      <c r="B19" s="33" t="s">
        <v>51</v>
      </c>
    </row>
    <row r="20" spans="1:2" x14ac:dyDescent="0.25">
      <c r="A20" s="35" t="s">
        <v>52</v>
      </c>
      <c r="B20" s="33" t="s">
        <v>52</v>
      </c>
    </row>
    <row r="21" spans="1:2" x14ac:dyDescent="0.25">
      <c r="A21" s="35" t="s">
        <v>53</v>
      </c>
      <c r="B21" s="33" t="s">
        <v>54</v>
      </c>
    </row>
    <row r="22" spans="1:2" x14ac:dyDescent="0.25">
      <c r="A22" s="35" t="s">
        <v>55</v>
      </c>
      <c r="B22" s="33" t="s">
        <v>56</v>
      </c>
    </row>
    <row r="23" spans="1:2" x14ac:dyDescent="0.25">
      <c r="A23" s="35" t="s">
        <v>57</v>
      </c>
      <c r="B23" s="27" t="s">
        <v>58</v>
      </c>
    </row>
    <row r="24" spans="1:2" x14ac:dyDescent="0.25">
      <c r="A24" s="35" t="s">
        <v>59</v>
      </c>
      <c r="B24" s="27" t="s">
        <v>60</v>
      </c>
    </row>
    <row r="25" spans="1:2" x14ac:dyDescent="0.25">
      <c r="A25" s="35" t="s">
        <v>61</v>
      </c>
      <c r="B25" s="27" t="s">
        <v>62</v>
      </c>
    </row>
    <row r="26" spans="1:2" x14ac:dyDescent="0.25">
      <c r="A26" s="35" t="s">
        <v>63</v>
      </c>
      <c r="B26" s="27" t="s">
        <v>64</v>
      </c>
    </row>
    <row r="27" spans="1:2" x14ac:dyDescent="0.25">
      <c r="A27" s="35" t="s">
        <v>65</v>
      </c>
      <c r="B27" s="27" t="s">
        <v>66</v>
      </c>
    </row>
    <row r="28" spans="1:2" x14ac:dyDescent="0.25">
      <c r="A28" s="35" t="s">
        <v>67</v>
      </c>
      <c r="B28" s="33" t="s">
        <v>68</v>
      </c>
    </row>
    <row r="29" spans="1:2" x14ac:dyDescent="0.25">
      <c r="A29" s="35" t="s">
        <v>69</v>
      </c>
      <c r="B29" s="27" t="s">
        <v>70</v>
      </c>
    </row>
    <row r="30" spans="1:2" x14ac:dyDescent="0.25">
      <c r="A30" s="35" t="s">
        <v>71</v>
      </c>
      <c r="B30" s="26" t="s">
        <v>72</v>
      </c>
    </row>
    <row r="31" spans="1:2" x14ac:dyDescent="0.25">
      <c r="A31" s="39" t="s">
        <v>73</v>
      </c>
      <c r="B31" s="36" t="s">
        <v>74</v>
      </c>
    </row>
    <row r="32" spans="1:2" x14ac:dyDescent="0.25">
      <c r="A32" s="39" t="s">
        <v>75</v>
      </c>
      <c r="B32" s="33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G15" sqref="G15"/>
    </sheetView>
  </sheetViews>
  <sheetFormatPr baseColWidth="10" defaultRowHeight="15" x14ac:dyDescent="0.25"/>
  <sheetData>
    <row r="1" spans="1:10" x14ac:dyDescent="0.25">
      <c r="A1" t="s">
        <v>115</v>
      </c>
      <c r="B1" t="s">
        <v>116</v>
      </c>
      <c r="C1" s="75" t="s">
        <v>10</v>
      </c>
      <c r="D1" t="s">
        <v>117</v>
      </c>
      <c r="E1" t="s">
        <v>118</v>
      </c>
      <c r="F1" t="s">
        <v>119</v>
      </c>
      <c r="G1" t="s">
        <v>80</v>
      </c>
      <c r="H1" s="14" t="s">
        <v>120</v>
      </c>
      <c r="I1" s="14" t="s">
        <v>121</v>
      </c>
      <c r="J1" s="14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N33"/>
  <sheetViews>
    <sheetView workbookViewId="0">
      <selection activeCell="N17" sqref="N17"/>
    </sheetView>
  </sheetViews>
  <sheetFormatPr baseColWidth="10" defaultColWidth="3.7109375" defaultRowHeight="12.75" customHeight="1" x14ac:dyDescent="0.25"/>
  <cols>
    <col min="1" max="1" width="1.28515625" customWidth="1"/>
    <col min="2" max="2" width="5.7109375" customWidth="1"/>
    <col min="3" max="4" width="4.5703125" customWidth="1"/>
    <col min="5" max="5" width="3.42578125" customWidth="1"/>
    <col min="6" max="6" width="5" customWidth="1"/>
    <col min="7" max="7" width="4.28515625" customWidth="1"/>
    <col min="8" max="8" width="4.85546875" customWidth="1"/>
    <col min="9" max="10" width="3.28515625" customWidth="1"/>
    <col min="11" max="24" width="3.7109375" customWidth="1"/>
  </cols>
  <sheetData>
    <row r="1" spans="2:14" ht="16.5" customHeight="1" x14ac:dyDescent="0.25">
      <c r="B1" s="1"/>
    </row>
    <row r="2" spans="2:14" ht="9" customHeight="1" x14ac:dyDescent="0.25"/>
    <row r="4" spans="2:14" ht="9.75" customHeight="1" x14ac:dyDescent="0.25"/>
    <row r="5" spans="2:14" ht="12.75" customHeight="1" x14ac:dyDescent="0.25">
      <c r="B5" s="2" t="s">
        <v>0</v>
      </c>
      <c r="C5" s="3" t="str">
        <f>[1]PARAMETRE!G2</f>
        <v>FA00005</v>
      </c>
      <c r="D5" s="3"/>
      <c r="E5" s="3"/>
      <c r="F5" s="4" t="str">
        <f ca="1">TEXT(TODAY(),"jj/mm/aaaa")</f>
        <v>28/10/2019</v>
      </c>
      <c r="G5" s="5"/>
      <c r="H5" s="5"/>
      <c r="I5" s="5"/>
      <c r="J5" s="5"/>
      <c r="K5" s="5"/>
      <c r="L5" s="5"/>
      <c r="M5" s="6"/>
      <c r="N5" s="6"/>
    </row>
    <row r="6" spans="2:14" ht="6" customHeight="1" x14ac:dyDescent="0.25">
      <c r="C6" s="7"/>
      <c r="D6" s="7"/>
      <c r="E6" s="7"/>
      <c r="F6" s="5"/>
      <c r="G6" s="5"/>
      <c r="H6" s="8"/>
      <c r="I6" s="5"/>
      <c r="J6" s="5"/>
      <c r="K6" s="5"/>
      <c r="L6" s="5"/>
      <c r="M6" s="6"/>
      <c r="N6" s="6"/>
    </row>
    <row r="7" spans="2:14" ht="8.25" customHeight="1" x14ac:dyDescent="0.25">
      <c r="B7" s="9"/>
      <c r="C7" s="9"/>
      <c r="D7" s="9"/>
      <c r="E7" s="9"/>
      <c r="F7" s="9"/>
      <c r="G7" s="9"/>
      <c r="H7" s="7"/>
    </row>
    <row r="8" spans="2:14" ht="12.75" customHeight="1" x14ac:dyDescent="0.25">
      <c r="B8" s="10" t="s">
        <v>1</v>
      </c>
      <c r="D8" t="s">
        <v>2</v>
      </c>
      <c r="E8" s="67" t="s">
        <v>3</v>
      </c>
      <c r="F8" s="67"/>
      <c r="G8" s="67" t="s">
        <v>4</v>
      </c>
      <c r="H8" s="67"/>
    </row>
    <row r="9" spans="2:14" ht="8.25" customHeight="1" x14ac:dyDescent="0.25">
      <c r="B9" s="12"/>
    </row>
    <row r="10" spans="2:14" ht="12.75" customHeight="1" x14ac:dyDescent="0.25">
      <c r="B10" s="18" t="s">
        <v>18</v>
      </c>
      <c r="D10" s="19">
        <v>3</v>
      </c>
      <c r="E10" s="68">
        <v>800</v>
      </c>
      <c r="F10" s="68"/>
      <c r="G10" s="70">
        <v>2400</v>
      </c>
      <c r="H10" s="70"/>
    </row>
    <row r="11" spans="2:14" ht="12.75" customHeight="1" x14ac:dyDescent="0.25">
      <c r="B11" s="18" t="s">
        <v>26</v>
      </c>
      <c r="D11" s="19">
        <v>2</v>
      </c>
      <c r="E11" s="68">
        <v>400</v>
      </c>
      <c r="F11" s="68"/>
      <c r="G11" s="71">
        <v>800</v>
      </c>
      <c r="H11" s="71"/>
    </row>
    <row r="12" spans="2:14" ht="12.75" customHeight="1" x14ac:dyDescent="0.25">
      <c r="B12" s="20" t="s">
        <v>48</v>
      </c>
      <c r="C12" s="7"/>
      <c r="D12" s="19">
        <v>5</v>
      </c>
      <c r="E12" s="68">
        <v>1300</v>
      </c>
      <c r="F12" s="68"/>
      <c r="G12" s="69">
        <v>6500</v>
      </c>
      <c r="H12" s="69"/>
    </row>
    <row r="13" spans="2:14" ht="12.75" customHeight="1" x14ac:dyDescent="0.25">
      <c r="B13" s="20" t="s">
        <v>109</v>
      </c>
      <c r="C13" s="7"/>
      <c r="D13" s="19"/>
      <c r="E13" s="68"/>
      <c r="F13" s="68"/>
      <c r="G13" s="69"/>
      <c r="H13" s="69"/>
    </row>
    <row r="14" spans="2:14" ht="12.75" customHeight="1" x14ac:dyDescent="0.25">
      <c r="B14" s="20" t="s">
        <v>109</v>
      </c>
      <c r="C14" s="7"/>
      <c r="D14" s="19"/>
      <c r="E14" s="68"/>
      <c r="F14" s="68"/>
      <c r="G14" s="69"/>
      <c r="H14" s="69"/>
    </row>
    <row r="15" spans="2:14" ht="12.75" customHeight="1" x14ac:dyDescent="0.25">
      <c r="B15" s="20" t="s">
        <v>109</v>
      </c>
      <c r="C15" s="7"/>
      <c r="D15" s="19"/>
      <c r="E15" s="68"/>
      <c r="F15" s="68"/>
      <c r="G15" s="69"/>
      <c r="H15" s="69"/>
    </row>
    <row r="16" spans="2:14" ht="12.75" customHeight="1" x14ac:dyDescent="0.25">
      <c r="B16" s="20" t="s">
        <v>109</v>
      </c>
      <c r="C16" s="7"/>
      <c r="D16" s="19"/>
      <c r="E16" s="68"/>
      <c r="F16" s="68"/>
      <c r="G16" s="69"/>
      <c r="H16" s="69"/>
    </row>
    <row r="17" spans="2:9" ht="12.75" customHeight="1" x14ac:dyDescent="0.25">
      <c r="B17" s="20" t="s">
        <v>109</v>
      </c>
      <c r="C17" s="7"/>
      <c r="D17" s="19"/>
      <c r="E17" s="68"/>
      <c r="F17" s="68"/>
      <c r="G17" s="69"/>
      <c r="H17" s="69"/>
    </row>
    <row r="18" spans="2:9" ht="12.75" customHeight="1" x14ac:dyDescent="0.25">
      <c r="B18" s="20" t="s">
        <v>109</v>
      </c>
      <c r="C18" s="7"/>
      <c r="D18" s="19"/>
      <c r="E18" s="68"/>
      <c r="F18" s="68"/>
      <c r="G18" s="69"/>
      <c r="H18" s="69"/>
    </row>
    <row r="19" spans="2:9" ht="12.75" customHeight="1" x14ac:dyDescent="0.25">
      <c r="B19" s="20" t="s">
        <v>109</v>
      </c>
      <c r="C19" s="7"/>
      <c r="D19" s="19"/>
      <c r="E19" s="68"/>
      <c r="F19" s="68"/>
      <c r="G19" s="69"/>
      <c r="H19" s="69"/>
    </row>
    <row r="20" spans="2:9" ht="12.75" customHeight="1" x14ac:dyDescent="0.25">
      <c r="B20" s="20"/>
      <c r="C20" s="7"/>
      <c r="D20" s="19"/>
      <c r="E20" s="68"/>
      <c r="F20" s="68"/>
      <c r="G20" s="69"/>
      <c r="H20" s="69"/>
    </row>
    <row r="21" spans="2:9" ht="12.75" customHeight="1" x14ac:dyDescent="0.25">
      <c r="B21" t="s">
        <v>5</v>
      </c>
      <c r="G21" s="65">
        <f>SUM(G10:H19)</f>
        <v>9700</v>
      </c>
      <c r="H21" s="65"/>
      <c r="I21" s="13"/>
    </row>
    <row r="22" spans="2:9" ht="12.75" customHeight="1" x14ac:dyDescent="0.25">
      <c r="B22" t="s">
        <v>6</v>
      </c>
      <c r="G22" s="65">
        <v>10000</v>
      </c>
      <c r="H22" s="65"/>
      <c r="I22" s="13"/>
    </row>
    <row r="23" spans="2:9" ht="12.75" customHeight="1" x14ac:dyDescent="0.25">
      <c r="B23" t="s">
        <v>7</v>
      </c>
      <c r="G23" s="66">
        <f>G21-(G22+G24)</f>
        <v>-600</v>
      </c>
      <c r="H23" s="66"/>
      <c r="I23" s="13"/>
    </row>
    <row r="24" spans="2:9" ht="12.75" customHeight="1" x14ac:dyDescent="0.25">
      <c r="B24" t="s">
        <v>8</v>
      </c>
      <c r="G24" s="65">
        <v>300</v>
      </c>
      <c r="H24" s="65"/>
      <c r="I24" s="13"/>
    </row>
    <row r="25" spans="2:9" ht="10.5" customHeight="1" x14ac:dyDescent="0.25">
      <c r="F25" s="14"/>
    </row>
    <row r="26" spans="2:9" ht="14.25" customHeight="1" x14ac:dyDescent="0.25">
      <c r="B26" s="15"/>
    </row>
    <row r="27" spans="2:9" ht="15" customHeight="1" x14ac:dyDescent="0.25">
      <c r="B27" s="15"/>
    </row>
    <row r="29" spans="2:9" ht="12.75" customHeight="1" x14ac:dyDescent="0.25">
      <c r="F29" s="67"/>
      <c r="G29" s="67"/>
      <c r="H29" s="67"/>
      <c r="I29" s="67"/>
    </row>
    <row r="30" spans="2:9" ht="12.75" customHeight="1" x14ac:dyDescent="0.25">
      <c r="E30" s="16"/>
    </row>
    <row r="33" spans="3:3" ht="12.75" customHeight="1" x14ac:dyDescent="0.25">
      <c r="C33" s="17"/>
    </row>
  </sheetData>
  <mergeCells count="29">
    <mergeCell ref="E8:F8"/>
    <mergeCell ref="G8:H8"/>
    <mergeCell ref="E10:F10"/>
    <mergeCell ref="G10:H10"/>
    <mergeCell ref="E11:F11"/>
    <mergeCell ref="G11:H11"/>
    <mergeCell ref="E12:F12"/>
    <mergeCell ref="E13:F13"/>
    <mergeCell ref="G13:H13"/>
    <mergeCell ref="E14:F14"/>
    <mergeCell ref="G14:H14"/>
    <mergeCell ref="G12:H12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G21:H21"/>
    <mergeCell ref="G22:H22"/>
    <mergeCell ref="G23:H23"/>
    <mergeCell ref="G24:H24"/>
    <mergeCell ref="F29:I29"/>
  </mergeCells>
  <pageMargins left="0.31" right="0.49" top="0.11" bottom="0.74803149606299213" header="0.09" footer="0.31496062992125984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7"/>
  <sheetViews>
    <sheetView workbookViewId="0">
      <selection activeCell="K8" sqref="K8"/>
    </sheetView>
  </sheetViews>
  <sheetFormatPr baseColWidth="10" defaultRowHeight="15" x14ac:dyDescent="0.25"/>
  <cols>
    <col min="1" max="1" width="15.5703125" bestFit="1" customWidth="1"/>
    <col min="2" max="2" width="18.5703125" bestFit="1" customWidth="1"/>
    <col min="3" max="3" width="9.42578125" customWidth="1"/>
    <col min="4" max="5" width="11.85546875" bestFit="1" customWidth="1"/>
    <col min="6" max="6" width="12.85546875" bestFit="1" customWidth="1"/>
    <col min="7" max="7" width="12.85546875" style="14" bestFit="1" customWidth="1"/>
    <col min="8" max="8" width="11.85546875" bestFit="1" customWidth="1"/>
  </cols>
  <sheetData>
    <row r="1" spans="1:15" x14ac:dyDescent="0.25">
      <c r="A1" s="21"/>
      <c r="B1" s="22" t="s">
        <v>9</v>
      </c>
      <c r="C1" s="22" t="s">
        <v>10</v>
      </c>
      <c r="D1" s="22" t="s">
        <v>11</v>
      </c>
      <c r="E1" s="22" t="s">
        <v>12</v>
      </c>
      <c r="F1" s="22" t="s">
        <v>13</v>
      </c>
      <c r="G1" s="23" t="s">
        <v>14</v>
      </c>
      <c r="H1" s="24" t="s">
        <v>15</v>
      </c>
    </row>
    <row r="2" spans="1:15" x14ac:dyDescent="0.25">
      <c r="A2" s="25" t="s">
        <v>16</v>
      </c>
      <c r="B2" s="26" t="s">
        <v>17</v>
      </c>
      <c r="C2" s="27">
        <v>24</v>
      </c>
      <c r="D2" s="28">
        <f>+G2/C2</f>
        <v>384.79166666666669</v>
      </c>
      <c r="E2" s="27">
        <v>500</v>
      </c>
      <c r="F2" s="29">
        <f>C2*E2</f>
        <v>12000</v>
      </c>
      <c r="G2" s="29">
        <v>9235</v>
      </c>
      <c r="H2" s="30">
        <f t="shared" ref="H2:H24" si="0">+F2-G2</f>
        <v>2765</v>
      </c>
    </row>
    <row r="3" spans="1:15" x14ac:dyDescent="0.25">
      <c r="A3" s="25" t="s">
        <v>18</v>
      </c>
      <c r="B3" s="26" t="s">
        <v>19</v>
      </c>
      <c r="C3" s="27">
        <v>12</v>
      </c>
      <c r="D3" s="28">
        <f t="shared" ref="D3:D22" si="1">+G3/C3</f>
        <v>649.58333333333337</v>
      </c>
      <c r="E3" s="27">
        <v>800</v>
      </c>
      <c r="F3" s="29">
        <f t="shared" ref="F3:F32" si="2">C3*E3</f>
        <v>9600</v>
      </c>
      <c r="G3" s="29">
        <v>7795</v>
      </c>
      <c r="H3" s="31">
        <f t="shared" si="0"/>
        <v>1805</v>
      </c>
    </row>
    <row r="4" spans="1:15" x14ac:dyDescent="0.25">
      <c r="A4" s="25" t="s">
        <v>20</v>
      </c>
      <c r="B4" s="26" t="s">
        <v>21</v>
      </c>
      <c r="C4" s="27">
        <v>12</v>
      </c>
      <c r="D4" s="28">
        <f t="shared" si="1"/>
        <v>486.66666666666669</v>
      </c>
      <c r="E4" s="27">
        <v>600</v>
      </c>
      <c r="F4" s="29">
        <f t="shared" si="2"/>
        <v>7200</v>
      </c>
      <c r="G4" s="29">
        <v>5840</v>
      </c>
      <c r="H4" s="31">
        <f t="shared" si="0"/>
        <v>1360</v>
      </c>
      <c r="M4" s="14"/>
      <c r="O4" s="32"/>
    </row>
    <row r="5" spans="1:15" x14ac:dyDescent="0.25">
      <c r="A5" s="25" t="s">
        <v>22</v>
      </c>
      <c r="B5" s="26" t="s">
        <v>23</v>
      </c>
      <c r="C5" s="27">
        <v>24</v>
      </c>
      <c r="D5" s="28">
        <f t="shared" si="1"/>
        <v>344.375</v>
      </c>
      <c r="E5" s="27">
        <v>500</v>
      </c>
      <c r="F5" s="29">
        <f t="shared" si="2"/>
        <v>12000</v>
      </c>
      <c r="G5" s="29">
        <v>8265</v>
      </c>
      <c r="H5" s="30">
        <f t="shared" si="0"/>
        <v>3735</v>
      </c>
      <c r="M5" s="14"/>
      <c r="O5" s="32"/>
    </row>
    <row r="6" spans="1:15" x14ac:dyDescent="0.25">
      <c r="A6" s="25" t="s">
        <v>24</v>
      </c>
      <c r="B6" s="26" t="s">
        <v>25</v>
      </c>
      <c r="C6" s="27">
        <v>12</v>
      </c>
      <c r="D6" s="28">
        <f t="shared" si="1"/>
        <v>613.75</v>
      </c>
      <c r="E6" s="27">
        <v>800</v>
      </c>
      <c r="F6" s="29">
        <f t="shared" si="2"/>
        <v>9600</v>
      </c>
      <c r="G6" s="29">
        <v>7365</v>
      </c>
      <c r="H6" s="31">
        <f t="shared" si="0"/>
        <v>2235</v>
      </c>
      <c r="M6" s="14"/>
      <c r="O6" s="32"/>
    </row>
    <row r="7" spans="1:15" x14ac:dyDescent="0.25">
      <c r="A7" s="25" t="s">
        <v>26</v>
      </c>
      <c r="B7" s="33" t="s">
        <v>27</v>
      </c>
      <c r="C7" s="27">
        <v>24</v>
      </c>
      <c r="D7" s="28">
        <f t="shared" si="1"/>
        <v>162.5</v>
      </c>
      <c r="E7" s="27">
        <v>400</v>
      </c>
      <c r="F7" s="29">
        <f t="shared" si="2"/>
        <v>9600</v>
      </c>
      <c r="G7" s="29">
        <v>3900</v>
      </c>
      <c r="H7" s="31">
        <f t="shared" si="0"/>
        <v>5700</v>
      </c>
      <c r="M7" s="14"/>
      <c r="O7" s="32"/>
    </row>
    <row r="8" spans="1:15" x14ac:dyDescent="0.25">
      <c r="A8" s="25" t="s">
        <v>28</v>
      </c>
      <c r="B8" s="33" t="s">
        <v>29</v>
      </c>
      <c r="C8" s="27">
        <v>12</v>
      </c>
      <c r="D8" s="28">
        <f t="shared" si="1"/>
        <v>426.25</v>
      </c>
      <c r="E8" s="27">
        <v>500</v>
      </c>
      <c r="F8" s="29">
        <f t="shared" si="2"/>
        <v>6000</v>
      </c>
      <c r="G8" s="29">
        <v>5115</v>
      </c>
      <c r="H8" s="30">
        <f t="shared" si="0"/>
        <v>885</v>
      </c>
      <c r="M8" s="14"/>
      <c r="O8" s="32"/>
    </row>
    <row r="9" spans="1:15" x14ac:dyDescent="0.25">
      <c r="A9" s="25" t="s">
        <v>30</v>
      </c>
      <c r="B9" s="33" t="s">
        <v>31</v>
      </c>
      <c r="C9" s="27">
        <v>24</v>
      </c>
      <c r="D9" s="28">
        <f t="shared" si="1"/>
        <v>154.79166666666666</v>
      </c>
      <c r="E9" s="27">
        <v>400</v>
      </c>
      <c r="F9" s="29">
        <f t="shared" si="2"/>
        <v>9600</v>
      </c>
      <c r="G9" s="29">
        <v>3715</v>
      </c>
      <c r="H9" s="31">
        <f t="shared" si="0"/>
        <v>5885</v>
      </c>
      <c r="M9" s="14"/>
      <c r="O9" s="32"/>
    </row>
    <row r="10" spans="1:15" x14ac:dyDescent="0.25">
      <c r="A10" s="25" t="s">
        <v>32</v>
      </c>
      <c r="B10" s="33" t="s">
        <v>33</v>
      </c>
      <c r="C10" s="27">
        <v>12</v>
      </c>
      <c r="D10" s="28">
        <f t="shared" si="1"/>
        <v>466.66666666666669</v>
      </c>
      <c r="E10" s="27">
        <v>500</v>
      </c>
      <c r="F10" s="29">
        <f t="shared" si="2"/>
        <v>6000</v>
      </c>
      <c r="G10" s="29">
        <v>5600</v>
      </c>
      <c r="H10" s="34">
        <f t="shared" si="0"/>
        <v>400</v>
      </c>
      <c r="M10" s="14"/>
      <c r="O10" s="32"/>
    </row>
    <row r="11" spans="1:15" x14ac:dyDescent="0.25">
      <c r="A11" s="25" t="s">
        <v>34</v>
      </c>
      <c r="B11" s="33" t="s">
        <v>35</v>
      </c>
      <c r="C11" s="27">
        <v>24</v>
      </c>
      <c r="D11" s="28">
        <f t="shared" si="1"/>
        <v>97.5</v>
      </c>
      <c r="E11" s="27">
        <v>400</v>
      </c>
      <c r="F11" s="29">
        <f t="shared" si="2"/>
        <v>9600</v>
      </c>
      <c r="G11" s="29">
        <v>2340</v>
      </c>
      <c r="H11" s="34">
        <f t="shared" si="0"/>
        <v>7260</v>
      </c>
      <c r="M11" s="14"/>
      <c r="O11" s="32"/>
    </row>
    <row r="12" spans="1:15" x14ac:dyDescent="0.25">
      <c r="A12" s="25" t="s">
        <v>36</v>
      </c>
      <c r="B12" s="33" t="s">
        <v>37</v>
      </c>
      <c r="C12" s="27">
        <v>12</v>
      </c>
      <c r="D12" s="28">
        <f t="shared" si="1"/>
        <v>400</v>
      </c>
      <c r="E12" s="27">
        <v>500</v>
      </c>
      <c r="F12" s="29">
        <f t="shared" si="2"/>
        <v>6000</v>
      </c>
      <c r="G12" s="29">
        <v>4800</v>
      </c>
      <c r="H12" s="31">
        <f t="shared" si="0"/>
        <v>1200</v>
      </c>
      <c r="M12" s="14"/>
      <c r="O12" s="32"/>
    </row>
    <row r="13" spans="1:15" x14ac:dyDescent="0.25">
      <c r="A13" s="25" t="s">
        <v>38</v>
      </c>
      <c r="B13" s="33" t="s">
        <v>39</v>
      </c>
      <c r="C13" s="27">
        <v>24</v>
      </c>
      <c r="D13" s="28">
        <f t="shared" si="1"/>
        <v>288.125</v>
      </c>
      <c r="E13" s="27">
        <v>400</v>
      </c>
      <c r="F13" s="29">
        <f t="shared" si="2"/>
        <v>9600</v>
      </c>
      <c r="G13" s="29">
        <v>6915</v>
      </c>
      <c r="H13" s="30">
        <f t="shared" si="0"/>
        <v>2685</v>
      </c>
      <c r="M13" s="14"/>
      <c r="O13" s="32"/>
    </row>
    <row r="14" spans="1:15" x14ac:dyDescent="0.25">
      <c r="A14" s="25" t="s">
        <v>40</v>
      </c>
      <c r="B14" s="33" t="s">
        <v>41</v>
      </c>
      <c r="C14" s="27">
        <v>12</v>
      </c>
      <c r="D14" s="28">
        <f t="shared" si="1"/>
        <v>1176.25</v>
      </c>
      <c r="E14" s="27">
        <v>500</v>
      </c>
      <c r="F14" s="29">
        <f t="shared" si="2"/>
        <v>6000</v>
      </c>
      <c r="G14" s="29">
        <v>14115</v>
      </c>
      <c r="H14" s="30">
        <f t="shared" si="0"/>
        <v>-8115</v>
      </c>
      <c r="M14" s="14"/>
      <c r="O14" s="32"/>
    </row>
    <row r="15" spans="1:15" x14ac:dyDescent="0.25">
      <c r="A15" s="35" t="s">
        <v>42</v>
      </c>
      <c r="B15" s="33" t="s">
        <v>43</v>
      </c>
      <c r="C15" s="27">
        <v>24</v>
      </c>
      <c r="D15" s="28">
        <f t="shared" si="1"/>
        <v>525.625</v>
      </c>
      <c r="E15" s="27">
        <v>400</v>
      </c>
      <c r="F15" s="29">
        <f t="shared" si="2"/>
        <v>9600</v>
      </c>
      <c r="G15" s="29">
        <v>12615</v>
      </c>
      <c r="H15" s="31">
        <f t="shared" si="0"/>
        <v>-3015</v>
      </c>
      <c r="M15" s="14"/>
      <c r="O15" s="32"/>
    </row>
    <row r="16" spans="1:15" x14ac:dyDescent="0.25">
      <c r="A16" s="35" t="s">
        <v>44</v>
      </c>
      <c r="B16" s="33" t="s">
        <v>45</v>
      </c>
      <c r="C16" s="27">
        <v>12</v>
      </c>
      <c r="D16" s="28">
        <f t="shared" si="1"/>
        <v>1125</v>
      </c>
      <c r="E16" s="27">
        <v>500</v>
      </c>
      <c r="F16" s="29">
        <f t="shared" si="2"/>
        <v>6000</v>
      </c>
      <c r="G16" s="29">
        <v>13500</v>
      </c>
      <c r="H16" s="30">
        <f t="shared" si="0"/>
        <v>-7500</v>
      </c>
      <c r="M16" s="14"/>
      <c r="O16" s="32"/>
    </row>
    <row r="17" spans="1:8" x14ac:dyDescent="0.25">
      <c r="A17" s="35" t="s">
        <v>46</v>
      </c>
      <c r="B17" s="33" t="s">
        <v>47</v>
      </c>
      <c r="C17" s="27">
        <v>12</v>
      </c>
      <c r="D17" s="28">
        <f t="shared" si="1"/>
        <v>1041.6666666666667</v>
      </c>
      <c r="E17" s="27">
        <v>700</v>
      </c>
      <c r="F17" s="29">
        <f t="shared" si="2"/>
        <v>8400</v>
      </c>
      <c r="G17" s="29">
        <v>12500</v>
      </c>
      <c r="H17" s="31">
        <f t="shared" si="0"/>
        <v>-4100</v>
      </c>
    </row>
    <row r="18" spans="1:8" x14ac:dyDescent="0.25">
      <c r="A18" s="35" t="s">
        <v>48</v>
      </c>
      <c r="B18" s="33" t="s">
        <v>49</v>
      </c>
      <c r="C18" s="27">
        <v>6</v>
      </c>
      <c r="D18" s="28">
        <f t="shared" si="1"/>
        <v>1685.8333333333333</v>
      </c>
      <c r="E18" s="27">
        <v>1300</v>
      </c>
      <c r="F18" s="29">
        <f t="shared" si="2"/>
        <v>7800</v>
      </c>
      <c r="G18" s="29">
        <v>10115</v>
      </c>
      <c r="H18" s="30">
        <f t="shared" si="0"/>
        <v>-2315</v>
      </c>
    </row>
    <row r="19" spans="1:8" x14ac:dyDescent="0.25">
      <c r="A19" s="35" t="s">
        <v>50</v>
      </c>
      <c r="B19" s="33" t="s">
        <v>51</v>
      </c>
      <c r="C19" s="27">
        <v>12</v>
      </c>
      <c r="D19" s="28">
        <f t="shared" si="1"/>
        <v>533.33333333333337</v>
      </c>
      <c r="E19" s="27">
        <v>600</v>
      </c>
      <c r="F19" s="29">
        <f t="shared" si="2"/>
        <v>7200</v>
      </c>
      <c r="G19" s="29">
        <v>6400</v>
      </c>
      <c r="H19" s="31">
        <f t="shared" si="0"/>
        <v>800</v>
      </c>
    </row>
    <row r="20" spans="1:8" x14ac:dyDescent="0.25">
      <c r="A20" s="35" t="s">
        <v>52</v>
      </c>
      <c r="B20" s="33" t="s">
        <v>52</v>
      </c>
      <c r="C20" s="27">
        <v>12</v>
      </c>
      <c r="D20" s="28">
        <f t="shared" si="1"/>
        <v>486.66666666666669</v>
      </c>
      <c r="E20" s="27">
        <v>500</v>
      </c>
      <c r="F20" s="29">
        <f t="shared" si="2"/>
        <v>6000</v>
      </c>
      <c r="G20" s="29">
        <v>5840</v>
      </c>
      <c r="H20" s="31">
        <f t="shared" si="0"/>
        <v>160</v>
      </c>
    </row>
    <row r="21" spans="1:8" x14ac:dyDescent="0.25">
      <c r="A21" s="35" t="s">
        <v>53</v>
      </c>
      <c r="B21" s="33" t="s">
        <v>54</v>
      </c>
      <c r="C21" s="27">
        <v>24</v>
      </c>
      <c r="D21" s="28">
        <f t="shared" si="1"/>
        <v>221.45833333333334</v>
      </c>
      <c r="E21" s="27">
        <v>800</v>
      </c>
      <c r="F21" s="29">
        <f t="shared" si="2"/>
        <v>19200</v>
      </c>
      <c r="G21" s="29">
        <v>5315</v>
      </c>
      <c r="H21" s="30">
        <f t="shared" si="0"/>
        <v>13885</v>
      </c>
    </row>
    <row r="22" spans="1:8" x14ac:dyDescent="0.25">
      <c r="A22" s="35" t="s">
        <v>55</v>
      </c>
      <c r="B22" s="33" t="s">
        <v>56</v>
      </c>
      <c r="C22" s="27">
        <v>12</v>
      </c>
      <c r="D22" s="28">
        <f t="shared" si="1"/>
        <v>809.58333333333337</v>
      </c>
      <c r="E22" s="27">
        <v>1300</v>
      </c>
      <c r="F22" s="29">
        <f t="shared" si="2"/>
        <v>15600</v>
      </c>
      <c r="G22" s="29">
        <v>9715</v>
      </c>
      <c r="H22" s="30">
        <f t="shared" si="0"/>
        <v>5885</v>
      </c>
    </row>
    <row r="23" spans="1:8" x14ac:dyDescent="0.25">
      <c r="A23" s="35" t="s">
        <v>57</v>
      </c>
      <c r="B23" s="27" t="s">
        <v>58</v>
      </c>
      <c r="C23" s="27">
        <v>24</v>
      </c>
      <c r="D23" s="28">
        <f>16000/24</f>
        <v>666.66666666666663</v>
      </c>
      <c r="E23" s="27">
        <v>700</v>
      </c>
      <c r="F23" s="29">
        <f t="shared" si="2"/>
        <v>16800</v>
      </c>
      <c r="G23" s="29">
        <v>16000</v>
      </c>
      <c r="H23" s="30">
        <f t="shared" si="0"/>
        <v>800</v>
      </c>
    </row>
    <row r="24" spans="1:8" x14ac:dyDescent="0.25">
      <c r="A24" s="35" t="s">
        <v>59</v>
      </c>
      <c r="B24" s="27" t="s">
        <v>60</v>
      </c>
      <c r="C24" s="27">
        <v>12</v>
      </c>
      <c r="D24" s="28">
        <v>310</v>
      </c>
      <c r="E24" s="27">
        <v>1300</v>
      </c>
      <c r="F24" s="29">
        <f t="shared" si="2"/>
        <v>15600</v>
      </c>
      <c r="G24" s="29">
        <v>3715</v>
      </c>
      <c r="H24" s="30">
        <f t="shared" si="0"/>
        <v>11885</v>
      </c>
    </row>
    <row r="25" spans="1:8" x14ac:dyDescent="0.25">
      <c r="A25" s="35" t="s">
        <v>61</v>
      </c>
      <c r="B25" s="27" t="s">
        <v>62</v>
      </c>
      <c r="C25" s="36">
        <v>24</v>
      </c>
      <c r="D25" s="27"/>
      <c r="E25" s="36">
        <v>600</v>
      </c>
      <c r="F25" s="37">
        <f t="shared" si="2"/>
        <v>14400</v>
      </c>
      <c r="G25" s="29"/>
      <c r="H25" s="38"/>
    </row>
    <row r="26" spans="1:8" x14ac:dyDescent="0.25">
      <c r="A26" s="35" t="s">
        <v>63</v>
      </c>
      <c r="B26" s="27" t="s">
        <v>64</v>
      </c>
      <c r="C26" s="36">
        <v>12</v>
      </c>
      <c r="D26" s="27"/>
      <c r="E26" s="36">
        <v>700</v>
      </c>
      <c r="F26" s="37">
        <f t="shared" si="2"/>
        <v>8400</v>
      </c>
      <c r="G26" s="29"/>
      <c r="H26" s="38"/>
    </row>
    <row r="27" spans="1:8" x14ac:dyDescent="0.25">
      <c r="A27" s="35" t="s">
        <v>65</v>
      </c>
      <c r="B27" s="27" t="s">
        <v>66</v>
      </c>
      <c r="C27" s="27">
        <v>12</v>
      </c>
      <c r="D27" s="27"/>
      <c r="E27" s="27">
        <v>600</v>
      </c>
      <c r="F27" s="37">
        <f t="shared" si="2"/>
        <v>7200</v>
      </c>
      <c r="G27" s="29"/>
      <c r="H27" s="38"/>
    </row>
    <row r="28" spans="1:8" x14ac:dyDescent="0.25">
      <c r="A28" s="35" t="s">
        <v>67</v>
      </c>
      <c r="B28" s="33" t="s">
        <v>68</v>
      </c>
      <c r="C28" s="36">
        <v>24</v>
      </c>
      <c r="D28" s="27"/>
      <c r="E28" s="36">
        <v>600</v>
      </c>
      <c r="F28" s="37">
        <f t="shared" si="2"/>
        <v>14400</v>
      </c>
      <c r="G28" s="29"/>
      <c r="H28" s="38"/>
    </row>
    <row r="29" spans="1:8" x14ac:dyDescent="0.25">
      <c r="A29" s="35" t="s">
        <v>69</v>
      </c>
      <c r="B29" s="27" t="s">
        <v>70</v>
      </c>
      <c r="C29" s="36">
        <v>24</v>
      </c>
      <c r="D29" s="27"/>
      <c r="E29" s="36">
        <v>1000</v>
      </c>
      <c r="F29" s="37">
        <f t="shared" si="2"/>
        <v>24000</v>
      </c>
      <c r="G29" s="29"/>
      <c r="H29" s="38"/>
    </row>
    <row r="30" spans="1:8" x14ac:dyDescent="0.25">
      <c r="A30" s="35" t="s">
        <v>71</v>
      </c>
      <c r="B30" s="26" t="s">
        <v>72</v>
      </c>
      <c r="C30" s="36">
        <v>45</v>
      </c>
      <c r="D30" s="27"/>
      <c r="E30" s="36">
        <v>400</v>
      </c>
      <c r="F30" s="37">
        <f t="shared" si="2"/>
        <v>18000</v>
      </c>
      <c r="G30" s="29"/>
      <c r="H30" s="38"/>
    </row>
    <row r="31" spans="1:8" x14ac:dyDescent="0.25">
      <c r="A31" s="39" t="s">
        <v>73</v>
      </c>
      <c r="B31" s="36" t="s">
        <v>74</v>
      </c>
      <c r="C31" s="36">
        <v>12</v>
      </c>
      <c r="D31" s="27"/>
      <c r="E31" s="36">
        <v>500</v>
      </c>
      <c r="F31" s="37">
        <f t="shared" si="2"/>
        <v>6000</v>
      </c>
      <c r="G31" s="29"/>
      <c r="H31" s="38"/>
    </row>
    <row r="32" spans="1:8" x14ac:dyDescent="0.25">
      <c r="A32" s="39" t="s">
        <v>75</v>
      </c>
      <c r="B32" s="33" t="s">
        <v>75</v>
      </c>
      <c r="C32" s="36">
        <v>12</v>
      </c>
      <c r="D32" s="27"/>
      <c r="E32" s="36">
        <v>500</v>
      </c>
      <c r="F32" s="37">
        <f t="shared" si="2"/>
        <v>6000</v>
      </c>
      <c r="G32" s="29"/>
      <c r="H32" s="38"/>
    </row>
    <row r="33" spans="1:8" x14ac:dyDescent="0.25">
      <c r="A33" s="35"/>
      <c r="B33" s="27"/>
      <c r="C33" s="27"/>
      <c r="D33" s="27"/>
      <c r="E33" s="27"/>
      <c r="F33" s="27"/>
      <c r="G33" s="29"/>
      <c r="H33" s="38"/>
    </row>
    <row r="34" spans="1:8" x14ac:dyDescent="0.25">
      <c r="A34" s="35"/>
      <c r="B34" s="27"/>
      <c r="C34" s="27"/>
      <c r="D34" s="27"/>
      <c r="E34" s="27"/>
      <c r="F34" s="27"/>
      <c r="G34" s="29"/>
      <c r="H34" s="38"/>
    </row>
    <row r="35" spans="1:8" x14ac:dyDescent="0.25">
      <c r="A35" s="35"/>
      <c r="B35" s="27"/>
      <c r="C35" s="27"/>
      <c r="D35" s="27"/>
      <c r="E35" s="27"/>
      <c r="F35" s="27"/>
      <c r="G35" s="29"/>
      <c r="H35" s="38"/>
    </row>
    <row r="36" spans="1:8" x14ac:dyDescent="0.25">
      <c r="A36" s="35"/>
      <c r="B36" s="27"/>
      <c r="C36" s="27"/>
      <c r="D36" s="27"/>
      <c r="E36" s="27"/>
      <c r="F36" s="27"/>
      <c r="G36" s="29"/>
      <c r="H36" s="38"/>
    </row>
    <row r="37" spans="1:8" x14ac:dyDescent="0.25">
      <c r="A37" s="40"/>
      <c r="B37" s="41"/>
      <c r="C37" s="41"/>
      <c r="D37" s="41"/>
      <c r="E37" s="41"/>
      <c r="F37" s="41"/>
      <c r="G37" s="42"/>
      <c r="H37" s="4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J29"/>
  <sheetViews>
    <sheetView workbookViewId="0">
      <selection activeCell="N7" sqref="N7"/>
    </sheetView>
  </sheetViews>
  <sheetFormatPr baseColWidth="10" defaultRowHeight="15" x14ac:dyDescent="0.25"/>
  <cols>
    <col min="1" max="1" width="1.5703125" customWidth="1"/>
    <col min="2" max="2" width="11.42578125" style="44"/>
    <col min="4" max="4" width="11.42578125" customWidth="1"/>
    <col min="5" max="5" width="11.85546875" bestFit="1" customWidth="1"/>
    <col min="6" max="6" width="11.42578125" style="11"/>
    <col min="7" max="7" width="12.42578125" customWidth="1"/>
    <col min="8" max="8" width="11.42578125" style="14"/>
    <col min="9" max="9" width="14.5703125" customWidth="1"/>
  </cols>
  <sheetData>
    <row r="1" spans="2:10" x14ac:dyDescent="0.25">
      <c r="C1">
        <v>31</v>
      </c>
    </row>
    <row r="2" spans="2:10" x14ac:dyDescent="0.25">
      <c r="B2" s="45" t="s">
        <v>76</v>
      </c>
      <c r="C2" s="46" t="s">
        <v>77</v>
      </c>
      <c r="D2" s="46" t="s">
        <v>78</v>
      </c>
      <c r="E2" s="46"/>
      <c r="F2" s="47"/>
      <c r="G2" s="46"/>
      <c r="H2" s="48"/>
      <c r="I2" s="49"/>
    </row>
    <row r="3" spans="2:10" x14ac:dyDescent="0.25">
      <c r="B3" s="50">
        <v>43680</v>
      </c>
      <c r="C3" s="51" t="s">
        <v>79</v>
      </c>
      <c r="D3" s="52" t="s">
        <v>80</v>
      </c>
      <c r="E3" s="53"/>
      <c r="F3" s="54"/>
      <c r="G3" s="53"/>
      <c r="H3" s="53"/>
      <c r="I3" s="55"/>
      <c r="J3" s="56"/>
    </row>
    <row r="4" spans="2:10" x14ac:dyDescent="0.25">
      <c r="B4" s="50">
        <v>43689</v>
      </c>
      <c r="C4" s="51" t="s">
        <v>81</v>
      </c>
      <c r="D4" s="52" t="s">
        <v>80</v>
      </c>
      <c r="E4" s="53"/>
      <c r="F4" s="57"/>
      <c r="G4" s="53"/>
      <c r="H4" s="53"/>
      <c r="I4" s="55"/>
      <c r="J4" s="56"/>
    </row>
    <row r="5" spans="2:10" x14ac:dyDescent="0.25">
      <c r="B5" s="50">
        <v>43682</v>
      </c>
      <c r="C5" s="51" t="s">
        <v>82</v>
      </c>
      <c r="D5" s="52" t="s">
        <v>83</v>
      </c>
      <c r="E5" s="53"/>
      <c r="F5" s="57"/>
      <c r="G5" s="53"/>
      <c r="H5" s="53"/>
      <c r="I5" s="55"/>
      <c r="J5" s="56"/>
    </row>
    <row r="6" spans="2:10" x14ac:dyDescent="0.25">
      <c r="B6" s="50">
        <v>43681</v>
      </c>
      <c r="C6" s="51" t="s">
        <v>84</v>
      </c>
      <c r="D6" s="52" t="s">
        <v>83</v>
      </c>
      <c r="E6" s="53"/>
      <c r="F6" s="57"/>
      <c r="G6" s="53"/>
      <c r="H6" s="53"/>
      <c r="I6" s="58"/>
      <c r="J6" s="56"/>
    </row>
    <row r="7" spans="2:10" x14ac:dyDescent="0.25">
      <c r="B7" s="50">
        <v>43692</v>
      </c>
      <c r="C7" s="51" t="s">
        <v>85</v>
      </c>
      <c r="D7" s="52" t="s">
        <v>83</v>
      </c>
      <c r="E7" s="53"/>
      <c r="F7" s="57"/>
      <c r="G7" s="53"/>
      <c r="H7" s="53"/>
      <c r="I7" s="55"/>
      <c r="J7" s="56"/>
    </row>
    <row r="8" spans="2:10" x14ac:dyDescent="0.25">
      <c r="B8" s="50">
        <v>43692</v>
      </c>
      <c r="C8" s="51" t="s">
        <v>86</v>
      </c>
      <c r="D8" s="52" t="s">
        <v>83</v>
      </c>
      <c r="E8" s="53"/>
      <c r="F8" s="57"/>
      <c r="G8" s="53"/>
      <c r="H8" s="53"/>
      <c r="I8" s="55"/>
      <c r="J8" s="56"/>
    </row>
    <row r="9" spans="2:10" x14ac:dyDescent="0.25">
      <c r="B9" s="50">
        <v>43694</v>
      </c>
      <c r="C9" s="51" t="s">
        <v>87</v>
      </c>
      <c r="D9" s="52" t="s">
        <v>83</v>
      </c>
      <c r="E9" s="53"/>
      <c r="F9" s="57"/>
      <c r="G9" s="53"/>
      <c r="H9" s="53"/>
      <c r="I9" s="55"/>
      <c r="J9" s="56"/>
    </row>
    <row r="10" spans="2:10" x14ac:dyDescent="0.25">
      <c r="B10" s="50">
        <v>43684</v>
      </c>
      <c r="C10" s="51" t="s">
        <v>88</v>
      </c>
      <c r="D10" s="52" t="s">
        <v>89</v>
      </c>
      <c r="E10" s="53"/>
      <c r="F10" s="57"/>
      <c r="G10" s="53"/>
      <c r="H10" s="53"/>
      <c r="I10" s="55"/>
      <c r="J10" s="56"/>
    </row>
    <row r="11" spans="2:10" x14ac:dyDescent="0.25">
      <c r="B11" s="50">
        <v>43694</v>
      </c>
      <c r="C11" s="51" t="s">
        <v>90</v>
      </c>
      <c r="D11" s="52" t="s">
        <v>91</v>
      </c>
      <c r="E11" s="53"/>
      <c r="F11" s="57"/>
      <c r="G11" s="53"/>
      <c r="H11" s="53"/>
      <c r="I11" s="55"/>
      <c r="J11" s="56"/>
    </row>
    <row r="12" spans="2:10" x14ac:dyDescent="0.25">
      <c r="B12" s="50">
        <v>43679</v>
      </c>
      <c r="C12" s="51" t="s">
        <v>92</v>
      </c>
      <c r="D12" s="52" t="s">
        <v>93</v>
      </c>
      <c r="E12" s="53"/>
      <c r="F12" s="57"/>
      <c r="G12" s="53"/>
      <c r="H12" s="53"/>
      <c r="I12" s="58"/>
      <c r="J12" s="56"/>
    </row>
    <row r="13" spans="2:10" x14ac:dyDescent="0.25">
      <c r="B13" s="50">
        <v>43683</v>
      </c>
      <c r="C13" s="51" t="s">
        <v>94</v>
      </c>
      <c r="D13" s="52" t="s">
        <v>93</v>
      </c>
      <c r="E13" s="53"/>
      <c r="F13" s="57"/>
      <c r="G13" s="53"/>
      <c r="H13" s="53"/>
      <c r="I13" s="55"/>
      <c r="J13" s="56"/>
    </row>
    <row r="14" spans="2:10" x14ac:dyDescent="0.25">
      <c r="B14" s="50">
        <v>43679</v>
      </c>
      <c r="C14" s="51" t="s">
        <v>95</v>
      </c>
      <c r="D14" s="52" t="s">
        <v>93</v>
      </c>
      <c r="E14" s="53"/>
      <c r="F14" s="57"/>
      <c r="G14" s="53"/>
      <c r="H14" s="53"/>
      <c r="I14" s="55"/>
      <c r="J14" s="56"/>
    </row>
    <row r="15" spans="2:10" x14ac:dyDescent="0.25">
      <c r="B15" s="50">
        <v>43689</v>
      </c>
      <c r="C15" s="51" t="s">
        <v>96</v>
      </c>
      <c r="D15" s="52" t="s">
        <v>93</v>
      </c>
      <c r="E15" s="53"/>
      <c r="F15" s="57"/>
      <c r="G15" s="53"/>
      <c r="H15" s="53"/>
      <c r="I15" s="55"/>
      <c r="J15" s="56"/>
    </row>
    <row r="16" spans="2:10" x14ac:dyDescent="0.25">
      <c r="B16" s="50">
        <v>43685</v>
      </c>
      <c r="C16" s="51" t="s">
        <v>97</v>
      </c>
      <c r="D16" s="52" t="s">
        <v>93</v>
      </c>
      <c r="E16" s="53"/>
      <c r="F16" s="57"/>
      <c r="G16" s="53"/>
      <c r="H16" s="53"/>
      <c r="I16" s="55"/>
      <c r="J16" s="56"/>
    </row>
    <row r="17" spans="2:10" x14ac:dyDescent="0.25">
      <c r="B17" s="50">
        <v>43687</v>
      </c>
      <c r="C17" s="51" t="s">
        <v>98</v>
      </c>
      <c r="D17" s="52" t="s">
        <v>93</v>
      </c>
      <c r="E17" s="53"/>
      <c r="F17" s="57"/>
      <c r="G17" s="53"/>
      <c r="H17" s="53"/>
      <c r="I17" s="55"/>
      <c r="J17" s="56"/>
    </row>
    <row r="18" spans="2:10" x14ac:dyDescent="0.25">
      <c r="B18" s="50">
        <v>43686</v>
      </c>
      <c r="C18" s="51" t="s">
        <v>99</v>
      </c>
      <c r="D18" s="52" t="s">
        <v>93</v>
      </c>
      <c r="E18" s="53"/>
      <c r="F18" s="57"/>
      <c r="G18" s="53"/>
      <c r="H18" s="53"/>
      <c r="I18" s="55"/>
      <c r="J18" s="56"/>
    </row>
    <row r="19" spans="2:10" x14ac:dyDescent="0.25">
      <c r="B19" s="50">
        <v>43683</v>
      </c>
      <c r="C19" s="51" t="s">
        <v>100</v>
      </c>
      <c r="D19" s="52" t="s">
        <v>93</v>
      </c>
      <c r="E19" s="53"/>
      <c r="F19" s="57"/>
      <c r="G19" s="53"/>
      <c r="H19" s="53"/>
      <c r="I19" s="55"/>
      <c r="J19" s="56"/>
    </row>
    <row r="20" spans="2:10" x14ac:dyDescent="0.25">
      <c r="B20" s="50">
        <v>43692</v>
      </c>
      <c r="C20" s="51" t="s">
        <v>101</v>
      </c>
      <c r="D20" s="52" t="s">
        <v>93</v>
      </c>
      <c r="E20" s="53"/>
      <c r="F20" s="57"/>
      <c r="G20" s="53"/>
      <c r="H20" s="53"/>
      <c r="I20" s="55"/>
      <c r="J20" s="56"/>
    </row>
    <row r="21" spans="2:10" x14ac:dyDescent="0.25">
      <c r="B21" s="50">
        <v>43696</v>
      </c>
      <c r="C21" s="51" t="s">
        <v>102</v>
      </c>
      <c r="D21" s="52" t="s">
        <v>93</v>
      </c>
      <c r="E21" s="53"/>
      <c r="F21" s="57"/>
      <c r="G21" s="53"/>
      <c r="H21" s="53"/>
      <c r="I21" s="55"/>
      <c r="J21" s="56"/>
    </row>
    <row r="22" spans="2:10" x14ac:dyDescent="0.25">
      <c r="B22" s="50">
        <v>43690</v>
      </c>
      <c r="C22" s="51" t="s">
        <v>103</v>
      </c>
      <c r="D22" s="52" t="s">
        <v>93</v>
      </c>
      <c r="E22" s="53"/>
      <c r="F22" s="57"/>
      <c r="G22" s="53"/>
      <c r="H22" s="53"/>
      <c r="I22" s="55"/>
      <c r="J22" s="56"/>
    </row>
    <row r="23" spans="2:10" x14ac:dyDescent="0.25">
      <c r="B23" s="50">
        <v>43700</v>
      </c>
      <c r="C23" s="51" t="s">
        <v>104</v>
      </c>
      <c r="D23" s="52" t="s">
        <v>93</v>
      </c>
      <c r="E23" s="53"/>
      <c r="F23" s="57"/>
      <c r="G23" s="53"/>
      <c r="H23" s="53"/>
      <c r="I23" s="55"/>
      <c r="J23" s="56"/>
    </row>
    <row r="24" spans="2:10" x14ac:dyDescent="0.25">
      <c r="B24" s="50">
        <v>43678</v>
      </c>
      <c r="C24" s="51" t="s">
        <v>105</v>
      </c>
      <c r="D24" s="52" t="s">
        <v>106</v>
      </c>
      <c r="E24" s="53"/>
      <c r="F24" s="57"/>
      <c r="G24" s="53"/>
      <c r="H24" s="53"/>
      <c r="I24" s="55"/>
      <c r="J24" s="56"/>
    </row>
    <row r="25" spans="2:10" x14ac:dyDescent="0.25">
      <c r="B25" s="50">
        <v>43678</v>
      </c>
      <c r="C25" s="51" t="s">
        <v>107</v>
      </c>
      <c r="D25" s="52" t="s">
        <v>107</v>
      </c>
      <c r="E25" s="53"/>
      <c r="F25" s="57"/>
      <c r="G25" s="53"/>
      <c r="H25" s="53"/>
      <c r="I25" s="55"/>
      <c r="J25" s="56"/>
    </row>
    <row r="26" spans="2:10" x14ac:dyDescent="0.25">
      <c r="B26" s="50">
        <v>43678</v>
      </c>
      <c r="C26" s="51" t="s">
        <v>92</v>
      </c>
      <c r="D26" s="52" t="s">
        <v>108</v>
      </c>
      <c r="E26" s="53"/>
      <c r="F26" s="57"/>
      <c r="G26" s="53"/>
      <c r="H26" s="53"/>
      <c r="I26" s="55"/>
      <c r="J26" s="56"/>
    </row>
    <row r="27" spans="2:10" x14ac:dyDescent="0.25">
      <c r="B27" s="59"/>
      <c r="C27" s="7"/>
      <c r="D27" s="60"/>
      <c r="E27" s="61"/>
      <c r="F27" s="62"/>
      <c r="G27" s="61"/>
      <c r="H27" s="61"/>
      <c r="I27" s="63"/>
    </row>
    <row r="28" spans="2:10" ht="9.75" customHeight="1" x14ac:dyDescent="0.25"/>
    <row r="29" spans="2:10" ht="19.5" x14ac:dyDescent="0.3">
      <c r="G29" s="72"/>
      <c r="H29" s="72"/>
      <c r="I29" s="64"/>
    </row>
  </sheetData>
  <mergeCells count="1">
    <mergeCell ref="G29:H29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1</xdr:col>
                <xdr:colOff>723900</xdr:colOff>
                <xdr:row>3</xdr:row>
                <xdr:rowOff>19050</xdr:rowOff>
              </from>
              <to>
                <xdr:col>4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Inventaire</vt:lpstr>
      <vt:lpstr>ETAT_VENTE</vt:lpstr>
      <vt:lpstr>TICKET</vt:lpstr>
      <vt:lpstr>BASE_ARTICLES</vt:lpstr>
      <vt:lpstr>EMPLOYE</vt:lpstr>
      <vt:lpstr>ACCUEIL</vt:lpstr>
      <vt:lpstr>TICKET!Zone_d_impression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2019-10-26T23:48:44Z</dcterms:created>
  <dcterms:modified xsi:type="dcterms:W3CDTF">2019-10-28T21:35:54Z</dcterms:modified>
</cp:coreProperties>
</file>