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TICKET" sheetId="1" r:id="rId1"/>
  </sheets>
  <externalReferences>
    <externalReference r:id="rId2"/>
  </externalReferences>
  <definedNames>
    <definedName name="bdentrées">OFFSET(Dates,1,,ROWS(Refs))</definedName>
    <definedName name="bdentrées_Mag">OFFSET(Dates_Mag,1,,ROWS(Refs_Mag))</definedName>
    <definedName name="bdsortie_Mag">OFFSET(dates_sortie_mag,1,,ROWS(Ref_Sorti_mag))</definedName>
    <definedName name="Dates">OFFSET([1]ETAT_ENTREE_CAISSE!$C$2,,,,COUNT([1]ETAT_ENTREE_CAISSE!$C$2:$AZ$2))</definedName>
    <definedName name="Dates_Mag">OFFSET([1]ETAT_ENTREE_MAGASIN!$C$3,,,,COUNT([1]ETAT_ENTREE_MAGASIN!$C$3:$AZ$3))</definedName>
    <definedName name="dates_sortie_mag">OFFSET([1]ETAT_SORTIE_MAGASIN!$C$2,,,,COUNT([1]ETAT_SORTIE_MAGASIN!$C$2:$AZ$2))</definedName>
    <definedName name="ListeDates">OFFSET([1]ETAT_ENTREE_CAISSE!$G$2,,,COUNT([1]ETAT_ENTREE_CAISSE!$G:$G))</definedName>
    <definedName name="Ref_Sorti_mag">OFFSET([1]ETAT_SORTIE_MAGASIN!$A$3,,,COUNTIF([1]ETAT_SORTIE_MAGASIN!$A:$A,"&gt;&lt;")-1)</definedName>
    <definedName name="Refs">OFFSET([1]ETAT_ENTREE_CAISSE!$A$3,,,COUNTIF([1]ETAT_ENTREE_CAISSE!$A:$A,"&gt;&lt;")-1)</definedName>
    <definedName name="Refs_Mag">OFFSET([1]ETAT_ENTREE_MAGASIN!$A$4,,,COUNTIF([1]ETAT_ENTREE_MAGASIN!$A:$A,"&gt;&lt;")-1)</definedName>
    <definedName name="_xlnm.Print_Area" localSheetId="0">TICKET!$B$2:$J$29</definedName>
  </definedNames>
  <calcPr calcId="125725"/>
</workbook>
</file>

<file path=xl/calcChain.xml><?xml version="1.0" encoding="utf-8"?>
<calcChain xmlns="http://schemas.openxmlformats.org/spreadsheetml/2006/main">
  <c r="L20" i="1"/>
  <c r="G20"/>
  <c r="L19"/>
  <c r="G19"/>
  <c r="L18"/>
  <c r="G18"/>
  <c r="L17"/>
  <c r="G17"/>
  <c r="L16"/>
  <c r="G16"/>
  <c r="L15"/>
  <c r="G15"/>
  <c r="L14"/>
  <c r="G14"/>
  <c r="L13"/>
  <c r="G13"/>
  <c r="L12"/>
  <c r="G12"/>
  <c r="L11"/>
  <c r="L22" s="1"/>
  <c r="G22" s="1"/>
  <c r="G11"/>
  <c r="F6"/>
  <c r="C6"/>
</calcChain>
</file>

<file path=xl/sharedStrings.xml><?xml version="1.0" encoding="utf-8"?>
<sst xmlns="http://schemas.openxmlformats.org/spreadsheetml/2006/main" count="18" uniqueCount="10">
  <si>
    <t>Réf:</t>
  </si>
  <si>
    <t xml:space="preserve">Produit( s) commandé(s ) </t>
  </si>
  <si>
    <t>sds</t>
  </si>
  <si>
    <t>dsds</t>
  </si>
  <si>
    <t/>
  </si>
  <si>
    <t>Total</t>
  </si>
  <si>
    <t>Encaissement</t>
  </si>
  <si>
    <t>Reste (espèces)</t>
  </si>
  <si>
    <t>Avoir</t>
  </si>
  <si>
    <t>GERER CETTE PARTIE PAR LES CAPTION BUTTON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</si>
</sst>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1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tted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7" fillId="4" borderId="0" applyNumberFormat="0" applyBorder="0" applyAlignment="0" applyProtection="0"/>
    <xf numFmtId="0" fontId="8" fillId="3" borderId="1" applyNumberFormat="0" applyAlignment="0" applyProtection="0"/>
    <xf numFmtId="0" fontId="9" fillId="2" borderId="1" applyNumberFormat="0" applyAlignment="0" applyProtection="0"/>
    <xf numFmtId="44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2" fillId="0" borderId="0"/>
    <xf numFmtId="0" fontId="13" fillId="0" borderId="0"/>
  </cellStyleXfs>
  <cellXfs count="23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Font="1" applyBorder="1"/>
    <xf numFmtId="14" fontId="0" fillId="0" borderId="0" xfId="0" applyNumberFormat="1" applyFont="1" applyAlignment="1"/>
    <xf numFmtId="14" fontId="0" fillId="0" borderId="0" xfId="0" applyNumberFormat="1" applyAlignment="1"/>
    <xf numFmtId="22" fontId="0" fillId="0" borderId="0" xfId="0" applyNumberFormat="1" applyAlignment="1"/>
    <xf numFmtId="0" fontId="0" fillId="0" borderId="0" xfId="0" applyBorder="1"/>
    <xf numFmtId="14" fontId="0" fillId="0" borderId="0" xfId="0" applyNumberFormat="1" applyBorder="1" applyAlignment="1"/>
    <xf numFmtId="0" fontId="0" fillId="0" borderId="2" xfId="0" applyBorder="1"/>
    <xf numFmtId="0" fontId="4" fillId="0" borderId="0" xfId="0" applyFont="1"/>
    <xf numFmtId="0" fontId="5" fillId="0" borderId="0" xfId="0" applyFont="1"/>
    <xf numFmtId="164" fontId="0" fillId="0" borderId="0" xfId="1" applyNumberFormat="1" applyFont="1" applyAlignment="1">
      <alignment horizontal="left"/>
    </xf>
    <xf numFmtId="164" fontId="0" fillId="0" borderId="0" xfId="0" applyNumberFormat="1"/>
    <xf numFmtId="0" fontId="0" fillId="0" borderId="0" xfId="0" applyFill="1" applyBorder="1"/>
    <xf numFmtId="164" fontId="0" fillId="0" borderId="0" xfId="1" applyNumberFormat="1" applyFont="1" applyAlignment="1">
      <alignment horizontal="left"/>
    </xf>
    <xf numFmtId="164" fontId="0" fillId="0" borderId="0" xfId="1" applyNumberFormat="1" applyFont="1" applyBorder="1" applyAlignment="1">
      <alignment horizontal="center"/>
    </xf>
    <xf numFmtId="164" fontId="0" fillId="0" borderId="0" xfId="1" applyNumberFormat="1" applyFont="1" applyBorder="1" applyAlignment="1"/>
    <xf numFmtId="164" fontId="0" fillId="0" borderId="0" xfId="1" applyNumberFormat="1" applyFont="1"/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0" applyFont="1"/>
  </cellXfs>
  <cellStyles count="9">
    <cellStyle name="20 % - Accent3 2" xfId="2"/>
    <cellStyle name="Calcul 2" xfId="3"/>
    <cellStyle name="Entrée 2" xfId="4"/>
    <cellStyle name="Milliers" xfId="1" builtinId="3"/>
    <cellStyle name="Monétaire 2" xfId="5"/>
    <cellStyle name="Monétaire 3" xfId="6"/>
    <cellStyle name="Normal" xfId="0" builtinId="0"/>
    <cellStyle name="Normal 2" xfId="7"/>
    <cellStyle name="Normal 3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20</xdr:row>
      <xdr:rowOff>76200</xdr:rowOff>
    </xdr:from>
    <xdr:to>
      <xdr:col>8</xdr:col>
      <xdr:colOff>104775</xdr:colOff>
      <xdr:row>20</xdr:row>
      <xdr:rowOff>76200</xdr:rowOff>
    </xdr:to>
    <xdr:cxnSp macro="">
      <xdr:nvCxnSpPr>
        <xdr:cNvPr id="2" name="Connecteur droit 1"/>
        <xdr:cNvCxnSpPr/>
      </xdr:nvCxnSpPr>
      <xdr:spPr>
        <a:xfrm>
          <a:off x="1362075" y="3095625"/>
          <a:ext cx="381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GESTO_PAILLOTE_11102019_V2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MPLOYE"/>
      <sheetName val="REST_A_FAIRE"/>
      <sheetName val="PARAMETRE"/>
      <sheetName val="ACCUEIL"/>
      <sheetName val="Numerotation"/>
      <sheetName val="BASE_ARTICLES"/>
      <sheetName val="TICKET"/>
      <sheetName val="TICKET_REEDITION"/>
      <sheetName val="ETAT_VENTE"/>
      <sheetName val="INV_Magasin"/>
      <sheetName val="ETAT_ENTREE_CAISSE"/>
      <sheetName val="ETAT_SORTIE_CAISSE"/>
      <sheetName val="INV_CAISSE_FIN"/>
      <sheetName val="CMDE_Stock"/>
      <sheetName val="INV_CAISSE_DEBUT"/>
      <sheetName val="ETAT_ENTREE_MAGASIN"/>
      <sheetName val="ETAT_SORTIE_MAGASIN"/>
      <sheetName val="INV_MAG_DEBUT"/>
      <sheetName val="INV_MAG_FIN"/>
      <sheetName val="ADMIN"/>
      <sheetName val="FOURNISSEURS"/>
      <sheetName val="EMBALLAGE"/>
      <sheetName val="CHARGES"/>
      <sheetName val="FICHE_BOISSON"/>
      <sheetName val="FICHE_RESTO"/>
      <sheetName val="SUGGESTIONS"/>
      <sheetName val="GUIDE"/>
      <sheetName val="STAT_HEBDO_PAILLOTE"/>
    </sheetNames>
    <sheetDataSet>
      <sheetData sheetId="0"/>
      <sheetData sheetId="1"/>
      <sheetData sheetId="2">
        <row r="2">
          <cell r="G2" t="str">
            <v>FA00005</v>
          </cell>
        </row>
      </sheetData>
      <sheetData sheetId="3"/>
      <sheetData sheetId="4"/>
      <sheetData sheetId="5">
        <row r="2">
          <cell r="A2" t="str">
            <v>BEAU33</v>
          </cell>
          <cell r="B2" t="str">
            <v>BEAUFORT 33</v>
          </cell>
          <cell r="C2">
            <v>24</v>
          </cell>
          <cell r="D2">
            <v>384.79166666666669</v>
          </cell>
          <cell r="E2">
            <v>500</v>
          </cell>
          <cell r="F2">
            <v>12000</v>
          </cell>
        </row>
        <row r="3">
          <cell r="A3" t="str">
            <v>BEAU65</v>
          </cell>
          <cell r="B3" t="str">
            <v>BEAUFORT 65</v>
          </cell>
          <cell r="C3">
            <v>12</v>
          </cell>
          <cell r="D3">
            <v>649.58333333333337</v>
          </cell>
          <cell r="E3">
            <v>800</v>
          </cell>
          <cell r="F3">
            <v>9600</v>
          </cell>
        </row>
        <row r="4">
          <cell r="A4" t="str">
            <v>BRAK65</v>
          </cell>
          <cell r="B4" t="str">
            <v>BRAKINA 65</v>
          </cell>
          <cell r="C4">
            <v>12</v>
          </cell>
          <cell r="D4">
            <v>486.66666666666669</v>
          </cell>
          <cell r="E4">
            <v>600</v>
          </cell>
          <cell r="F4">
            <v>7200</v>
          </cell>
        </row>
        <row r="5">
          <cell r="A5" t="str">
            <v>CAST33</v>
          </cell>
          <cell r="B5" t="str">
            <v>CASTEL 33</v>
          </cell>
          <cell r="C5">
            <v>24</v>
          </cell>
          <cell r="D5">
            <v>344.375</v>
          </cell>
          <cell r="E5">
            <v>500</v>
          </cell>
          <cell r="F5">
            <v>12000</v>
          </cell>
        </row>
        <row r="6">
          <cell r="A6" t="str">
            <v>CAST65</v>
          </cell>
          <cell r="B6" t="str">
            <v>CASTEL 65</v>
          </cell>
          <cell r="C6">
            <v>12</v>
          </cell>
          <cell r="D6">
            <v>613.75</v>
          </cell>
          <cell r="E6">
            <v>800</v>
          </cell>
          <cell r="F6">
            <v>9600</v>
          </cell>
        </row>
        <row r="7">
          <cell r="A7" t="str">
            <v>COC33</v>
          </cell>
          <cell r="B7" t="str">
            <v>COCA COLA 33</v>
          </cell>
          <cell r="C7">
            <v>24</v>
          </cell>
          <cell r="D7">
            <v>162.5</v>
          </cell>
          <cell r="E7">
            <v>400</v>
          </cell>
          <cell r="F7">
            <v>9600</v>
          </cell>
        </row>
        <row r="8">
          <cell r="A8" t="str">
            <v>COC65</v>
          </cell>
          <cell r="B8" t="str">
            <v>COCA COLA 65</v>
          </cell>
          <cell r="C8">
            <v>12</v>
          </cell>
          <cell r="D8">
            <v>426.25</v>
          </cell>
          <cell r="E8">
            <v>500</v>
          </cell>
          <cell r="F8">
            <v>6000</v>
          </cell>
        </row>
        <row r="9">
          <cell r="A9" t="str">
            <v>FANT33</v>
          </cell>
          <cell r="B9" t="str">
            <v>FANTA 33</v>
          </cell>
          <cell r="C9">
            <v>24</v>
          </cell>
          <cell r="D9">
            <v>154.79166666666666</v>
          </cell>
          <cell r="E9">
            <v>400</v>
          </cell>
          <cell r="F9">
            <v>9600</v>
          </cell>
        </row>
        <row r="10">
          <cell r="A10" t="str">
            <v>FANT65</v>
          </cell>
          <cell r="B10" t="str">
            <v>FANTA 65</v>
          </cell>
          <cell r="C10">
            <v>12</v>
          </cell>
          <cell r="D10">
            <v>466.66666666666669</v>
          </cell>
          <cell r="E10">
            <v>500</v>
          </cell>
          <cell r="F10">
            <v>6000</v>
          </cell>
        </row>
        <row r="11">
          <cell r="A11" t="str">
            <v>COCK33</v>
          </cell>
          <cell r="B11" t="str">
            <v>FANTA COCKTAIL 33</v>
          </cell>
          <cell r="C11">
            <v>24</v>
          </cell>
          <cell r="D11">
            <v>97.5</v>
          </cell>
          <cell r="E11">
            <v>400</v>
          </cell>
          <cell r="F11">
            <v>9600</v>
          </cell>
        </row>
        <row r="12">
          <cell r="A12" t="str">
            <v>COCK65</v>
          </cell>
          <cell r="B12" t="str">
            <v>FANTA COCKTAIL 65</v>
          </cell>
          <cell r="C12">
            <v>12</v>
          </cell>
          <cell r="D12">
            <v>400</v>
          </cell>
          <cell r="E12">
            <v>500</v>
          </cell>
          <cell r="F12">
            <v>6000</v>
          </cell>
        </row>
        <row r="13">
          <cell r="A13" t="str">
            <v>SPRIT33</v>
          </cell>
          <cell r="B13" t="str">
            <v>SPRITE 33</v>
          </cell>
          <cell r="C13">
            <v>24</v>
          </cell>
          <cell r="D13">
            <v>288.125</v>
          </cell>
          <cell r="E13">
            <v>400</v>
          </cell>
          <cell r="F13">
            <v>9600</v>
          </cell>
        </row>
        <row r="14">
          <cell r="A14" t="str">
            <v>SPRIT65</v>
          </cell>
          <cell r="B14" t="str">
            <v>SPRITE 65</v>
          </cell>
          <cell r="C14">
            <v>12</v>
          </cell>
          <cell r="D14">
            <v>1176.25</v>
          </cell>
          <cell r="E14">
            <v>500</v>
          </cell>
          <cell r="F14">
            <v>6000</v>
          </cell>
        </row>
        <row r="15">
          <cell r="A15" t="str">
            <v>TONI33</v>
          </cell>
          <cell r="B15" t="str">
            <v>TONIC 33</v>
          </cell>
          <cell r="C15">
            <v>24</v>
          </cell>
          <cell r="D15">
            <v>525.625</v>
          </cell>
          <cell r="E15">
            <v>400</v>
          </cell>
          <cell r="F15">
            <v>9600</v>
          </cell>
        </row>
        <row r="16">
          <cell r="A16" t="str">
            <v>TONI65</v>
          </cell>
          <cell r="B16" t="str">
            <v>TONIC 65</v>
          </cell>
          <cell r="C16">
            <v>12</v>
          </cell>
          <cell r="D16">
            <v>1125</v>
          </cell>
          <cell r="E16">
            <v>500</v>
          </cell>
          <cell r="F16">
            <v>6000</v>
          </cell>
        </row>
        <row r="17">
          <cell r="A17" t="str">
            <v>DAFA PET</v>
          </cell>
          <cell r="B17" t="str">
            <v>DAFANI PETIT</v>
          </cell>
          <cell r="C17">
            <v>12</v>
          </cell>
          <cell r="D17">
            <v>1041.6666666666667</v>
          </cell>
          <cell r="E17">
            <v>700</v>
          </cell>
          <cell r="F17">
            <v>8400</v>
          </cell>
        </row>
        <row r="18">
          <cell r="A18" t="str">
            <v>DAFA GRD</v>
          </cell>
          <cell r="B18" t="str">
            <v>DAFANI GRAND</v>
          </cell>
          <cell r="C18">
            <v>6</v>
          </cell>
          <cell r="D18">
            <v>1685.8333333333333</v>
          </cell>
          <cell r="E18">
            <v>1300</v>
          </cell>
          <cell r="F18">
            <v>7800</v>
          </cell>
        </row>
        <row r="19">
          <cell r="A19" t="str">
            <v xml:space="preserve">EAU </v>
          </cell>
          <cell r="B19" t="str">
            <v>EAU LAFI</v>
          </cell>
          <cell r="C19">
            <v>12</v>
          </cell>
          <cell r="D19">
            <v>533.33333333333337</v>
          </cell>
          <cell r="E19">
            <v>600</v>
          </cell>
          <cell r="F19">
            <v>7200</v>
          </cell>
        </row>
        <row r="20">
          <cell r="A20" t="str">
            <v>FLAG50</v>
          </cell>
          <cell r="B20" t="str">
            <v>FLAG50</v>
          </cell>
          <cell r="C20">
            <v>12</v>
          </cell>
          <cell r="D20">
            <v>486.66666666666669</v>
          </cell>
          <cell r="E20">
            <v>500</v>
          </cell>
          <cell r="F20">
            <v>6000</v>
          </cell>
        </row>
        <row r="21">
          <cell r="A21" t="str">
            <v>GUIN33</v>
          </cell>
          <cell r="B21" t="str">
            <v>GUINNESS 33</v>
          </cell>
          <cell r="C21">
            <v>24</v>
          </cell>
          <cell r="D21">
            <v>221.45833333333334</v>
          </cell>
          <cell r="E21">
            <v>800</v>
          </cell>
          <cell r="F21">
            <v>19200</v>
          </cell>
        </row>
        <row r="22">
          <cell r="A22" t="str">
            <v>GUIN65</v>
          </cell>
          <cell r="B22" t="str">
            <v>GUINNESS 65</v>
          </cell>
          <cell r="C22">
            <v>12</v>
          </cell>
          <cell r="D22">
            <v>809.58333333333337</v>
          </cell>
          <cell r="E22">
            <v>1300</v>
          </cell>
          <cell r="F22">
            <v>15600</v>
          </cell>
        </row>
        <row r="23">
          <cell r="A23" t="str">
            <v>HEIN33</v>
          </cell>
          <cell r="B23" t="str">
            <v>HEINEKEN 33</v>
          </cell>
          <cell r="C23">
            <v>24</v>
          </cell>
          <cell r="D23">
            <v>666.66666666666663</v>
          </cell>
          <cell r="E23">
            <v>700</v>
          </cell>
          <cell r="F23">
            <v>16800</v>
          </cell>
        </row>
        <row r="24">
          <cell r="A24" t="str">
            <v>HEIN65</v>
          </cell>
          <cell r="B24" t="str">
            <v>HEINEKEN 65</v>
          </cell>
          <cell r="C24">
            <v>12</v>
          </cell>
          <cell r="D24">
            <v>310</v>
          </cell>
          <cell r="E24">
            <v>1300</v>
          </cell>
          <cell r="F24">
            <v>15600</v>
          </cell>
        </row>
        <row r="25">
          <cell r="A25" t="str">
            <v>MALT</v>
          </cell>
          <cell r="B25" t="str">
            <v>MALTA 33</v>
          </cell>
          <cell r="C25">
            <v>24</v>
          </cell>
          <cell r="E25">
            <v>600</v>
          </cell>
          <cell r="F25">
            <v>14400</v>
          </cell>
        </row>
        <row r="26">
          <cell r="A26" t="str">
            <v>MARI65</v>
          </cell>
          <cell r="B26" t="str">
            <v>MARINA 65</v>
          </cell>
          <cell r="C26">
            <v>12</v>
          </cell>
          <cell r="E26">
            <v>700</v>
          </cell>
          <cell r="F26">
            <v>8400</v>
          </cell>
        </row>
        <row r="27">
          <cell r="A27" t="str">
            <v>SOBB65</v>
          </cell>
          <cell r="B27" t="str">
            <v>SOBBRA 65</v>
          </cell>
          <cell r="C27">
            <v>12</v>
          </cell>
          <cell r="E27">
            <v>600</v>
          </cell>
          <cell r="F27">
            <v>7200</v>
          </cell>
        </row>
        <row r="28">
          <cell r="A28" t="str">
            <v xml:space="preserve">XXL </v>
          </cell>
          <cell r="B28" t="str">
            <v>XXL</v>
          </cell>
          <cell r="C28">
            <v>24</v>
          </cell>
          <cell r="E28">
            <v>600</v>
          </cell>
          <cell r="F28">
            <v>14400</v>
          </cell>
        </row>
        <row r="29">
          <cell r="A29" t="str">
            <v>DESP</v>
          </cell>
          <cell r="B29" t="str">
            <v>DESPERADO</v>
          </cell>
          <cell r="C29">
            <v>24</v>
          </cell>
          <cell r="E29">
            <v>1000</v>
          </cell>
          <cell r="F29">
            <v>24000</v>
          </cell>
        </row>
        <row r="30">
          <cell r="A30" t="str">
            <v>JOHN</v>
          </cell>
          <cell r="B30" t="str">
            <v>JOHNNIE</v>
          </cell>
          <cell r="C30">
            <v>45</v>
          </cell>
          <cell r="E30">
            <v>400</v>
          </cell>
          <cell r="F30">
            <v>18000</v>
          </cell>
        </row>
        <row r="31">
          <cell r="A31" t="str">
            <v>JUSMANG</v>
          </cell>
          <cell r="B31" t="str">
            <v>JUS DE MANGUE</v>
          </cell>
          <cell r="C31">
            <v>12</v>
          </cell>
          <cell r="E31">
            <v>500</v>
          </cell>
          <cell r="F31">
            <v>6000</v>
          </cell>
        </row>
        <row r="32">
          <cell r="A32" t="str">
            <v>LIBS</v>
          </cell>
          <cell r="B32" t="str">
            <v>LIBS</v>
          </cell>
          <cell r="C32">
            <v>12</v>
          </cell>
          <cell r="E32">
            <v>500</v>
          </cell>
          <cell r="F32">
            <v>6000</v>
          </cell>
        </row>
      </sheetData>
      <sheetData sheetId="6"/>
      <sheetData sheetId="7"/>
      <sheetData sheetId="8"/>
      <sheetData sheetId="9"/>
      <sheetData sheetId="10">
        <row r="1">
          <cell r="A1" t="str">
            <v>REF</v>
          </cell>
        </row>
        <row r="2">
          <cell r="C2">
            <v>43742</v>
          </cell>
          <cell r="D2">
            <v>43749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REF</v>
          </cell>
        </row>
        <row r="3">
          <cell r="C3">
            <v>43746</v>
          </cell>
          <cell r="D3">
            <v>43740</v>
          </cell>
        </row>
        <row r="4">
          <cell r="A4" t="str">
            <v>BEAU33</v>
          </cell>
        </row>
        <row r="5">
          <cell r="A5" t="str">
            <v>BEAU65</v>
          </cell>
        </row>
        <row r="6">
          <cell r="A6" t="str">
            <v>BRAK65</v>
          </cell>
        </row>
        <row r="7">
          <cell r="A7" t="str">
            <v>CAST33</v>
          </cell>
        </row>
        <row r="8">
          <cell r="A8" t="str">
            <v>CAST65</v>
          </cell>
        </row>
        <row r="9">
          <cell r="A9" t="str">
            <v>COC33</v>
          </cell>
        </row>
        <row r="10">
          <cell r="A10" t="str">
            <v>COC65</v>
          </cell>
        </row>
        <row r="11">
          <cell r="A11" t="str">
            <v>FANT33</v>
          </cell>
        </row>
        <row r="12">
          <cell r="A12" t="str">
            <v>FANT65</v>
          </cell>
        </row>
        <row r="13">
          <cell r="A13" t="str">
            <v>COCK33</v>
          </cell>
        </row>
        <row r="14">
          <cell r="A14" t="str">
            <v>COCK65</v>
          </cell>
        </row>
        <row r="15">
          <cell r="A15" t="str">
            <v>SPRIT33</v>
          </cell>
        </row>
        <row r="16">
          <cell r="A16" t="str">
            <v>SPRIT65</v>
          </cell>
        </row>
        <row r="17">
          <cell r="A17" t="str">
            <v>TONI33</v>
          </cell>
        </row>
        <row r="18">
          <cell r="A18" t="str">
            <v>TONI65</v>
          </cell>
        </row>
        <row r="19">
          <cell r="A19" t="str">
            <v>DAFA PET</v>
          </cell>
        </row>
        <row r="20">
          <cell r="A20" t="str">
            <v>DAFA GRD</v>
          </cell>
        </row>
        <row r="21">
          <cell r="A21" t="str">
            <v xml:space="preserve">EAU </v>
          </cell>
        </row>
        <row r="22">
          <cell r="A22" t="str">
            <v>FLAG50</v>
          </cell>
        </row>
        <row r="23">
          <cell r="A23" t="str">
            <v>GUIN33</v>
          </cell>
        </row>
        <row r="24">
          <cell r="A24" t="str">
            <v>GUIN65</v>
          </cell>
        </row>
        <row r="25">
          <cell r="A25" t="str">
            <v>HEIN33</v>
          </cell>
        </row>
        <row r="26">
          <cell r="A26" t="str">
            <v>HEIN65</v>
          </cell>
        </row>
        <row r="27">
          <cell r="A27" t="str">
            <v>MALT</v>
          </cell>
        </row>
        <row r="28">
          <cell r="A28" t="str">
            <v>MARI65</v>
          </cell>
        </row>
        <row r="29">
          <cell r="A29" t="str">
            <v>SOBB65</v>
          </cell>
        </row>
        <row r="30">
          <cell r="A30" t="str">
            <v xml:space="preserve">XXL </v>
          </cell>
        </row>
        <row r="31">
          <cell r="A31" t="str">
            <v>DESP</v>
          </cell>
        </row>
        <row r="32">
          <cell r="A32" t="str">
            <v>JOHN</v>
          </cell>
        </row>
        <row r="33">
          <cell r="A33" t="str">
            <v>JUSMANG</v>
          </cell>
        </row>
        <row r="34">
          <cell r="A34" t="str">
            <v>LIBS</v>
          </cell>
        </row>
      </sheetData>
      <sheetData sheetId="16">
        <row r="1">
          <cell r="A1" t="str">
            <v>REF</v>
          </cell>
        </row>
        <row r="2">
          <cell r="C2">
            <v>43748</v>
          </cell>
          <cell r="D2">
            <v>43746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B1:P34"/>
  <sheetViews>
    <sheetView tabSelected="1" workbookViewId="0">
      <selection activeCell="Q13" sqref="Q13"/>
    </sheetView>
  </sheetViews>
  <sheetFormatPr baseColWidth="10" defaultColWidth="3.7109375" defaultRowHeight="12.75" customHeight="1"/>
  <cols>
    <col min="1" max="1" width="1.28515625" customWidth="1"/>
    <col min="2" max="2" width="4.85546875" customWidth="1"/>
    <col min="4" max="4" width="2.28515625" customWidth="1"/>
    <col min="5" max="5" width="3.140625" customWidth="1"/>
    <col min="6" max="6" width="1.85546875" customWidth="1"/>
    <col min="7" max="7" width="3.140625" customWidth="1"/>
    <col min="8" max="8" width="4.28515625" customWidth="1"/>
    <col min="10" max="11" width="3.28515625" customWidth="1"/>
    <col min="12" max="12" width="9.28515625" hidden="1" customWidth="1"/>
    <col min="13" max="26" width="3.7109375" customWidth="1"/>
  </cols>
  <sheetData>
    <row r="1" spans="2:16" ht="7.5" customHeight="1"/>
    <row r="2" spans="2:16" ht="16.5" customHeight="1">
      <c r="B2" s="1"/>
    </row>
    <row r="6" spans="2:16" ht="12.75" customHeight="1">
      <c r="B6" s="2" t="s">
        <v>0</v>
      </c>
      <c r="C6" s="3" t="str">
        <f>[1]PARAMETRE!G2</f>
        <v>FA00005</v>
      </c>
      <c r="D6" s="3"/>
      <c r="E6" s="3"/>
      <c r="F6" s="2" t="str">
        <f ca="1">TEXT(TODAY(),"jj/mm/aaaa")</f>
        <v>22/10/2019</v>
      </c>
      <c r="G6" s="4"/>
      <c r="H6" s="5"/>
      <c r="I6" s="5"/>
      <c r="J6" s="5"/>
      <c r="K6" s="5"/>
      <c r="L6" s="5"/>
      <c r="M6" s="5"/>
      <c r="N6" s="5"/>
      <c r="O6" s="6"/>
      <c r="P6" s="6"/>
    </row>
    <row r="7" spans="2:16" ht="6" customHeight="1">
      <c r="C7" s="7"/>
      <c r="D7" s="7"/>
      <c r="E7" s="7"/>
      <c r="G7" s="5"/>
      <c r="H7" s="5"/>
      <c r="I7" s="8"/>
      <c r="J7" s="5"/>
      <c r="K7" s="5"/>
      <c r="L7" s="5"/>
      <c r="M7" s="5"/>
      <c r="N7" s="5"/>
      <c r="O7" s="6"/>
      <c r="P7" s="6"/>
    </row>
    <row r="8" spans="2:16" ht="8.25" customHeight="1">
      <c r="B8" s="9"/>
      <c r="C8" s="9"/>
      <c r="D8" s="9"/>
      <c r="E8" s="9"/>
      <c r="F8" s="9"/>
      <c r="G8" s="9"/>
      <c r="H8" s="9"/>
      <c r="I8" s="7"/>
    </row>
    <row r="9" spans="2:16" ht="12.75" customHeight="1">
      <c r="B9" s="10" t="s">
        <v>1</v>
      </c>
    </row>
    <row r="10" spans="2:16" ht="8.25" customHeight="1">
      <c r="B10" s="11"/>
    </row>
    <row r="11" spans="2:16" ht="12.75" customHeight="1">
      <c r="B11" s="7" t="s">
        <v>2</v>
      </c>
      <c r="C11" s="7"/>
      <c r="G11" s="12" t="str">
        <f>IFERROR(VLOOKUP(B11,[1]BASE_ARTICLES!$A$2:$F$37,5,0),"")</f>
        <v/>
      </c>
      <c r="H11" s="12"/>
      <c r="I11" s="12"/>
      <c r="L11" s="13" t="str">
        <f>IFERROR(E11*G11,"")</f>
        <v/>
      </c>
    </row>
    <row r="12" spans="2:16" ht="12.75" customHeight="1">
      <c r="B12" s="7" t="s">
        <v>3</v>
      </c>
      <c r="C12" s="7"/>
      <c r="G12" s="12" t="str">
        <f>IFERROR(VLOOKUP(B12,[1]BASE_ARTICLES!$A$2:$F$37,5,0),"")</f>
        <v/>
      </c>
      <c r="H12" s="12"/>
      <c r="I12" s="12"/>
      <c r="L12" s="13" t="str">
        <f t="shared" ref="L12:L20" si="0">IFERROR(E12*G12,"")</f>
        <v/>
      </c>
    </row>
    <row r="13" spans="2:16" ht="12.75" customHeight="1">
      <c r="B13" s="14"/>
      <c r="C13" s="7"/>
      <c r="G13" s="12" t="str">
        <f>IFERROR(VLOOKUP(B13,[1]BASE_ARTICLES!$A$2:$F$37,5,0),"")</f>
        <v/>
      </c>
      <c r="H13" s="12"/>
      <c r="I13" s="12"/>
      <c r="L13" s="13" t="str">
        <f t="shared" si="0"/>
        <v/>
      </c>
    </row>
    <row r="14" spans="2:16" ht="12.75" customHeight="1">
      <c r="B14" s="7"/>
      <c r="C14" s="7"/>
      <c r="G14" s="12" t="str">
        <f>IFERROR(VLOOKUP(B14,[1]BASE_ARTICLES!$A$2:$F$37,5,0),"")</f>
        <v/>
      </c>
      <c r="H14" s="12"/>
      <c r="I14" s="12"/>
      <c r="L14" s="13" t="str">
        <f t="shared" si="0"/>
        <v/>
      </c>
    </row>
    <row r="15" spans="2:16" ht="12.75" customHeight="1">
      <c r="B15" s="7"/>
      <c r="C15" s="7"/>
      <c r="G15" s="12" t="str">
        <f>IFERROR(VLOOKUP(B15,[1]BASE_ARTICLES!$A$2:$F$37,5,0),"")</f>
        <v/>
      </c>
      <c r="H15" s="12"/>
      <c r="I15" s="12"/>
      <c r="L15" s="13" t="str">
        <f t="shared" si="0"/>
        <v/>
      </c>
    </row>
    <row r="16" spans="2:16" ht="12.75" customHeight="1">
      <c r="B16" s="14" t="s">
        <v>4</v>
      </c>
      <c r="C16" s="7"/>
      <c r="G16" s="12" t="str">
        <f>IFERROR(VLOOKUP(B16,[1]BASE_ARTICLES!$A$2:$F$37,5,0),"")</f>
        <v/>
      </c>
      <c r="H16" s="12"/>
      <c r="I16" s="12"/>
      <c r="L16" s="13" t="str">
        <f t="shared" si="0"/>
        <v/>
      </c>
    </row>
    <row r="17" spans="2:12" ht="12.75" customHeight="1">
      <c r="B17" s="14" t="s">
        <v>4</v>
      </c>
      <c r="C17" s="7" t="s">
        <v>4</v>
      </c>
      <c r="G17" s="12" t="str">
        <f>IFERROR(VLOOKUP(B17,[1]BASE_ARTICLES!$A$2:$F$37,5,0),"")</f>
        <v/>
      </c>
      <c r="H17" s="12"/>
      <c r="I17" s="12"/>
      <c r="L17" s="13" t="str">
        <f t="shared" si="0"/>
        <v/>
      </c>
    </row>
    <row r="18" spans="2:12" ht="12.75" customHeight="1">
      <c r="B18" s="7" t="s">
        <v>4</v>
      </c>
      <c r="C18" s="7" t="s">
        <v>4</v>
      </c>
      <c r="G18" s="12" t="str">
        <f>IFERROR(VLOOKUP(B18,[1]BASE_ARTICLES!$A$2:$F$37,5,0),"")</f>
        <v/>
      </c>
      <c r="H18" s="12"/>
      <c r="I18" s="12"/>
      <c r="L18" s="13" t="str">
        <f t="shared" si="0"/>
        <v/>
      </c>
    </row>
    <row r="19" spans="2:12" ht="12.75" customHeight="1">
      <c r="B19" s="14" t="s">
        <v>4</v>
      </c>
      <c r="C19" s="7" t="s">
        <v>4</v>
      </c>
      <c r="G19" s="12" t="str">
        <f>IFERROR(VLOOKUP(B19,[1]BASE_ARTICLES!$A$2:$F$37,5,0),"")</f>
        <v/>
      </c>
      <c r="H19" s="12"/>
      <c r="I19" s="12"/>
      <c r="L19" s="13" t="str">
        <f t="shared" si="0"/>
        <v/>
      </c>
    </row>
    <row r="20" spans="2:12" ht="12.75" customHeight="1">
      <c r="B20" s="7" t="s">
        <v>4</v>
      </c>
      <c r="C20" s="7" t="s">
        <v>4</v>
      </c>
      <c r="G20" s="12" t="str">
        <f>IFERROR(VLOOKUP(B20,[1]BASE_ARTICLES!$A$2:$F$37,5,0),"")</f>
        <v/>
      </c>
      <c r="H20" s="12"/>
      <c r="I20" s="12"/>
      <c r="L20" s="13" t="str">
        <f t="shared" si="0"/>
        <v/>
      </c>
    </row>
    <row r="21" spans="2:12" ht="9" customHeight="1">
      <c r="G21" s="15"/>
      <c r="H21" s="15"/>
      <c r="I21" s="15"/>
    </row>
    <row r="22" spans="2:12" ht="12.75" customHeight="1">
      <c r="B22" t="s">
        <v>5</v>
      </c>
      <c r="G22" s="16">
        <f>L22</f>
        <v>0</v>
      </c>
      <c r="H22" s="16"/>
      <c r="I22" s="16"/>
      <c r="J22" s="17"/>
      <c r="L22" s="13">
        <f>SUM(L11:L21)</f>
        <v>0</v>
      </c>
    </row>
    <row r="23" spans="2:12" ht="12.75" customHeight="1">
      <c r="B23" t="s">
        <v>6</v>
      </c>
      <c r="G23" s="16"/>
      <c r="H23" s="16"/>
      <c r="I23" s="16"/>
      <c r="J23" s="17"/>
      <c r="L23" s="13"/>
    </row>
    <row r="24" spans="2:12" ht="12.75" customHeight="1">
      <c r="B24" t="s">
        <v>7</v>
      </c>
      <c r="G24" s="16"/>
      <c r="H24" s="16"/>
      <c r="I24" s="16"/>
      <c r="J24" s="17"/>
      <c r="L24" s="13"/>
    </row>
    <row r="25" spans="2:12" ht="12.75" customHeight="1">
      <c r="B25" t="s">
        <v>8</v>
      </c>
      <c r="G25" s="16"/>
      <c r="H25" s="16"/>
      <c r="I25" s="16"/>
      <c r="J25" s="17"/>
      <c r="L25" s="13"/>
    </row>
    <row r="26" spans="2:12" ht="12.75" customHeight="1">
      <c r="G26" s="18"/>
    </row>
    <row r="27" spans="2:12" ht="12.75" customHeight="1">
      <c r="B27" s="19"/>
    </row>
    <row r="28" spans="2:12" ht="12.75" customHeight="1">
      <c r="B28" s="19"/>
    </row>
    <row r="30" spans="2:12" ht="12.75" customHeight="1">
      <c r="G30" s="20"/>
      <c r="H30" s="20"/>
      <c r="I30" s="20"/>
      <c r="J30" s="20"/>
    </row>
    <row r="31" spans="2:12" ht="12.75" customHeight="1">
      <c r="E31" s="21"/>
    </row>
    <row r="34" spans="3:3" ht="12.75" customHeight="1">
      <c r="C34" s="22" t="s">
        <v>9</v>
      </c>
    </row>
  </sheetData>
  <mergeCells count="15">
    <mergeCell ref="G24:I24"/>
    <mergeCell ref="G25:I25"/>
    <mergeCell ref="G30:J30"/>
    <mergeCell ref="G17:I17"/>
    <mergeCell ref="G18:I18"/>
    <mergeCell ref="G19:I19"/>
    <mergeCell ref="G20:I20"/>
    <mergeCell ref="G22:I22"/>
    <mergeCell ref="G23:I23"/>
    <mergeCell ref="G11:I11"/>
    <mergeCell ref="G12:I12"/>
    <mergeCell ref="G13:I13"/>
    <mergeCell ref="G14:I14"/>
    <mergeCell ref="G15:I15"/>
    <mergeCell ref="G16:I16"/>
  </mergeCells>
  <pageMargins left="0.35433070866141736" right="0.70866141732283472" top="0.31496062992125984" bottom="0.74803149606299213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TICKET</vt:lpstr>
      <vt:lpstr>TICKET!Zone_d_impression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2019-10-22T23:40:50Z</dcterms:created>
  <dcterms:modified xsi:type="dcterms:W3CDTF">2019-10-22T23:46:32Z</dcterms:modified>
</cp:coreProperties>
</file>