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EPA" localSheetId="0">Feuil1!$D$44</definedName>
    <definedName name="EPAA" localSheetId="0">Feuil1!$D$45</definedName>
    <definedName name="JULIE">Feuil1!$A$61</definedName>
    <definedName name="RIB" localSheetId="0">Feuil1!$E$56</definedName>
  </definedNames>
  <calcPr calcId="125725"/>
</workbook>
</file>

<file path=xl/calcChain.xml><?xml version="1.0" encoding="utf-8"?>
<calcChain xmlns="http://schemas.openxmlformats.org/spreadsheetml/2006/main">
  <c r="D60" i="1"/>
  <c r="E60" s="1"/>
  <c r="E52"/>
  <c r="E55" s="1"/>
  <c r="D46"/>
  <c r="C41"/>
  <c r="C42" s="1"/>
  <c r="A38"/>
  <c r="E28"/>
  <c r="D28"/>
  <c r="E27"/>
  <c r="D27"/>
  <c r="E26"/>
  <c r="D26"/>
  <c r="E24"/>
  <c r="D24"/>
  <c r="E22"/>
  <c r="E21"/>
  <c r="E19"/>
  <c r="E17"/>
  <c r="D10"/>
  <c r="E9"/>
  <c r="D9"/>
  <c r="E8"/>
  <c r="D8"/>
  <c r="C4"/>
  <c r="D13" l="1"/>
  <c r="D12" s="1"/>
</calcChain>
</file>

<file path=xl/sharedStrings.xml><?xml version="1.0" encoding="utf-8"?>
<sst xmlns="http://schemas.openxmlformats.org/spreadsheetml/2006/main" count="129" uniqueCount="60">
  <si>
    <t>SOURCES DE DONNEES</t>
  </si>
  <si>
    <t xml:space="preserve"> </t>
  </si>
  <si>
    <t>QUESTIONNAIRE</t>
  </si>
  <si>
    <t>PLAGE DE SAISIE (B4:B49)</t>
  </si>
  <si>
    <t>©2011 Benoît ZOMA - Tous droits réservés</t>
  </si>
  <si>
    <t>PARRAINE PAR</t>
  </si>
  <si>
    <t>CIVILITE(CHOISIR Mr, Mle ou Mme)</t>
  </si>
  <si>
    <t>SITUATION MATRIMONIALE</t>
  </si>
  <si>
    <t>CELIBATAIRE</t>
  </si>
  <si>
    <t>NOMBRE D'ENFANT</t>
  </si>
  <si>
    <t>CODE UTILISATEUR</t>
  </si>
  <si>
    <t>NATIONALITE</t>
  </si>
  <si>
    <t>ADMINISTRATEUR</t>
  </si>
  <si>
    <t>DATE DE NAISSANCE</t>
  </si>
  <si>
    <t>LIEU DE NAISSANCE</t>
  </si>
  <si>
    <t>TYPE PIECE</t>
  </si>
  <si>
    <t>N° PIECE</t>
  </si>
  <si>
    <t xml:space="preserve">DELIVRE LE </t>
  </si>
  <si>
    <t xml:space="preserve">EXPIRE LE </t>
  </si>
  <si>
    <t>IMPRESSION ANCIEN CLIENT</t>
  </si>
  <si>
    <t>LIEU D'ETABLISSEMENT</t>
  </si>
  <si>
    <t>BAT. RESIDENCE(SECTEUR OU S/C)</t>
  </si>
  <si>
    <t>GESTION POSITION DES ADRESSES TELEPHONIQUES</t>
  </si>
  <si>
    <t>ADRESSE POSTALE</t>
  </si>
  <si>
    <t>PAYS</t>
  </si>
  <si>
    <t>TEL PORTABLE/FIXE</t>
  </si>
  <si>
    <t>EMAIL</t>
  </si>
  <si>
    <t>DOMICILIATION</t>
  </si>
  <si>
    <t>LOISIRS</t>
  </si>
  <si>
    <t>EMPLOYEUR</t>
  </si>
  <si>
    <t>REVENUES MENSUELS</t>
  </si>
  <si>
    <t>MOYEN DE DEPLACEMENT</t>
  </si>
  <si>
    <t>PROPRIETAIRE BIEN IMMOBILIER</t>
  </si>
  <si>
    <t>GESTION RETRAITE</t>
  </si>
  <si>
    <t>VALEUR</t>
  </si>
  <si>
    <t>PHOTOS ET BULLETIN</t>
  </si>
  <si>
    <t>MONTANT A VERSER</t>
  </si>
  <si>
    <t>CONDITION POUR IMPRESSION 2</t>
  </si>
  <si>
    <t>VILLE</t>
  </si>
  <si>
    <t>NUMERO MATRICULE</t>
  </si>
  <si>
    <t>CATEGORIE</t>
  </si>
  <si>
    <t>REFRENCE PEA</t>
  </si>
  <si>
    <t xml:space="preserve">TITRE DU PREMIER RESPONSABLE  </t>
  </si>
  <si>
    <t>INFO COMPLEMENTAIRE</t>
  </si>
  <si>
    <t>LEGENDE</t>
  </si>
  <si>
    <t>CHAMP OBLIGATOIRE</t>
  </si>
  <si>
    <t>PRESENCE DE LISTE DEROULANTE</t>
  </si>
  <si>
    <t>LISTE AUTORISEE POUR ID</t>
  </si>
  <si>
    <t>DATE DU JOUR</t>
  </si>
  <si>
    <t>DATE DE REFERENCE VIREMENT</t>
  </si>
  <si>
    <t>GESTION ELEMNT A COCHER DANS LA CHECK LIST</t>
  </si>
  <si>
    <t>MARIE</t>
  </si>
  <si>
    <t>CONCUBINAGE</t>
  </si>
  <si>
    <t>DIVORCE</t>
  </si>
  <si>
    <t>VEUF-VEUVE</t>
  </si>
  <si>
    <t>NON</t>
  </si>
  <si>
    <t>REF EXPLOITANT</t>
  </si>
  <si>
    <t>CONTACTE TELEPHONIQUE</t>
  </si>
  <si>
    <t>ADRESSE MAIL</t>
  </si>
  <si>
    <t>SEXE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</si>
</sst>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/m;@"/>
    <numFmt numFmtId="165" formatCode="[$-40C]d\-mmm\-yy;@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4"/>
      <color indexed="57"/>
      <name val="Calibri"/>
      <family val="2"/>
      <scheme val="minor"/>
    </font>
    <font>
      <b/>
      <u/>
      <sz val="26"/>
      <color indexed="8"/>
      <name val="Calibri"/>
      <family val="2"/>
    </font>
    <font>
      <b/>
      <sz val="14"/>
      <color indexed="8"/>
      <name val="Calibri"/>
      <family val="2"/>
    </font>
    <font>
      <b/>
      <sz val="15"/>
      <color theme="5" tint="-0.249977111117893"/>
      <name val="Calibri"/>
      <family val="2"/>
      <scheme val="minor"/>
    </font>
    <font>
      <b/>
      <sz val="15"/>
      <color theme="4" tint="-0.249977111117893"/>
      <name val="Calibri"/>
      <family val="2"/>
      <scheme val="minor"/>
    </font>
    <font>
      <b/>
      <sz val="14"/>
      <name val="Calibri"/>
      <family val="2"/>
    </font>
    <font>
      <i/>
      <sz val="6"/>
      <color theme="1"/>
      <name val="Calibri"/>
      <family val="2"/>
      <scheme val="minor"/>
    </font>
    <font>
      <sz val="13"/>
      <color indexed="8"/>
      <name val="Calibri"/>
      <family val="2"/>
    </font>
    <font>
      <sz val="12"/>
      <name val="Calibri"/>
      <family val="2"/>
    </font>
    <font>
      <sz val="10"/>
      <color theme="1"/>
      <name val="Courier New"/>
      <family val="3"/>
    </font>
    <font>
      <b/>
      <sz val="8"/>
      <color rgb="FFFFC000"/>
      <name val="Calibri"/>
      <family val="2"/>
      <scheme val="minor"/>
    </font>
    <font>
      <sz val="12"/>
      <color theme="7" tint="0.79998168889431442"/>
      <name val="Calibri"/>
      <family val="2"/>
      <scheme val="minor"/>
    </font>
    <font>
      <sz val="13"/>
      <color indexed="8"/>
      <name val="Calibri"/>
      <family val="1"/>
    </font>
    <font>
      <sz val="13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name val="Calibri"/>
      <family val="2"/>
      <scheme val="minor"/>
    </font>
    <font>
      <b/>
      <sz val="13"/>
      <color theme="6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2" tint="-9.9978637043366805E-2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 tint="0.249977111117893"/>
      <name val="Arial Unicode MS"/>
      <family val="2"/>
    </font>
    <font>
      <sz val="10"/>
      <color theme="1"/>
      <name val="Arial Unicode MS"/>
      <family val="2"/>
    </font>
    <font>
      <sz val="11"/>
      <color theme="6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name val="Calibri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indexed="8"/>
      <name val="Calibri"/>
      <family val="2"/>
    </font>
    <font>
      <b/>
      <sz val="15"/>
      <color indexed="28"/>
      <name val="Calibri"/>
      <family val="2"/>
    </font>
    <font>
      <b/>
      <sz val="11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B935A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double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indexed="64"/>
      </left>
      <right/>
      <top style="dotted">
        <color indexed="64"/>
      </top>
      <bottom style="double">
        <color auto="1"/>
      </bottom>
      <diagonal/>
    </border>
    <border>
      <left/>
      <right style="double">
        <color auto="1"/>
      </right>
      <top style="dotted">
        <color indexed="64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/>
    <xf numFmtId="0" fontId="6" fillId="0" borderId="0" xfId="0" applyFont="1" applyAlignment="1">
      <alignment horizont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ont="1" applyAlignment="1">
      <alignment horizontal="left"/>
    </xf>
    <xf numFmtId="0" fontId="7" fillId="2" borderId="1" xfId="0" applyFont="1" applyFill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8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  <protection hidden="1"/>
    </xf>
    <xf numFmtId="0" fontId="7" fillId="0" borderId="3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0" fillId="4" borderId="0" xfId="0" applyNumberFormat="1" applyFill="1" applyAlignment="1" applyProtection="1">
      <alignment horizontal="center" vertical="center"/>
      <protection hidden="1"/>
    </xf>
    <xf numFmtId="0" fontId="11" fillId="0" borderId="0" xfId="0" applyFont="1" applyAlignment="1">
      <alignment horizontal="center" vertical="center"/>
    </xf>
    <xf numFmtId="0" fontId="12" fillId="2" borderId="5" xfId="0" applyFont="1" applyFill="1" applyBorder="1" applyAlignment="1">
      <alignment vertical="center"/>
    </xf>
    <xf numFmtId="0" fontId="13" fillId="3" borderId="6" xfId="0" applyFont="1" applyFill="1" applyBorder="1" applyAlignment="1" applyProtection="1">
      <alignment horizontal="left" vertical="center"/>
      <protection locked="0"/>
    </xf>
    <xf numFmtId="0" fontId="0" fillId="0" borderId="0" xfId="0" applyNumberFormat="1" applyBorder="1" applyProtection="1">
      <protection hidden="1"/>
    </xf>
    <xf numFmtId="0" fontId="14" fillId="0" borderId="0" xfId="0" applyFont="1" applyAlignment="1">
      <alignment horizontal="left" indent="5"/>
    </xf>
    <xf numFmtId="0" fontId="12" fillId="2" borderId="7" xfId="0" applyFont="1" applyFill="1" applyBorder="1" applyAlignment="1">
      <alignment vertical="center"/>
    </xf>
    <xf numFmtId="0" fontId="13" fillId="5" borderId="8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wrapText="1"/>
      <protection hidden="1"/>
    </xf>
    <xf numFmtId="0" fontId="15" fillId="6" borderId="0" xfId="0" applyFont="1" applyFill="1" applyBorder="1" applyAlignment="1" applyProtection="1">
      <alignment vertical="center"/>
      <protection hidden="1"/>
    </xf>
    <xf numFmtId="0" fontId="16" fillId="7" borderId="0" xfId="0" applyFont="1" applyFill="1" applyBorder="1" applyAlignment="1" applyProtection="1">
      <alignment vertical="center"/>
      <protection hidden="1"/>
    </xf>
    <xf numFmtId="0" fontId="17" fillId="2" borderId="7" xfId="0" applyFont="1" applyFill="1" applyBorder="1" applyAlignment="1">
      <alignment vertical="center"/>
    </xf>
    <xf numFmtId="0" fontId="13" fillId="3" borderId="8" xfId="0" applyFont="1" applyFill="1" applyBorder="1" applyAlignment="1" applyProtection="1">
      <alignment horizontal="left" vertical="center"/>
      <protection locked="0"/>
    </xf>
    <xf numFmtId="0" fontId="0" fillId="8" borderId="0" xfId="0" applyFill="1" applyAlignment="1" applyProtection="1">
      <alignment horizontal="center" vertical="center" wrapText="1"/>
      <protection hidden="1"/>
    </xf>
    <xf numFmtId="0" fontId="18" fillId="0" borderId="0" xfId="0" applyFont="1" applyFill="1" applyBorder="1" applyAlignment="1" applyProtection="1">
      <alignment horizontal="left" vertical="center"/>
      <protection hidden="1"/>
    </xf>
    <xf numFmtId="14" fontId="18" fillId="0" borderId="0" xfId="0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center" wrapText="1"/>
      <protection hidden="1"/>
    </xf>
    <xf numFmtId="0" fontId="12" fillId="0" borderId="9" xfId="0" applyNumberFormat="1" applyFont="1" applyFill="1" applyBorder="1" applyAlignment="1" applyProtection="1">
      <alignment horizontal="center" vertical="center"/>
      <protection hidden="1"/>
    </xf>
    <xf numFmtId="14" fontId="12" fillId="0" borderId="10" xfId="0" applyNumberFormat="1" applyFont="1" applyFill="1" applyBorder="1" applyAlignment="1" applyProtection="1">
      <alignment horizontal="center" vertical="center"/>
      <protection hidden="1"/>
    </xf>
    <xf numFmtId="0" fontId="12" fillId="0" borderId="11" xfId="0" applyNumberFormat="1" applyFont="1" applyFill="1" applyBorder="1" applyAlignment="1" applyProtection="1">
      <alignment horizontal="center" vertical="center"/>
      <protection hidden="1"/>
    </xf>
    <xf numFmtId="14" fontId="12" fillId="0" borderId="12" xfId="0" applyNumberFormat="1" applyFont="1" applyFill="1" applyBorder="1" applyAlignment="1" applyProtection="1">
      <alignment horizontal="center" vertical="center"/>
      <protection hidden="1"/>
    </xf>
    <xf numFmtId="0" fontId="19" fillId="2" borderId="7" xfId="0" applyFont="1" applyFill="1" applyBorder="1" applyAlignment="1">
      <alignment vertical="center"/>
    </xf>
    <xf numFmtId="0" fontId="13" fillId="9" borderId="8" xfId="0" applyFont="1" applyFill="1" applyBorder="1" applyAlignment="1" applyProtection="1">
      <alignment horizontal="left" vertical="center"/>
      <protection locked="0"/>
    </xf>
    <xf numFmtId="14" fontId="0" fillId="0" borderId="0" xfId="0" applyNumberFormat="1" applyProtection="1">
      <protection hidden="1"/>
    </xf>
    <xf numFmtId="0" fontId="12" fillId="0" borderId="13" xfId="0" applyNumberFormat="1" applyFont="1" applyFill="1" applyBorder="1" applyAlignment="1" applyProtection="1">
      <alignment horizontal="center" vertical="center"/>
      <protection hidden="1"/>
    </xf>
    <xf numFmtId="14" fontId="18" fillId="0" borderId="14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protection hidden="1"/>
    </xf>
    <xf numFmtId="14" fontId="13" fillId="3" borderId="8" xfId="0" applyNumberFormat="1" applyFont="1" applyFill="1" applyBorder="1" applyAlignment="1" applyProtection="1">
      <alignment horizontal="left" vertical="center"/>
      <protection locked="0"/>
    </xf>
    <xf numFmtId="0" fontId="18" fillId="0" borderId="0" xfId="0" applyFont="1" applyFill="1" applyBorder="1" applyAlignment="1" applyProtection="1">
      <alignment horizontal="left"/>
      <protection hidden="1"/>
    </xf>
    <xf numFmtId="0" fontId="20" fillId="5" borderId="15" xfId="0" applyFont="1" applyFill="1" applyBorder="1" applyProtection="1">
      <protection locked="0"/>
    </xf>
    <xf numFmtId="0" fontId="21" fillId="10" borderId="16" xfId="0" applyFont="1" applyFill="1" applyBorder="1" applyAlignment="1" applyProtection="1">
      <alignment horizontal="center" vertical="center"/>
      <protection hidden="1"/>
    </xf>
    <xf numFmtId="0" fontId="21" fillId="10" borderId="17" xfId="0" applyFont="1" applyFill="1" applyBorder="1" applyAlignment="1" applyProtection="1">
      <alignment horizontal="center" vertical="center"/>
      <protection hidden="1"/>
    </xf>
    <xf numFmtId="14" fontId="13" fillId="5" borderId="8" xfId="0" applyNumberFormat="1" applyFont="1" applyFill="1" applyBorder="1" applyAlignment="1" applyProtection="1">
      <alignment horizontal="left" vertical="center"/>
      <protection locked="0"/>
    </xf>
    <xf numFmtId="0" fontId="18" fillId="9" borderId="18" xfId="0" applyFont="1" applyFill="1" applyBorder="1" applyAlignment="1" applyProtection="1">
      <alignment horizontal="center" vertical="center"/>
      <protection locked="0"/>
    </xf>
    <xf numFmtId="0" fontId="18" fillId="9" borderId="19" xfId="0" applyFont="1" applyFill="1" applyBorder="1" applyAlignment="1" applyProtection="1">
      <alignment horizontal="center" vertical="center"/>
      <protection locked="0"/>
    </xf>
    <xf numFmtId="0" fontId="13" fillId="5" borderId="8" xfId="0" applyFont="1" applyFill="1" applyBorder="1" applyAlignment="1" applyProtection="1">
      <alignment horizontal="left" vertical="center" wrapText="1"/>
      <protection locked="0"/>
    </xf>
    <xf numFmtId="49" fontId="18" fillId="0" borderId="0" xfId="0" applyNumberFormat="1" applyFont="1" applyFill="1" applyBorder="1" applyAlignment="1" applyProtection="1">
      <alignment horizontal="left"/>
      <protection hidden="1"/>
    </xf>
    <xf numFmtId="0" fontId="22" fillId="11" borderId="20" xfId="0" applyFont="1" applyFill="1" applyBorder="1" applyProtection="1">
      <protection hidden="1"/>
    </xf>
    <xf numFmtId="0" fontId="22" fillId="11" borderId="4" xfId="0" applyFont="1" applyFill="1" applyBorder="1" applyProtection="1">
      <protection hidden="1"/>
    </xf>
    <xf numFmtId="0" fontId="23" fillId="9" borderId="7" xfId="0" applyFont="1" applyFill="1" applyBorder="1" applyProtection="1">
      <protection hidden="1"/>
    </xf>
    <xf numFmtId="14" fontId="24" fillId="12" borderId="8" xfId="0" applyNumberFormat="1" applyFont="1" applyFill="1" applyBorder="1" applyAlignment="1" applyProtection="1">
      <alignment horizontal="right"/>
      <protection hidden="1"/>
    </xf>
    <xf numFmtId="49" fontId="13" fillId="5" borderId="8" xfId="0" applyNumberFormat="1" applyFont="1" applyFill="1" applyBorder="1" applyAlignment="1" applyProtection="1">
      <alignment horizontal="left" vertical="center"/>
      <protection locked="0"/>
    </xf>
    <xf numFmtId="0" fontId="25" fillId="13" borderId="21" xfId="0" applyFont="1" applyFill="1" applyBorder="1" applyProtection="1">
      <protection locked="0" hidden="1"/>
    </xf>
    <xf numFmtId="14" fontId="24" fillId="12" borderId="22" xfId="0" applyNumberFormat="1" applyFont="1" applyFill="1" applyBorder="1" applyProtection="1">
      <protection hidden="1"/>
    </xf>
    <xf numFmtId="0" fontId="0" fillId="0" borderId="0" xfId="0" applyProtection="1"/>
    <xf numFmtId="0" fontId="26" fillId="14" borderId="0" xfId="0" applyFont="1" applyFill="1" applyAlignment="1">
      <alignment horizontal="center" vertical="center"/>
    </xf>
    <xf numFmtId="14" fontId="2" fillId="0" borderId="0" xfId="0" applyNumberFormat="1" applyFont="1" applyProtection="1">
      <protection hidden="1"/>
    </xf>
    <xf numFmtId="14" fontId="0" fillId="0" borderId="0" xfId="0" applyNumberFormat="1" applyProtection="1"/>
    <xf numFmtId="0" fontId="27" fillId="0" borderId="0" xfId="0" applyFont="1" applyAlignment="1">
      <alignment horizontal="left" indent="1"/>
    </xf>
    <xf numFmtId="49" fontId="0" fillId="0" borderId="0" xfId="0" applyNumberFormat="1" applyProtection="1">
      <protection hidden="1"/>
    </xf>
    <xf numFmtId="0" fontId="28" fillId="15" borderId="0" xfId="0" applyFont="1" applyFill="1" applyAlignment="1" applyProtection="1">
      <alignment horizontal="center"/>
    </xf>
    <xf numFmtId="0" fontId="19" fillId="0" borderId="0" xfId="0" applyFont="1" applyProtection="1">
      <protection hidden="1"/>
    </xf>
    <xf numFmtId="0" fontId="0" fillId="16" borderId="23" xfId="0" applyFill="1" applyBorder="1" applyAlignment="1" applyProtection="1">
      <alignment horizontal="center"/>
      <protection hidden="1"/>
    </xf>
    <xf numFmtId="0" fontId="0" fillId="16" borderId="24" xfId="0" applyFill="1" applyBorder="1" applyAlignment="1" applyProtection="1">
      <alignment horizontal="center"/>
      <protection hidden="1"/>
    </xf>
    <xf numFmtId="0" fontId="0" fillId="7" borderId="25" xfId="0" applyNumberFormat="1" applyFill="1" applyBorder="1" applyAlignment="1" applyProtection="1">
      <alignment horizontal="center" vertical="center"/>
      <protection hidden="1"/>
    </xf>
    <xf numFmtId="0" fontId="0" fillId="7" borderId="26" xfId="0" applyNumberFormat="1" applyFill="1" applyBorder="1" applyAlignment="1" applyProtection="1">
      <alignment horizontal="center" vertical="center"/>
      <protection hidden="1"/>
    </xf>
    <xf numFmtId="0" fontId="29" fillId="17" borderId="27" xfId="0" applyFont="1" applyFill="1" applyBorder="1" applyAlignment="1" applyProtection="1">
      <alignment horizontal="center" vertical="center"/>
    </xf>
    <xf numFmtId="0" fontId="29" fillId="17" borderId="28" xfId="0" applyFont="1" applyFill="1" applyBorder="1" applyAlignment="1" applyProtection="1">
      <alignment horizontal="center" vertical="center"/>
    </xf>
    <xf numFmtId="0" fontId="0" fillId="0" borderId="7" xfId="0" applyNumberFormat="1" applyBorder="1" applyAlignment="1" applyProtection="1">
      <alignment horizontal="center" vertical="center"/>
      <protection hidden="1"/>
    </xf>
    <xf numFmtId="0" fontId="0" fillId="0" borderId="8" xfId="0" applyNumberFormat="1" applyBorder="1" applyAlignment="1" applyProtection="1">
      <alignment horizontal="center" vertical="center"/>
      <protection hidden="1"/>
    </xf>
    <xf numFmtId="0" fontId="27" fillId="0" borderId="8" xfId="0" applyFont="1" applyBorder="1" applyAlignment="1">
      <alignment horizontal="center"/>
    </xf>
    <xf numFmtId="0" fontId="0" fillId="0" borderId="21" xfId="0" applyNumberFormat="1" applyFill="1" applyBorder="1" applyAlignment="1" applyProtection="1">
      <alignment horizontal="center" vertical="center"/>
      <protection hidden="1"/>
    </xf>
    <xf numFmtId="0" fontId="0" fillId="0" borderId="22" xfId="0" applyNumberFormat="1" applyBorder="1" applyAlignment="1" applyProtection="1">
      <alignment horizontal="center" vertical="center"/>
      <protection hidden="1"/>
    </xf>
    <xf numFmtId="0" fontId="27" fillId="0" borderId="0" xfId="0" applyFont="1" applyFill="1" applyBorder="1" applyAlignment="1">
      <alignment horizontal="left" indent="1"/>
    </xf>
    <xf numFmtId="0" fontId="30" fillId="0" borderId="8" xfId="2" applyBorder="1" applyAlignment="1" applyProtection="1">
      <protection locked="0"/>
    </xf>
    <xf numFmtId="0" fontId="0" fillId="12" borderId="29" xfId="0" applyFill="1" applyBorder="1" applyAlignment="1" applyProtection="1">
      <alignment horizontal="center"/>
      <protection hidden="1"/>
    </xf>
    <xf numFmtId="0" fontId="0" fillId="12" borderId="30" xfId="0" applyFill="1" applyBorder="1" applyAlignment="1" applyProtection="1">
      <alignment horizont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18" borderId="9" xfId="0" applyFill="1" applyBorder="1" applyAlignment="1" applyProtection="1">
      <alignment horizontal="center"/>
      <protection hidden="1"/>
    </xf>
    <xf numFmtId="0" fontId="0" fillId="18" borderId="10" xfId="0" applyFill="1" applyBorder="1" applyAlignment="1" applyProtection="1">
      <alignment horizontal="center"/>
      <protection hidden="1"/>
    </xf>
    <xf numFmtId="0" fontId="0" fillId="18" borderId="11" xfId="0" applyFill="1" applyBorder="1" applyAlignment="1" applyProtection="1">
      <alignment horizontal="center"/>
      <protection hidden="1"/>
    </xf>
    <xf numFmtId="0" fontId="0" fillId="18" borderId="12" xfId="0" applyFill="1" applyBorder="1" applyAlignment="1" applyProtection="1">
      <alignment horizontal="center"/>
      <protection hidden="1"/>
    </xf>
    <xf numFmtId="0" fontId="13" fillId="5" borderId="8" xfId="1" applyNumberFormat="1" applyFont="1" applyFill="1" applyBorder="1" applyAlignment="1" applyProtection="1">
      <alignment horizontal="left" vertical="center"/>
      <protection locked="0"/>
    </xf>
    <xf numFmtId="49" fontId="0" fillId="18" borderId="13" xfId="0" applyNumberFormat="1" applyFill="1" applyBorder="1" applyAlignment="1" applyProtection="1">
      <alignment horizontal="center"/>
      <protection hidden="1"/>
    </xf>
    <xf numFmtId="49" fontId="0" fillId="18" borderId="14" xfId="0" applyNumberFormat="1" applyFill="1" applyBorder="1" applyAlignment="1" applyProtection="1">
      <alignment horizontal="center"/>
      <protection hidden="1"/>
    </xf>
    <xf numFmtId="0" fontId="13" fillId="3" borderId="8" xfId="1" applyNumberFormat="1" applyFont="1" applyFill="1" applyBorder="1" applyAlignment="1" applyProtection="1">
      <alignment horizontal="left" vertical="center"/>
      <protection locked="0"/>
    </xf>
    <xf numFmtId="49" fontId="29" fillId="11" borderId="31" xfId="0" applyNumberFormat="1" applyFont="1" applyFill="1" applyBorder="1" applyAlignment="1" applyProtection="1">
      <alignment horizontal="center"/>
      <protection hidden="1"/>
    </xf>
    <xf numFmtId="49" fontId="29" fillId="11" borderId="32" xfId="0" applyNumberFormat="1" applyFont="1" applyFill="1" applyBorder="1" applyAlignment="1" applyProtection="1">
      <alignment horizontal="center"/>
      <protection hidden="1"/>
    </xf>
    <xf numFmtId="0" fontId="13" fillId="5" borderId="8" xfId="0" applyNumberFormat="1" applyFont="1" applyFill="1" applyBorder="1" applyAlignment="1" applyProtection="1">
      <alignment horizontal="left" vertical="center"/>
      <protection locked="0"/>
    </xf>
    <xf numFmtId="49" fontId="29" fillId="16" borderId="33" xfId="0" applyNumberFormat="1" applyFont="1" applyFill="1" applyBorder="1" applyAlignment="1" applyProtection="1">
      <alignment horizontal="center" vertical="center"/>
      <protection hidden="1"/>
    </xf>
    <xf numFmtId="49" fontId="29" fillId="16" borderId="34" xfId="0" applyNumberFormat="1" applyFont="1" applyFill="1" applyBorder="1" applyAlignment="1" applyProtection="1">
      <alignment horizontal="center" vertical="center"/>
      <protection hidden="1"/>
    </xf>
    <xf numFmtId="49" fontId="0" fillId="0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49" fontId="29" fillId="19" borderId="35" xfId="0" applyNumberFormat="1" applyFont="1" applyFill="1" applyBorder="1" applyAlignment="1" applyProtection="1">
      <alignment horizontal="center" vertical="center"/>
      <protection hidden="1"/>
    </xf>
    <xf numFmtId="49" fontId="29" fillId="19" borderId="36" xfId="0" applyNumberFormat="1" applyFont="1" applyFill="1" applyBorder="1" applyAlignment="1" applyProtection="1">
      <alignment horizontal="center" vertical="center"/>
      <protection hidden="1"/>
    </xf>
    <xf numFmtId="0" fontId="0" fillId="20" borderId="37" xfId="0" applyNumberFormat="1" applyFill="1" applyBorder="1" applyAlignment="1" applyProtection="1">
      <alignment horizontal="center" vertical="center"/>
      <protection hidden="1"/>
    </xf>
    <xf numFmtId="0" fontId="0" fillId="20" borderId="38" xfId="0" applyNumberFormat="1" applyFill="1" applyBorder="1" applyAlignment="1" applyProtection="1">
      <alignment horizontal="center" vertical="center"/>
      <protection hidden="1"/>
    </xf>
    <xf numFmtId="0" fontId="31" fillId="21" borderId="0" xfId="0" applyFont="1" applyFill="1" applyAlignment="1" applyProtection="1">
      <alignment horizontal="center" vertical="center"/>
      <protection hidden="1"/>
    </xf>
    <xf numFmtId="0" fontId="0" fillId="18" borderId="39" xfId="0" applyNumberFormat="1" applyFill="1" applyBorder="1" applyAlignment="1" applyProtection="1">
      <alignment horizontal="center"/>
      <protection hidden="1"/>
    </xf>
    <xf numFmtId="0" fontId="0" fillId="18" borderId="40" xfId="0" applyNumberFormat="1" applyFill="1" applyBorder="1" applyAlignment="1" applyProtection="1">
      <alignment horizontal="center"/>
      <protection hidden="1"/>
    </xf>
    <xf numFmtId="0" fontId="0" fillId="0" borderId="0" xfId="0" applyNumberFormat="1" applyProtection="1">
      <protection hidden="1"/>
    </xf>
    <xf numFmtId="49" fontId="32" fillId="9" borderId="8" xfId="0" applyNumberFormat="1" applyFont="1" applyFill="1" applyBorder="1" applyAlignment="1" applyProtection="1">
      <alignment horizontal="left" vertical="center"/>
      <protection locked="0"/>
    </xf>
    <xf numFmtId="0" fontId="33" fillId="8" borderId="0" xfId="0" applyNumberFormat="1" applyFont="1" applyFill="1" applyAlignment="1" applyProtection="1">
      <alignment horizontal="center" vertical="center"/>
      <protection hidden="1"/>
    </xf>
    <xf numFmtId="0" fontId="17" fillId="0" borderId="41" xfId="0" applyNumberFormat="1" applyFont="1" applyFill="1" applyBorder="1" applyAlignment="1" applyProtection="1">
      <alignment horizontal="center" vertical="center"/>
      <protection hidden="1"/>
    </xf>
    <xf numFmtId="0" fontId="0" fillId="0" borderId="41" xfId="0" applyNumberFormat="1" applyFill="1" applyBorder="1" applyAlignment="1" applyProtection="1">
      <alignment horizontal="left"/>
      <protection hidden="1"/>
    </xf>
    <xf numFmtId="0" fontId="17" fillId="17" borderId="7" xfId="0" applyFont="1" applyFill="1" applyBorder="1" applyAlignment="1">
      <alignment vertical="center"/>
    </xf>
    <xf numFmtId="49" fontId="32" fillId="5" borderId="42" xfId="0" applyNumberFormat="1" applyFont="1" applyFill="1" applyBorder="1" applyAlignment="1" applyProtection="1">
      <alignment horizontal="left" vertical="center"/>
      <protection locked="0"/>
    </xf>
    <xf numFmtId="0" fontId="22" fillId="22" borderId="43" xfId="0" applyFont="1" applyFill="1" applyBorder="1" applyAlignment="1" applyProtection="1">
      <alignment horizontal="center" vertical="center"/>
      <protection hidden="1"/>
    </xf>
    <xf numFmtId="49" fontId="17" fillId="23" borderId="0" xfId="0" applyNumberFormat="1" applyFont="1" applyFill="1" applyBorder="1" applyAlignment="1" applyProtection="1">
      <alignment horizontal="center" vertical="center"/>
      <protection locked="0"/>
    </xf>
    <xf numFmtId="0" fontId="29" fillId="7" borderId="0" xfId="0" applyFont="1" applyFill="1" applyBorder="1" applyAlignment="1" applyProtection="1">
      <alignment horizontal="center"/>
      <protection hidden="1"/>
    </xf>
    <xf numFmtId="0" fontId="17" fillId="2" borderId="44" xfId="0" applyFont="1" applyFill="1" applyBorder="1" applyAlignment="1">
      <alignment vertical="center"/>
    </xf>
    <xf numFmtId="0" fontId="32" fillId="5" borderId="45" xfId="0" applyNumberFormat="1" applyFont="1" applyFill="1" applyBorder="1" applyAlignment="1" applyProtection="1">
      <alignment horizontal="left" vertical="center"/>
      <protection locked="0"/>
    </xf>
    <xf numFmtId="0" fontId="31" fillId="24" borderId="46" xfId="0" applyFont="1" applyFill="1" applyBorder="1" applyAlignment="1" applyProtection="1">
      <alignment horizontal="center" vertical="center"/>
      <protection hidden="1"/>
    </xf>
    <xf numFmtId="0" fontId="31" fillId="24" borderId="43" xfId="0" applyFont="1" applyFill="1" applyBorder="1" applyAlignment="1" applyProtection="1">
      <alignment horizontal="center" vertical="center"/>
      <protection hidden="1"/>
    </xf>
    <xf numFmtId="49" fontId="13" fillId="5" borderId="47" xfId="0" applyNumberFormat="1" applyFont="1" applyFill="1" applyBorder="1" applyAlignment="1" applyProtection="1">
      <alignment horizontal="left" vertical="center"/>
      <protection locked="0"/>
    </xf>
    <xf numFmtId="0" fontId="22" fillId="4" borderId="48" xfId="0" applyNumberFormat="1" applyFont="1" applyFill="1" applyBorder="1" applyAlignment="1" applyProtection="1">
      <alignment horizontal="center"/>
      <protection hidden="1"/>
    </xf>
    <xf numFmtId="0" fontId="22" fillId="4" borderId="49" xfId="0" applyNumberFormat="1" applyFont="1" applyFill="1" applyBorder="1" applyAlignment="1" applyProtection="1">
      <alignment horizontal="center"/>
      <protection hidden="1"/>
    </xf>
    <xf numFmtId="0" fontId="13" fillId="5" borderId="8" xfId="0" applyFont="1" applyFill="1" applyBorder="1" applyAlignment="1" applyProtection="1">
      <alignment horizontal="left"/>
      <protection locked="0"/>
    </xf>
    <xf numFmtId="0" fontId="34" fillId="4" borderId="50" xfId="0" applyFont="1" applyFill="1" applyBorder="1" applyAlignment="1" applyProtection="1">
      <alignment horizontal="center"/>
    </xf>
    <xf numFmtId="0" fontId="34" fillId="4" borderId="51" xfId="0" applyFont="1" applyFill="1" applyBorder="1" applyAlignment="1" applyProtection="1">
      <alignment horizontal="center"/>
    </xf>
    <xf numFmtId="0" fontId="35" fillId="25" borderId="7" xfId="0" applyFont="1" applyFill="1" applyBorder="1" applyAlignment="1">
      <alignment vertical="center"/>
    </xf>
    <xf numFmtId="0" fontId="29" fillId="21" borderId="52" xfId="0" applyNumberFormat="1" applyFont="1" applyFill="1" applyBorder="1" applyProtection="1"/>
    <xf numFmtId="49" fontId="13" fillId="5" borderId="8" xfId="0" applyNumberFormat="1" applyFont="1" applyFill="1" applyBorder="1" applyAlignment="1" applyProtection="1">
      <alignment horizontal="left"/>
      <protection locked="0"/>
    </xf>
    <xf numFmtId="0" fontId="0" fillId="0" borderId="0" xfId="0" applyNumberFormat="1" applyFill="1" applyProtection="1">
      <protection hidden="1"/>
    </xf>
    <xf numFmtId="0" fontId="0" fillId="0" borderId="0" xfId="0" applyFill="1" applyProtection="1">
      <protection hidden="1"/>
    </xf>
    <xf numFmtId="0" fontId="13" fillId="3" borderId="8" xfId="0" applyNumberFormat="1" applyFont="1" applyFill="1" applyBorder="1" applyAlignment="1" applyProtection="1">
      <alignment horizontal="left"/>
      <protection locked="0"/>
    </xf>
    <xf numFmtId="0" fontId="29" fillId="13" borderId="16" xfId="0" applyFont="1" applyFill="1" applyBorder="1" applyAlignment="1" applyProtection="1">
      <alignment horizontal="center"/>
      <protection hidden="1"/>
    </xf>
    <xf numFmtId="0" fontId="0" fillId="13" borderId="17" xfId="0" applyFill="1" applyBorder="1" applyAlignment="1" applyProtection="1">
      <alignment horizontal="center"/>
      <protection hidden="1"/>
    </xf>
    <xf numFmtId="0" fontId="17" fillId="2" borderId="21" xfId="0" applyFont="1" applyFill="1" applyBorder="1" applyAlignment="1">
      <alignment vertical="center"/>
    </xf>
    <xf numFmtId="0" fontId="13" fillId="5" borderId="22" xfId="0" applyNumberFormat="1" applyFont="1" applyFill="1" applyBorder="1" applyAlignment="1" applyProtection="1">
      <alignment horizontal="left"/>
      <protection locked="0"/>
    </xf>
    <xf numFmtId="0" fontId="31" fillId="26" borderId="18" xfId="0" applyFont="1" applyFill="1" applyBorder="1" applyAlignment="1">
      <alignment horizontal="center"/>
    </xf>
    <xf numFmtId="0" fontId="0" fillId="0" borderId="19" xfId="0" applyBorder="1"/>
    <xf numFmtId="0" fontId="0" fillId="0" borderId="0" xfId="0" applyFill="1" applyAlignment="1">
      <alignment horizontal="left"/>
    </xf>
    <xf numFmtId="0" fontId="36" fillId="19" borderId="0" xfId="0" applyFont="1" applyFill="1" applyBorder="1" applyAlignment="1" applyProtection="1">
      <alignment vertical="center"/>
      <protection hidden="1"/>
    </xf>
    <xf numFmtId="0" fontId="0" fillId="0" borderId="0" xfId="0" applyNumberFormat="1" applyFill="1" applyAlignment="1" applyProtection="1">
      <alignment horizontal="left"/>
      <protection hidden="1"/>
    </xf>
    <xf numFmtId="0" fontId="35" fillId="12" borderId="9" xfId="0" applyNumberFormat="1" applyFont="1" applyFill="1" applyBorder="1" applyAlignment="1" applyProtection="1">
      <alignment horizontal="left" vertical="center"/>
      <protection hidden="1"/>
    </xf>
    <xf numFmtId="0" fontId="31" fillId="16" borderId="10" xfId="0" applyFont="1" applyFill="1" applyBorder="1" applyProtection="1">
      <protection hidden="1"/>
    </xf>
    <xf numFmtId="0" fontId="37" fillId="4" borderId="0" xfId="0" applyFont="1" applyFill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49" fontId="35" fillId="12" borderId="13" xfId="0" applyNumberFormat="1" applyFont="1" applyFill="1" applyBorder="1" applyAlignment="1" applyProtection="1">
      <alignment horizontal="left" vertical="center"/>
      <protection hidden="1"/>
    </xf>
    <xf numFmtId="0" fontId="31" fillId="16" borderId="14" xfId="0" applyFont="1" applyFill="1" applyBorder="1" applyAlignment="1" applyProtection="1">
      <alignment horizontal="right"/>
      <protection hidden="1"/>
    </xf>
    <xf numFmtId="0" fontId="19" fillId="9" borderId="0" xfId="0" applyFont="1" applyFill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49" fontId="17" fillId="5" borderId="0" xfId="0" applyNumberFormat="1" applyFont="1" applyFill="1" applyBorder="1" applyAlignment="1" applyProtection="1">
      <alignment horizontal="left" vertical="center"/>
      <protection hidden="1"/>
    </xf>
    <xf numFmtId="0" fontId="0" fillId="15" borderId="0" xfId="0" applyFill="1" applyProtection="1">
      <protection hidden="1"/>
    </xf>
    <xf numFmtId="0" fontId="0" fillId="0" borderId="0" xfId="0" applyFont="1" applyAlignment="1" applyProtection="1">
      <alignment horizontal="left"/>
      <protection hidden="1"/>
    </xf>
    <xf numFmtId="0" fontId="17" fillId="5" borderId="0" xfId="0" applyNumberFormat="1" applyFont="1" applyFill="1" applyBorder="1" applyAlignment="1" applyProtection="1">
      <alignment horizontal="left" vertical="center"/>
      <protection hidden="1"/>
    </xf>
    <xf numFmtId="0" fontId="25" fillId="15" borderId="0" xfId="0" applyFont="1" applyFill="1" applyProtection="1">
      <protection hidden="1"/>
    </xf>
    <xf numFmtId="0" fontId="22" fillId="12" borderId="53" xfId="0" applyFont="1" applyFill="1" applyBorder="1" applyProtection="1">
      <protection hidden="1"/>
    </xf>
    <xf numFmtId="0" fontId="31" fillId="12" borderId="54" xfId="0" applyFont="1" applyFill="1" applyBorder="1" applyAlignment="1" applyProtection="1">
      <protection hidden="1"/>
    </xf>
    <xf numFmtId="0" fontId="0" fillId="0" borderId="0" xfId="0" applyFill="1" applyBorder="1" applyProtection="1">
      <protection hidden="1"/>
    </xf>
    <xf numFmtId="0" fontId="35" fillId="0" borderId="0" xfId="0" applyNumberFormat="1" applyFont="1" applyFill="1" applyBorder="1" applyAlignment="1" applyProtection="1">
      <alignment horizontal="left" vertical="center"/>
      <protection hidden="1"/>
    </xf>
    <xf numFmtId="0" fontId="22" fillId="22" borderId="0" xfId="0" applyFont="1" applyFill="1" applyProtection="1">
      <protection hidden="1"/>
    </xf>
    <xf numFmtId="0" fontId="29" fillId="16" borderId="55" xfId="0" applyFont="1" applyFill="1" applyBorder="1" applyProtection="1">
      <protection hidden="1"/>
    </xf>
    <xf numFmtId="0" fontId="29" fillId="16" borderId="54" xfId="0" applyFont="1" applyFill="1" applyBorder="1" applyAlignment="1" applyProtection="1">
      <protection hidden="1"/>
    </xf>
    <xf numFmtId="0" fontId="27" fillId="0" borderId="0" xfId="0" applyFont="1"/>
    <xf numFmtId="0" fontId="22" fillId="0" borderId="0" xfId="0" applyFont="1" applyFill="1" applyProtection="1">
      <protection hidden="1"/>
    </xf>
    <xf numFmtId="164" fontId="0" fillId="0" borderId="0" xfId="0" applyNumberFormat="1" applyProtection="1">
      <protection hidden="1"/>
    </xf>
    <xf numFmtId="0" fontId="29" fillId="16" borderId="56" xfId="0" applyFont="1" applyFill="1" applyBorder="1" applyProtection="1">
      <protection hidden="1"/>
    </xf>
    <xf numFmtId="0" fontId="29" fillId="18" borderId="57" xfId="0" applyFont="1" applyFill="1" applyBorder="1" applyAlignment="1" applyProtection="1">
      <alignment horizontal="left"/>
      <protection hidden="1"/>
    </xf>
    <xf numFmtId="0" fontId="29" fillId="16" borderId="0" xfId="0" applyFont="1" applyFill="1" applyAlignment="1" applyProtection="1">
      <alignment horizontal="left"/>
      <protection hidden="1"/>
    </xf>
    <xf numFmtId="165" fontId="18" fillId="6" borderId="57" xfId="0" applyNumberFormat="1" applyFont="1" applyFill="1" applyBorder="1" applyAlignment="1" applyProtection="1">
      <alignment horizontal="center" vertical="center"/>
      <protection hidden="1"/>
    </xf>
    <xf numFmtId="165" fontId="18" fillId="20" borderId="57" xfId="0" applyNumberFormat="1" applyFont="1" applyFill="1" applyBorder="1" applyAlignment="1" applyProtection="1">
      <alignment horizontal="center" vertical="center"/>
      <protection hidden="1"/>
    </xf>
    <xf numFmtId="0" fontId="3" fillId="26" borderId="0" xfId="0" applyFont="1" applyFill="1" applyAlignment="1" applyProtection="1">
      <alignment horizontal="center"/>
      <protection hidden="1"/>
    </xf>
    <xf numFmtId="0" fontId="0" fillId="0" borderId="0" xfId="0" applyFill="1" applyProtection="1"/>
    <xf numFmtId="0" fontId="31" fillId="4" borderId="16" xfId="0" applyFont="1" applyFill="1" applyBorder="1" applyAlignment="1" applyProtection="1">
      <protection hidden="1"/>
    </xf>
    <xf numFmtId="0" fontId="0" fillId="0" borderId="0" xfId="0" applyFill="1" applyBorder="1" applyAlignment="1" applyProtection="1">
      <alignment horizontal="center" vertical="center"/>
    </xf>
    <xf numFmtId="0" fontId="0" fillId="0" borderId="58" xfId="0" applyFill="1" applyBorder="1" applyAlignment="1" applyProtection="1">
      <alignment horizontal="center"/>
    </xf>
    <xf numFmtId="0" fontId="29" fillId="9" borderId="59" xfId="0" applyFont="1" applyFill="1" applyBorder="1" applyProtection="1">
      <protection hidden="1"/>
    </xf>
    <xf numFmtId="0" fontId="0" fillId="9" borderId="60" xfId="0" applyFill="1" applyBorder="1" applyAlignment="1" applyProtection="1">
      <alignment horizontal="left"/>
      <protection hidden="1"/>
    </xf>
    <xf numFmtId="0" fontId="0" fillId="20" borderId="9" xfId="0" applyFill="1" applyBorder="1" applyProtection="1"/>
    <xf numFmtId="0" fontId="0" fillId="20" borderId="10" xfId="0" applyFill="1" applyBorder="1" applyProtection="1"/>
    <xf numFmtId="0" fontId="0" fillId="20" borderId="11" xfId="0" applyFill="1" applyBorder="1" applyProtection="1"/>
    <xf numFmtId="0" fontId="0" fillId="20" borderId="12" xfId="0" applyFill="1" applyBorder="1" applyProtection="1"/>
    <xf numFmtId="0" fontId="29" fillId="9" borderId="18" xfId="0" applyFont="1" applyFill="1" applyBorder="1" applyProtection="1">
      <protection hidden="1"/>
    </xf>
    <xf numFmtId="0" fontId="0" fillId="20" borderId="13" xfId="0" applyFill="1" applyBorder="1" applyProtection="1"/>
    <xf numFmtId="0" fontId="0" fillId="20" borderId="14" xfId="0" applyFill="1" applyBorder="1" applyProtection="1"/>
    <xf numFmtId="0" fontId="0" fillId="7" borderId="0" xfId="0" applyFill="1" applyAlignment="1">
      <alignment horizontal="center"/>
    </xf>
    <xf numFmtId="165" fontId="18" fillId="0" borderId="0" xfId="0" applyNumberFormat="1" applyFont="1" applyFill="1" applyBorder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/>
      <protection hidden="1"/>
    </xf>
    <xf numFmtId="0" fontId="0" fillId="9" borderId="60" xfId="0" applyFont="1" applyFill="1" applyBorder="1" applyAlignment="1" applyProtection="1">
      <alignment horizontal="left"/>
      <protection hidden="1"/>
    </xf>
    <xf numFmtId="0" fontId="31" fillId="27" borderId="61" xfId="0" applyFont="1" applyFill="1" applyBorder="1" applyAlignment="1" applyProtection="1">
      <protection hidden="1"/>
    </xf>
    <xf numFmtId="0" fontId="31" fillId="27" borderId="62" xfId="0" applyFont="1" applyFill="1" applyBorder="1" applyAlignment="1" applyProtection="1">
      <protection hidden="1"/>
    </xf>
    <xf numFmtId="0" fontId="29" fillId="28" borderId="63" xfId="0" applyFont="1" applyFill="1" applyBorder="1" applyProtection="1">
      <protection hidden="1"/>
    </xf>
    <xf numFmtId="0" fontId="29" fillId="28" borderId="64" xfId="0" applyFont="1" applyFill="1" applyBorder="1" applyAlignment="1" applyProtection="1">
      <alignment horizontal="left"/>
      <protection hidden="1"/>
    </xf>
    <xf numFmtId="0" fontId="29" fillId="28" borderId="63" xfId="0" applyFont="1" applyFill="1" applyBorder="1" applyAlignment="1" applyProtection="1">
      <alignment horizontal="center"/>
      <protection hidden="1"/>
    </xf>
    <xf numFmtId="0" fontId="29" fillId="28" borderId="13" xfId="0" applyFont="1" applyFill="1" applyBorder="1" applyProtection="1">
      <protection hidden="1"/>
    </xf>
    <xf numFmtId="0" fontId="29" fillId="28" borderId="14" xfId="0" applyFont="1" applyFill="1" applyBorder="1" applyAlignment="1" applyProtection="1">
      <alignment horizontal="left"/>
      <protection hidden="1"/>
    </xf>
    <xf numFmtId="0" fontId="31" fillId="0" borderId="0" xfId="0" applyFont="1" applyFill="1" applyBorder="1" applyAlignment="1" applyProtection="1">
      <protection hidden="1"/>
    </xf>
    <xf numFmtId="0" fontId="0" fillId="9" borderId="60" xfId="0" applyFill="1" applyBorder="1" applyAlignment="1" applyProtection="1">
      <protection hidden="1"/>
    </xf>
    <xf numFmtId="0" fontId="29" fillId="0" borderId="0" xfId="0" applyFont="1" applyFill="1" applyBorder="1" applyProtection="1">
      <protection hidden="1"/>
    </xf>
    <xf numFmtId="0" fontId="29" fillId="0" borderId="0" xfId="0" applyFont="1" applyFill="1" applyBorder="1" applyAlignment="1" applyProtection="1">
      <alignment horizontal="left"/>
      <protection hidden="1"/>
    </xf>
    <xf numFmtId="0" fontId="29" fillId="11" borderId="0" xfId="0" applyFont="1" applyFill="1" applyBorder="1" applyAlignment="1" applyProtection="1">
      <alignment horizontal="center"/>
      <protection hidden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.G.I.I.O.C%20ZOMA%20BENOIT%20REFONT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GLE"/>
      <sheetName val="PF"/>
      <sheetName val="PEA"/>
      <sheetName val="PS"/>
      <sheetName val="PB"/>
      <sheetName val="SPECI"/>
      <sheetName val="DCHQ"/>
      <sheetName val="ENGAGE"/>
      <sheetName val="VP"/>
      <sheetName val="SESAME"/>
      <sheetName val="DPRIVE"/>
      <sheetName val="SOLDE"/>
      <sheetName val="FRA"/>
      <sheetName val="PSA"/>
      <sheetName val="CLISTE"/>
      <sheetName val="DOMRET"/>
      <sheetName val="DRET"/>
      <sheetName val="MANK"/>
      <sheetName val="BSMS"/>
      <sheetName val="CGLES"/>
      <sheetName val="IMPRIME"/>
      <sheetName val="CVTFON"/>
    </sheetNames>
    <definedNames>
      <definedName name="EFFACER"/>
      <definedName name="IMPRESSION_FEUILLES"/>
      <definedName name="ThisWorkbook.Mail_Workbook_1"/>
    </definedNames>
    <sheetDataSet>
      <sheetData sheetId="0">
        <row r="19">
          <cell r="E19" t="str">
            <v>BF0171</v>
          </cell>
        </row>
        <row r="98">
          <cell r="A98" t="str">
            <v>BF0171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8"/>
  <sheetViews>
    <sheetView tabSelected="1" topLeftCell="A2" workbookViewId="0">
      <selection activeCell="B16" sqref="B16"/>
    </sheetView>
  </sheetViews>
  <sheetFormatPr baseColWidth="10" defaultRowHeight="15"/>
  <cols>
    <col min="1" max="1" width="28.28515625" customWidth="1"/>
    <col min="2" max="2" width="37.5703125" customWidth="1"/>
    <col min="4" max="4" width="30.7109375" customWidth="1"/>
    <col min="5" max="5" width="34.42578125" customWidth="1"/>
  </cols>
  <sheetData>
    <row r="1" spans="1:8" ht="33.75">
      <c r="A1" s="1" t="s">
        <v>0</v>
      </c>
      <c r="B1" s="1"/>
      <c r="C1" s="2"/>
      <c r="D1" s="2"/>
      <c r="E1" s="3"/>
      <c r="F1" s="2"/>
      <c r="G1" s="2"/>
      <c r="H1" s="2"/>
    </row>
    <row r="2" spans="1:8" ht="15.75" thickBot="1">
      <c r="B2" s="4"/>
      <c r="C2" s="2" t="s">
        <v>1</v>
      </c>
      <c r="D2" s="2"/>
      <c r="E2" s="2"/>
      <c r="F2" s="2"/>
      <c r="G2" s="2"/>
      <c r="H2" s="2"/>
    </row>
    <row r="3" spans="1:8" ht="21" thickTop="1" thickBot="1">
      <c r="A3" s="5" t="s">
        <v>2</v>
      </c>
      <c r="B3" s="6" t="s">
        <v>3</v>
      </c>
      <c r="C3" s="2"/>
      <c r="D3" s="7" t="s">
        <v>1</v>
      </c>
      <c r="E3" s="8"/>
      <c r="F3" s="2"/>
      <c r="G3" s="2"/>
      <c r="H3" s="2"/>
    </row>
    <row r="4" spans="1:8" ht="19.5" thickTop="1">
      <c r="A4" s="9" t="s">
        <v>1</v>
      </c>
      <c r="B4" s="10"/>
      <c r="C4" s="11" t="str">
        <f>IF(ISERROR(SEARCH("pack",B4)),"",IF(ISERROR(SEARCH("CHEQUE",B4)),"X",""))</f>
        <v/>
      </c>
      <c r="D4" s="12" t="s">
        <v>4</v>
      </c>
      <c r="E4" s="12"/>
      <c r="F4" s="2"/>
      <c r="G4" s="2"/>
      <c r="H4" s="2"/>
    </row>
    <row r="5" spans="1:8" ht="17.25">
      <c r="A5" s="13" t="s">
        <v>1</v>
      </c>
      <c r="B5" s="14"/>
      <c r="C5" s="15"/>
      <c r="D5" s="16" t="s">
        <v>1</v>
      </c>
      <c r="E5" s="16" t="s">
        <v>1</v>
      </c>
      <c r="F5" s="2"/>
      <c r="G5" s="2"/>
      <c r="H5" s="2"/>
    </row>
    <row r="6" spans="1:8" ht="17.25">
      <c r="A6" s="17" t="s">
        <v>5</v>
      </c>
      <c r="B6" s="18"/>
      <c r="C6" s="19"/>
      <c r="D6" s="20" t="s">
        <v>1</v>
      </c>
      <c r="E6" s="21" t="s">
        <v>1</v>
      </c>
      <c r="F6" s="2"/>
      <c r="G6" s="2"/>
      <c r="H6" s="2"/>
    </row>
    <row r="7" spans="1:8" ht="17.25">
      <c r="A7" s="22" t="s">
        <v>6</v>
      </c>
      <c r="B7" s="23"/>
      <c r="C7" s="24"/>
      <c r="D7" s="25"/>
      <c r="E7" s="26"/>
      <c r="F7" s="2"/>
      <c r="G7" s="2"/>
      <c r="H7" s="2"/>
    </row>
    <row r="8" spans="1:8" ht="17.25">
      <c r="A8" s="22" t="s">
        <v>7</v>
      </c>
      <c r="B8" s="23"/>
      <c r="C8" s="27"/>
      <c r="D8" s="28" t="str">
        <f>IF(LEN(B18)=7,CONCATENATE("0",,LEFT(B18,1),"/",MID(B18,2,2),"/",MID(B18,4,4)),IF(LEN(B18)=8,CONCATENATE(LEFT(B18,2),"/",MID(B18,3,2),"/",MID(B18,5,4)),IF(LEN(B18)=10,CONCATENATE(LEFT(B18,2),"/",MID(B18,4,2),"/",MID(B18,7,4)),"")))</f>
        <v/>
      </c>
      <c r="E8" s="29" t="str">
        <f>IF(LEN(B38)=7,CONCATENATE("0",,LEFT(B38,1),"/",MID(B38,2,2),"/",MID(B38,4,4)),IF(LEN(B38)=8,CONCATENATE(LEFT(B38,2),"/",MID(B38,3,2),"/",MID(B38,5,4)),IF(LEN(B38)=10,CONCATENATE(LEFT(B38,2),"/",MID(B38,4,2),"/",MID(B38,7,4)),"")))</f>
        <v/>
      </c>
      <c r="F8" s="2"/>
      <c r="G8" s="2"/>
      <c r="H8" s="2"/>
    </row>
    <row r="9" spans="1:8" ht="17.25">
      <c r="A9" s="22" t="s">
        <v>9</v>
      </c>
      <c r="B9" s="18"/>
      <c r="C9" s="2"/>
      <c r="D9" s="30" t="str">
        <f>IF(LEN(B22)=7,CONCATENATE("0",,LEFT(B22,1),"/",MID(B22,2,2),"/",MID(B22,4,4)),IF(LEN(B22)=8,CONCATENATE(LEFT(B22,2),"/",MID(B22,3,2),"/",MID(B22,5,4)),IF(LEN(B22)=10,CONCATENATE(LEFT(B22,2),"/",MID(B22,4,2),"/",MID(B22,7,4)),"")))</f>
        <v/>
      </c>
      <c r="E9" s="31" t="str">
        <f>IF(LEN(B47)=7,CONCATENATE("0",,LEFT(B47,1),"/",MID(B47,2,2),"/",MID(B47,4,4)),IF(LEN(B47)=8,CONCATENATE(LEFT(B47,2),"/",MID(B47,3,2),"/",MID(B47,5,4)),IF(LEN(B47)=10,CONCATENATE(LEFT(B47,2),"/",MID(B47,4,2),"/",MID(B47,7,4)),"")))</f>
        <v/>
      </c>
      <c r="F9" s="2"/>
      <c r="G9" s="2"/>
      <c r="H9" s="2"/>
    </row>
    <row r="10" spans="1:8" ht="17.25">
      <c r="A10" s="32" t="s">
        <v>1</v>
      </c>
      <c r="B10" s="33"/>
      <c r="C10" s="34"/>
      <c r="D10" s="35" t="str">
        <f>IF(LEN(B23)=7,CONCATENATE("0",,LEFT(B23,1),"/",MID(B23,2,2),"/",MID(B23,4,4)),IF(LEN(B23)=8,CONCATENATE(LEFT(B23,2),"/",MID(B23,3,2),"/",MID(B23,5,4)),IF(LEN(B23)=10,CONCATENATE(LEFT(B23,2),"/",MID(B23,4,2),"/",MID(B23,7,4)),"")))</f>
        <v/>
      </c>
      <c r="E10" s="36"/>
      <c r="F10" s="37"/>
      <c r="G10" s="37"/>
      <c r="H10" s="2"/>
    </row>
    <row r="11" spans="1:8" ht="17.25">
      <c r="A11" s="22"/>
      <c r="B11" s="38"/>
      <c r="C11" s="2"/>
      <c r="D11" s="25"/>
      <c r="E11" s="39"/>
      <c r="F11" s="2"/>
      <c r="G11" s="2"/>
      <c r="H11" s="2"/>
    </row>
    <row r="12" spans="1:8" ht="17.25">
      <c r="A12" s="22"/>
      <c r="B12" s="40"/>
      <c r="C12" s="2"/>
      <c r="D12" s="41" t="str">
        <f>IF(D13&lt;&gt;"","PRESENCE DE PIECE(S) MANQUANTE(S)","")</f>
        <v>PRESENCE DE PIECE(S) MANQUANTE(S)</v>
      </c>
      <c r="E12" s="42"/>
      <c r="F12" s="2"/>
      <c r="G12" s="2"/>
      <c r="H12" s="2"/>
    </row>
    <row r="13" spans="1:8" ht="17.25">
      <c r="A13" s="22"/>
      <c r="B13" s="43"/>
      <c r="C13" s="2"/>
      <c r="D13" s="44" t="str">
        <f>IF(AND(D6&lt;&gt;"",E6&lt;&gt;""),CONCATENATE(D6,", ",E6),IF(AND(D6&lt;&gt;"",E6=""),D6,IF(AND(D6="",E6&lt;&gt;""),E6,"")))</f>
        <v xml:space="preserve"> ,  </v>
      </c>
      <c r="E13" s="45"/>
      <c r="F13" s="34"/>
      <c r="G13" s="2"/>
      <c r="H13" s="2"/>
    </row>
    <row r="14" spans="1:8" ht="17.25">
      <c r="A14" s="22"/>
      <c r="B14" s="46"/>
      <c r="C14" s="2"/>
      <c r="D14" s="25" t="s">
        <v>1</v>
      </c>
      <c r="E14" s="47"/>
      <c r="F14" s="2"/>
      <c r="G14" s="2"/>
      <c r="H14" s="2"/>
    </row>
    <row r="15" spans="1:8" ht="18" thickBot="1">
      <c r="A15" s="22"/>
      <c r="B15" s="46"/>
      <c r="C15" s="34" t="s">
        <v>1</v>
      </c>
      <c r="D15" s="25"/>
      <c r="E15" s="47"/>
      <c r="F15" s="2"/>
      <c r="G15" s="2"/>
      <c r="H15" s="2"/>
    </row>
    <row r="16" spans="1:8" ht="19.5" thickTop="1">
      <c r="A16" s="22"/>
      <c r="B16" s="46"/>
      <c r="C16" s="2"/>
      <c r="D16" s="48" t="s">
        <v>10</v>
      </c>
      <c r="E16" s="49" t="s">
        <v>1</v>
      </c>
      <c r="F16" s="2"/>
      <c r="G16" s="2"/>
      <c r="H16" s="2"/>
    </row>
    <row r="17" spans="1:8" ht="17.25">
      <c r="A17" s="22" t="s">
        <v>11</v>
      </c>
      <c r="B17" s="46"/>
      <c r="C17" s="2"/>
      <c r="D17" s="50" t="s">
        <v>12</v>
      </c>
      <c r="E17" s="51">
        <f ca="1">TODAY()</f>
        <v>40933</v>
      </c>
      <c r="F17" s="2"/>
      <c r="G17" s="2"/>
      <c r="H17" s="2"/>
    </row>
    <row r="18" spans="1:8" ht="18" thickBot="1">
      <c r="A18" s="22" t="s">
        <v>13</v>
      </c>
      <c r="B18" s="52"/>
      <c r="C18" s="2"/>
      <c r="D18" s="53"/>
      <c r="E18" s="54">
        <v>41274</v>
      </c>
      <c r="F18" s="2"/>
      <c r="G18" s="2"/>
      <c r="H18" s="2"/>
    </row>
    <row r="19" spans="1:8" ht="18" thickTop="1">
      <c r="A19" s="22" t="s">
        <v>14</v>
      </c>
      <c r="B19" s="18"/>
      <c r="C19" s="2"/>
      <c r="D19" s="55"/>
      <c r="E19" s="56" t="str">
        <f>+IF(ISERROR(VLOOKUP(D18,A98:A152,1,0)),"",VLOOKUP(D18,A98:A152,1,0))</f>
        <v/>
      </c>
      <c r="F19" s="2"/>
      <c r="G19" s="2"/>
      <c r="H19" s="2"/>
    </row>
    <row r="20" spans="1:8" ht="17.25">
      <c r="A20" s="22" t="s">
        <v>15</v>
      </c>
      <c r="B20" s="23"/>
      <c r="C20" s="57" t="s">
        <v>1</v>
      </c>
      <c r="D20" s="58" t="s">
        <v>1</v>
      </c>
      <c r="E20" s="59" t="s">
        <v>1</v>
      </c>
      <c r="F20" s="2"/>
      <c r="G20" s="2"/>
      <c r="H20" s="2"/>
    </row>
    <row r="21" spans="1:8" ht="17.25">
      <c r="A21" s="22" t="s">
        <v>16</v>
      </c>
      <c r="B21" s="52"/>
      <c r="C21" s="60" t="s">
        <v>1</v>
      </c>
      <c r="D21" s="58" t="s">
        <v>1</v>
      </c>
      <c r="E21" s="61" t="str">
        <f>IF(COUNTIF([1]DONNE!A98:'[1]DONNE'!A152,[1]DONNE!E19)=0,"",VLOOKUP([1]DONNE!E19,[1]DONNE!A98:'[1]DONNE'!B152,2,FALSE))</f>
        <v>LE</v>
      </c>
      <c r="F21" s="2"/>
      <c r="G21" s="2"/>
      <c r="H21" s="2"/>
    </row>
    <row r="22" spans="1:8" ht="18" thickBot="1">
      <c r="A22" s="22" t="s">
        <v>17</v>
      </c>
      <c r="B22" s="52"/>
      <c r="C22" s="2"/>
      <c r="D22" s="2" t="s">
        <v>1</v>
      </c>
      <c r="E22" s="2" t="str">
        <f>IF(MID($B$29,19,1)="5",RIGHT($B$29,8),IF(MID($B$29,1,1)="5",LEFT($B$29,8),IF(MID($B$29,10,1)="7",MID($B$27,10,8),"")))</f>
        <v/>
      </c>
      <c r="F22" s="2"/>
      <c r="G22" s="62"/>
      <c r="H22" s="2"/>
    </row>
    <row r="23" spans="1:8" ht="18.75" thickTop="1" thickBot="1">
      <c r="A23" s="22" t="s">
        <v>18</v>
      </c>
      <c r="B23" s="52"/>
      <c r="C23" s="2"/>
      <c r="D23" s="63" t="s">
        <v>19</v>
      </c>
      <c r="E23" s="64"/>
      <c r="F23" s="2"/>
      <c r="G23" s="2"/>
      <c r="H23" s="2"/>
    </row>
    <row r="24" spans="1:8" ht="18" thickBot="1">
      <c r="A24" s="22" t="s">
        <v>20</v>
      </c>
      <c r="B24" s="43"/>
      <c r="C24" s="2"/>
      <c r="D24" s="65" t="str">
        <f>IF(B10="COMPTE CHEQUE",1,IF(B10="COMPTE EPARGNE",2,""))</f>
        <v/>
      </c>
      <c r="E24" s="66" t="str">
        <f>IF(B48="NON",1,"")</f>
        <v/>
      </c>
      <c r="F24" s="2"/>
      <c r="G24" s="2"/>
      <c r="H24" s="2"/>
    </row>
    <row r="25" spans="1:8" ht="18" thickTop="1">
      <c r="A25" s="22" t="s">
        <v>21</v>
      </c>
      <c r="B25" s="18"/>
      <c r="C25" s="2"/>
      <c r="D25" s="67" t="s">
        <v>22</v>
      </c>
      <c r="E25" s="68"/>
      <c r="F25" s="2" t="s">
        <v>1</v>
      </c>
      <c r="G25" s="2"/>
      <c r="H25" s="2"/>
    </row>
    <row r="26" spans="1:8" ht="17.25">
      <c r="A26" s="22" t="s">
        <v>23</v>
      </c>
      <c r="B26" s="18"/>
      <c r="C26" s="2"/>
      <c r="D26" s="69" t="str">
        <f>IF(MID($B$28,1,1)="5",LEFT($B$28,8),"")</f>
        <v/>
      </c>
      <c r="E26" s="70" t="str">
        <f>+IF(MID($B$28,1,1)="7",LEFT($B$28,8),"")</f>
        <v/>
      </c>
      <c r="F26" s="2"/>
      <c r="G26" s="2"/>
      <c r="H26" s="2"/>
    </row>
    <row r="27" spans="1:8" ht="17.25">
      <c r="A27" s="22" t="s">
        <v>24</v>
      </c>
      <c r="B27" s="18"/>
      <c r="C27" t="s">
        <v>1</v>
      </c>
      <c r="D27" s="69" t="str">
        <f>+IF(MID($B$28,19,1)="5",RIGHT($B$28,8),"")</f>
        <v/>
      </c>
      <c r="E27" s="71" t="str">
        <f>+IF(MID($B$28,19,1)="7",RIGHT($B$28,8),"")</f>
        <v/>
      </c>
      <c r="F27" s="2"/>
      <c r="G27" s="2"/>
      <c r="H27" s="2"/>
    </row>
    <row r="28" spans="1:8" ht="18" thickBot="1">
      <c r="A28" s="22" t="s">
        <v>25</v>
      </c>
      <c r="B28" s="18"/>
      <c r="C28" s="2"/>
      <c r="D28" s="72" t="str">
        <f>+IF(MID($B$28,10,1)="5",MID($B$28,10,8),"")</f>
        <v/>
      </c>
      <c r="E28" s="73" t="str">
        <f>+IF(MID($B$28,10,1)="7",MID($B$28,10,8),"")</f>
        <v/>
      </c>
      <c r="F28" s="74"/>
      <c r="G28" s="2"/>
      <c r="H28" s="2"/>
    </row>
    <row r="29" spans="1:8" ht="18" thickTop="1">
      <c r="A29" s="22" t="s">
        <v>26</v>
      </c>
      <c r="B29" s="75"/>
      <c r="C29" s="2"/>
      <c r="D29" s="76" t="s">
        <v>27</v>
      </c>
      <c r="E29" s="77"/>
      <c r="F29" s="2"/>
      <c r="G29" s="2"/>
      <c r="H29" s="2"/>
    </row>
    <row r="30" spans="1:8" ht="17.25">
      <c r="A30" s="22" t="s">
        <v>28</v>
      </c>
      <c r="B30" s="23"/>
      <c r="C30" s="78" t="s">
        <v>1</v>
      </c>
      <c r="D30" s="79"/>
      <c r="E30" s="80"/>
      <c r="F30" s="2"/>
      <c r="G30" s="2"/>
      <c r="H30" s="2"/>
    </row>
    <row r="31" spans="1:8" ht="17.25">
      <c r="A31" s="22" t="s">
        <v>29</v>
      </c>
      <c r="B31" s="18"/>
      <c r="C31" s="2"/>
      <c r="D31" s="81"/>
      <c r="E31" s="82"/>
      <c r="F31" s="2"/>
      <c r="G31" s="2"/>
      <c r="H31" s="2"/>
    </row>
    <row r="32" spans="1:8" ht="17.25">
      <c r="A32" s="22" t="s">
        <v>30</v>
      </c>
      <c r="B32" s="83"/>
      <c r="C32" s="2" t="s">
        <v>1</v>
      </c>
      <c r="D32" s="84"/>
      <c r="E32" s="85"/>
      <c r="F32" s="2"/>
      <c r="G32" s="2"/>
      <c r="H32" s="2"/>
    </row>
    <row r="33" spans="1:8" ht="18" thickBot="1">
      <c r="A33" s="22" t="s">
        <v>31</v>
      </c>
      <c r="B33" s="86"/>
      <c r="C33" s="2" t="s">
        <v>1</v>
      </c>
      <c r="D33" s="60"/>
      <c r="E33" s="60"/>
      <c r="F33" s="2"/>
      <c r="G33" s="2"/>
      <c r="H33" s="2"/>
    </row>
    <row r="34" spans="1:8" ht="17.25">
      <c r="A34" s="22" t="s">
        <v>32</v>
      </c>
      <c r="B34" s="33"/>
      <c r="C34" s="2" t="s">
        <v>1</v>
      </c>
      <c r="D34" s="87" t="s">
        <v>33</v>
      </c>
      <c r="E34" s="88"/>
      <c r="F34" s="2"/>
      <c r="G34" s="2"/>
      <c r="H34" s="2"/>
    </row>
    <row r="35" spans="1:8" ht="18" thickBot="1">
      <c r="A35" s="22" t="s">
        <v>34</v>
      </c>
      <c r="B35" s="89"/>
      <c r="C35" s="2"/>
      <c r="D35" s="90"/>
      <c r="E35" s="91"/>
      <c r="F35" s="2"/>
      <c r="G35" s="2"/>
      <c r="H35" s="2"/>
    </row>
    <row r="36" spans="1:8" ht="17.25">
      <c r="A36" s="22" t="s">
        <v>35</v>
      </c>
      <c r="B36" s="23"/>
      <c r="C36" s="2" t="s">
        <v>1</v>
      </c>
      <c r="D36" s="92"/>
      <c r="E36" s="93" t="s">
        <v>1</v>
      </c>
      <c r="F36" s="2"/>
      <c r="G36" s="2"/>
      <c r="H36" s="2"/>
    </row>
    <row r="37" spans="1:8" ht="18" thickBot="1">
      <c r="A37" s="22" t="s">
        <v>36</v>
      </c>
      <c r="B37" s="18"/>
      <c r="C37" s="2"/>
      <c r="D37" s="93" t="s">
        <v>1</v>
      </c>
      <c r="E37" s="92"/>
      <c r="F37" s="2"/>
      <c r="G37" s="2"/>
      <c r="H37" s="2"/>
    </row>
    <row r="38" spans="1:8" ht="18.75" thickTop="1" thickBot="1">
      <c r="A38" s="22" t="str">
        <f>IF(B4="COMPTE RETRAITE","N° DE PENSION (voire bulletin)","DATE DE PRISE DE SERVICE")</f>
        <v>DATE DE PRISE DE SERVICE</v>
      </c>
      <c r="B38" s="52"/>
      <c r="C38" s="2"/>
      <c r="D38" s="94" t="s">
        <v>37</v>
      </c>
      <c r="E38" s="95"/>
      <c r="F38" s="2"/>
      <c r="G38" s="2"/>
      <c r="H38" s="2"/>
    </row>
    <row r="39" spans="1:8" ht="18" thickTop="1">
      <c r="A39" s="22" t="s">
        <v>38</v>
      </c>
      <c r="B39" s="18"/>
      <c r="C39" s="2"/>
      <c r="D39" s="96"/>
      <c r="E39" s="97"/>
      <c r="F39" s="2"/>
      <c r="G39" s="2"/>
      <c r="H39" s="2"/>
    </row>
    <row r="40" spans="1:8" ht="18" thickBot="1">
      <c r="A40" s="22" t="s">
        <v>39</v>
      </c>
      <c r="B40" s="18"/>
      <c r="C40" s="98" t="s">
        <v>1</v>
      </c>
      <c r="D40" s="99"/>
      <c r="E40" s="100"/>
      <c r="F40" s="101"/>
      <c r="G40" s="2"/>
      <c r="H40" s="2"/>
    </row>
    <row r="41" spans="1:8" ht="20.25" thickTop="1" thickBot="1">
      <c r="A41" s="22" t="s">
        <v>40</v>
      </c>
      <c r="B41" s="102"/>
      <c r="C41" s="103" t="str">
        <f>IF(LEN(RIB)&lt;2,CONCATENATE(0,,RIB),RIB)</f>
        <v xml:space="preserve">0 </v>
      </c>
      <c r="D41" s="104"/>
      <c r="E41" s="105" t="s">
        <v>1</v>
      </c>
      <c r="F41" s="2"/>
      <c r="G41" s="2"/>
      <c r="H41" s="2"/>
    </row>
    <row r="42" spans="1:8" ht="19.5" thickBot="1">
      <c r="A42" s="106" t="s">
        <v>1</v>
      </c>
      <c r="B42" s="107"/>
      <c r="C42" s="108" t="str">
        <f>IF(B42&lt;&gt;"",C41,"")</f>
        <v/>
      </c>
      <c r="D42" s="109"/>
      <c r="E42" s="110" t="s">
        <v>1</v>
      </c>
      <c r="F42" s="2"/>
      <c r="G42" s="2"/>
      <c r="H42" s="2"/>
    </row>
    <row r="43" spans="1:8" ht="18" thickBot="1">
      <c r="A43" s="111" t="s">
        <v>41</v>
      </c>
      <c r="B43" s="112"/>
      <c r="C43" s="2"/>
      <c r="D43" s="113" t="s">
        <v>1</v>
      </c>
      <c r="E43" s="114"/>
      <c r="F43" s="2"/>
      <c r="G43" s="2"/>
      <c r="H43" s="2"/>
    </row>
    <row r="44" spans="1:8" ht="18.75">
      <c r="A44" s="22" t="s">
        <v>1</v>
      </c>
      <c r="B44" s="115"/>
      <c r="C44" s="2" t="s">
        <v>1</v>
      </c>
      <c r="D44" s="116" t="s">
        <v>1</v>
      </c>
      <c r="E44" s="117"/>
      <c r="F44" s="2"/>
      <c r="G44" s="2"/>
      <c r="H44" s="2"/>
    </row>
    <row r="45" spans="1:8" ht="19.5" thickBot="1">
      <c r="A45" s="22" t="s">
        <v>42</v>
      </c>
      <c r="B45" s="118"/>
      <c r="C45" s="2" t="s">
        <v>1</v>
      </c>
      <c r="D45" s="119" t="s">
        <v>1</v>
      </c>
      <c r="E45" s="120"/>
      <c r="F45" s="2"/>
      <c r="G45" s="2"/>
      <c r="H45" s="2"/>
    </row>
    <row r="46" spans="1:8" ht="18" thickBot="1">
      <c r="A46" s="121"/>
      <c r="B46" s="83"/>
      <c r="C46" s="2" t="s">
        <v>1</v>
      </c>
      <c r="D46" s="122" t="str">
        <f>+IF(OR(LEFT(B4,2)="PACK SALARIA",B4="PACK FONXIONARIA",B4="PACK MON MUSINESS"),CONCATENATE(EPA,EPAA),"")</f>
        <v/>
      </c>
      <c r="E46" s="55" t="s">
        <v>1</v>
      </c>
      <c r="F46" s="2"/>
      <c r="G46" s="2"/>
      <c r="H46" s="2"/>
    </row>
    <row r="47" spans="1:8" ht="18" thickTop="1">
      <c r="A47" s="22"/>
      <c r="B47" s="123"/>
      <c r="C47" s="2"/>
      <c r="D47" s="124" t="s">
        <v>1</v>
      </c>
      <c r="E47" s="125" t="s">
        <v>1</v>
      </c>
      <c r="F47" s="2"/>
      <c r="G47" s="2"/>
      <c r="H47" s="2"/>
    </row>
    <row r="48" spans="1:8" ht="17.25">
      <c r="A48" s="22"/>
      <c r="B48" s="126"/>
      <c r="C48" s="2"/>
      <c r="D48" s="127" t="s">
        <v>1</v>
      </c>
      <c r="E48" s="128"/>
      <c r="F48" s="2"/>
      <c r="G48" s="2"/>
      <c r="H48" s="2"/>
    </row>
    <row r="49" spans="1:8" ht="18" thickBot="1">
      <c r="A49" s="129" t="s">
        <v>43</v>
      </c>
      <c r="B49" s="130"/>
      <c r="C49" s="2"/>
      <c r="D49" s="131" t="s">
        <v>1</v>
      </c>
      <c r="E49" s="132"/>
      <c r="F49" s="2"/>
      <c r="G49" s="2"/>
      <c r="H49" s="2"/>
    </row>
    <row r="50" spans="1:8" ht="15.75" thickTop="1">
      <c r="B50" s="133" t="s">
        <v>1</v>
      </c>
      <c r="C50" s="2"/>
      <c r="D50" s="124" t="s">
        <v>1</v>
      </c>
      <c r="E50" s="125"/>
      <c r="F50" s="2"/>
      <c r="G50" s="2"/>
      <c r="H50" s="2"/>
    </row>
    <row r="51" spans="1:8" ht="19.5">
      <c r="A51" s="134" t="s">
        <v>44</v>
      </c>
      <c r="B51" s="135" t="s">
        <v>1</v>
      </c>
      <c r="C51" s="2"/>
      <c r="D51" s="136" t="s">
        <v>1</v>
      </c>
      <c r="E51" s="137">
        <v>26084</v>
      </c>
      <c r="F51" s="2"/>
      <c r="G51" s="2"/>
      <c r="H51" s="2"/>
    </row>
    <row r="52" spans="1:8" ht="17.25">
      <c r="A52" s="138" t="s">
        <v>45</v>
      </c>
      <c r="B52" s="139" t="s">
        <v>1</v>
      </c>
      <c r="C52" s="2" t="s">
        <v>1</v>
      </c>
      <c r="D52" s="140" t="s">
        <v>1</v>
      </c>
      <c r="E52" s="141" t="str">
        <f>+MID(IF(ISERROR(VLOOKUP(D49,D98:E120,2,0)),"",VLOOKUP(D49,D98:E120,2,0)),1,5)</f>
        <v/>
      </c>
      <c r="F52" s="2"/>
      <c r="G52" s="2"/>
      <c r="H52" s="2"/>
    </row>
    <row r="53" spans="1:8" ht="17.25">
      <c r="A53" s="142" t="s">
        <v>46</v>
      </c>
      <c r="B53" s="143" t="s">
        <v>1</v>
      </c>
      <c r="C53" s="2"/>
      <c r="D53" s="144" t="s">
        <v>1</v>
      </c>
      <c r="E53" s="145">
        <v>80</v>
      </c>
      <c r="F53" s="2"/>
      <c r="G53" s="2"/>
      <c r="H53" s="2"/>
    </row>
    <row r="54" spans="1:8" ht="17.25">
      <c r="A54" s="2"/>
      <c r="B54" s="146"/>
      <c r="C54" s="2"/>
      <c r="D54" s="147">
        <v>17</v>
      </c>
      <c r="E54" s="148">
        <v>80</v>
      </c>
      <c r="F54" s="2"/>
      <c r="G54" s="2"/>
      <c r="H54" s="2"/>
    </row>
    <row r="55" spans="1:8" ht="17.25">
      <c r="A55" s="2" t="s">
        <v>1</v>
      </c>
      <c r="B55" s="146"/>
      <c r="C55" s="93" t="s">
        <v>1</v>
      </c>
      <c r="D55" s="147" t="s">
        <v>1</v>
      </c>
      <c r="E55" s="145" t="e">
        <f>+D55 - 97 * INT(D55 / 97 )</f>
        <v>#VALUE!</v>
      </c>
      <c r="F55" s="2"/>
      <c r="G55" s="2"/>
      <c r="H55" s="2"/>
    </row>
    <row r="56" spans="1:8" ht="18.75">
      <c r="A56" s="149" t="s">
        <v>47</v>
      </c>
      <c r="B56" s="150" t="s">
        <v>1</v>
      </c>
      <c r="C56" s="151" t="s">
        <v>1</v>
      </c>
      <c r="D56" s="152" t="s">
        <v>1</v>
      </c>
      <c r="E56" s="153" t="s">
        <v>1</v>
      </c>
      <c r="F56" s="2"/>
      <c r="G56" s="2"/>
      <c r="H56" s="2"/>
    </row>
    <row r="57" spans="1:8" ht="18.75">
      <c r="A57" s="154"/>
      <c r="B57" s="155"/>
      <c r="C57" s="151"/>
      <c r="D57" s="156" t="s">
        <v>1</v>
      </c>
      <c r="E57" s="157" t="s">
        <v>1</v>
      </c>
      <c r="F57" s="2"/>
      <c r="G57" s="2"/>
      <c r="H57" s="2"/>
    </row>
    <row r="58" spans="1:8" ht="16.5" thickBot="1">
      <c r="A58" s="154"/>
      <c r="B58" s="155"/>
      <c r="C58" s="151"/>
      <c r="D58" s="34"/>
      <c r="E58" s="158" t="s">
        <v>1</v>
      </c>
      <c r="F58" s="2"/>
      <c r="G58" s="2"/>
      <c r="H58" s="2"/>
    </row>
    <row r="59" spans="1:8" ht="16.5" thickBot="1">
      <c r="A59" s="159"/>
      <c r="B59" s="155"/>
      <c r="C59" s="2"/>
      <c r="D59" s="160" t="s">
        <v>48</v>
      </c>
      <c r="E59" s="160" t="s">
        <v>49</v>
      </c>
      <c r="F59" s="2"/>
      <c r="G59" s="2"/>
      <c r="H59" s="2"/>
    </row>
    <row r="60" spans="1:8" ht="18" thickBot="1">
      <c r="A60" s="2"/>
      <c r="B60" s="161"/>
      <c r="C60" s="2"/>
      <c r="D60" s="162">
        <f ca="1">TODAY()</f>
        <v>40933</v>
      </c>
      <c r="E60" s="163" t="str">
        <f ca="1">IF(TEXT(D60,"jj")&gt;="26",TEXT(EDATE(TEXT(D60,"mmmm aaaa"),1),"mmmm aaaa"),TEXT(D60,"mmmm aaaa"))</f>
        <v>janvier 2012</v>
      </c>
      <c r="F60" s="2"/>
      <c r="G60" s="2"/>
      <c r="H60" s="2"/>
    </row>
    <row r="61" spans="1:8" ht="15.75">
      <c r="A61" s="164"/>
      <c r="B61" s="161"/>
      <c r="C61" s="125"/>
      <c r="D61" s="165"/>
      <c r="E61" s="55"/>
      <c r="F61" s="2"/>
      <c r="G61" s="2"/>
      <c r="H61" s="2"/>
    </row>
    <row r="62" spans="1:8" ht="15.75">
      <c r="A62" s="2"/>
      <c r="B62" s="161"/>
      <c r="C62" s="125" t="s">
        <v>1</v>
      </c>
      <c r="D62" s="165" t="s">
        <v>1</v>
      </c>
      <c r="E62" s="55"/>
      <c r="F62" s="2"/>
      <c r="G62" s="2"/>
      <c r="H62" s="2"/>
    </row>
    <row r="63" spans="1:8" ht="17.25">
      <c r="A63" s="166" t="s">
        <v>1</v>
      </c>
      <c r="B63" s="166" t="s">
        <v>1</v>
      </c>
      <c r="C63" s="167" t="s">
        <v>1</v>
      </c>
      <c r="D63" s="168" t="s">
        <v>50</v>
      </c>
      <c r="E63" s="168"/>
      <c r="F63" s="2"/>
      <c r="G63" s="2"/>
      <c r="H63" s="2"/>
    </row>
    <row r="64" spans="1:8" ht="15.75">
      <c r="A64" s="169" t="s">
        <v>8</v>
      </c>
      <c r="B64" s="170"/>
      <c r="C64" s="2"/>
      <c r="D64" s="171"/>
      <c r="E64" s="172"/>
      <c r="F64" s="2"/>
      <c r="G64" s="2"/>
      <c r="H64" s="2"/>
    </row>
    <row r="65" spans="1:8" ht="15.75">
      <c r="A65" s="169" t="s">
        <v>51</v>
      </c>
      <c r="B65" s="170"/>
      <c r="C65" s="2"/>
      <c r="D65" s="173"/>
      <c r="E65" s="174"/>
      <c r="F65" s="2"/>
      <c r="G65" s="2"/>
      <c r="H65" s="2"/>
    </row>
    <row r="66" spans="1:8" ht="15.75">
      <c r="A66" s="169" t="s">
        <v>52</v>
      </c>
      <c r="B66" s="170"/>
      <c r="C66" s="2"/>
      <c r="D66" s="173"/>
      <c r="E66" s="174"/>
      <c r="F66" s="2"/>
      <c r="G66" s="2"/>
      <c r="H66" s="2"/>
    </row>
    <row r="67" spans="1:8" ht="15.75">
      <c r="A67" s="169" t="s">
        <v>53</v>
      </c>
      <c r="B67" s="170"/>
      <c r="C67" s="2"/>
      <c r="D67" s="173"/>
      <c r="E67" s="174"/>
      <c r="F67" s="2"/>
      <c r="G67" s="2"/>
      <c r="H67" s="2"/>
    </row>
    <row r="68" spans="1:8" ht="15.75">
      <c r="A68" s="175" t="s">
        <v>54</v>
      </c>
      <c r="B68" s="170"/>
      <c r="C68" s="2"/>
      <c r="D68" s="173"/>
      <c r="E68" s="174"/>
      <c r="F68" s="2"/>
      <c r="G68" s="2"/>
      <c r="H68" s="2"/>
    </row>
    <row r="69" spans="1:8">
      <c r="B69" s="170"/>
      <c r="C69" s="2"/>
      <c r="D69" s="176"/>
      <c r="E69" s="177"/>
      <c r="F69" s="2"/>
      <c r="G69" s="2"/>
      <c r="H69" s="2"/>
    </row>
    <row r="70" spans="1:8">
      <c r="A70" s="178">
        <v>25</v>
      </c>
      <c r="B70" s="170"/>
      <c r="C70" s="2"/>
      <c r="D70" s="55"/>
      <c r="E70" s="55"/>
      <c r="F70" s="2"/>
      <c r="G70" s="2"/>
      <c r="H70" s="2"/>
    </row>
    <row r="71" spans="1:8" ht="17.25">
      <c r="A71" s="178">
        <v>50</v>
      </c>
      <c r="B71" s="170"/>
      <c r="C71" s="2"/>
      <c r="D71" s="179"/>
      <c r="E71" s="179"/>
      <c r="F71" s="2"/>
      <c r="G71" s="2" t="s">
        <v>1</v>
      </c>
      <c r="H71" s="2"/>
    </row>
    <row r="72" spans="1:8" ht="17.25">
      <c r="A72" s="180" t="s">
        <v>55</v>
      </c>
      <c r="B72" s="181"/>
      <c r="C72" s="2"/>
      <c r="D72" s="182" t="s">
        <v>56</v>
      </c>
      <c r="E72" s="183" t="s">
        <v>57</v>
      </c>
      <c r="F72" s="183" t="s">
        <v>58</v>
      </c>
      <c r="G72" s="182" t="s">
        <v>59</v>
      </c>
      <c r="H72" s="2"/>
    </row>
    <row r="73" spans="1:8" ht="15.75">
      <c r="A73" s="180"/>
      <c r="B73" s="181"/>
      <c r="C73" s="2"/>
      <c r="D73" s="184"/>
      <c r="E73" s="185"/>
      <c r="F73" s="185"/>
      <c r="G73" s="186"/>
      <c r="H73" s="2" t="s">
        <v>1</v>
      </c>
    </row>
    <row r="74" spans="1:8" ht="15.75">
      <c r="A74" s="180"/>
      <c r="B74" s="181"/>
      <c r="C74" s="2"/>
      <c r="D74" s="187"/>
      <c r="E74" s="188"/>
      <c r="F74" s="188"/>
      <c r="G74" s="187"/>
      <c r="H74" s="2"/>
    </row>
    <row r="75" spans="1:8" ht="17.25">
      <c r="A75" s="189"/>
      <c r="B75" s="190"/>
      <c r="C75" s="2"/>
      <c r="D75" s="191"/>
      <c r="E75" s="192"/>
      <c r="F75" s="192"/>
      <c r="G75" s="2"/>
      <c r="H75" s="2"/>
    </row>
    <row r="76" spans="1:8" ht="15.75">
      <c r="A76" s="191"/>
      <c r="B76" s="170"/>
      <c r="C76" s="2" t="s">
        <v>1</v>
      </c>
      <c r="D76" s="191"/>
      <c r="E76" s="193"/>
      <c r="F76" s="192"/>
      <c r="G76" s="2"/>
      <c r="H76" s="2"/>
    </row>
    <row r="77" spans="1:8" ht="15.75">
      <c r="A77" s="191"/>
      <c r="B77" s="181"/>
      <c r="C77" s="2"/>
      <c r="D77" s="191"/>
      <c r="E77" s="192"/>
      <c r="F77" s="192"/>
      <c r="G77" s="2"/>
      <c r="H77" s="2"/>
    </row>
    <row r="78" spans="1:8" ht="15.75">
      <c r="A78" s="191"/>
      <c r="B78" s="170"/>
      <c r="C78" s="2"/>
      <c r="D78" s="191"/>
      <c r="E78" s="192"/>
      <c r="F78" s="192"/>
      <c r="G78" s="2"/>
      <c r="H78" s="2"/>
    </row>
  </sheetData>
  <mergeCells count="16">
    <mergeCell ref="D45:E45"/>
    <mergeCell ref="D48:E48"/>
    <mergeCell ref="D49:E49"/>
    <mergeCell ref="D63:E63"/>
    <mergeCell ref="D29:E29"/>
    <mergeCell ref="D34:E34"/>
    <mergeCell ref="D38:E38"/>
    <mergeCell ref="D40:E40"/>
    <mergeCell ref="D43:E43"/>
    <mergeCell ref="D44:E44"/>
    <mergeCell ref="A1:B1"/>
    <mergeCell ref="D4:E4"/>
    <mergeCell ref="D12:E12"/>
    <mergeCell ref="D13:E13"/>
    <mergeCell ref="D23:E23"/>
    <mergeCell ref="D25:E25"/>
  </mergeCells>
  <dataValidations count="16">
    <dataValidation type="list" allowBlank="1" showInputMessage="1" showErrorMessage="1" sqref="B10">
      <formula1>$E$93:$E$96</formula1>
    </dataValidation>
    <dataValidation allowBlank="1" showInputMessage="1" showErrorMessage="1" promptTitle="ADRESSE TELEPHONIQUE" prompt="Commencer par les N° Portable et ensuite les Fixes_x000a_Ex:70xxxxxxx/78xxxxxx/5xxxxxxx" sqref="B28"/>
    <dataValidation type="list" allowBlank="1" showInputMessage="1" showErrorMessage="1" sqref="B48">
      <formula1>$A$70:$A$72</formula1>
    </dataValidation>
    <dataValidation type="textLength" allowBlank="1" showInputMessage="1" showErrorMessage="1" sqref="B42">
      <formula1>12</formula1>
      <formula2>12</formula2>
    </dataValidation>
    <dataValidation type="list" allowBlank="1" showInputMessage="1" showErrorMessage="1" sqref="B33">
      <formula1>$A$171:$A$174</formula1>
    </dataValidation>
    <dataValidation type="list" allowBlank="1" showInputMessage="1" showErrorMessage="1" sqref="B30">
      <formula1>$B$82:$B$90</formula1>
    </dataValidation>
    <dataValidation type="list" allowBlank="1" showInputMessage="1" showErrorMessage="1" sqref="B20">
      <formula1>$A$155:$A$168</formula1>
    </dataValidation>
    <dataValidation type="list" allowBlank="1" showInputMessage="1" showErrorMessage="1" sqref="B11">
      <formula1>$A$82:$A$94</formula1>
    </dataValidation>
    <dataValidation type="list" allowBlank="1" showInputMessage="1" showErrorMessage="1" sqref="B8">
      <formula1>$A$64:$A$68</formula1>
    </dataValidation>
    <dataValidation type="list" allowBlank="1" showInputMessage="1" showErrorMessage="1" sqref="B7">
      <formula1>$A$57:$A$59</formula1>
    </dataValidation>
    <dataValidation type="list" allowBlank="1" showInputMessage="1" showErrorMessage="1" sqref="B5">
      <formula1>$D$126:$D$128</formula1>
    </dataValidation>
    <dataValidation type="list" allowBlank="1" showInputMessage="1" showErrorMessage="1" sqref="B4">
      <formula1>$B$64:$B$78</formula1>
    </dataValidation>
    <dataValidation type="list" allowBlank="1" showInputMessage="1" showErrorMessage="1" sqref="B34">
      <formula1>$D$93:$D$95</formula1>
    </dataValidation>
    <dataValidation type="list" allowBlank="1" showInputMessage="1" showErrorMessage="1" sqref="B36">
      <formula1>$B$171:$B$174</formula1>
    </dataValidation>
    <dataValidation type="list" allowBlank="1" showInputMessage="1" showErrorMessage="1" sqref="B41">
      <formula1>$B$57:$B$62</formula1>
    </dataValidation>
    <dataValidation type="textLength" allowBlank="1" showInputMessage="1" showErrorMessage="1" sqref="D18">
      <formula1>6</formula1>
      <formula2>6</formula2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Feuil1!EPA</vt:lpstr>
      <vt:lpstr>Feuil1!EPAA</vt:lpstr>
      <vt:lpstr>JULIE</vt:lpstr>
      <vt:lpstr>Feuil1!RIB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2011-12-17T01:35:40Z</dcterms:created>
  <dcterms:modified xsi:type="dcterms:W3CDTF">2012-01-25T15:52:07Z</dcterms:modified>
</cp:coreProperties>
</file>