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U:\DPT\4-SC\5-CS&amp;L\1-QO\SUPPLY CHAIN MANAGEMENT\Gestion des DLUO\Gestion DLUO Produits finis\Suivi DLUO 2025\"/>
    </mc:Choice>
  </mc:AlternateContent>
  <xr:revisionPtr revIDLastSave="0" documentId="8_{CFB6D994-0774-4368-8AE0-98B926F30BED}" xr6:coauthVersionLast="47" xr6:coauthVersionMax="47" xr10:uidLastSave="{00000000-0000-0000-0000-000000000000}"/>
  <bookViews>
    <workbookView xWindow="28680" yWindow="-120" windowWidth="29040" windowHeight="15720" xr2:uid="{00000000-000D-0000-FFFF-FFFF00000000}"/>
    <workbookView xWindow="28680" yWindow="-120" windowWidth="29040" windowHeight="15720" xr2:uid="{E7EC1532-E52F-4911-8F95-D8F0E7241A0D}"/>
  </bookViews>
  <sheets>
    <sheet name="suivi DLUO" sheetId="1" r:id="rId1"/>
    <sheet name="PV" sheetId="2" r:id="rId2"/>
  </sheets>
  <definedNames>
    <definedName name="_xlnm._FilterDatabase" localSheetId="1" hidden="1">PV!$A$1:$BN$3</definedName>
    <definedName name="_xlnm._FilterDatabase" localSheetId="0" hidden="1">'suivi DLUO'!$A$3:$K$7</definedName>
    <definedName name="tableau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D4" i="1" l="1"/>
  <c r="I4" i="1" s="1"/>
  <c r="D5" i="1"/>
  <c r="I5" i="1" s="1"/>
  <c r="D6" i="1"/>
  <c r="I6" i="1" s="1"/>
  <c r="D7" i="1"/>
  <c r="I7" i="1" s="1"/>
  <c r="K7" i="1" l="1"/>
  <c r="K4" i="1"/>
  <c r="K5" i="1"/>
  <c r="K6" i="1"/>
  <c r="B1" i="1" l="1"/>
</calcChain>
</file>

<file path=xl/sharedStrings.xml><?xml version="1.0" encoding="utf-8"?>
<sst xmlns="http://schemas.openxmlformats.org/spreadsheetml/2006/main" count="99" uniqueCount="86">
  <si>
    <t>quantité en colis</t>
  </si>
  <si>
    <t>DLUO</t>
  </si>
  <si>
    <t>Semaine</t>
  </si>
  <si>
    <t>Produit</t>
  </si>
  <si>
    <t>COLIS</t>
  </si>
  <si>
    <t>Somme PV avant DLUO</t>
  </si>
  <si>
    <t>quantité en palettes</t>
  </si>
  <si>
    <t>raci</t>
  </si>
  <si>
    <t>S&amp;OP planning</t>
  </si>
  <si>
    <t>0020014727</t>
  </si>
  <si>
    <t>BOURBON GOLD CAN TRAY 4(6X33CL) RE</t>
  </si>
  <si>
    <t>0020014728</t>
  </si>
  <si>
    <t>BOURBON GOLD CAN TRAY 24X50CL RE</t>
  </si>
  <si>
    <t>nb de semaine avant DLUO</t>
  </si>
  <si>
    <t>S11/25</t>
  </si>
  <si>
    <t>S12/25</t>
  </si>
  <si>
    <t>S13/25</t>
  </si>
  <si>
    <t>S14/25</t>
  </si>
  <si>
    <t>S15/25</t>
  </si>
  <si>
    <t>S16/25</t>
  </si>
  <si>
    <t>S17/25</t>
  </si>
  <si>
    <t>S18/25</t>
  </si>
  <si>
    <t>S19/25</t>
  </si>
  <si>
    <t>S20/25</t>
  </si>
  <si>
    <t>S21/25</t>
  </si>
  <si>
    <t>S22/25</t>
  </si>
  <si>
    <t>S23/25</t>
  </si>
  <si>
    <t>S24/25</t>
  </si>
  <si>
    <t>S25/25</t>
  </si>
  <si>
    <t>S26/25</t>
  </si>
  <si>
    <t>S27/25</t>
  </si>
  <si>
    <t>S28/25</t>
  </si>
  <si>
    <t xml:space="preserve">RAS </t>
  </si>
  <si>
    <t>a surveiller</t>
  </si>
  <si>
    <t>S29/25</t>
  </si>
  <si>
    <t>S30/25</t>
  </si>
  <si>
    <t>S31/25</t>
  </si>
  <si>
    <t>S32/25</t>
  </si>
  <si>
    <t>S33/25</t>
  </si>
  <si>
    <t>S34/25</t>
  </si>
  <si>
    <t>S35/25</t>
  </si>
  <si>
    <t>S36/25</t>
  </si>
  <si>
    <t>S37/25</t>
  </si>
  <si>
    <t>S38/25</t>
  </si>
  <si>
    <t>Semaine DLUO</t>
  </si>
  <si>
    <t>30/04/2025</t>
  </si>
  <si>
    <t>S39/25</t>
  </si>
  <si>
    <t>S40/25</t>
  </si>
  <si>
    <t>S41/25</t>
  </si>
  <si>
    <t>S42/25</t>
  </si>
  <si>
    <t>S43/25</t>
  </si>
  <si>
    <t>S44/25</t>
  </si>
  <si>
    <t>S45/25</t>
  </si>
  <si>
    <t>S46/25</t>
  </si>
  <si>
    <t>S47/25</t>
  </si>
  <si>
    <t>S48/25</t>
  </si>
  <si>
    <t>S49/25</t>
  </si>
  <si>
    <t>S50/25</t>
  </si>
  <si>
    <t>S51/25</t>
  </si>
  <si>
    <t>S52/25</t>
  </si>
  <si>
    <t>S01/26</t>
  </si>
  <si>
    <t>S02/26</t>
  </si>
  <si>
    <t>S03/26</t>
  </si>
  <si>
    <t>S04/26</t>
  </si>
  <si>
    <t>S05/26</t>
  </si>
  <si>
    <t>S06/26</t>
  </si>
  <si>
    <t>S07/26</t>
  </si>
  <si>
    <t>S08/26</t>
  </si>
  <si>
    <t>S09/26</t>
  </si>
  <si>
    <t>S10/26</t>
  </si>
  <si>
    <t>S11/26</t>
  </si>
  <si>
    <t>S12/26</t>
  </si>
  <si>
    <t>S13/26</t>
  </si>
  <si>
    <t>S14/26</t>
  </si>
  <si>
    <t>S15/26</t>
  </si>
  <si>
    <t>S16/26</t>
  </si>
  <si>
    <t>S17/26</t>
  </si>
  <si>
    <t>S18/26</t>
  </si>
  <si>
    <t>risque de destruction colis</t>
  </si>
  <si>
    <t>demand plan 2025</t>
  </si>
  <si>
    <t>fin de stock</t>
  </si>
  <si>
    <t>debut</t>
  </si>
  <si>
    <t>31/07/2025</t>
  </si>
  <si>
    <t>30/06/2025</t>
  </si>
  <si>
    <t>31/10/2025</t>
  </si>
  <si>
    <t>risque 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</si>
</sst>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6" formatCode="\WGeneral"/>
    <numFmt numFmtId="168" formatCode="[$-40C]d\-mmm\-yy;@"/>
  </numFmts>
  <fonts count="18" x14ac:knownFonts="1">
    <font>
      <sz val="10"/>
      <name val="Arial"/>
      <charset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8"/>
      <name val="Arial"/>
      <family val="2"/>
    </font>
    <font>
      <sz val="11"/>
      <name val="Calibri"/>
      <family val="2"/>
    </font>
    <font>
      <sz val="10"/>
      <color rgb="FF000000"/>
      <name val="Segoe UI"/>
      <family val="2"/>
    </font>
    <font>
      <sz val="12"/>
      <color rgb="FF3366FF"/>
      <name val="Segoe UI"/>
      <family val="2"/>
    </font>
    <font>
      <sz val="11"/>
      <name val="Calibri"/>
      <family val="2"/>
    </font>
    <font>
      <sz val="12"/>
      <color rgb="FF000000"/>
      <name val="Segoe UI"/>
      <family val="2"/>
    </font>
    <font>
      <sz val="10"/>
      <color rgb="FF000000"/>
      <name val="Segoe UI"/>
      <family val="2"/>
    </font>
    <font>
      <sz val="12"/>
      <color rgb="FF3366FF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FFFF8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/>
    <xf numFmtId="0" fontId="5" fillId="0" borderId="0"/>
    <xf numFmtId="0" fontId="1" fillId="0" borderId="0"/>
    <xf numFmtId="0" fontId="6" fillId="0" borderId="0"/>
    <xf numFmtId="0" fontId="7" fillId="0" borderId="0"/>
    <xf numFmtId="0" fontId="8" fillId="0" borderId="0"/>
    <xf numFmtId="0" fontId="9" fillId="0" borderId="0"/>
    <xf numFmtId="0" fontId="11" fillId="0" borderId="0"/>
    <xf numFmtId="0" fontId="14" fillId="0" borderId="0"/>
  </cellStyleXfs>
  <cellXfs count="29">
    <xf numFmtId="0" fontId="0" fillId="0" borderId="0" xfId="0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4" fillId="5" borderId="2" xfId="0" applyFont="1" applyFill="1" applyBorder="1" applyAlignment="1">
      <alignment horizontal="center" vertical="center" wrapText="1"/>
    </xf>
    <xf numFmtId="0" fontId="4" fillId="0" borderId="2" xfId="0" applyFont="1" applyBorder="1"/>
    <xf numFmtId="14" fontId="2" fillId="0" borderId="0" xfId="0" applyNumberFormat="1" applyFont="1"/>
    <xf numFmtId="0" fontId="2" fillId="0" borderId="2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68" fontId="2" fillId="0" borderId="0" xfId="0" applyNumberFormat="1" applyFont="1"/>
    <xf numFmtId="168" fontId="4" fillId="5" borderId="2" xfId="0" applyNumberFormat="1" applyFont="1" applyFill="1" applyBorder="1" applyAlignment="1">
      <alignment horizontal="center" vertical="center" wrapText="1"/>
    </xf>
    <xf numFmtId="0" fontId="4" fillId="6" borderId="0" xfId="0" applyFont="1" applyFill="1" applyAlignment="1">
      <alignment vertical="center"/>
    </xf>
    <xf numFmtId="0" fontId="4" fillId="7" borderId="0" xfId="0" applyFont="1" applyFill="1" applyAlignment="1">
      <alignment horizontal="center" vertical="center"/>
    </xf>
    <xf numFmtId="0" fontId="4" fillId="8" borderId="0" xfId="0" applyFont="1" applyFill="1" applyAlignment="1">
      <alignment vertical="center"/>
    </xf>
    <xf numFmtId="0" fontId="2" fillId="6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49" fontId="13" fillId="3" borderId="1" xfId="8" applyNumberFormat="1" applyFont="1" applyFill="1" applyBorder="1" applyAlignment="1">
      <alignment horizontal="center" vertical="center"/>
    </xf>
    <xf numFmtId="1" fontId="12" fillId="2" borderId="1" xfId="8" applyNumberFormat="1" applyFont="1" applyFill="1" applyBorder="1" applyAlignment="1">
      <alignment horizontal="center" vertical="center"/>
    </xf>
    <xf numFmtId="49" fontId="13" fillId="3" borderId="1" xfId="8" applyNumberFormat="1" applyFont="1" applyFill="1" applyBorder="1" applyAlignment="1">
      <alignment horizontal="center" vertical="center"/>
    </xf>
    <xf numFmtId="1" fontId="12" fillId="2" borderId="1" xfId="8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49" fontId="15" fillId="3" borderId="1" xfId="9" applyNumberFormat="1" applyFont="1" applyFill="1" applyBorder="1" applyAlignment="1">
      <alignment horizontal="center" vertical="center"/>
    </xf>
    <xf numFmtId="49" fontId="16" fillId="3" borderId="1" xfId="9" applyNumberFormat="1" applyFont="1" applyFill="1" applyBorder="1" applyAlignment="1">
      <alignment horizontal="center" vertical="center"/>
    </xf>
    <xf numFmtId="49" fontId="17" fillId="3" borderId="1" xfId="9" applyNumberFormat="1" applyFont="1" applyFill="1" applyBorder="1" applyAlignment="1">
      <alignment horizontal="center" vertical="center"/>
    </xf>
    <xf numFmtId="49" fontId="15" fillId="4" borderId="1" xfId="9" applyNumberFormat="1" applyFont="1" applyFill="1" applyBorder="1" applyAlignment="1">
      <alignment horizontal="left" vertical="center"/>
    </xf>
    <xf numFmtId="1" fontId="16" fillId="2" borderId="1" xfId="9" applyNumberFormat="1" applyFont="1" applyFill="1" applyBorder="1" applyAlignment="1">
      <alignment horizontal="center" vertical="center"/>
    </xf>
    <xf numFmtId="166" fontId="4" fillId="5" borderId="2" xfId="0" applyNumberFormat="1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left" wrapText="1"/>
    </xf>
  </cellXfs>
  <cellStyles count="10">
    <cellStyle name="Normal" xfId="0" builtinId="0"/>
    <cellStyle name="Normal 2" xfId="1" xr:uid="{00000000-0005-0000-0000-000003000000}"/>
    <cellStyle name="Normal 2 2" xfId="3" xr:uid="{00000000-0005-0000-0000-000004000000}"/>
    <cellStyle name="Normal 3" xfId="2" xr:uid="{00000000-0005-0000-0000-000005000000}"/>
    <cellStyle name="Normal 4" xfId="4" xr:uid="{00000000-0005-0000-0000-000006000000}"/>
    <cellStyle name="Normal 5" xfId="5" xr:uid="{00000000-0005-0000-0000-000007000000}"/>
    <cellStyle name="Normal 6" xfId="6" xr:uid="{76834B77-B384-43A3-9CDB-3523DC253E7F}"/>
    <cellStyle name="Normal 7" xfId="7" xr:uid="{13D1F75D-B62C-455D-854A-FDA3145B17BE}"/>
    <cellStyle name="Normal 8" xfId="8" xr:uid="{B81C961B-0674-4D3A-9D6B-F197FA366FFA}"/>
    <cellStyle name="Normal 9" xfId="9" xr:uid="{06516EF7-1582-46A7-8822-94C514DBD67C}"/>
  </cellStyles>
  <dxfs count="0"/>
  <tableStyles count="1" defaultTableStyle="TableStyleMedium2" defaultPivotStyle="PivotStyleLight16">
    <tableStyle name="Invisible" pivot="0" table="0" count="0" xr9:uid="{F515C710-D946-4DE7-8E24-5D157D3B532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"/>
  <sheetViews>
    <sheetView showGridLines="0" tabSelected="1" zoomScale="90" zoomScaleNormal="90" workbookViewId="0">
      <selection activeCell="B16" sqref="B16"/>
    </sheetView>
    <sheetView tabSelected="1" topLeftCell="A11" workbookViewId="1">
      <selection activeCell="B32" sqref="B32"/>
    </sheetView>
  </sheetViews>
  <sheetFormatPr baseColWidth="10" defaultColWidth="11.453125" defaultRowHeight="12.5" x14ac:dyDescent="0.25"/>
  <cols>
    <col min="1" max="1" width="18.1796875" style="3" customWidth="1"/>
    <col min="2" max="2" width="41.1796875" style="3" bestFit="1" customWidth="1"/>
    <col min="3" max="3" width="10.81640625" style="10" bestFit="1" customWidth="1"/>
    <col min="4" max="4" width="10.81640625" style="3" customWidth="1"/>
    <col min="5" max="7" width="9" style="3" customWidth="1"/>
    <col min="8" max="8" width="9.54296875" style="3" customWidth="1"/>
    <col min="9" max="9" width="15" style="3" customWidth="1"/>
    <col min="10" max="10" width="14.81640625" style="3" customWidth="1"/>
    <col min="11" max="11" width="14" style="3" customWidth="1"/>
    <col min="12" max="16384" width="11.453125" style="3"/>
  </cols>
  <sheetData>
    <row r="1" spans="1:11" ht="34.5" customHeight="1" x14ac:dyDescent="0.25">
      <c r="A1" s="16">
        <v>11</v>
      </c>
      <c r="B1" s="7">
        <f ca="1">TODAY()</f>
        <v>45745</v>
      </c>
      <c r="I1" s="12" t="s">
        <v>85</v>
      </c>
      <c r="J1" s="14" t="s">
        <v>33</v>
      </c>
      <c r="K1" s="13" t="s">
        <v>32</v>
      </c>
    </row>
    <row r="2" spans="1:11" ht="13" x14ac:dyDescent="0.3">
      <c r="A2" s="6" t="s">
        <v>7</v>
      </c>
      <c r="B2" s="1" t="s">
        <v>8</v>
      </c>
      <c r="C2" s="1"/>
      <c r="D2" s="1"/>
      <c r="E2" s="1"/>
      <c r="F2" s="1"/>
      <c r="G2" s="1"/>
      <c r="H2" s="1"/>
      <c r="I2" s="1"/>
      <c r="J2" s="1"/>
      <c r="K2" s="2"/>
    </row>
    <row r="3" spans="1:11" s="4" customFormat="1" ht="69.75" customHeight="1" x14ac:dyDescent="0.3">
      <c r="A3" s="27">
        <v>11</v>
      </c>
      <c r="B3" s="28"/>
      <c r="C3" s="11" t="s">
        <v>1</v>
      </c>
      <c r="D3" s="5" t="s">
        <v>44</v>
      </c>
      <c r="E3" s="5" t="s">
        <v>0</v>
      </c>
      <c r="F3" s="5" t="s">
        <v>81</v>
      </c>
      <c r="G3" s="5" t="s">
        <v>80</v>
      </c>
      <c r="H3" s="5" t="s">
        <v>6</v>
      </c>
      <c r="I3" s="5" t="s">
        <v>13</v>
      </c>
      <c r="J3" s="5" t="s">
        <v>5</v>
      </c>
      <c r="K3" s="5" t="s">
        <v>78</v>
      </c>
    </row>
    <row r="4" spans="1:11" x14ac:dyDescent="0.25">
      <c r="A4" s="8" t="s">
        <v>9</v>
      </c>
      <c r="B4" s="8" t="s">
        <v>10</v>
      </c>
      <c r="C4" s="8" t="s">
        <v>45</v>
      </c>
      <c r="D4" s="8">
        <f t="shared" ref="D4:D7" si="0">WEEKNUM(C4,2)-4</f>
        <v>14</v>
      </c>
      <c r="E4" s="21">
        <v>1650</v>
      </c>
      <c r="F4" s="21">
        <f>A1</f>
        <v>11</v>
      </c>
      <c r="G4" s="21">
        <v>10</v>
      </c>
      <c r="H4" s="9"/>
      <c r="I4" s="9">
        <f t="shared" ref="I4:I7" si="1">D4-$A$1</f>
        <v>3</v>
      </c>
      <c r="J4" s="8">
        <v>2023</v>
      </c>
      <c r="K4" s="15" t="str">
        <f t="shared" ref="K4:K7" si="2">IF(J4&gt;E4,"non",E4-J4)</f>
        <v>non</v>
      </c>
    </row>
    <row r="5" spans="1:11" x14ac:dyDescent="0.25">
      <c r="A5" s="8" t="s">
        <v>9</v>
      </c>
      <c r="B5" s="8" t="s">
        <v>10</v>
      </c>
      <c r="C5" s="8" t="s">
        <v>83</v>
      </c>
      <c r="D5" s="8">
        <f t="shared" si="0"/>
        <v>23</v>
      </c>
      <c r="E5" s="21">
        <v>1812</v>
      </c>
      <c r="F5" s="21">
        <v>10</v>
      </c>
      <c r="G5" s="21">
        <v>12</v>
      </c>
      <c r="H5" s="9"/>
      <c r="I5" s="9">
        <f t="shared" si="1"/>
        <v>12</v>
      </c>
      <c r="J5" s="8">
        <v>1944</v>
      </c>
      <c r="K5" s="15" t="str">
        <f t="shared" si="2"/>
        <v>non</v>
      </c>
    </row>
    <row r="6" spans="1:11" x14ac:dyDescent="0.25">
      <c r="A6" s="8" t="s">
        <v>9</v>
      </c>
      <c r="B6" s="8" t="s">
        <v>10</v>
      </c>
      <c r="C6" s="8" t="s">
        <v>82</v>
      </c>
      <c r="D6" s="8">
        <f t="shared" si="0"/>
        <v>27</v>
      </c>
      <c r="E6" s="21">
        <v>2178</v>
      </c>
      <c r="F6" s="21">
        <v>13</v>
      </c>
      <c r="G6" s="21">
        <v>15</v>
      </c>
      <c r="H6" s="9"/>
      <c r="I6" s="9">
        <f t="shared" si="1"/>
        <v>16</v>
      </c>
      <c r="J6" s="8">
        <v>2791</v>
      </c>
      <c r="K6" s="15" t="str">
        <f t="shared" si="2"/>
        <v>non</v>
      </c>
    </row>
    <row r="7" spans="1:11" x14ac:dyDescent="0.25">
      <c r="A7" s="8" t="s">
        <v>9</v>
      </c>
      <c r="B7" s="8" t="s">
        <v>10</v>
      </c>
      <c r="C7" s="8" t="s">
        <v>84</v>
      </c>
      <c r="D7" s="8">
        <f t="shared" si="0"/>
        <v>40</v>
      </c>
      <c r="E7" s="21">
        <v>3836</v>
      </c>
      <c r="F7" s="21">
        <v>16</v>
      </c>
      <c r="G7" s="21">
        <v>21</v>
      </c>
      <c r="H7" s="9"/>
      <c r="I7" s="9">
        <f t="shared" si="1"/>
        <v>29</v>
      </c>
      <c r="J7" s="8">
        <v>4831</v>
      </c>
      <c r="K7" s="15" t="str">
        <f t="shared" si="2"/>
        <v>non</v>
      </c>
    </row>
  </sheetData>
  <autoFilter ref="A3:K7" xr:uid="{00000000-0009-0000-0000-000000000000}"/>
  <mergeCells count="1">
    <mergeCell ref="B2:J2"/>
  </mergeCells>
  <phoneticPr fontId="1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F3"/>
  <sheetViews>
    <sheetView workbookViewId="0">
      <selection activeCell="A2" sqref="A2:XFD491"/>
    </sheetView>
    <sheetView workbookViewId="1"/>
  </sheetViews>
  <sheetFormatPr baseColWidth="10" defaultRowHeight="12.5" x14ac:dyDescent="0.25"/>
  <cols>
    <col min="1" max="1" width="14.1796875" bestFit="1" customWidth="1"/>
    <col min="2" max="2" width="53.26953125" bestFit="1" customWidth="1"/>
    <col min="3" max="3" width="12.7265625" bestFit="1" customWidth="1"/>
  </cols>
  <sheetData>
    <row r="1" spans="1:84" ht="17.5" x14ac:dyDescent="0.25">
      <c r="A1" s="22" t="s">
        <v>3</v>
      </c>
      <c r="B1" s="22" t="s">
        <v>3</v>
      </c>
      <c r="C1" s="23" t="s">
        <v>2</v>
      </c>
      <c r="D1" s="22"/>
      <c r="E1" s="24" t="s">
        <v>14</v>
      </c>
      <c r="F1" s="24" t="s">
        <v>15</v>
      </c>
      <c r="G1" s="24" t="s">
        <v>16</v>
      </c>
      <c r="H1" s="24" t="s">
        <v>17</v>
      </c>
      <c r="I1" s="24" t="s">
        <v>18</v>
      </c>
      <c r="J1" s="24" t="s">
        <v>19</v>
      </c>
      <c r="K1" s="24" t="s">
        <v>20</v>
      </c>
      <c r="L1" s="24" t="s">
        <v>21</v>
      </c>
      <c r="M1" s="24" t="s">
        <v>22</v>
      </c>
      <c r="N1" s="24" t="s">
        <v>23</v>
      </c>
      <c r="O1" s="24" t="s">
        <v>24</v>
      </c>
      <c r="P1" s="24" t="s">
        <v>25</v>
      </c>
      <c r="Q1" s="24" t="s">
        <v>26</v>
      </c>
      <c r="R1" s="24" t="s">
        <v>27</v>
      </c>
      <c r="S1" s="24" t="s">
        <v>28</v>
      </c>
      <c r="T1" s="24" t="s">
        <v>29</v>
      </c>
      <c r="U1" s="24" t="s">
        <v>30</v>
      </c>
      <c r="V1" s="24" t="s">
        <v>31</v>
      </c>
      <c r="W1" s="24" t="s">
        <v>34</v>
      </c>
      <c r="X1" s="24" t="s">
        <v>35</v>
      </c>
      <c r="Y1" s="24" t="s">
        <v>36</v>
      </c>
      <c r="Z1" s="24" t="s">
        <v>37</v>
      </c>
      <c r="AA1" s="24" t="s">
        <v>38</v>
      </c>
      <c r="AB1" s="24" t="s">
        <v>39</v>
      </c>
      <c r="AC1" s="24" t="s">
        <v>40</v>
      </c>
      <c r="AD1" s="24" t="s">
        <v>41</v>
      </c>
      <c r="AE1" s="24" t="s">
        <v>42</v>
      </c>
      <c r="AF1" s="24" t="s">
        <v>43</v>
      </c>
      <c r="AG1" s="24" t="s">
        <v>46</v>
      </c>
      <c r="AH1" s="24" t="s">
        <v>47</v>
      </c>
      <c r="AI1" s="24" t="s">
        <v>48</v>
      </c>
      <c r="AJ1" s="24" t="s">
        <v>49</v>
      </c>
      <c r="AK1" s="24" t="s">
        <v>50</v>
      </c>
      <c r="AL1" s="24" t="s">
        <v>51</v>
      </c>
      <c r="AM1" s="24" t="s">
        <v>52</v>
      </c>
      <c r="AN1" s="24" t="s">
        <v>53</v>
      </c>
      <c r="AO1" s="24" t="s">
        <v>54</v>
      </c>
      <c r="AP1" s="24" t="s">
        <v>55</v>
      </c>
      <c r="AQ1" s="24" t="s">
        <v>56</v>
      </c>
      <c r="AR1" s="24" t="s">
        <v>57</v>
      </c>
      <c r="AS1" s="24" t="s">
        <v>58</v>
      </c>
      <c r="AT1" s="24" t="s">
        <v>59</v>
      </c>
      <c r="AU1" s="24" t="s">
        <v>60</v>
      </c>
      <c r="AV1" s="24" t="s">
        <v>61</v>
      </c>
      <c r="AW1" s="24" t="s">
        <v>62</v>
      </c>
      <c r="AX1" s="24" t="s">
        <v>63</v>
      </c>
      <c r="AY1" s="24" t="s">
        <v>64</v>
      </c>
      <c r="AZ1" s="24" t="s">
        <v>65</v>
      </c>
      <c r="BA1" s="24" t="s">
        <v>66</v>
      </c>
      <c r="BB1" s="24" t="s">
        <v>67</v>
      </c>
      <c r="BC1" s="24" t="s">
        <v>68</v>
      </c>
      <c r="BD1" s="24" t="s">
        <v>69</v>
      </c>
      <c r="BE1" s="24" t="s">
        <v>70</v>
      </c>
      <c r="BF1" s="24" t="s">
        <v>71</v>
      </c>
      <c r="BG1" s="24" t="s">
        <v>72</v>
      </c>
      <c r="BH1" s="24" t="s">
        <v>73</v>
      </c>
      <c r="BI1" s="24" t="s">
        <v>74</v>
      </c>
      <c r="BJ1" s="19" t="s">
        <v>73</v>
      </c>
      <c r="BK1" s="19" t="s">
        <v>74</v>
      </c>
      <c r="BL1" s="19" t="s">
        <v>75</v>
      </c>
      <c r="BM1" s="19" t="s">
        <v>76</v>
      </c>
      <c r="BN1" s="19" t="s">
        <v>77</v>
      </c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</row>
    <row r="2" spans="1:84" ht="17.5" x14ac:dyDescent="0.25">
      <c r="A2" s="25" t="s">
        <v>9</v>
      </c>
      <c r="B2" s="25" t="s">
        <v>10</v>
      </c>
      <c r="C2" s="23" t="s">
        <v>79</v>
      </c>
      <c r="D2" s="23" t="s">
        <v>4</v>
      </c>
      <c r="E2" s="26">
        <v>972</v>
      </c>
      <c r="F2" s="26">
        <v>972</v>
      </c>
      <c r="G2" s="26">
        <v>868</v>
      </c>
      <c r="H2" s="26">
        <v>690</v>
      </c>
      <c r="I2" s="26">
        <v>577</v>
      </c>
      <c r="J2" s="26">
        <v>656</v>
      </c>
      <c r="K2" s="26">
        <v>551</v>
      </c>
      <c r="L2" s="26">
        <v>795</v>
      </c>
      <c r="M2" s="26">
        <v>760</v>
      </c>
      <c r="N2" s="26">
        <v>1013</v>
      </c>
      <c r="O2" s="26">
        <v>1056</v>
      </c>
      <c r="P2" s="26">
        <v>887</v>
      </c>
      <c r="Q2" s="26">
        <v>570</v>
      </c>
      <c r="R2" s="26">
        <v>787</v>
      </c>
      <c r="S2" s="26">
        <v>887</v>
      </c>
      <c r="T2" s="26">
        <v>738</v>
      </c>
      <c r="U2" s="26">
        <v>1087</v>
      </c>
      <c r="V2" s="26">
        <v>1525</v>
      </c>
      <c r="W2" s="26">
        <v>789</v>
      </c>
      <c r="X2" s="26">
        <v>1210</v>
      </c>
      <c r="Y2" s="26">
        <v>939</v>
      </c>
      <c r="Z2" s="26">
        <v>1164</v>
      </c>
      <c r="AA2" s="26">
        <v>1114</v>
      </c>
      <c r="AB2" s="26">
        <v>1266</v>
      </c>
      <c r="AC2" s="26">
        <v>1164</v>
      </c>
      <c r="AD2" s="26">
        <v>1021</v>
      </c>
      <c r="AE2" s="26">
        <v>980</v>
      </c>
      <c r="AF2" s="26">
        <v>858</v>
      </c>
      <c r="AG2" s="26">
        <v>980</v>
      </c>
      <c r="AH2" s="26">
        <v>1087</v>
      </c>
      <c r="AI2" s="26">
        <v>1029</v>
      </c>
      <c r="AJ2" s="26">
        <v>935</v>
      </c>
      <c r="AK2" s="26">
        <v>1029</v>
      </c>
      <c r="AL2" s="26">
        <v>842</v>
      </c>
      <c r="AM2" s="26">
        <v>1179</v>
      </c>
      <c r="AN2" s="26">
        <v>1085</v>
      </c>
      <c r="AO2" s="26">
        <v>1179</v>
      </c>
      <c r="AP2" s="26">
        <v>1273</v>
      </c>
      <c r="AQ2" s="26">
        <v>915</v>
      </c>
      <c r="AR2" s="26">
        <v>1029</v>
      </c>
      <c r="AS2" s="26">
        <v>1143</v>
      </c>
      <c r="AT2" s="26">
        <v>1315</v>
      </c>
      <c r="AU2" s="26">
        <v>1657</v>
      </c>
      <c r="AV2" s="26">
        <v>914</v>
      </c>
      <c r="AW2" s="26">
        <v>952</v>
      </c>
      <c r="AX2" s="26">
        <v>876</v>
      </c>
      <c r="AY2" s="26">
        <v>724</v>
      </c>
      <c r="AZ2" s="26">
        <v>952</v>
      </c>
      <c r="BA2" s="26">
        <v>1032</v>
      </c>
      <c r="BB2" s="26">
        <v>1071</v>
      </c>
      <c r="BC2" s="26">
        <v>913</v>
      </c>
      <c r="BD2" s="26">
        <v>628</v>
      </c>
      <c r="BE2" s="26">
        <v>1172</v>
      </c>
      <c r="BF2" s="26">
        <v>1172</v>
      </c>
      <c r="BG2" s="26">
        <v>1046</v>
      </c>
      <c r="BH2" s="26">
        <v>1016</v>
      </c>
      <c r="BI2" s="26">
        <v>889</v>
      </c>
      <c r="BJ2" s="20">
        <v>1020</v>
      </c>
      <c r="BK2" s="20">
        <v>892</v>
      </c>
      <c r="BL2" s="20">
        <v>1014</v>
      </c>
      <c r="BM2" s="20">
        <v>852</v>
      </c>
      <c r="BN2" s="20">
        <v>1135</v>
      </c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</row>
    <row r="3" spans="1:84" ht="17.5" x14ac:dyDescent="0.25">
      <c r="A3" s="25" t="s">
        <v>11</v>
      </c>
      <c r="B3" s="25" t="s">
        <v>12</v>
      </c>
      <c r="C3" s="23" t="s">
        <v>79</v>
      </c>
      <c r="D3" s="23" t="s">
        <v>4</v>
      </c>
      <c r="E3" s="26">
        <v>1017</v>
      </c>
      <c r="F3" s="26">
        <v>1010</v>
      </c>
      <c r="G3" s="26">
        <v>913</v>
      </c>
      <c r="H3" s="26">
        <v>817</v>
      </c>
      <c r="I3" s="26">
        <v>694</v>
      </c>
      <c r="J3" s="26">
        <v>807</v>
      </c>
      <c r="K3" s="26">
        <v>914</v>
      </c>
      <c r="L3" s="26">
        <v>869</v>
      </c>
      <c r="M3" s="26">
        <v>524</v>
      </c>
      <c r="N3" s="26">
        <v>1192</v>
      </c>
      <c r="O3" s="26">
        <v>868</v>
      </c>
      <c r="P3" s="26">
        <v>610</v>
      </c>
      <c r="Q3" s="26">
        <v>709</v>
      </c>
      <c r="R3" s="26">
        <v>627</v>
      </c>
      <c r="S3" s="26">
        <v>654</v>
      </c>
      <c r="T3" s="26">
        <v>627</v>
      </c>
      <c r="U3" s="26">
        <v>686</v>
      </c>
      <c r="V3" s="26">
        <v>881</v>
      </c>
      <c r="W3" s="26">
        <v>456</v>
      </c>
      <c r="X3" s="26">
        <v>699</v>
      </c>
      <c r="Y3" s="26">
        <v>580</v>
      </c>
      <c r="Z3" s="26">
        <v>890</v>
      </c>
      <c r="AA3" s="26">
        <v>851</v>
      </c>
      <c r="AB3" s="26">
        <v>967</v>
      </c>
      <c r="AC3" s="26">
        <v>890</v>
      </c>
      <c r="AD3" s="26">
        <v>1033</v>
      </c>
      <c r="AE3" s="26">
        <v>992</v>
      </c>
      <c r="AF3" s="26">
        <v>868</v>
      </c>
      <c r="AG3" s="26">
        <v>992</v>
      </c>
      <c r="AH3" s="26">
        <v>1024</v>
      </c>
      <c r="AI3" s="26">
        <v>948</v>
      </c>
      <c r="AJ3" s="26">
        <v>862</v>
      </c>
      <c r="AK3" s="26">
        <v>948</v>
      </c>
      <c r="AL3" s="26">
        <v>776</v>
      </c>
      <c r="AM3" s="26">
        <v>1129</v>
      </c>
      <c r="AN3" s="26">
        <v>1039</v>
      </c>
      <c r="AO3" s="26">
        <v>1129</v>
      </c>
      <c r="AP3" s="26">
        <v>1219</v>
      </c>
      <c r="AQ3" s="26">
        <v>892</v>
      </c>
      <c r="AR3" s="26">
        <v>1004</v>
      </c>
      <c r="AS3" s="26">
        <v>1115</v>
      </c>
      <c r="AT3" s="26">
        <v>1283</v>
      </c>
      <c r="AU3" s="26">
        <v>1665</v>
      </c>
      <c r="AV3" s="26">
        <v>1019</v>
      </c>
      <c r="AW3" s="26">
        <v>1062</v>
      </c>
      <c r="AX3" s="26">
        <v>977</v>
      </c>
      <c r="AY3" s="26">
        <v>807</v>
      </c>
      <c r="AZ3" s="26">
        <v>1036</v>
      </c>
      <c r="BA3" s="26">
        <v>1123</v>
      </c>
      <c r="BB3" s="26">
        <v>1166</v>
      </c>
      <c r="BC3" s="26">
        <v>993</v>
      </c>
      <c r="BD3" s="26">
        <v>641</v>
      </c>
      <c r="BE3" s="26">
        <v>1196</v>
      </c>
      <c r="BF3" s="26">
        <v>1196</v>
      </c>
      <c r="BG3" s="26">
        <v>1068</v>
      </c>
      <c r="BH3" s="26">
        <v>1038</v>
      </c>
      <c r="BI3" s="26">
        <v>908</v>
      </c>
      <c r="BJ3" s="20">
        <v>1038</v>
      </c>
      <c r="BK3" s="20">
        <v>908</v>
      </c>
      <c r="BL3" s="20">
        <v>1032</v>
      </c>
      <c r="BM3" s="20">
        <v>867</v>
      </c>
      <c r="BN3" s="20">
        <v>872</v>
      </c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</row>
  </sheetData>
  <autoFilter ref="A1:BN3" xr:uid="{00000000-0001-0000-0400-00000000000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5e30cd1-950f-4140-931a-0efd6dce0057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939CE3B5206D4980475EB8F7859697" ma:contentTypeVersion="5" ma:contentTypeDescription="Create a new document." ma:contentTypeScope="" ma:versionID="9c8385259e482fec3838a2289da9a6f6">
  <xsd:schema xmlns:xsd="http://www.w3.org/2001/XMLSchema" xmlns:xs="http://www.w3.org/2001/XMLSchema" xmlns:p="http://schemas.microsoft.com/office/2006/metadata/properties" xmlns:ns2="39da0075-f9e8-49f8-be6e-2a9a60cad14c" xmlns:ns3="85e30cd1-950f-4140-931a-0efd6dce0057" targetNamespace="http://schemas.microsoft.com/office/2006/metadata/properties" ma:root="true" ma:fieldsID="d02cb58b39a798c18e55777a30bc39c3" ns2:_="" ns3:_="">
    <xsd:import namespace="39da0075-f9e8-49f8-be6e-2a9a60cad14c"/>
    <xsd:import namespace="85e30cd1-950f-4140-931a-0efd6dce00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da0075-f9e8-49f8-be6e-2a9a60cad1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30cd1-950f-4140-931a-0efd6dce005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476396-D37C-446A-B465-44C069B6A7ED}">
  <ds:schemaRefs>
    <ds:schemaRef ds:uri="http://purl.org/dc/terms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39da0075-f9e8-49f8-be6e-2a9a60cad14c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85e30cd1-950f-4140-931a-0efd6dce0057"/>
  </ds:schemaRefs>
</ds:datastoreItem>
</file>

<file path=customXml/itemProps2.xml><?xml version="1.0" encoding="utf-8"?>
<ds:datastoreItem xmlns:ds="http://schemas.openxmlformats.org/officeDocument/2006/customXml" ds:itemID="{301321D3-DEB2-4222-A208-808B76A408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24FA3C-B7D7-48D5-ABDF-3F7AAD5EF4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da0075-f9e8-49f8-be6e-2a9a60cad14c"/>
    <ds:schemaRef ds:uri="85e30cd1-950f-4140-931a-0efd6dce00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DLUO</vt:lpstr>
      <vt:lpstr>PV</vt:lpstr>
    </vt:vector>
  </TitlesOfParts>
  <Company>HEINEKEN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Braure</dc:creator>
  <cp:lastModifiedBy>Michael Braure</cp:lastModifiedBy>
  <dcterms:created xsi:type="dcterms:W3CDTF">2023-07-10T10:49:26Z</dcterms:created>
  <dcterms:modified xsi:type="dcterms:W3CDTF">2025-03-29T08:22:23Z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0x01010068939CE3B5206D4980475EB8F7859697</vt:lpwstr>
  </property>
  <property fmtid="{D5CDD505-2E9C-101B-9397-08002B2CF9AE}" pid="3" name="Order">
    <vt:r8>458300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