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drawings/drawing2.xml" ContentType="application/vnd.openxmlformats-officedocument.drawing+xml"/>
  <Override PartName="/xl/printerSettings/printerSettings2.bin" ContentType="application/vnd.openxmlformats-officedocument.spreadsheetml.printerSettings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https://laposte-my.sharepoint.com/personal/ludovic_lebrun_laposte_fr/Documents/Documents/Perso/APAG/"/>
    </mc:Choice>
  </mc:AlternateContent>
  <bookViews>
    <workbookView xWindow="0" yWindow="0" windowWidth="28800" windowHeight="11580" firstSheet="1" activeTab="2"/>
  </bookViews>
  <sheets>
    <sheet name="Stage 1" sheetId="1" state="hidden" r:id="rId1"/>
    <sheet name="Inscription" sheetId="4" r:id="rId2"/>
    <sheet name="Tirages" sheetId="2" r:id="rId3"/>
    <sheet name="Concours" sheetId="3" r:id="rId4"/>
    <sheet name="Classementfictif" sheetId="5" state="hidden" r:id="rId5"/>
    <sheet name="Classement" sheetId="6" r:id="rId6"/>
  </sheets>
  <functionGroups builtInGroupCount="18"/>
  <definedNames>
    <definedName name="_xlnm._FilterDatabase" localSheetId="5" hidden="1">Classement!$B$2:$AA$32</definedName>
    <definedName name="_xlnm._FilterDatabase" localSheetId="0" hidden="1">'Stage 1'!$J$2:$L$65</definedName>
  </definedNames>
  <calcPr calcId="162913"/>
  <extLst>
    <ext xmlns:mx="http://schemas.microsoft.com/office/mac/excel/2008/main" uri="{7523E5D3-25F3-A5E0-1632-64F254C22452}">
      <mx:ArchID Flags="2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1" i="2" l="1"/>
  <c r="C31" i="2"/>
  <c r="S11" i="6"/>
  <c r="S4" i="6"/>
  <c r="S16" i="6"/>
  <c r="S27" i="6"/>
  <c r="S17" i="6"/>
  <c r="S21" i="6"/>
  <c r="S23" i="6"/>
  <c r="S24" i="6"/>
  <c r="S6" i="6"/>
  <c r="S19" i="6"/>
  <c r="S22" i="6"/>
  <c r="S29" i="6"/>
  <c r="S5" i="6"/>
  <c r="S28" i="6"/>
  <c r="S8" i="6"/>
  <c r="S10" i="6"/>
  <c r="S12" i="6"/>
  <c r="S9" i="6"/>
  <c r="S18" i="6"/>
  <c r="S14" i="6"/>
  <c r="S32" i="6"/>
  <c r="S7" i="6"/>
  <c r="S25" i="6"/>
  <c r="S26" i="6"/>
  <c r="S13" i="6"/>
  <c r="S31" i="6"/>
  <c r="S30" i="6"/>
  <c r="S15" i="6"/>
  <c r="S20" i="6"/>
  <c r="S3" i="6"/>
  <c r="K4" i="6"/>
  <c r="K6" i="6"/>
  <c r="K20" i="6"/>
  <c r="K19" i="6"/>
  <c r="K27" i="6"/>
  <c r="K21" i="6"/>
  <c r="K29" i="6"/>
  <c r="K9" i="6"/>
  <c r="K11" i="6"/>
  <c r="K32" i="6"/>
  <c r="K22" i="6"/>
  <c r="K5" i="6"/>
  <c r="K23" i="6"/>
  <c r="K15" i="6"/>
  <c r="K17" i="6"/>
  <c r="K13" i="6"/>
  <c r="K18" i="6"/>
  <c r="K10" i="6"/>
  <c r="K7" i="6"/>
  <c r="K30" i="6"/>
  <c r="K12" i="6"/>
  <c r="K26" i="6"/>
  <c r="K25" i="6"/>
  <c r="K14" i="6"/>
  <c r="K28" i="6"/>
  <c r="K31" i="6"/>
  <c r="K24" i="6"/>
  <c r="K8" i="6"/>
  <c r="K16" i="6"/>
  <c r="K3" i="6"/>
  <c r="S49" i="3" l="1"/>
  <c r="S65" i="3"/>
  <c r="S64" i="3"/>
  <c r="S61" i="3"/>
  <c r="S60" i="3"/>
  <c r="S48" i="3"/>
  <c r="S45" i="3"/>
  <c r="S44" i="3"/>
  <c r="S32" i="3"/>
  <c r="S33" i="3"/>
  <c r="S29" i="3"/>
  <c r="S28" i="3"/>
  <c r="S21" i="3"/>
  <c r="S20" i="3"/>
  <c r="S17" i="3"/>
  <c r="S16" i="3"/>
  <c r="S13" i="3"/>
  <c r="S12" i="3"/>
  <c r="S8" i="3" l="1"/>
  <c r="D64" i="3" l="1"/>
  <c r="D65" i="3"/>
  <c r="D60" i="3"/>
  <c r="D61" i="3"/>
  <c r="D56" i="3"/>
  <c r="D57" i="3"/>
  <c r="D52" i="3"/>
  <c r="D53" i="3"/>
  <c r="D48" i="3"/>
  <c r="D49" i="3"/>
  <c r="D44" i="3"/>
  <c r="D45" i="3"/>
  <c r="D41" i="3"/>
  <c r="D40" i="3"/>
  <c r="S57" i="3"/>
  <c r="S56" i="3"/>
  <c r="S53" i="3"/>
  <c r="S52" i="3"/>
  <c r="S41" i="3"/>
  <c r="S40" i="3"/>
  <c r="B17" i="2"/>
  <c r="C17" i="2"/>
  <c r="B18" i="2"/>
  <c r="C18" i="2"/>
  <c r="B19" i="2"/>
  <c r="C19" i="2"/>
  <c r="B20" i="2"/>
  <c r="C20" i="2"/>
  <c r="B21" i="2"/>
  <c r="C21" i="2"/>
  <c r="B22" i="2"/>
  <c r="C22" i="2"/>
  <c r="B23" i="2"/>
  <c r="C23" i="2"/>
  <c r="B24" i="2"/>
  <c r="C24" i="2"/>
  <c r="B25" i="2"/>
  <c r="C25" i="2"/>
  <c r="B26" i="2"/>
  <c r="C26" i="2"/>
  <c r="B27" i="2"/>
  <c r="C27" i="2"/>
  <c r="B28" i="2"/>
  <c r="C28" i="2"/>
  <c r="B29" i="2"/>
  <c r="C29" i="2"/>
  <c r="B30" i="2"/>
  <c r="C30" i="2"/>
  <c r="S31" i="2"/>
  <c r="R31" i="2"/>
  <c r="Q31" i="2"/>
  <c r="P31" i="2"/>
  <c r="O31" i="2"/>
  <c r="N31" i="2"/>
  <c r="M31" i="2"/>
  <c r="L31" i="2"/>
  <c r="S30" i="2"/>
  <c r="R30" i="2"/>
  <c r="Q30" i="2"/>
  <c r="P30" i="2"/>
  <c r="O30" i="2"/>
  <c r="N30" i="2"/>
  <c r="M30" i="2"/>
  <c r="L30" i="2"/>
  <c r="S29" i="2"/>
  <c r="R29" i="2"/>
  <c r="Q29" i="2"/>
  <c r="P29" i="2"/>
  <c r="O29" i="2"/>
  <c r="N29" i="2"/>
  <c r="M29" i="2"/>
  <c r="L29" i="2"/>
  <c r="S28" i="2"/>
  <c r="R28" i="2"/>
  <c r="Q28" i="2"/>
  <c r="P28" i="2"/>
  <c r="O28" i="2"/>
  <c r="N28" i="2"/>
  <c r="M28" i="2"/>
  <c r="L28" i="2"/>
  <c r="S27" i="2"/>
  <c r="R27" i="2"/>
  <c r="Q27" i="2"/>
  <c r="P27" i="2"/>
  <c r="O27" i="2"/>
  <c r="N27" i="2"/>
  <c r="M27" i="2"/>
  <c r="L27" i="2"/>
  <c r="S26" i="2"/>
  <c r="R26" i="2"/>
  <c r="Q26" i="2"/>
  <c r="P26" i="2"/>
  <c r="O26" i="2"/>
  <c r="N26" i="2"/>
  <c r="M26" i="2"/>
  <c r="L26" i="2"/>
  <c r="S25" i="2"/>
  <c r="R25" i="2"/>
  <c r="Q25" i="2"/>
  <c r="P25" i="2"/>
  <c r="O25" i="2"/>
  <c r="N25" i="2"/>
  <c r="M25" i="2"/>
  <c r="L25" i="2"/>
  <c r="S24" i="2"/>
  <c r="R24" i="2"/>
  <c r="Q24" i="2"/>
  <c r="P24" i="2"/>
  <c r="O24" i="2"/>
  <c r="N24" i="2"/>
  <c r="M24" i="2"/>
  <c r="L24" i="2"/>
  <c r="S23" i="2"/>
  <c r="R23" i="2"/>
  <c r="Q23" i="2"/>
  <c r="P23" i="2"/>
  <c r="O23" i="2"/>
  <c r="N23" i="2"/>
  <c r="M23" i="2"/>
  <c r="L23" i="2"/>
  <c r="S22" i="2"/>
  <c r="R22" i="2"/>
  <c r="Q22" i="2"/>
  <c r="P22" i="2"/>
  <c r="O22" i="2"/>
  <c r="N22" i="2"/>
  <c r="M22" i="2"/>
  <c r="L22" i="2"/>
  <c r="S21" i="2"/>
  <c r="R21" i="2"/>
  <c r="Q21" i="2"/>
  <c r="P21" i="2"/>
  <c r="O21" i="2"/>
  <c r="N21" i="2"/>
  <c r="M21" i="2"/>
  <c r="L21" i="2"/>
  <c r="S20" i="2"/>
  <c r="R20" i="2"/>
  <c r="Q20" i="2"/>
  <c r="P20" i="2"/>
  <c r="O20" i="2"/>
  <c r="N20" i="2"/>
  <c r="M20" i="2"/>
  <c r="L20" i="2"/>
  <c r="S19" i="2"/>
  <c r="R19" i="2"/>
  <c r="Q19" i="2"/>
  <c r="P19" i="2"/>
  <c r="O19" i="2"/>
  <c r="N19" i="2"/>
  <c r="M19" i="2"/>
  <c r="L19" i="2"/>
  <c r="S18" i="2"/>
  <c r="R18" i="2"/>
  <c r="Q18" i="2"/>
  <c r="P18" i="2"/>
  <c r="O18" i="2"/>
  <c r="N18" i="2"/>
  <c r="M18" i="2"/>
  <c r="L18" i="2"/>
  <c r="S17" i="2"/>
  <c r="R17" i="2"/>
  <c r="Q17" i="2"/>
  <c r="P17" i="2"/>
  <c r="O17" i="2"/>
  <c r="N17" i="2"/>
  <c r="M17" i="2"/>
  <c r="L17" i="2"/>
  <c r="D9" i="3" l="1"/>
  <c r="D37" i="3"/>
  <c r="D36" i="3"/>
  <c r="D33" i="3"/>
  <c r="D32" i="3"/>
  <c r="D29" i="3"/>
  <c r="D28" i="3"/>
  <c r="D25" i="3"/>
  <c r="D24" i="3"/>
  <c r="D21" i="3"/>
  <c r="D20" i="3"/>
  <c r="D17" i="3"/>
  <c r="D16" i="3"/>
  <c r="D13" i="3"/>
  <c r="D12" i="3"/>
  <c r="D8" i="3"/>
  <c r="S37" i="3"/>
  <c r="S36" i="3"/>
  <c r="B17" i="5"/>
  <c r="B16" i="5"/>
  <c r="B12" i="5"/>
  <c r="B15" i="5"/>
  <c r="B11" i="5"/>
  <c r="B14" i="5"/>
  <c r="S24" i="3"/>
  <c r="S25" i="3"/>
  <c r="B6" i="5"/>
  <c r="B10" i="5"/>
  <c r="B4" i="5"/>
  <c r="B2" i="5"/>
  <c r="S9" i="3"/>
  <c r="B3" i="5"/>
  <c r="B5" i="5"/>
  <c r="B8" i="5"/>
  <c r="B9" i="5"/>
  <c r="B13" i="5"/>
  <c r="B7" i="5"/>
  <c r="B2" i="2"/>
  <c r="B3" i="1" s="1"/>
  <c r="C3" i="2"/>
  <c r="C4" i="1"/>
  <c r="C4" i="2"/>
  <c r="C5" i="1"/>
  <c r="C5" i="2"/>
  <c r="C6" i="1" s="1"/>
  <c r="C6" i="2"/>
  <c r="C7" i="1" s="1"/>
  <c r="C7" i="2"/>
  <c r="C8" i="1" s="1"/>
  <c r="C8" i="2"/>
  <c r="C9" i="1" s="1"/>
  <c r="C9" i="2"/>
  <c r="C10" i="1"/>
  <c r="C10" i="2"/>
  <c r="C11" i="1" s="1"/>
  <c r="C11" i="2"/>
  <c r="C12" i="1" s="1"/>
  <c r="C12" i="2"/>
  <c r="C13" i="1" s="1"/>
  <c r="C13" i="2"/>
  <c r="C14" i="1" s="1"/>
  <c r="C14" i="2"/>
  <c r="C15" i="1" s="1"/>
  <c r="C15" i="2"/>
  <c r="C16" i="1" s="1"/>
  <c r="C16" i="2"/>
  <c r="C17" i="1" s="1"/>
  <c r="C18" i="1"/>
  <c r="C2" i="2"/>
  <c r="C3" i="1" s="1"/>
  <c r="B3" i="2"/>
  <c r="B4" i="1" s="1"/>
  <c r="B4" i="2"/>
  <c r="B5" i="1"/>
  <c r="B5" i="2"/>
  <c r="B6" i="1"/>
  <c r="B6" i="2"/>
  <c r="B7" i="1"/>
  <c r="B7" i="2"/>
  <c r="B8" i="1" s="1"/>
  <c r="B8" i="2"/>
  <c r="B9" i="1" s="1"/>
  <c r="B9" i="2"/>
  <c r="B10" i="1" s="1"/>
  <c r="B10" i="2"/>
  <c r="B11" i="1"/>
  <c r="B11" i="2"/>
  <c r="B12" i="1" s="1"/>
  <c r="B12" i="2"/>
  <c r="B13" i="1"/>
  <c r="B13" i="2"/>
  <c r="B14" i="1" s="1"/>
  <c r="B14" i="2"/>
  <c r="B15" i="1" s="1"/>
  <c r="B15" i="2"/>
  <c r="B16" i="1" s="1"/>
  <c r="B16" i="2"/>
  <c r="B17" i="1" s="1"/>
  <c r="B67" i="1"/>
  <c r="C67" i="1"/>
  <c r="B68" i="1"/>
  <c r="C68" i="1"/>
  <c r="B69" i="1"/>
  <c r="C69" i="1"/>
  <c r="B70" i="1"/>
  <c r="C70" i="1"/>
  <c r="B71" i="1"/>
  <c r="C71" i="1"/>
  <c r="B72" i="1"/>
  <c r="C72" i="1"/>
  <c r="B73" i="1"/>
  <c r="C73" i="1"/>
  <c r="B74" i="1"/>
  <c r="C74" i="1"/>
  <c r="B75" i="1"/>
  <c r="C75" i="1"/>
  <c r="B76" i="1"/>
  <c r="C76" i="1"/>
  <c r="B77" i="1"/>
  <c r="C77" i="1"/>
  <c r="B78" i="1"/>
  <c r="C78" i="1"/>
  <c r="B79" i="1"/>
  <c r="C79" i="1"/>
  <c r="B80" i="1"/>
  <c r="C80" i="1"/>
  <c r="B81" i="1"/>
  <c r="C81" i="1"/>
  <c r="B82" i="1"/>
  <c r="C82" i="1"/>
  <c r="B83" i="1"/>
  <c r="C83" i="1"/>
  <c r="B84" i="1"/>
  <c r="C84" i="1"/>
  <c r="B85" i="1"/>
  <c r="C85" i="1"/>
  <c r="B86" i="1"/>
  <c r="C86" i="1"/>
  <c r="B87" i="1"/>
  <c r="C87" i="1"/>
  <c r="B88" i="1"/>
  <c r="C88" i="1"/>
  <c r="B89" i="1"/>
  <c r="C89" i="1"/>
  <c r="B90" i="1"/>
  <c r="C90" i="1"/>
  <c r="B91" i="1"/>
  <c r="C91" i="1"/>
  <c r="B92" i="1"/>
  <c r="C92" i="1"/>
  <c r="B93" i="1"/>
  <c r="C93" i="1"/>
  <c r="B94" i="1"/>
  <c r="C94" i="1"/>
  <c r="B95" i="1"/>
  <c r="C95" i="1"/>
  <c r="B96" i="1"/>
  <c r="C96" i="1"/>
  <c r="B97" i="1"/>
  <c r="C97" i="1"/>
  <c r="B98" i="1"/>
  <c r="C98" i="1"/>
  <c r="B99" i="1"/>
  <c r="C99" i="1"/>
  <c r="B100" i="1"/>
  <c r="C100" i="1"/>
  <c r="B101" i="1"/>
  <c r="C101" i="1"/>
  <c r="B102" i="1"/>
  <c r="C102" i="1"/>
  <c r="L3" i="2"/>
  <c r="M3" i="2"/>
  <c r="N3" i="2"/>
  <c r="O3" i="2"/>
  <c r="P3" i="2"/>
  <c r="Q3" i="2"/>
  <c r="R3" i="2"/>
  <c r="S3" i="2"/>
  <c r="L4" i="2"/>
  <c r="M4" i="2"/>
  <c r="N4" i="2"/>
  <c r="O4" i="2"/>
  <c r="P4" i="2"/>
  <c r="Q4" i="2"/>
  <c r="R4" i="2"/>
  <c r="S4" i="2"/>
  <c r="L5" i="2"/>
  <c r="M5" i="2"/>
  <c r="N5" i="2"/>
  <c r="O5" i="2"/>
  <c r="P5" i="2"/>
  <c r="Q5" i="2"/>
  <c r="R5" i="2"/>
  <c r="S5" i="2"/>
  <c r="L6" i="2"/>
  <c r="M6" i="2"/>
  <c r="N6" i="2"/>
  <c r="O6" i="2"/>
  <c r="P6" i="2"/>
  <c r="Q6" i="2"/>
  <c r="R6" i="2"/>
  <c r="S6" i="2"/>
  <c r="L7" i="2"/>
  <c r="M7" i="2"/>
  <c r="N7" i="2"/>
  <c r="O7" i="2"/>
  <c r="P7" i="2"/>
  <c r="Q7" i="2"/>
  <c r="R7" i="2"/>
  <c r="S7" i="2"/>
  <c r="L8" i="2"/>
  <c r="M8" i="2"/>
  <c r="N8" i="2"/>
  <c r="O8" i="2"/>
  <c r="P8" i="2"/>
  <c r="Q8" i="2"/>
  <c r="R8" i="2"/>
  <c r="S8" i="2"/>
  <c r="L9" i="2"/>
  <c r="M9" i="2"/>
  <c r="N9" i="2"/>
  <c r="O9" i="2"/>
  <c r="P9" i="2"/>
  <c r="Q9" i="2"/>
  <c r="R9" i="2"/>
  <c r="S9" i="2"/>
  <c r="L10" i="2"/>
  <c r="M10" i="2"/>
  <c r="N10" i="2"/>
  <c r="O10" i="2"/>
  <c r="P10" i="2"/>
  <c r="Q10" i="2"/>
  <c r="R10" i="2"/>
  <c r="S10" i="2"/>
  <c r="L11" i="2"/>
  <c r="M11" i="2"/>
  <c r="N11" i="2"/>
  <c r="O11" i="2"/>
  <c r="P11" i="2"/>
  <c r="Q11" i="2"/>
  <c r="R11" i="2"/>
  <c r="S11" i="2"/>
  <c r="L12" i="2"/>
  <c r="M12" i="2"/>
  <c r="N12" i="2"/>
  <c r="O12" i="2"/>
  <c r="P12" i="2"/>
  <c r="Q12" i="2"/>
  <c r="R12" i="2"/>
  <c r="S12" i="2"/>
  <c r="L13" i="2"/>
  <c r="M13" i="2"/>
  <c r="N13" i="2"/>
  <c r="O13" i="2"/>
  <c r="P13" i="2"/>
  <c r="Q13" i="2"/>
  <c r="R13" i="2"/>
  <c r="S13" i="2"/>
  <c r="L14" i="2"/>
  <c r="M14" i="2"/>
  <c r="N14" i="2"/>
  <c r="O14" i="2"/>
  <c r="P14" i="2"/>
  <c r="Q14" i="2"/>
  <c r="R14" i="2"/>
  <c r="S14" i="2"/>
  <c r="L15" i="2"/>
  <c r="M15" i="2"/>
  <c r="N15" i="2"/>
  <c r="O15" i="2"/>
  <c r="P15" i="2"/>
  <c r="Q15" i="2"/>
  <c r="R15" i="2"/>
  <c r="S15" i="2"/>
  <c r="L16" i="2"/>
  <c r="M16" i="2"/>
  <c r="N16" i="2"/>
  <c r="O16" i="2"/>
  <c r="P16" i="2"/>
  <c r="Q16" i="2"/>
  <c r="R16" i="2"/>
  <c r="S16" i="2"/>
  <c r="S2" i="2"/>
  <c r="R2" i="2"/>
  <c r="Q2" i="2"/>
  <c r="P2" i="2"/>
  <c r="O2" i="2"/>
  <c r="N2" i="2"/>
  <c r="M2" i="2"/>
  <c r="L2" i="2"/>
  <c r="F32" i="2"/>
  <c r="G32" i="2"/>
  <c r="H32" i="2"/>
  <c r="I32" i="2"/>
  <c r="F33" i="2"/>
  <c r="G33" i="2"/>
  <c r="H33" i="2"/>
  <c r="I33" i="2"/>
  <c r="F34" i="2"/>
  <c r="G34" i="2"/>
  <c r="H34" i="2"/>
  <c r="I34" i="2"/>
  <c r="F35" i="2"/>
  <c r="G35" i="2"/>
  <c r="H35" i="2"/>
  <c r="I35" i="2"/>
  <c r="F36" i="2"/>
  <c r="G36" i="2"/>
  <c r="H36" i="2"/>
  <c r="I36" i="2"/>
  <c r="F37" i="2"/>
  <c r="G37" i="2"/>
  <c r="H37" i="2"/>
  <c r="I37" i="2"/>
  <c r="F38" i="2"/>
  <c r="G38" i="2"/>
  <c r="H38" i="2"/>
  <c r="I38" i="2"/>
  <c r="F39" i="2"/>
  <c r="G39" i="2"/>
  <c r="H39" i="2"/>
  <c r="I39" i="2"/>
  <c r="F40" i="2"/>
  <c r="G40" i="2"/>
  <c r="H40" i="2"/>
  <c r="I40" i="2"/>
  <c r="F41" i="2"/>
  <c r="G41" i="2"/>
  <c r="H41" i="2"/>
  <c r="I41" i="2"/>
  <c r="F42" i="2"/>
  <c r="G42" i="2"/>
  <c r="H42" i="2"/>
  <c r="I42" i="2"/>
  <c r="F43" i="2"/>
  <c r="G43" i="2"/>
  <c r="H43" i="2"/>
  <c r="I43" i="2"/>
  <c r="F44" i="2"/>
  <c r="G44" i="2"/>
  <c r="H44" i="2"/>
  <c r="I44" i="2"/>
  <c r="F45" i="2"/>
  <c r="G45" i="2"/>
  <c r="H45" i="2"/>
  <c r="I45" i="2"/>
  <c r="F46" i="2"/>
  <c r="G46" i="2"/>
  <c r="H46" i="2"/>
  <c r="I46" i="2"/>
  <c r="F47" i="2"/>
  <c r="G47" i="2"/>
  <c r="H47" i="2"/>
  <c r="I47" i="2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F21" i="6"/>
  <c r="F31" i="6"/>
  <c r="F6" i="6"/>
  <c r="F22" i="6"/>
  <c r="F16" i="6"/>
  <c r="F25" i="6"/>
  <c r="F23" i="6"/>
  <c r="N16" i="6" s="1"/>
  <c r="F29" i="6"/>
  <c r="F20" i="6"/>
  <c r="F7" i="6"/>
  <c r="F12" i="6"/>
  <c r="F14" i="6"/>
  <c r="F4" i="6"/>
  <c r="F30" i="6"/>
  <c r="F26" i="6"/>
  <c r="F17" i="6"/>
  <c r="F27" i="6"/>
  <c r="F3" i="6"/>
  <c r="F11" i="6"/>
  <c r="F28" i="6"/>
  <c r="F19" i="6"/>
  <c r="N18" i="6" s="1"/>
  <c r="F5" i="6"/>
  <c r="N31" i="6" s="1"/>
  <c r="F15" i="6"/>
  <c r="N28" i="6" s="1"/>
  <c r="F13" i="6"/>
  <c r="F32" i="6"/>
  <c r="N26" i="6"/>
  <c r="F9" i="6"/>
  <c r="N20" i="6" s="1"/>
  <c r="F8" i="6"/>
  <c r="N30" i="6" s="1"/>
  <c r="F18" i="6"/>
  <c r="F10" i="6"/>
  <c r="F24" i="6"/>
  <c r="D14" i="5" a="1"/>
  <c r="E6" i="5" a="1"/>
  <c r="E8" i="5" a="1"/>
  <c r="D17" i="5" a="1"/>
  <c r="E2" i="5" a="1"/>
  <c r="D4" i="5" a="1"/>
  <c r="D7" i="5" a="1"/>
  <c r="E4" i="5" a="1"/>
  <c r="D5" i="5" a="1"/>
  <c r="D6" i="5" a="1"/>
  <c r="D16" i="5" a="1"/>
  <c r="E17" i="5" a="1"/>
  <c r="D9" i="5" a="1"/>
  <c r="E12" i="5" a="1"/>
  <c r="E7" i="5" a="1"/>
  <c r="E3" i="5" a="1"/>
  <c r="D2" i="5" a="1"/>
  <c r="E5" i="5" a="1"/>
  <c r="E11" i="5" a="1"/>
  <c r="D15" i="5" a="1"/>
  <c r="D3" i="5" a="1"/>
  <c r="D8" i="5" a="1"/>
  <c r="D12" i="5" a="1"/>
  <c r="D11" i="5" a="1"/>
  <c r="E10" i="5" a="1"/>
  <c r="D13" i="5" a="1"/>
  <c r="D10" i="5" a="1"/>
  <c r="E9" i="5" a="1"/>
  <c r="E13" i="5" a="1"/>
  <c r="E15" i="5" a="1"/>
  <c r="E16" i="5" a="1"/>
  <c r="E14" i="5" a="1"/>
  <c r="N5" i="6"/>
  <c r="N9" i="6"/>
  <c r="N19" i="6"/>
  <c r="N6" i="6"/>
  <c r="N11" i="6"/>
  <c r="N4" i="6"/>
  <c r="V11" i="6" s="1"/>
  <c r="N21" i="6"/>
  <c r="N3" i="6"/>
  <c r="V3" i="6" s="1"/>
  <c r="AD3" i="6" s="1"/>
  <c r="N27" i="6"/>
  <c r="N8" i="6"/>
  <c r="N15" i="6"/>
  <c r="V8" i="6" s="1"/>
  <c r="N24" i="6"/>
  <c r="N17" i="6"/>
  <c r="N14" i="6"/>
  <c r="N22" i="6"/>
  <c r="N25" i="6"/>
  <c r="V26" i="6" s="1"/>
  <c r="N13" i="6"/>
  <c r="N12" i="6"/>
  <c r="N29" i="6"/>
  <c r="V29" i="6" s="1"/>
  <c r="N7" i="6"/>
  <c r="N23" i="6"/>
  <c r="V28" i="6" s="1"/>
  <c r="N10" i="6"/>
  <c r="V31" i="6"/>
  <c r="N32" i="6"/>
  <c r="V32" i="6" s="1"/>
  <c r="V16" i="6"/>
  <c r="V4" i="6"/>
  <c r="V9" i="6"/>
  <c r="V23" i="6"/>
  <c r="V25" i="6"/>
  <c r="V21" i="6"/>
  <c r="V5" i="6"/>
  <c r="AD8" i="6" s="1"/>
  <c r="V20" i="6"/>
  <c r="V17" i="6"/>
  <c r="V15" i="6"/>
  <c r="V19" i="6"/>
  <c r="V12" i="6"/>
  <c r="V6" i="6"/>
  <c r="V7" i="6"/>
  <c r="V13" i="6"/>
  <c r="V24" i="6"/>
  <c r="V27" i="6"/>
  <c r="V14" i="6"/>
  <c r="AD20" i="6" s="1"/>
  <c r="V30" i="6"/>
  <c r="V22" i="6"/>
  <c r="AD29" i="6"/>
  <c r="AD32" i="6"/>
  <c r="V10" i="6"/>
  <c r="V18" i="6"/>
  <c r="AD15" i="6"/>
  <c r="AD9" i="6"/>
  <c r="AD26" i="6"/>
  <c r="AD18" i="6"/>
  <c r="AD13" i="6"/>
  <c r="AD16" i="6"/>
  <c r="AD21" i="6"/>
  <c r="AD10" i="6"/>
  <c r="AD19" i="6"/>
  <c r="AD4" i="6"/>
  <c r="AD25" i="6"/>
  <c r="AD11" i="6"/>
  <c r="AD24" i="6"/>
  <c r="AD30" i="6"/>
  <c r="AD5" i="6"/>
  <c r="AD17" i="6"/>
  <c r="AD12" i="6"/>
  <c r="AD14" i="6"/>
  <c r="AD31" i="6"/>
  <c r="AD7" i="6"/>
  <c r="AD6" i="6"/>
  <c r="AD27" i="6"/>
  <c r="AD23" i="6"/>
  <c r="AD22" i="6"/>
  <c r="AD28" i="6"/>
  <c r="AA15" i="6" l="1"/>
  <c r="AA5" i="6"/>
  <c r="AA16" i="6"/>
  <c r="AA21" i="6"/>
  <c r="AA31" i="6"/>
  <c r="AA11" i="6"/>
  <c r="AA30" i="6"/>
  <c r="AA13" i="6"/>
  <c r="AA8" i="6"/>
  <c r="AA27" i="6"/>
  <c r="AA22" i="6"/>
  <c r="AA6" i="6"/>
  <c r="AA28" i="6"/>
  <c r="AA29" i="6"/>
  <c r="AA10" i="6"/>
  <c r="AA12" i="6"/>
  <c r="AA20" i="6"/>
  <c r="AA25" i="6"/>
  <c r="AA7" i="6"/>
  <c r="AA19" i="6"/>
  <c r="AA9" i="6"/>
  <c r="AA14" i="6"/>
  <c r="AA4" i="6"/>
  <c r="AA3" i="6"/>
  <c r="AA23" i="6"/>
  <c r="AA18" i="6"/>
  <c r="AA32" i="6"/>
  <c r="AA17" i="6"/>
  <c r="AA24" i="6"/>
  <c r="AA26" i="6"/>
  <c r="E16" i="6"/>
  <c r="E18" i="6"/>
  <c r="E22" i="6"/>
  <c r="E10" i="6"/>
  <c r="E25" i="6"/>
  <c r="E6" i="6"/>
  <c r="E14" i="6"/>
  <c r="E3" i="6"/>
  <c r="E26" i="6"/>
  <c r="E4" i="6"/>
  <c r="E11" i="6"/>
  <c r="E31" i="6"/>
  <c r="E21" i="6"/>
  <c r="E13" i="6"/>
  <c r="E12" i="6"/>
  <c r="E7" i="6"/>
  <c r="E19" i="6"/>
  <c r="E28" i="6"/>
  <c r="E27" i="6"/>
  <c r="E24" i="6"/>
  <c r="E29" i="6"/>
  <c r="E23" i="6"/>
  <c r="M16" i="6" s="1"/>
  <c r="O16" i="6" s="1"/>
  <c r="E32" i="6"/>
  <c r="E20" i="6"/>
  <c r="E8" i="6"/>
  <c r="E17" i="6"/>
  <c r="E9" i="6"/>
  <c r="E30" i="6"/>
  <c r="E15" i="6"/>
  <c r="E5" i="6"/>
  <c r="C12" i="6"/>
  <c r="D12" i="6" s="1"/>
  <c r="C15" i="6"/>
  <c r="D15" i="6" s="1"/>
  <c r="C18" i="6"/>
  <c r="D18" i="6" s="1"/>
  <c r="C8" i="6"/>
  <c r="D8" i="6" s="1"/>
  <c r="C17" i="6"/>
  <c r="D17" i="6" s="1"/>
  <c r="C9" i="6"/>
  <c r="D9" i="6" s="1"/>
  <c r="C32" i="6"/>
  <c r="D32" i="6" s="1"/>
  <c r="C7" i="6"/>
  <c r="D7" i="6" s="1"/>
  <c r="C5" i="6"/>
  <c r="D5" i="6" s="1"/>
  <c r="C29" i="6"/>
  <c r="D29" i="6" s="1"/>
  <c r="C20" i="6"/>
  <c r="D20" i="6" s="1"/>
  <c r="C19" i="6"/>
  <c r="D19" i="6" s="1"/>
  <c r="C28" i="6"/>
  <c r="D28" i="6" s="1"/>
  <c r="C16" i="6"/>
  <c r="D16" i="6" s="1"/>
  <c r="C22" i="6"/>
  <c r="D22" i="6" s="1"/>
  <c r="C3" i="6"/>
  <c r="D3" i="6" s="1"/>
  <c r="C10" i="6"/>
  <c r="D10" i="6" s="1"/>
  <c r="L32" i="6" s="1"/>
  <c r="C26" i="6"/>
  <c r="D26" i="6" s="1"/>
  <c r="C30" i="6"/>
  <c r="D30" i="6" s="1"/>
  <c r="C13" i="6"/>
  <c r="D13" i="6" s="1"/>
  <c r="C23" i="6"/>
  <c r="D23" i="6" s="1"/>
  <c r="L16" i="6" s="1"/>
  <c r="C11" i="6"/>
  <c r="D11" i="6" s="1"/>
  <c r="C27" i="6"/>
  <c r="D27" i="6" s="1"/>
  <c r="C6" i="6"/>
  <c r="D6" i="6" s="1"/>
  <c r="C31" i="6"/>
  <c r="D31" i="6" s="1"/>
  <c r="C14" i="6"/>
  <c r="D14" i="6" s="1"/>
  <c r="C21" i="6"/>
  <c r="D21" i="6" s="1"/>
  <c r="C25" i="6"/>
  <c r="D25" i="6" s="1"/>
  <c r="C4" i="6"/>
  <c r="D4" i="6" s="1"/>
  <c r="C24" i="6"/>
  <c r="D24" i="6" s="1"/>
  <c r="E4" i="5"/>
  <c r="D8" i="5"/>
  <c r="E3" i="5"/>
  <c r="D10" i="5"/>
  <c r="E5" i="5"/>
  <c r="E16" i="5"/>
  <c r="D11" i="5"/>
  <c r="D5" i="5"/>
  <c r="E6" i="5"/>
  <c r="D6" i="5"/>
  <c r="E7" i="5"/>
  <c r="D14" i="5"/>
  <c r="E13" i="5"/>
  <c r="D3" i="5"/>
  <c r="E2" i="5"/>
  <c r="D17" i="5"/>
  <c r="D13" i="5"/>
  <c r="E11" i="5"/>
  <c r="D2" i="5"/>
  <c r="E10" i="5"/>
  <c r="E12" i="5"/>
  <c r="E14" i="5"/>
  <c r="E17" i="5"/>
  <c r="D16" i="5"/>
  <c r="D15" i="5"/>
  <c r="E9" i="5"/>
  <c r="D9" i="5"/>
  <c r="E15" i="5"/>
  <c r="D4" i="5"/>
  <c r="D12" i="5"/>
  <c r="D7" i="5"/>
  <c r="E8" i="5"/>
  <c r="L19" i="6" l="1"/>
  <c r="L28" i="6"/>
  <c r="L29" i="6"/>
  <c r="T29" i="6" s="1"/>
  <c r="L18" i="6"/>
  <c r="L22" i="6"/>
  <c r="T22" i="6" s="1"/>
  <c r="L3" i="6"/>
  <c r="T3" i="6" s="1"/>
  <c r="AB3" i="6" s="1"/>
  <c r="L14" i="6"/>
  <c r="T16" i="6"/>
  <c r="L6" i="6"/>
  <c r="L20" i="6"/>
  <c r="T20" i="6" s="1"/>
  <c r="L11" i="6"/>
  <c r="L31" i="6"/>
  <c r="L10" i="6"/>
  <c r="L5" i="6"/>
  <c r="T5" i="6" s="1"/>
  <c r="L8" i="6"/>
  <c r="L24" i="6"/>
  <c r="T24" i="6" s="1"/>
  <c r="L21" i="6"/>
  <c r="L12" i="6"/>
  <c r="L17" i="6"/>
  <c r="T17" i="6" s="1"/>
  <c r="L9" i="6"/>
  <c r="L26" i="6"/>
  <c r="L25" i="6"/>
  <c r="L13" i="6"/>
  <c r="L4" i="6"/>
  <c r="L15" i="6"/>
  <c r="L30" i="6"/>
  <c r="L27" i="6"/>
  <c r="T27" i="6" s="1"/>
  <c r="L23" i="6"/>
  <c r="L7" i="6"/>
  <c r="M9" i="6"/>
  <c r="G23" i="6"/>
  <c r="M7" i="6"/>
  <c r="G18" i="6"/>
  <c r="M8" i="6"/>
  <c r="G28" i="6"/>
  <c r="M24" i="6"/>
  <c r="G19" i="6"/>
  <c r="M27" i="6"/>
  <c r="G7" i="6"/>
  <c r="M19" i="6"/>
  <c r="G12" i="6"/>
  <c r="M14" i="6"/>
  <c r="G13" i="6"/>
  <c r="M10" i="6"/>
  <c r="G24" i="6"/>
  <c r="M32" i="6"/>
  <c r="G11" i="6"/>
  <c r="G4" i="6"/>
  <c r="M12" i="6"/>
  <c r="G9" i="6"/>
  <c r="M4" i="6"/>
  <c r="G17" i="6"/>
  <c r="M23" i="6"/>
  <c r="G6" i="6"/>
  <c r="M28" i="6"/>
  <c r="G15" i="6"/>
  <c r="M20" i="6"/>
  <c r="G30" i="6"/>
  <c r="M30" i="6"/>
  <c r="G8" i="6"/>
  <c r="M11" i="6"/>
  <c r="G25" i="6"/>
  <c r="M13" i="6"/>
  <c r="G21" i="6"/>
  <c r="M31" i="6"/>
  <c r="G5" i="6"/>
  <c r="M26" i="6"/>
  <c r="M21" i="6"/>
  <c r="G20" i="6"/>
  <c r="G10" i="6"/>
  <c r="M29" i="6"/>
  <c r="G29" i="6"/>
  <c r="M22" i="6"/>
  <c r="G16" i="6"/>
  <c r="M3" i="6"/>
  <c r="G27" i="6"/>
  <c r="M15" i="6"/>
  <c r="G31" i="6"/>
  <c r="M6" i="6"/>
  <c r="G26" i="6"/>
  <c r="M18" i="6"/>
  <c r="G3" i="6"/>
  <c r="M17" i="6"/>
  <c r="G14" i="6"/>
  <c r="M25" i="6"/>
  <c r="G32" i="6"/>
  <c r="M5" i="6"/>
  <c r="G22" i="6"/>
  <c r="T12" i="6" l="1"/>
  <c r="AB12" i="6" s="1"/>
  <c r="T18" i="6"/>
  <c r="AB18" i="6" s="1"/>
  <c r="T26" i="6"/>
  <c r="T8" i="6"/>
  <c r="AB8" i="6" s="1"/>
  <c r="T6" i="6"/>
  <c r="T11" i="6"/>
  <c r="AB11" i="6" s="1"/>
  <c r="T31" i="6"/>
  <c r="T13" i="6"/>
  <c r="T25" i="6"/>
  <c r="T10" i="6"/>
  <c r="AB10" i="6" s="1"/>
  <c r="T23" i="6"/>
  <c r="T15" i="6"/>
  <c r="AB17" i="6"/>
  <c r="T30" i="6"/>
  <c r="AB30" i="6" s="1"/>
  <c r="AB27" i="6"/>
  <c r="AB22" i="6"/>
  <c r="T14" i="6"/>
  <c r="T19" i="6"/>
  <c r="T7" i="6"/>
  <c r="AB7" i="6" s="1"/>
  <c r="T9" i="6"/>
  <c r="T28" i="6"/>
  <c r="T21" i="6"/>
  <c r="AB21" i="6" s="1"/>
  <c r="T32" i="6"/>
  <c r="T4" i="6"/>
  <c r="U8" i="6"/>
  <c r="O15" i="6"/>
  <c r="U19" i="6"/>
  <c r="O11" i="6"/>
  <c r="U32" i="6"/>
  <c r="O30" i="6"/>
  <c r="U31" i="6"/>
  <c r="O28" i="6"/>
  <c r="U23" i="6"/>
  <c r="O21" i="6"/>
  <c r="U25" i="6"/>
  <c r="O26" i="6"/>
  <c r="O31" i="6"/>
  <c r="U15" i="6"/>
  <c r="O8" i="6"/>
  <c r="U28" i="6"/>
  <c r="O23" i="6"/>
  <c r="U22" i="6"/>
  <c r="O32" i="6"/>
  <c r="U29" i="6"/>
  <c r="O22" i="6"/>
  <c r="U24" i="6"/>
  <c r="O29" i="6"/>
  <c r="U11" i="6"/>
  <c r="O4" i="6"/>
  <c r="U4" i="6"/>
  <c r="O6" i="6"/>
  <c r="U14" i="6"/>
  <c r="O7" i="6"/>
  <c r="U20" i="6"/>
  <c r="U3" i="6"/>
  <c r="O3" i="6"/>
  <c r="U16" i="6"/>
  <c r="O20" i="6"/>
  <c r="U5" i="6"/>
  <c r="O5" i="6"/>
  <c r="U17" i="6"/>
  <c r="O19" i="6"/>
  <c r="U9" i="6"/>
  <c r="O18" i="6"/>
  <c r="U27" i="6"/>
  <c r="U18" i="6"/>
  <c r="O10" i="6"/>
  <c r="U13" i="6"/>
  <c r="O14" i="6"/>
  <c r="U26" i="6"/>
  <c r="O25" i="6"/>
  <c r="U21" i="6"/>
  <c r="O27" i="6"/>
  <c r="U10" i="6"/>
  <c r="O17" i="6"/>
  <c r="U30" i="6"/>
  <c r="O24" i="6"/>
  <c r="U7" i="6"/>
  <c r="O12" i="6"/>
  <c r="U12" i="6"/>
  <c r="O13" i="6"/>
  <c r="U6" i="6"/>
  <c r="O9" i="6"/>
  <c r="AB9" i="6" l="1"/>
  <c r="AB13" i="6"/>
  <c r="AB25" i="6"/>
  <c r="AB32" i="6"/>
  <c r="AB4" i="6"/>
  <c r="AB19" i="6"/>
  <c r="AB31" i="6"/>
  <c r="AB14" i="6"/>
  <c r="AB20" i="6"/>
  <c r="AB28" i="6"/>
  <c r="AB26" i="6"/>
  <c r="AB24" i="6"/>
  <c r="AB6" i="6"/>
  <c r="AB23" i="6"/>
  <c r="AB5" i="6"/>
  <c r="AB29" i="6"/>
  <c r="AB16" i="6"/>
  <c r="AB15" i="6"/>
  <c r="W12" i="6"/>
  <c r="AC7" i="6"/>
  <c r="AE7" i="6" s="1"/>
  <c r="W17" i="6"/>
  <c r="AC22" i="6"/>
  <c r="AE22" i="6" s="1"/>
  <c r="W5" i="6"/>
  <c r="AC8" i="6"/>
  <c r="AE8" i="6" s="1"/>
  <c r="W20" i="6"/>
  <c r="AC14" i="6"/>
  <c r="AE14" i="6" s="1"/>
  <c r="W23" i="6"/>
  <c r="AC30" i="6"/>
  <c r="AE30" i="6" s="1"/>
  <c r="W32" i="6"/>
  <c r="AC26" i="6"/>
  <c r="AE26" i="6" s="1"/>
  <c r="W22" i="6"/>
  <c r="AC28" i="6"/>
  <c r="AE28" i="6" s="1"/>
  <c r="W16" i="6"/>
  <c r="AC19" i="6"/>
  <c r="AE19" i="6" s="1"/>
  <c r="W25" i="6"/>
  <c r="AC18" i="6"/>
  <c r="AE18" i="6" s="1"/>
  <c r="W14" i="6"/>
  <c r="AC20" i="6"/>
  <c r="AE20" i="6" s="1"/>
  <c r="W4" i="6"/>
  <c r="AC9" i="6"/>
  <c r="AE9" i="6" s="1"/>
  <c r="W11" i="6"/>
  <c r="AC15" i="6"/>
  <c r="AE15" i="6" s="1"/>
  <c r="AC31" i="6"/>
  <c r="AE31" i="6" s="1"/>
  <c r="W19" i="6"/>
  <c r="AC25" i="6"/>
  <c r="AE25" i="6" s="1"/>
  <c r="W29" i="6"/>
  <c r="AC21" i="6"/>
  <c r="AE21" i="6" s="1"/>
  <c r="W28" i="6"/>
  <c r="AC32" i="6"/>
  <c r="AE32" i="6" s="1"/>
  <c r="W15" i="6"/>
  <c r="AC10" i="6"/>
  <c r="AE10" i="6" s="1"/>
  <c r="W3" i="6"/>
  <c r="AC3" i="6"/>
  <c r="AE3" i="6" s="1"/>
  <c r="W10" i="6"/>
  <c r="AC5" i="6"/>
  <c r="AE5" i="6" s="1"/>
  <c r="W26" i="6"/>
  <c r="AC29" i="6"/>
  <c r="AE29" i="6" s="1"/>
  <c r="W13" i="6"/>
  <c r="AC11" i="6"/>
  <c r="AE11" i="6" s="1"/>
  <c r="W18" i="6"/>
  <c r="AC12" i="6"/>
  <c r="AE12" i="6" s="1"/>
  <c r="W9" i="6"/>
  <c r="AC13" i="6"/>
  <c r="AE13" i="6" s="1"/>
  <c r="W6" i="6"/>
  <c r="AC4" i="6"/>
  <c r="AE4" i="6" s="1"/>
  <c r="W7" i="6"/>
  <c r="AC6" i="6"/>
  <c r="AE6" i="6" s="1"/>
  <c r="W30" i="6"/>
  <c r="AC24" i="6"/>
  <c r="AE24" i="6" s="1"/>
  <c r="W21" i="6"/>
  <c r="AC16" i="6"/>
  <c r="AE16" i="6" s="1"/>
  <c r="W31" i="6"/>
  <c r="W27" i="6"/>
  <c r="AC23" i="6"/>
  <c r="AE23" i="6" s="1"/>
  <c r="W24" i="6"/>
  <c r="AC27" i="6"/>
  <c r="AE27" i="6" s="1"/>
  <c r="W8" i="6"/>
  <c r="AC17" i="6"/>
  <c r="AE17" i="6" s="1"/>
</calcChain>
</file>

<file path=xl/sharedStrings.xml><?xml version="1.0" encoding="utf-8"?>
<sst xmlns="http://schemas.openxmlformats.org/spreadsheetml/2006/main" count="350" uniqueCount="114">
  <si>
    <t xml:space="preserve">Tirage Simple </t>
  </si>
  <si>
    <t>Tirage Aléatoire 2 équipes ne pas melanger l'AS</t>
  </si>
  <si>
    <t>AS</t>
  </si>
  <si>
    <t>Equipe</t>
  </si>
  <si>
    <t>Tirage Poule de 4</t>
  </si>
  <si>
    <t>A</t>
  </si>
  <si>
    <t>B</t>
  </si>
  <si>
    <t>C</t>
  </si>
  <si>
    <t>D</t>
  </si>
  <si>
    <t>Autre Critère</t>
  </si>
  <si>
    <t>Population Association</t>
  </si>
  <si>
    <t>Association</t>
  </si>
  <si>
    <t>Nombre de membre</t>
  </si>
  <si>
    <t>Nombre d'équipe</t>
  </si>
  <si>
    <t>INSCRIPTION AU CONCOURS à renseigner ici</t>
  </si>
  <si>
    <t>Classement</t>
  </si>
  <si>
    <t>NOM</t>
  </si>
  <si>
    <t>E</t>
  </si>
  <si>
    <t>F</t>
  </si>
  <si>
    <t>G</t>
  </si>
  <si>
    <t>H</t>
  </si>
  <si>
    <t>I</t>
  </si>
  <si>
    <t>J</t>
  </si>
  <si>
    <t>CLUB</t>
  </si>
  <si>
    <t>2ème Partie</t>
  </si>
  <si>
    <t>3ème Partie</t>
  </si>
  <si>
    <t>4ème Partie</t>
  </si>
  <si>
    <t>Tirages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</si>
  <si>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</si>
  <si>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</si>
  <si>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</si>
  <si>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</si>
  <si>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</si>
  <si>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</si>
  <si>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</si>
  <si>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</si>
  <si>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</si>
  <si>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</si>
  <si>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</si>
  <si>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</si>
  <si>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Equipe 13</t>
  </si>
  <si>
    <t>Equipe 14</t>
  </si>
  <si>
    <t>Equipe 15</t>
  </si>
  <si>
    <t>Equipe 16</t>
  </si>
  <si>
    <t>Jeux</t>
  </si>
  <si>
    <t>Score</t>
  </si>
  <si>
    <t>Victoires</t>
  </si>
  <si>
    <t>Parties</t>
  </si>
  <si>
    <t>N°</t>
  </si>
  <si>
    <t>N° ÉQUIPES</t>
  </si>
  <si>
    <r>
      <rPr>
        <b/>
        <sz val="16"/>
        <color rgb="FF4A5359"/>
        <rFont val="Arial"/>
        <family val="2"/>
      </rPr>
      <t>1er :</t>
    </r>
    <r>
      <rPr>
        <sz val="16"/>
        <color rgb="FF4A5359"/>
        <rFont val="Arial"/>
        <family val="2"/>
      </rPr>
      <t xml:space="preserve"> gagnant 4 parties</t>
    </r>
  </si>
  <si>
    <r>
      <rPr>
        <b/>
        <sz val="16"/>
        <color rgb="FF4A5359"/>
        <rFont val="Arial"/>
        <family val="2"/>
      </rPr>
      <t>2ème :</t>
    </r>
    <r>
      <rPr>
        <sz val="16"/>
        <color rgb="FF4A5359"/>
        <rFont val="Arial"/>
        <family val="2"/>
      </rPr>
      <t xml:space="preserve"> gagnant 3 parties - perdant 1 partie</t>
    </r>
  </si>
  <si>
    <r>
      <rPr>
        <b/>
        <sz val="16"/>
        <color rgb="FF4A5359"/>
        <rFont val="Arial"/>
        <family val="2"/>
      </rPr>
      <t>3ème :</t>
    </r>
    <r>
      <rPr>
        <sz val="16"/>
        <color rgb="FF4A5359"/>
        <rFont val="Arial"/>
        <family val="2"/>
      </rPr>
      <t xml:space="preserve"> gagnant 2 parties - perdant 1 partie - gagnant 1 partie</t>
    </r>
  </si>
  <si>
    <r>
      <rPr>
        <b/>
        <sz val="16"/>
        <color rgb="FF4A5359"/>
        <rFont val="Arial"/>
        <family val="2"/>
      </rPr>
      <t>4ème :</t>
    </r>
    <r>
      <rPr>
        <sz val="16"/>
        <color rgb="FF4A5359"/>
        <rFont val="Arial"/>
        <family val="2"/>
      </rPr>
      <t xml:space="preserve"> gagnant 1 partie - perdant 1 partie - gagnant 2 parties</t>
    </r>
  </si>
  <si>
    <r>
      <rPr>
        <b/>
        <sz val="16"/>
        <color rgb="FF4A5359"/>
        <rFont val="Arial"/>
        <family val="2"/>
      </rPr>
      <t>5ème :</t>
    </r>
    <r>
      <rPr>
        <sz val="16"/>
        <color rgb="FF4A5359"/>
        <rFont val="Arial"/>
        <family val="2"/>
      </rPr>
      <t xml:space="preserve"> perdant 1 partie - gagnant 3 parties</t>
    </r>
  </si>
  <si>
    <r>
      <rPr>
        <b/>
        <sz val="16"/>
        <color rgb="FF4A5359"/>
        <rFont val="Arial"/>
        <family val="2"/>
      </rPr>
      <t>6ème :</t>
    </r>
    <r>
      <rPr>
        <sz val="16"/>
        <color rgb="FF4A5359"/>
        <rFont val="Arial"/>
        <family val="2"/>
      </rPr>
      <t xml:space="preserve"> gagnant 2 parties - perdant 2 parties</t>
    </r>
  </si>
  <si>
    <r>
      <rPr>
        <b/>
        <sz val="16"/>
        <color rgb="FF4A5359"/>
        <rFont val="Arial"/>
        <family val="2"/>
      </rPr>
      <t>7ème :</t>
    </r>
    <r>
      <rPr>
        <sz val="16"/>
        <color rgb="FF4A5359"/>
        <rFont val="Arial"/>
        <family val="2"/>
      </rPr>
      <t xml:space="preserve"> gagnant 1 partie - perdant 1 partie - gagnant 1 partie - perdant 1 partie</t>
    </r>
  </si>
  <si>
    <r>
      <rPr>
        <b/>
        <sz val="16"/>
        <color rgb="FF4A5359"/>
        <rFont val="Arial"/>
        <family val="2"/>
      </rPr>
      <t>8ème :</t>
    </r>
    <r>
      <rPr>
        <sz val="16"/>
        <color rgb="FF4A5359"/>
        <rFont val="Arial"/>
        <family val="2"/>
      </rPr>
      <t xml:space="preserve"> gagnant 1 partie - perdant 2 parties - gagnant 1 partie</t>
    </r>
  </si>
  <si>
    <r>
      <rPr>
        <b/>
        <sz val="16"/>
        <color rgb="FF4A5359"/>
        <rFont val="Arial"/>
        <family val="2"/>
      </rPr>
      <t>9ème :</t>
    </r>
    <r>
      <rPr>
        <sz val="16"/>
        <color rgb="FF4A5359"/>
        <rFont val="Arial"/>
        <family val="2"/>
      </rPr>
      <t xml:space="preserve"> perdant 1 partie - gagnant 2 parties - perdant 1 partie</t>
    </r>
  </si>
  <si>
    <r>
      <rPr>
        <b/>
        <sz val="16"/>
        <color rgb="FF4A5359"/>
        <rFont val="Arial"/>
        <family val="2"/>
      </rPr>
      <t>10ème :</t>
    </r>
    <r>
      <rPr>
        <sz val="16"/>
        <color rgb="FF4A5359"/>
        <rFont val="Arial"/>
        <family val="2"/>
      </rPr>
      <t xml:space="preserve"> perdant 1 partie - gagnant 1 partie - perdant 1 partie - gagnant 1 partie</t>
    </r>
  </si>
  <si>
    <r>
      <rPr>
        <b/>
        <sz val="16"/>
        <color rgb="FF4A5359"/>
        <rFont val="Arial"/>
        <family val="2"/>
      </rPr>
      <t>11ème :</t>
    </r>
    <r>
      <rPr>
        <sz val="16"/>
        <color rgb="FF4A5359"/>
        <rFont val="Arial"/>
        <family val="2"/>
      </rPr>
      <t xml:space="preserve"> perdant 2 parties - gagnant 2 parties</t>
    </r>
  </si>
  <si>
    <r>
      <rPr>
        <b/>
        <sz val="16"/>
        <color rgb="FF4A5359"/>
        <rFont val="Arial"/>
        <family val="2"/>
      </rPr>
      <t>12ème :</t>
    </r>
    <r>
      <rPr>
        <sz val="16"/>
        <color rgb="FF4A5359"/>
        <rFont val="Arial"/>
        <family val="2"/>
      </rPr>
      <t xml:space="preserve"> gagnant 1 partie - perdant 3 parties</t>
    </r>
  </si>
  <si>
    <r>
      <rPr>
        <b/>
        <sz val="16"/>
        <color rgb="FF4A5359"/>
        <rFont val="Arial"/>
        <family val="2"/>
      </rPr>
      <t>13ème :</t>
    </r>
    <r>
      <rPr>
        <sz val="16"/>
        <color rgb="FF4A5359"/>
        <rFont val="Arial"/>
        <family val="2"/>
      </rPr>
      <t xml:space="preserve"> perdant 1 partie - gagnant 1 partie - perdant 2 parties</t>
    </r>
  </si>
  <si>
    <r>
      <rPr>
        <b/>
        <sz val="16"/>
        <color rgb="FF4A5359"/>
        <rFont val="Arial"/>
        <family val="2"/>
      </rPr>
      <t>14ème :</t>
    </r>
    <r>
      <rPr>
        <sz val="16"/>
        <color rgb="FF4A5359"/>
        <rFont val="Arial"/>
        <family val="2"/>
      </rPr>
      <t xml:space="preserve"> perdant 2 parties - gagnant 1 partie - perdant 1 partie</t>
    </r>
  </si>
  <si>
    <r>
      <rPr>
        <b/>
        <sz val="16"/>
        <color rgb="FF4A5359"/>
        <rFont val="Arial"/>
        <family val="2"/>
      </rPr>
      <t>15ème :</t>
    </r>
    <r>
      <rPr>
        <sz val="16"/>
        <color rgb="FF4A5359"/>
        <rFont val="Arial"/>
        <family val="2"/>
      </rPr>
      <t xml:space="preserve"> perdant 3 parties - gagnant 1 partie</t>
    </r>
  </si>
  <si>
    <r>
      <rPr>
        <b/>
        <sz val="16"/>
        <color rgb="FF4A5359"/>
        <rFont val="Arial"/>
        <family val="2"/>
      </rPr>
      <t>16ème :</t>
    </r>
    <r>
      <rPr>
        <sz val="16"/>
        <color rgb="FF4A5359"/>
        <rFont val="Arial"/>
        <family val="2"/>
      </rPr>
      <t xml:space="preserve"> perdant 4 parties</t>
    </r>
  </si>
  <si>
    <t>Goal average</t>
  </si>
  <si>
    <t>K</t>
  </si>
  <si>
    <t>L</t>
  </si>
  <si>
    <t>M</t>
  </si>
  <si>
    <t>N</t>
  </si>
  <si>
    <t>O</t>
  </si>
  <si>
    <t>P</t>
  </si>
  <si>
    <t>Equipe 17</t>
  </si>
  <si>
    <t>Equipe 18</t>
  </si>
  <si>
    <t>Equipe 19</t>
  </si>
  <si>
    <t>Equipe 20</t>
  </si>
  <si>
    <t>Equipe 21</t>
  </si>
  <si>
    <t>Equipe 22</t>
  </si>
  <si>
    <t>Equipe 23</t>
  </si>
  <si>
    <t>Equipe 24</t>
  </si>
  <si>
    <t>Equipe 25</t>
  </si>
  <si>
    <t>Equipe 26</t>
  </si>
  <si>
    <t>Equipe 27</t>
  </si>
  <si>
    <t>Equipe 28</t>
  </si>
  <si>
    <t>Equipe 29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</si>
  <si>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</si>
  <si>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</si>
  <si>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</si>
  <si>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</si>
  <si>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</si>
  <si>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</si>
  <si>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</si>
  <si>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</si>
  <si>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</si>
  <si>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</si>
  <si>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</si>
  <si>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</si>
  <si>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</si>
  <si>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Equipe 30</t>
  </si>
  <si>
    <t>AD</t>
  </si>
  <si>
    <t>1ère Partie</t>
  </si>
  <si>
    <t>1ère partie</t>
  </si>
  <si>
    <t>2ème partie</t>
  </si>
  <si>
    <t>3ème partie</t>
  </si>
  <si>
    <t>4ème partie</t>
  </si>
  <si>
    <t>Pour</t>
  </si>
  <si>
    <t>Contre</t>
  </si>
  <si>
    <t>GA</t>
  </si>
  <si>
    <t>Points</t>
  </si>
  <si>
    <t>Classement après 1ère partie</t>
  </si>
  <si>
    <t>Classement après 2ème partie</t>
  </si>
  <si>
    <t>Classement après 3ème partie</t>
  </si>
  <si>
    <t>Classement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</si>
</sst>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6"/>
      <name val="Arial"/>
      <family val="2"/>
    </font>
    <font>
      <b/>
      <sz val="13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8"/>
      <name val="Arial"/>
      <family val="2"/>
    </font>
    <font>
      <b/>
      <sz val="20"/>
      <color theme="1"/>
      <name val="Arial"/>
      <family val="2"/>
    </font>
    <font>
      <b/>
      <sz val="20"/>
      <color theme="0"/>
      <name val="Arial"/>
      <family val="2"/>
    </font>
    <font>
      <b/>
      <sz val="20"/>
      <name val="Arial"/>
      <family val="2"/>
    </font>
    <font>
      <sz val="16"/>
      <color rgb="FF4A5359"/>
      <name val="Arial"/>
      <family val="2"/>
    </font>
    <font>
      <b/>
      <sz val="16"/>
      <color rgb="FF4A5359"/>
      <name val="Arial"/>
      <family val="2"/>
    </font>
    <font>
      <b/>
      <sz val="22"/>
      <color theme="1"/>
      <name val="Arial"/>
      <family val="2"/>
    </font>
    <font>
      <b/>
      <sz val="22"/>
      <name val="Arial"/>
      <family val="2"/>
    </font>
    <font>
      <b/>
      <sz val="22"/>
      <color indexed="8"/>
      <name val="Arial"/>
      <family val="2"/>
    </font>
    <font>
      <sz val="2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8A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E0E4"/>
        <bgColor indexed="64"/>
      </patternFill>
    </fill>
    <fill>
      <patternFill patternType="solid">
        <fgColor rgb="FFFFFCDB"/>
        <bgColor indexed="64"/>
      </patternFill>
    </fill>
    <fill>
      <patternFill patternType="solid">
        <fgColor rgb="FF4F87CE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15C61C"/>
        <bgColor indexed="64"/>
      </patternFill>
    </fill>
    <fill>
      <patternFill patternType="solid">
        <fgColor rgb="FF15E51D"/>
        <bgColor indexed="64"/>
      </patternFill>
    </fill>
    <fill>
      <patternFill patternType="solid">
        <fgColor rgb="FF7DFF0E"/>
        <bgColor indexed="64"/>
      </patternFill>
    </fill>
    <fill>
      <patternFill patternType="solid">
        <fgColor theme="7" tint="0.39997558519241921"/>
        <bgColor indexed="64"/>
      </patternFill>
    </fill>
  </fills>
  <borders count="4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/>
      <top/>
      <bottom style="thin">
        <color auto="1"/>
      </bottom>
      <diagonal/>
    </border>
  </borders>
  <cellStyleXfs count="1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52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0" xfId="0" applyBorder="1"/>
    <xf numFmtId="0" fontId="0" fillId="2" borderId="0" xfId="0" applyFill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2" borderId="0" xfId="0" applyFill="1" applyBorder="1"/>
    <xf numFmtId="0" fontId="0" fillId="3" borderId="0" xfId="0" applyFill="1" applyBorder="1"/>
    <xf numFmtId="0" fontId="0" fillId="3" borderId="0" xfId="0" applyFill="1"/>
    <xf numFmtId="0" fontId="0" fillId="2" borderId="0" xfId="0" applyFill="1" applyAlignment="1">
      <alignment horizontal="right"/>
    </xf>
    <xf numFmtId="0" fontId="0" fillId="3" borderId="0" xfId="0" applyFill="1" applyAlignment="1">
      <alignment horizontal="right"/>
    </xf>
    <xf numFmtId="0" fontId="0" fillId="4" borderId="0" xfId="0" applyFill="1"/>
    <xf numFmtId="0" fontId="0" fillId="0" borderId="0" xfId="0" applyProtection="1"/>
    <xf numFmtId="0" fontId="0" fillId="0" borderId="19" xfId="0" applyBorder="1"/>
    <xf numFmtId="0" fontId="2" fillId="0" borderId="0" xfId="0" applyFont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8" fillId="0" borderId="0" xfId="0" applyFont="1" applyProtection="1"/>
    <xf numFmtId="0" fontId="0" fillId="0" borderId="0" xfId="0" applyFont="1" applyFill="1" applyBorder="1" applyAlignment="1" applyProtection="1">
      <alignment horizontal="center"/>
    </xf>
    <xf numFmtId="0" fontId="0" fillId="0" borderId="0" xfId="0" applyFill="1" applyBorder="1" applyProtection="1"/>
    <xf numFmtId="0" fontId="10" fillId="0" borderId="0" xfId="0" applyFont="1" applyProtection="1"/>
    <xf numFmtId="0" fontId="10" fillId="0" borderId="0" xfId="0" applyFont="1"/>
    <xf numFmtId="0" fontId="9" fillId="0" borderId="0" xfId="0" applyFont="1" applyFill="1" applyBorder="1" applyAlignment="1" applyProtection="1">
      <alignment horizontal="center" vertical="center" wrapText="1"/>
    </xf>
    <xf numFmtId="0" fontId="11" fillId="0" borderId="0" xfId="0" applyFont="1" applyAlignment="1" applyProtection="1">
      <alignment horizontal="center"/>
    </xf>
    <xf numFmtId="0" fontId="6" fillId="0" borderId="0" xfId="0" applyFont="1" applyFill="1" applyBorder="1" applyAlignment="1" applyProtection="1">
      <alignment vertical="center" wrapText="1"/>
    </xf>
    <xf numFmtId="0" fontId="2" fillId="0" borderId="0" xfId="0" applyFont="1" applyFill="1" applyProtection="1"/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0" fontId="2" fillId="0" borderId="0" xfId="0" applyFont="1" applyFill="1" applyAlignment="1" applyProtection="1">
      <alignment horizontal="center"/>
    </xf>
    <xf numFmtId="0" fontId="0" fillId="2" borderId="0" xfId="0" applyFill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2" fillId="0" borderId="0" xfId="0" applyFont="1" applyFill="1" applyBorder="1" applyAlignment="1">
      <alignment horizontal="left" vertical="center" indent="1"/>
    </xf>
    <xf numFmtId="0" fontId="0" fillId="0" borderId="19" xfId="0" applyBorder="1" applyAlignment="1">
      <alignment horizontal="left" vertical="center" indent="1"/>
    </xf>
    <xf numFmtId="0" fontId="0" fillId="0" borderId="1" xfId="0" applyBorder="1" applyAlignment="1">
      <alignment horizontal="left" vertical="center" indent="1"/>
    </xf>
    <xf numFmtId="0" fontId="0" fillId="0" borderId="0" xfId="0" applyBorder="1" applyAlignment="1">
      <alignment horizontal="left" vertical="center" indent="1"/>
    </xf>
    <xf numFmtId="0" fontId="15" fillId="0" borderId="10" xfId="0" applyFont="1" applyFill="1" applyBorder="1" applyAlignment="1" applyProtection="1">
      <alignment horizontal="center" vertical="center" wrapText="1"/>
    </xf>
    <xf numFmtId="0" fontId="15" fillId="6" borderId="25" xfId="0" applyFont="1" applyFill="1" applyBorder="1" applyAlignment="1" applyProtection="1">
      <alignment horizontal="center" vertical="center" wrapText="1"/>
    </xf>
    <xf numFmtId="0" fontId="15" fillId="7" borderId="25" xfId="0" quotePrefix="1" applyFont="1" applyFill="1" applyBorder="1" applyAlignment="1" applyProtection="1">
      <alignment horizontal="left" vertical="center" wrapText="1" indent="1"/>
    </xf>
    <xf numFmtId="0" fontId="15" fillId="8" borderId="25" xfId="0" applyFont="1" applyFill="1" applyBorder="1" applyAlignment="1" applyProtection="1">
      <alignment horizontal="center" vertical="center" wrapText="1"/>
    </xf>
    <xf numFmtId="0" fontId="15" fillId="9" borderId="25" xfId="0" applyFont="1" applyFill="1" applyBorder="1" applyAlignment="1" applyProtection="1">
      <alignment horizontal="center" vertical="center" wrapText="1"/>
    </xf>
    <xf numFmtId="0" fontId="15" fillId="10" borderId="24" xfId="0" applyFont="1" applyFill="1" applyBorder="1" applyAlignment="1" applyProtection="1">
      <alignment horizontal="center" vertical="center" wrapText="1"/>
    </xf>
    <xf numFmtId="0" fontId="15" fillId="6" borderId="26" xfId="0" applyFont="1" applyFill="1" applyBorder="1" applyAlignment="1" applyProtection="1">
      <alignment horizontal="center" vertical="center" wrapText="1"/>
    </xf>
    <xf numFmtId="0" fontId="15" fillId="7" borderId="26" xfId="0" quotePrefix="1" applyFont="1" applyFill="1" applyBorder="1" applyAlignment="1" applyProtection="1">
      <alignment horizontal="left" vertical="center" wrapText="1" indent="1"/>
    </xf>
    <xf numFmtId="0" fontId="15" fillId="8" borderId="26" xfId="0" applyFont="1" applyFill="1" applyBorder="1" applyAlignment="1" applyProtection="1">
      <alignment horizontal="center" vertical="center" wrapText="1"/>
    </xf>
    <xf numFmtId="0" fontId="15" fillId="6" borderId="27" xfId="0" applyFont="1" applyFill="1" applyBorder="1" applyAlignment="1" applyProtection="1">
      <alignment horizontal="center" vertical="center" wrapText="1"/>
    </xf>
    <xf numFmtId="0" fontId="15" fillId="7" borderId="27" xfId="0" quotePrefix="1" applyFont="1" applyFill="1" applyBorder="1" applyAlignment="1" applyProtection="1">
      <alignment horizontal="left" vertical="center" wrapText="1" indent="1"/>
    </xf>
    <xf numFmtId="0" fontId="15" fillId="8" borderId="27" xfId="0" applyFont="1" applyFill="1" applyBorder="1" applyAlignment="1" applyProtection="1">
      <alignment horizontal="center" vertical="center" wrapText="1"/>
    </xf>
    <xf numFmtId="0" fontId="14" fillId="12" borderId="21" xfId="0" applyFont="1" applyFill="1" applyBorder="1" applyAlignment="1" applyProtection="1">
      <alignment horizontal="center" vertical="center" wrapText="1"/>
    </xf>
    <xf numFmtId="0" fontId="14" fillId="13" borderId="21" xfId="0" applyFont="1" applyFill="1" applyBorder="1" applyAlignment="1" applyProtection="1">
      <alignment horizontal="center" vertical="center" wrapText="1"/>
    </xf>
    <xf numFmtId="0" fontId="14" fillId="15" borderId="21" xfId="0" applyFont="1" applyFill="1" applyBorder="1" applyAlignment="1" applyProtection="1">
      <alignment horizontal="center" vertical="center" wrapText="1"/>
    </xf>
    <xf numFmtId="0" fontId="14" fillId="17" borderId="23" xfId="0" applyFont="1" applyFill="1" applyBorder="1" applyAlignment="1" applyProtection="1">
      <alignment horizontal="center" vertical="center" wrapText="1"/>
    </xf>
    <xf numFmtId="0" fontId="15" fillId="2" borderId="33" xfId="0" applyFont="1" applyFill="1" applyBorder="1" applyAlignment="1" applyProtection="1">
      <alignment horizontal="center" vertical="center" wrapText="1"/>
    </xf>
    <xf numFmtId="0" fontId="15" fillId="14" borderId="34" xfId="0" applyFont="1" applyFill="1" applyBorder="1" applyAlignment="1" applyProtection="1">
      <alignment horizontal="center" vertical="center" wrapText="1"/>
    </xf>
    <xf numFmtId="0" fontId="14" fillId="12" borderId="34" xfId="0" applyFont="1" applyFill="1" applyBorder="1" applyAlignment="1" applyProtection="1">
      <alignment horizontal="center" vertical="center" wrapText="1"/>
    </xf>
    <xf numFmtId="0" fontId="14" fillId="13" borderId="35" xfId="0" applyFont="1" applyFill="1" applyBorder="1" applyAlignment="1" applyProtection="1">
      <alignment horizontal="center" vertical="center" wrapText="1"/>
    </xf>
    <xf numFmtId="0" fontId="0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20" fillId="16" borderId="36" xfId="0" applyFont="1" applyFill="1" applyBorder="1" applyAlignment="1" applyProtection="1">
      <alignment horizontal="center" vertical="center" wrapText="1"/>
    </xf>
    <xf numFmtId="0" fontId="19" fillId="7" borderId="15" xfId="0" applyFont="1" applyFill="1" applyBorder="1" applyAlignment="1" applyProtection="1">
      <alignment horizontal="center" vertical="center" wrapText="1"/>
    </xf>
    <xf numFmtId="0" fontId="19" fillId="8" borderId="12" xfId="0" applyFont="1" applyFill="1" applyBorder="1" applyAlignment="1" applyProtection="1">
      <alignment horizontal="center" vertical="center" wrapText="1"/>
      <protection locked="0"/>
    </xf>
    <xf numFmtId="0" fontId="20" fillId="16" borderId="15" xfId="0" applyFont="1" applyFill="1" applyBorder="1" applyAlignment="1" applyProtection="1">
      <alignment horizontal="center" vertical="center" wrapText="1"/>
    </xf>
    <xf numFmtId="0" fontId="21" fillId="0" borderId="0" xfId="0" applyFont="1" applyAlignment="1" applyProtection="1">
      <alignment horizontal="center"/>
    </xf>
    <xf numFmtId="0" fontId="21" fillId="0" borderId="0" xfId="0" applyFont="1" applyProtection="1"/>
    <xf numFmtId="0" fontId="20" fillId="16" borderId="37" xfId="0" applyFont="1" applyFill="1" applyBorder="1" applyAlignment="1" applyProtection="1">
      <alignment horizontal="center" vertical="center" wrapText="1"/>
    </xf>
    <xf numFmtId="0" fontId="19" fillId="7" borderId="32" xfId="0" applyFont="1" applyFill="1" applyBorder="1" applyAlignment="1" applyProtection="1">
      <alignment horizontal="center" vertical="center" wrapText="1"/>
    </xf>
    <xf numFmtId="0" fontId="19" fillId="8" borderId="17" xfId="0" applyFont="1" applyFill="1" applyBorder="1" applyAlignment="1" applyProtection="1">
      <alignment horizontal="center" vertical="center" wrapText="1"/>
      <protection locked="0"/>
    </xf>
    <xf numFmtId="0" fontId="20" fillId="16" borderId="20" xfId="0" applyFont="1" applyFill="1" applyBorder="1" applyAlignment="1" applyProtection="1">
      <alignment horizontal="center" vertical="center" wrapText="1"/>
    </xf>
    <xf numFmtId="0" fontId="19" fillId="7" borderId="20" xfId="0" applyFont="1" applyFill="1" applyBorder="1" applyAlignment="1" applyProtection="1">
      <alignment horizontal="center" vertical="center" wrapText="1"/>
    </xf>
    <xf numFmtId="0" fontId="18" fillId="0" borderId="0" xfId="0" applyFont="1" applyAlignment="1" applyProtection="1">
      <alignment horizontal="center"/>
    </xf>
    <xf numFmtId="0" fontId="18" fillId="0" borderId="0" xfId="0" applyFont="1" applyProtection="1"/>
    <xf numFmtId="0" fontId="15" fillId="9" borderId="21" xfId="0" applyFont="1" applyFill="1" applyBorder="1" applyAlignment="1" applyProtection="1">
      <alignment horizontal="center" vertical="center" wrapText="1"/>
    </xf>
    <xf numFmtId="0" fontId="15" fillId="10" borderId="10" xfId="0" applyFont="1" applyFill="1" applyBorder="1" applyAlignment="1" applyProtection="1">
      <alignment horizontal="center" vertical="center" wrapText="1"/>
    </xf>
    <xf numFmtId="0" fontId="14" fillId="12" borderId="15" xfId="0" applyFont="1" applyFill="1" applyBorder="1" applyAlignment="1" applyProtection="1">
      <alignment horizontal="center" vertical="center"/>
    </xf>
    <xf numFmtId="0" fontId="13" fillId="2" borderId="11" xfId="0" applyFont="1" applyFill="1" applyBorder="1" applyAlignment="1" applyProtection="1">
      <alignment horizontal="center" vertical="center"/>
    </xf>
    <xf numFmtId="0" fontId="14" fillId="13" borderId="12" xfId="0" applyFont="1" applyFill="1" applyBorder="1" applyAlignment="1" applyProtection="1">
      <alignment horizontal="center" vertical="center"/>
    </xf>
    <xf numFmtId="0" fontId="18" fillId="6" borderId="13" xfId="0" applyFont="1" applyFill="1" applyBorder="1" applyAlignment="1" applyProtection="1">
      <alignment horizontal="center" vertical="center"/>
    </xf>
    <xf numFmtId="0" fontId="18" fillId="6" borderId="16" xfId="0" applyFont="1" applyFill="1" applyBorder="1" applyAlignment="1" applyProtection="1">
      <alignment horizontal="center" vertical="center"/>
    </xf>
    <xf numFmtId="0" fontId="18" fillId="7" borderId="1" xfId="0" applyFont="1" applyFill="1" applyBorder="1" applyAlignment="1" applyProtection="1">
      <alignment horizontal="left" vertical="center" indent="1"/>
      <protection locked="0"/>
    </xf>
    <xf numFmtId="0" fontId="18" fillId="8" borderId="14" xfId="0" applyFont="1" applyFill="1" applyBorder="1" applyAlignment="1" applyProtection="1">
      <alignment horizontal="left" vertical="center" indent="1"/>
      <protection locked="0"/>
    </xf>
    <xf numFmtId="0" fontId="18" fillId="7" borderId="20" xfId="0" applyFont="1" applyFill="1" applyBorder="1" applyAlignment="1" applyProtection="1">
      <alignment horizontal="left" vertical="center" indent="1"/>
      <protection locked="0"/>
    </xf>
    <xf numFmtId="0" fontId="18" fillId="8" borderId="17" xfId="0" applyFont="1" applyFill="1" applyBorder="1" applyAlignment="1" applyProtection="1">
      <alignment horizontal="left" vertical="center" indent="1"/>
      <protection locked="0"/>
    </xf>
    <xf numFmtId="0" fontId="13" fillId="2" borderId="22" xfId="0" applyFont="1" applyFill="1" applyBorder="1" applyAlignment="1" applyProtection="1">
      <alignment horizontal="center" vertical="center"/>
    </xf>
    <xf numFmtId="0" fontId="14" fillId="12" borderId="18" xfId="0" applyFont="1" applyFill="1" applyBorder="1" applyAlignment="1" applyProtection="1">
      <alignment horizontal="left" vertical="center" indent="1"/>
    </xf>
    <xf numFmtId="0" fontId="14" fillId="13" borderId="23" xfId="0" applyFont="1" applyFill="1" applyBorder="1" applyAlignment="1" applyProtection="1">
      <alignment horizontal="left" vertical="center" indent="1"/>
    </xf>
    <xf numFmtId="0" fontId="18" fillId="6" borderId="25" xfId="0" applyFont="1" applyFill="1" applyBorder="1" applyAlignment="1" applyProtection="1">
      <alignment horizontal="center" vertical="center"/>
    </xf>
    <xf numFmtId="0" fontId="18" fillId="6" borderId="26" xfId="0" applyFont="1" applyFill="1" applyBorder="1" applyAlignment="1" applyProtection="1">
      <alignment horizontal="center" vertical="center"/>
    </xf>
    <xf numFmtId="0" fontId="18" fillId="6" borderId="27" xfId="0" applyFont="1" applyFill="1" applyBorder="1" applyAlignment="1" applyProtection="1">
      <alignment horizontal="center" vertical="center"/>
    </xf>
    <xf numFmtId="0" fontId="13" fillId="6" borderId="25" xfId="0" applyFont="1" applyFill="1" applyBorder="1" applyAlignment="1" applyProtection="1">
      <alignment horizontal="center" vertical="center"/>
    </xf>
    <xf numFmtId="0" fontId="13" fillId="6" borderId="26" xfId="0" applyFont="1" applyFill="1" applyBorder="1" applyAlignment="1" applyProtection="1">
      <alignment horizontal="center" vertical="center"/>
    </xf>
    <xf numFmtId="0" fontId="13" fillId="6" borderId="27" xfId="0" applyFont="1" applyFill="1" applyBorder="1" applyAlignment="1" applyProtection="1">
      <alignment horizontal="center" vertical="center"/>
    </xf>
    <xf numFmtId="0" fontId="13" fillId="7" borderId="25" xfId="0" applyFont="1" applyFill="1" applyBorder="1" applyAlignment="1" applyProtection="1">
      <alignment horizontal="left" vertical="center" indent="1"/>
    </xf>
    <xf numFmtId="0" fontId="13" fillId="7" borderId="26" xfId="0" applyFont="1" applyFill="1" applyBorder="1" applyAlignment="1" applyProtection="1">
      <alignment horizontal="left" vertical="center" indent="1"/>
    </xf>
    <xf numFmtId="0" fontId="13" fillId="7" borderId="27" xfId="0" applyFont="1" applyFill="1" applyBorder="1" applyAlignment="1" applyProtection="1">
      <alignment horizontal="left" vertical="center" indent="1"/>
    </xf>
    <xf numFmtId="0" fontId="13" fillId="8" borderId="25" xfId="0" applyFont="1" applyFill="1" applyBorder="1" applyAlignment="1" applyProtection="1">
      <alignment horizontal="left" vertical="center" indent="1"/>
    </xf>
    <xf numFmtId="0" fontId="13" fillId="8" borderId="26" xfId="0" applyFont="1" applyFill="1" applyBorder="1" applyAlignment="1" applyProtection="1">
      <alignment horizontal="left" vertical="center" indent="1"/>
    </xf>
    <xf numFmtId="0" fontId="13" fillId="8" borderId="27" xfId="0" applyFont="1" applyFill="1" applyBorder="1" applyAlignment="1" applyProtection="1">
      <alignment horizontal="left" vertical="center" indent="1"/>
    </xf>
    <xf numFmtId="0" fontId="18" fillId="7" borderId="25" xfId="0" applyFont="1" applyFill="1" applyBorder="1" applyAlignment="1" applyProtection="1">
      <alignment horizontal="left" vertical="center" indent="1"/>
    </xf>
    <xf numFmtId="0" fontId="18" fillId="8" borderId="30" xfId="0" applyFont="1" applyFill="1" applyBorder="1" applyAlignment="1" applyProtection="1">
      <alignment horizontal="left" vertical="center" indent="1"/>
    </xf>
    <xf numFmtId="0" fontId="18" fillId="7" borderId="26" xfId="0" applyFont="1" applyFill="1" applyBorder="1" applyAlignment="1" applyProtection="1">
      <alignment horizontal="left" vertical="center" indent="1"/>
    </xf>
    <xf numFmtId="0" fontId="18" fillId="8" borderId="28" xfId="0" applyFont="1" applyFill="1" applyBorder="1" applyAlignment="1" applyProtection="1">
      <alignment horizontal="left" vertical="center" indent="1"/>
    </xf>
    <xf numFmtId="0" fontId="18" fillId="7" borderId="27" xfId="0" applyFont="1" applyFill="1" applyBorder="1" applyAlignment="1" applyProtection="1">
      <alignment horizontal="left" vertical="center" indent="1"/>
    </xf>
    <xf numFmtId="0" fontId="18" fillId="8" borderId="29" xfId="0" applyFont="1" applyFill="1" applyBorder="1" applyAlignment="1" applyProtection="1">
      <alignment horizontal="left" vertical="center" indent="1"/>
    </xf>
    <xf numFmtId="0" fontId="8" fillId="0" borderId="0" xfId="0" applyFont="1" applyAlignment="1" applyProtection="1"/>
    <xf numFmtId="0" fontId="8" fillId="0" borderId="9" xfId="0" applyFont="1" applyBorder="1" applyAlignment="1" applyProtection="1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2" fillId="5" borderId="4" xfId="0" applyFont="1" applyFill="1" applyBorder="1" applyAlignment="1" applyProtection="1">
      <alignment horizontal="center" vertical="center"/>
    </xf>
    <xf numFmtId="0" fontId="2" fillId="5" borderId="5" xfId="0" applyFont="1" applyFill="1" applyBorder="1" applyAlignment="1" applyProtection="1">
      <alignment horizontal="center" vertical="center"/>
    </xf>
    <xf numFmtId="0" fontId="2" fillId="5" borderId="6" xfId="0" applyFont="1" applyFill="1" applyBorder="1" applyAlignment="1" applyProtection="1">
      <alignment horizontal="center" vertical="center"/>
    </xf>
    <xf numFmtId="0" fontId="13" fillId="2" borderId="22" xfId="0" applyFont="1" applyFill="1" applyBorder="1" applyAlignment="1" applyProtection="1">
      <alignment horizontal="center" vertical="center"/>
    </xf>
    <xf numFmtId="0" fontId="13" fillId="2" borderId="18" xfId="0" applyFont="1" applyFill="1" applyBorder="1" applyAlignment="1" applyProtection="1">
      <alignment horizontal="center" vertical="center"/>
    </xf>
    <xf numFmtId="0" fontId="13" fillId="2" borderId="23" xfId="0" applyFont="1" applyFill="1" applyBorder="1" applyAlignment="1" applyProtection="1">
      <alignment horizontal="center" vertical="center"/>
    </xf>
    <xf numFmtId="0" fontId="13" fillId="0" borderId="4" xfId="0" applyFont="1" applyFill="1" applyBorder="1" applyAlignment="1" applyProtection="1">
      <alignment horizontal="center"/>
    </xf>
    <xf numFmtId="0" fontId="13" fillId="0" borderId="5" xfId="0" applyFont="1" applyFill="1" applyBorder="1" applyAlignment="1" applyProtection="1">
      <alignment horizontal="center"/>
    </xf>
    <xf numFmtId="0" fontId="13" fillId="0" borderId="6" xfId="0" applyFont="1" applyFill="1" applyBorder="1" applyAlignment="1" applyProtection="1">
      <alignment horizontal="center"/>
    </xf>
    <xf numFmtId="0" fontId="13" fillId="0" borderId="38" xfId="0" applyFont="1" applyFill="1" applyBorder="1" applyAlignment="1" applyProtection="1">
      <alignment horizontal="center"/>
    </xf>
    <xf numFmtId="0" fontId="13" fillId="0" borderId="9" xfId="0" applyFont="1" applyFill="1" applyBorder="1" applyAlignment="1" applyProtection="1">
      <alignment horizontal="center"/>
    </xf>
    <xf numFmtId="0" fontId="13" fillId="0" borderId="39" xfId="0" applyFont="1" applyFill="1" applyBorder="1" applyAlignment="1" applyProtection="1">
      <alignment horizontal="center"/>
    </xf>
    <xf numFmtId="0" fontId="19" fillId="6" borderId="40" xfId="0" applyFont="1" applyFill="1" applyBorder="1" applyAlignment="1" applyProtection="1">
      <alignment horizontal="center" vertical="center" wrapText="1"/>
    </xf>
    <xf numFmtId="0" fontId="19" fillId="6" borderId="31" xfId="0" applyFont="1" applyFill="1" applyBorder="1" applyAlignment="1" applyProtection="1">
      <alignment horizontal="center" vertical="center" wrapText="1"/>
    </xf>
    <xf numFmtId="0" fontId="19" fillId="6" borderId="40" xfId="0" quotePrefix="1" applyFont="1" applyFill="1" applyBorder="1" applyAlignment="1" applyProtection="1">
      <alignment horizontal="center" vertical="center" wrapText="1"/>
    </xf>
    <xf numFmtId="0" fontId="19" fillId="6" borderId="31" xfId="0" quotePrefix="1" applyFont="1" applyFill="1" applyBorder="1" applyAlignment="1" applyProtection="1">
      <alignment horizontal="center" vertical="center" wrapText="1"/>
    </xf>
    <xf numFmtId="0" fontId="0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5" fillId="0" borderId="7" xfId="0" applyFont="1" applyFill="1" applyBorder="1" applyAlignment="1" applyProtection="1">
      <alignment horizontal="center" vertical="center" wrapText="1"/>
    </xf>
    <xf numFmtId="0" fontId="2" fillId="0" borderId="7" xfId="0" applyFont="1" applyFill="1" applyBorder="1" applyAlignment="1" applyProtection="1">
      <alignment horizontal="center"/>
    </xf>
    <xf numFmtId="0" fontId="12" fillId="2" borderId="10" xfId="0" applyFont="1" applyFill="1" applyBorder="1" applyAlignment="1" applyProtection="1">
      <alignment horizontal="center" vertical="center" wrapText="1"/>
    </xf>
    <xf numFmtId="0" fontId="12" fillId="2" borderId="7" xfId="0" applyFont="1" applyFill="1" applyBorder="1" applyAlignment="1" applyProtection="1">
      <alignment horizontal="center" vertical="center" wrapText="1"/>
    </xf>
    <xf numFmtId="0" fontId="12" fillId="2" borderId="8" xfId="0" applyFont="1" applyFill="1" applyBorder="1" applyAlignment="1" applyProtection="1">
      <alignment horizontal="center" vertical="center" wrapText="1"/>
    </xf>
    <xf numFmtId="0" fontId="8" fillId="0" borderId="0" xfId="0" applyFont="1" applyAlignment="1" applyProtection="1">
      <alignment horizontal="center"/>
    </xf>
    <xf numFmtId="0" fontId="8" fillId="0" borderId="9" xfId="0" applyFont="1" applyBorder="1" applyAlignment="1" applyProtection="1">
      <alignment horizontal="center"/>
    </xf>
    <xf numFmtId="49" fontId="16" fillId="11" borderId="13" xfId="0" applyNumberFormat="1" applyFont="1" applyFill="1" applyBorder="1" applyAlignment="1" applyProtection="1">
      <alignment horizontal="left" vertical="center" indent="1"/>
    </xf>
    <xf numFmtId="49" fontId="16" fillId="11" borderId="1" xfId="0" applyNumberFormat="1" applyFont="1" applyFill="1" applyBorder="1" applyAlignment="1" applyProtection="1">
      <alignment horizontal="left" vertical="center" indent="1"/>
    </xf>
    <xf numFmtId="49" fontId="16" fillId="11" borderId="14" xfId="0" applyNumberFormat="1" applyFont="1" applyFill="1" applyBorder="1" applyAlignment="1" applyProtection="1">
      <alignment horizontal="left" vertical="center" indent="1"/>
    </xf>
    <xf numFmtId="49" fontId="16" fillId="11" borderId="16" xfId="0" applyNumberFormat="1" applyFont="1" applyFill="1" applyBorder="1" applyAlignment="1" applyProtection="1">
      <alignment horizontal="left" vertical="center" indent="1"/>
    </xf>
    <xf numFmtId="49" fontId="16" fillId="11" borderId="20" xfId="0" applyNumberFormat="1" applyFont="1" applyFill="1" applyBorder="1" applyAlignment="1" applyProtection="1">
      <alignment horizontal="left" vertical="center" indent="1"/>
    </xf>
    <xf numFmtId="49" fontId="16" fillId="11" borderId="17" xfId="0" applyNumberFormat="1" applyFont="1" applyFill="1" applyBorder="1" applyAlignment="1" applyProtection="1">
      <alignment horizontal="left" vertical="center" indent="1"/>
    </xf>
    <xf numFmtId="0" fontId="10" fillId="0" borderId="4" xfId="0" applyFont="1" applyBorder="1" applyAlignment="1" applyProtection="1">
      <alignment horizontal="center"/>
    </xf>
    <xf numFmtId="0" fontId="10" fillId="0" borderId="5" xfId="0" applyFont="1" applyBorder="1" applyAlignment="1" applyProtection="1">
      <alignment horizontal="center"/>
    </xf>
    <xf numFmtId="0" fontId="10" fillId="0" borderId="6" xfId="0" applyFont="1" applyBorder="1" applyAlignment="1" applyProtection="1">
      <alignment horizontal="center"/>
    </xf>
    <xf numFmtId="49" fontId="16" fillId="11" borderId="11" xfId="0" applyNumberFormat="1" applyFont="1" applyFill="1" applyBorder="1" applyAlignment="1" applyProtection="1">
      <alignment horizontal="left" vertical="center" indent="1"/>
    </xf>
    <xf numFmtId="49" fontId="16" fillId="11" borderId="15" xfId="0" applyNumberFormat="1" applyFont="1" applyFill="1" applyBorder="1" applyAlignment="1" applyProtection="1">
      <alignment horizontal="left" vertical="center" indent="1"/>
    </xf>
    <xf numFmtId="49" fontId="16" fillId="11" borderId="12" xfId="0" applyNumberFormat="1" applyFont="1" applyFill="1" applyBorder="1" applyAlignment="1" applyProtection="1">
      <alignment horizontal="left" vertical="center" indent="1"/>
    </xf>
    <xf numFmtId="0" fontId="8" fillId="0" borderId="0" xfId="0" applyFont="1"/>
    <xf numFmtId="0" fontId="1" fillId="0" borderId="0" xfId="0" applyFont="1"/>
    <xf numFmtId="0" fontId="1" fillId="0" borderId="0" xfId="0" applyFont="1" applyAlignment="1">
      <alignment horizontal="center"/>
    </xf>
    <xf numFmtId="0" fontId="22" fillId="0" borderId="1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22" fillId="0" borderId="4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22" fillId="7" borderId="1" xfId="0" applyFont="1" applyFill="1" applyBorder="1" applyAlignment="1" applyProtection="1">
      <alignment horizontal="left" vertical="center" indent="1"/>
      <protection locked="0"/>
    </xf>
  </cellXfs>
  <cellStyles count="1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161046</xdr:colOff>
      <xdr:row>7</xdr:row>
      <xdr:rowOff>85425</xdr:rowOff>
    </xdr:from>
    <xdr:to>
      <xdr:col>3</xdr:col>
      <xdr:colOff>1346200</xdr:colOff>
      <xdr:row>8</xdr:row>
      <xdr:rowOff>463849</xdr:rowOff>
    </xdr:to>
    <xdr:sp macro="[0]!effacer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2ABEC74D-30E2-4527-8F0B-EF52CFAD60FA}"/>
            </a:ext>
          </a:extLst>
        </xdr:cNvPr>
        <xdr:cNvSpPr/>
      </xdr:nvSpPr>
      <xdr:spPr>
        <a:xfrm>
          <a:off x="5520446" y="3374725"/>
          <a:ext cx="1185154" cy="8483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ts val="18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GB" sz="1400" b="1">
              <a:solidFill>
                <a:schemeClr val="lt1"/>
              </a:solidFill>
              <a:effectLst/>
              <a:latin typeface="Arial" pitchFamily="34" charset="0"/>
              <a:ea typeface="+mn-ea"/>
              <a:cs typeface="Arial" pitchFamily="34" charset="0"/>
            </a:rPr>
            <a:t>Remise</a:t>
          </a:r>
          <a:br>
            <a:rPr lang="en-GB" sz="1400" b="1">
              <a:solidFill>
                <a:schemeClr val="lt1"/>
              </a:solidFill>
              <a:effectLst/>
              <a:latin typeface="Arial" pitchFamily="34" charset="0"/>
              <a:ea typeface="+mn-ea"/>
              <a:cs typeface="Arial" pitchFamily="34" charset="0"/>
            </a:rPr>
          </a:br>
          <a:r>
            <a:rPr lang="en-GB" sz="1400" b="1">
              <a:solidFill>
                <a:schemeClr val="lt1"/>
              </a:solidFill>
              <a:effectLst/>
              <a:latin typeface="Arial" pitchFamily="34" charset="0"/>
              <a:ea typeface="+mn-ea"/>
              <a:cs typeface="Arial" pitchFamily="34" charset="0"/>
            </a:rPr>
            <a:t>à zéro</a:t>
          </a:r>
          <a:endParaRPr lang="fr-FR" sz="1400" b="1">
            <a:effectLst/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3</xdr:col>
      <xdr:colOff>161046</xdr:colOff>
      <xdr:row>3</xdr:row>
      <xdr:rowOff>50500</xdr:rowOff>
    </xdr:from>
    <xdr:to>
      <xdr:col>3</xdr:col>
      <xdr:colOff>1346200</xdr:colOff>
      <xdr:row>4</xdr:row>
      <xdr:rowOff>428924</xdr:rowOff>
    </xdr:to>
    <xdr:sp macro="[0]!tirage1" textlink="">
      <xdr:nvSpPr>
        <xdr:cNvPr id="4" name="Rectangle: Rounded Corners 3">
          <a:extLst>
            <a:ext uri="{FF2B5EF4-FFF2-40B4-BE49-F238E27FC236}">
              <a16:creationId xmlns:a16="http://schemas.microsoft.com/office/drawing/2014/main" id="{051B3422-EB76-4265-92FE-9E9A43C52C77}"/>
            </a:ext>
          </a:extLst>
        </xdr:cNvPr>
        <xdr:cNvSpPr/>
      </xdr:nvSpPr>
      <xdr:spPr>
        <a:xfrm>
          <a:off x="5520446" y="1460200"/>
          <a:ext cx="1185154" cy="8483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>
            <a:lnSpc>
              <a:spcPts val="1800"/>
            </a:lnSpc>
          </a:pPr>
          <a:r>
            <a:rPr lang="en-GB" sz="1400" b="1">
              <a:latin typeface="Arial" pitchFamily="34" charset="0"/>
              <a:cs typeface="Arial" pitchFamily="34" charset="0"/>
            </a:rPr>
            <a:t>Tirage </a:t>
          </a:r>
          <a:br>
            <a:rPr lang="en-GB" sz="1400" b="1">
              <a:latin typeface="Arial" pitchFamily="34" charset="0"/>
              <a:cs typeface="Arial" pitchFamily="34" charset="0"/>
            </a:rPr>
          </a:br>
          <a:r>
            <a:rPr lang="en-GB" sz="1400" b="1">
              <a:latin typeface="Arial" pitchFamily="34" charset="0"/>
              <a:cs typeface="Arial" pitchFamily="34" charset="0"/>
            </a:rPr>
            <a:t>1ère</a:t>
          </a:r>
          <a:r>
            <a:rPr lang="en-GB" sz="1400" b="1" baseline="0">
              <a:latin typeface="Arial" pitchFamily="34" charset="0"/>
              <a:cs typeface="Arial" pitchFamily="34" charset="0"/>
            </a:rPr>
            <a:t> partie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7936</xdr:colOff>
      <xdr:row>0</xdr:row>
      <xdr:rowOff>25400</xdr:rowOff>
    </xdr:from>
    <xdr:to>
      <xdr:col>10</xdr:col>
      <xdr:colOff>12700</xdr:colOff>
      <xdr:row>5</xdr:row>
      <xdr:rowOff>88900</xdr:rowOff>
    </xdr:to>
    <xdr:sp macro="[0]!tirage2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7615236" y="25400"/>
          <a:ext cx="906464" cy="685800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>
            <a:lnSpc>
              <a:spcPct val="100000"/>
            </a:lnSpc>
          </a:pPr>
          <a:r>
            <a:rPr lang="en-GB" sz="1200" b="1" i="0">
              <a:latin typeface="Arial"/>
              <a:cs typeface="Arial"/>
            </a:rPr>
            <a:t>Tirage </a:t>
          </a:r>
          <a:br>
            <a:rPr lang="en-GB" sz="1200" b="1" i="0">
              <a:latin typeface="Arial"/>
              <a:cs typeface="Arial"/>
            </a:rPr>
          </a:br>
          <a:r>
            <a:rPr lang="en-GB" sz="1200" b="1" i="0">
              <a:latin typeface="Arial"/>
              <a:cs typeface="Arial"/>
            </a:rPr>
            <a:t>2</a:t>
          </a:r>
          <a:r>
            <a:rPr lang="en-GB" sz="1200" b="1" i="0" baseline="0">
              <a:latin typeface="Arial"/>
              <a:cs typeface="Arial"/>
            </a:rPr>
            <a:t>ème partie</a:t>
          </a:r>
          <a:endParaRPr lang="en-GB" sz="1200" b="1" i="0">
            <a:latin typeface="Arial"/>
            <a:cs typeface="Arial"/>
          </a:endParaRPr>
        </a:p>
      </xdr:txBody>
    </xdr:sp>
    <xdr:clientData/>
  </xdr:twoCellAnchor>
  <xdr:twoCellAnchor>
    <xdr:from>
      <xdr:col>14</xdr:col>
      <xdr:colOff>3175</xdr:colOff>
      <xdr:row>0</xdr:row>
      <xdr:rowOff>25400</xdr:rowOff>
    </xdr:from>
    <xdr:to>
      <xdr:col>15</xdr:col>
      <xdr:colOff>7426</xdr:colOff>
      <xdr:row>5</xdr:row>
      <xdr:rowOff>88901</xdr:rowOff>
    </xdr:to>
    <xdr:sp macro="[0]!tirage3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1864975" y="25400"/>
          <a:ext cx="905951" cy="685801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200" b="1" i="0">
              <a:latin typeface="Arial"/>
              <a:cs typeface="Arial"/>
            </a:rPr>
            <a:t>Tirage </a:t>
          </a:r>
          <a:br>
            <a:rPr lang="en-GB" sz="1200" b="1" i="0">
              <a:latin typeface="Arial"/>
              <a:cs typeface="Arial"/>
            </a:rPr>
          </a:br>
          <a:r>
            <a:rPr lang="en-GB" sz="1200" b="1" i="0">
              <a:latin typeface="Arial"/>
              <a:cs typeface="Arial"/>
            </a:rPr>
            <a:t>3</a:t>
          </a:r>
          <a:r>
            <a:rPr lang="en-GB" sz="1200" b="1" i="0" baseline="0">
              <a:latin typeface="Arial"/>
              <a:cs typeface="Arial"/>
            </a:rPr>
            <a:t>ème partie</a:t>
          </a:r>
          <a:endParaRPr lang="en-GB" sz="1200" b="1" i="0">
            <a:latin typeface="Arial"/>
            <a:cs typeface="Arial"/>
          </a:endParaRPr>
        </a:p>
      </xdr:txBody>
    </xdr:sp>
    <xdr:clientData/>
  </xdr:twoCellAnchor>
  <xdr:twoCellAnchor>
    <xdr:from>
      <xdr:col>16</xdr:col>
      <xdr:colOff>3175</xdr:colOff>
      <xdr:row>0</xdr:row>
      <xdr:rowOff>23814</xdr:rowOff>
    </xdr:from>
    <xdr:to>
      <xdr:col>18</xdr:col>
      <xdr:colOff>23385</xdr:colOff>
      <xdr:row>5</xdr:row>
      <xdr:rowOff>88899</xdr:rowOff>
    </xdr:to>
    <xdr:sp macro="[0]!tirage4" textlink="">
      <xdr:nvSpPr>
        <xdr:cNvPr id="4" name="Rectangle: Rounded Corners 3">
          <a:extLst>
            <a:ext uri="{FF2B5EF4-FFF2-40B4-BE49-F238E27FC236}">
              <a16:creationId xmlns:a16="http://schemas.microsoft.com/office/drawing/2014/main" id="{8265208C-0613-488E-AC96-114A1BF36929}"/>
            </a:ext>
          </a:extLst>
        </xdr:cNvPr>
        <xdr:cNvSpPr/>
      </xdr:nvSpPr>
      <xdr:spPr>
        <a:xfrm>
          <a:off x="12880975" y="23814"/>
          <a:ext cx="909210" cy="687385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200" b="1" i="0">
              <a:latin typeface="Arial"/>
              <a:cs typeface="Arial"/>
            </a:rPr>
            <a:t>Tirage </a:t>
          </a:r>
          <a:br>
            <a:rPr lang="en-GB" sz="1200" b="1" i="0">
              <a:latin typeface="Arial"/>
              <a:cs typeface="Arial"/>
            </a:rPr>
          </a:br>
          <a:r>
            <a:rPr lang="en-GB" sz="1200" b="1" i="0">
              <a:latin typeface="Arial"/>
              <a:cs typeface="Arial"/>
            </a:rPr>
            <a:t>terrain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3.bin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customProperty" Target="../customProperty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6.bin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Z102"/>
  <sheetViews>
    <sheetView topLeftCell="G1" workbookViewId="0">
      <selection activeCell="AM3" sqref="AM3"/>
    </sheetView>
  </sheetViews>
  <sheetFormatPr baseColWidth="10" defaultColWidth="11.42578125" defaultRowHeight="15" x14ac:dyDescent="0.25"/>
  <cols>
    <col min="9" max="9" width="14.42578125" customWidth="1"/>
    <col min="10" max="10" width="14.42578125" style="6" customWidth="1"/>
    <col min="11" max="11" width="15.140625" style="6" bestFit="1" customWidth="1"/>
    <col min="12" max="12" width="13.28515625" style="5" customWidth="1"/>
    <col min="13" max="20" width="14.42578125" style="5" customWidth="1"/>
    <col min="21" max="21" width="16" style="5" customWidth="1"/>
    <col min="22" max="27" width="14.42578125" style="5" customWidth="1"/>
    <col min="28" max="28" width="13.42578125" bestFit="1" customWidth="1"/>
    <col min="39" max="39" width="24.28515625" customWidth="1"/>
    <col min="45" max="45" width="9.85546875" customWidth="1"/>
  </cols>
  <sheetData>
    <row r="1" spans="1:52" x14ac:dyDescent="0.25">
      <c r="T1" s="5" t="s">
        <v>13</v>
      </c>
      <c r="U1" s="5">
        <v>16</v>
      </c>
      <c r="AB1" t="s">
        <v>1</v>
      </c>
      <c r="AM1" t="s">
        <v>1</v>
      </c>
    </row>
    <row r="2" spans="1:52" x14ac:dyDescent="0.25">
      <c r="B2" t="s">
        <v>3</v>
      </c>
      <c r="C2" t="s">
        <v>2</v>
      </c>
      <c r="D2" t="s">
        <v>9</v>
      </c>
      <c r="F2" t="s">
        <v>3</v>
      </c>
      <c r="G2" t="s">
        <v>2</v>
      </c>
      <c r="H2" t="s">
        <v>9</v>
      </c>
      <c r="J2" s="6" t="s">
        <v>3</v>
      </c>
      <c r="K2" s="6" t="s">
        <v>2</v>
      </c>
      <c r="L2" s="5" t="s">
        <v>9</v>
      </c>
      <c r="M2" s="5" t="s">
        <v>11</v>
      </c>
      <c r="N2" s="6" t="s">
        <v>12</v>
      </c>
      <c r="O2" s="6"/>
      <c r="T2" s="6" t="s">
        <v>10</v>
      </c>
      <c r="U2" s="5">
        <v>10</v>
      </c>
      <c r="X2" s="6" t="s">
        <v>10</v>
      </c>
      <c r="AB2" s="2" t="s">
        <v>0</v>
      </c>
      <c r="AC2" s="1"/>
      <c r="AD2" s="1"/>
      <c r="AE2" s="1"/>
      <c r="AF2" s="1"/>
      <c r="AG2" s="3"/>
      <c r="AH2" s="6" t="s">
        <v>3</v>
      </c>
      <c r="AI2" s="6" t="s">
        <v>2</v>
      </c>
      <c r="AJ2" s="5" t="s">
        <v>9</v>
      </c>
      <c r="AK2" s="3"/>
      <c r="AM2" s="2" t="s">
        <v>4</v>
      </c>
      <c r="AN2" s="105" t="s">
        <v>5</v>
      </c>
      <c r="AO2" s="106"/>
      <c r="AP2" s="105" t="s">
        <v>6</v>
      </c>
      <c r="AQ2" s="106"/>
      <c r="AR2" s="105" t="s">
        <v>7</v>
      </c>
      <c r="AS2" s="106"/>
      <c r="AT2" s="105" t="s">
        <v>8</v>
      </c>
      <c r="AU2" s="106"/>
    </row>
    <row r="3" spans="1:52" x14ac:dyDescent="0.25">
      <c r="A3">
        <v>1</v>
      </c>
      <c r="B3" t="str">
        <f>Tirages!B2</f>
        <v>Equipe 1</v>
      </c>
      <c r="C3" t="str">
        <f>Tirages!C2</f>
        <v>A</v>
      </c>
      <c r="D3">
        <v>1</v>
      </c>
      <c r="F3">
        <v>1</v>
      </c>
      <c r="G3" t="s">
        <v>5</v>
      </c>
      <c r="H3">
        <v>1</v>
      </c>
      <c r="J3" s="6">
        <v>14</v>
      </c>
      <c r="K3" s="6" t="s">
        <v>22</v>
      </c>
      <c r="L3" s="5">
        <v>1</v>
      </c>
      <c r="M3" s="11">
        <v>10</v>
      </c>
      <c r="N3" s="5">
        <v>1</v>
      </c>
      <c r="O3" s="5">
        <v>2</v>
      </c>
      <c r="P3" s="5">
        <v>1</v>
      </c>
      <c r="Q3" s="5">
        <v>0</v>
      </c>
      <c r="R3" s="5">
        <v>1</v>
      </c>
      <c r="T3" s="5">
        <v>1</v>
      </c>
      <c r="U3" s="5">
        <v>3</v>
      </c>
      <c r="X3" s="5">
        <v>1</v>
      </c>
      <c r="Y3" s="5">
        <v>3</v>
      </c>
      <c r="AB3" s="1"/>
      <c r="AC3" s="1">
        <v>14</v>
      </c>
      <c r="AD3" s="1" t="s">
        <v>22</v>
      </c>
      <c r="AE3" s="1">
        <v>2</v>
      </c>
      <c r="AF3" s="1" t="s">
        <v>6</v>
      </c>
      <c r="AG3" s="3"/>
      <c r="AH3" s="3"/>
      <c r="AI3" s="7"/>
      <c r="AJ3" s="3"/>
      <c r="AK3" s="3"/>
      <c r="AM3" s="1"/>
      <c r="AN3" s="1">
        <v>14</v>
      </c>
      <c r="AO3" s="1" t="s">
        <v>22</v>
      </c>
      <c r="AP3" s="1">
        <v>2</v>
      </c>
      <c r="AQ3" s="1" t="s">
        <v>6</v>
      </c>
      <c r="AR3" s="1">
        <v>11</v>
      </c>
      <c r="AS3" s="1" t="s">
        <v>8</v>
      </c>
      <c r="AT3" s="1">
        <v>6</v>
      </c>
      <c r="AU3" s="1" t="s">
        <v>17</v>
      </c>
      <c r="AX3">
        <v>1</v>
      </c>
      <c r="AY3">
        <v>3</v>
      </c>
      <c r="AZ3" s="12">
        <v>4</v>
      </c>
    </row>
    <row r="4" spans="1:52" x14ac:dyDescent="0.25">
      <c r="A4">
        <v>2</v>
      </c>
      <c r="B4" t="str">
        <f>Tirages!B3</f>
        <v>Equipe 2</v>
      </c>
      <c r="C4" t="str">
        <f>Tirages!C3</f>
        <v>B</v>
      </c>
      <c r="D4">
        <v>1</v>
      </c>
      <c r="F4">
        <v>5</v>
      </c>
      <c r="G4" t="s">
        <v>5</v>
      </c>
      <c r="H4">
        <v>1</v>
      </c>
      <c r="I4" s="104"/>
      <c r="J4" s="6">
        <v>15</v>
      </c>
      <c r="K4" s="6" t="s">
        <v>18</v>
      </c>
      <c r="L4" s="5">
        <v>1</v>
      </c>
      <c r="M4" s="11">
        <v>6</v>
      </c>
      <c r="N4" s="5">
        <v>2</v>
      </c>
      <c r="O4" s="5">
        <v>3</v>
      </c>
      <c r="P4" s="5">
        <v>2</v>
      </c>
      <c r="Q4" s="5">
        <v>0</v>
      </c>
      <c r="R4" s="5">
        <v>2</v>
      </c>
      <c r="T4" s="5">
        <v>2</v>
      </c>
      <c r="U4" s="5">
        <v>2</v>
      </c>
      <c r="X4" s="5">
        <v>2</v>
      </c>
      <c r="Y4" s="5">
        <v>2</v>
      </c>
      <c r="AB4" s="1"/>
      <c r="AC4" s="1">
        <v>15</v>
      </c>
      <c r="AD4" s="1" t="s">
        <v>18</v>
      </c>
      <c r="AE4" s="1">
        <v>7</v>
      </c>
      <c r="AF4" s="1" t="s">
        <v>6</v>
      </c>
      <c r="AG4" s="3"/>
      <c r="AH4" s="3"/>
      <c r="AI4" s="7"/>
      <c r="AJ4" s="3"/>
      <c r="AK4" s="3"/>
      <c r="AM4" s="1"/>
      <c r="AN4" s="1">
        <v>15</v>
      </c>
      <c r="AO4" s="1" t="s">
        <v>18</v>
      </c>
      <c r="AP4" s="1">
        <v>7</v>
      </c>
      <c r="AQ4" s="1" t="s">
        <v>6</v>
      </c>
      <c r="AR4" s="1">
        <v>5</v>
      </c>
      <c r="AS4" s="1" t="s">
        <v>5</v>
      </c>
      <c r="AT4" s="1">
        <v>9</v>
      </c>
      <c r="AU4" s="1" t="s">
        <v>19</v>
      </c>
      <c r="AX4">
        <v>2</v>
      </c>
      <c r="AY4">
        <v>2</v>
      </c>
      <c r="AZ4" s="12">
        <v>5</v>
      </c>
    </row>
    <row r="5" spans="1:52" x14ac:dyDescent="0.25">
      <c r="A5">
        <v>3</v>
      </c>
      <c r="B5" t="str">
        <f>Tirages!B4</f>
        <v>Equipe 3</v>
      </c>
      <c r="C5" t="str">
        <f>Tirages!C4</f>
        <v>C</v>
      </c>
      <c r="D5">
        <v>1</v>
      </c>
      <c r="F5">
        <v>12</v>
      </c>
      <c r="G5" t="s">
        <v>5</v>
      </c>
      <c r="H5">
        <v>1</v>
      </c>
      <c r="I5" s="104"/>
      <c r="J5" s="6">
        <v>8</v>
      </c>
      <c r="K5" s="6" t="s">
        <v>18</v>
      </c>
      <c r="L5" s="5">
        <v>1</v>
      </c>
      <c r="M5" s="11">
        <v>6</v>
      </c>
      <c r="N5" s="5">
        <v>2</v>
      </c>
      <c r="O5" s="5">
        <v>1</v>
      </c>
      <c r="P5" s="5">
        <v>3</v>
      </c>
      <c r="Q5" s="5">
        <v>0</v>
      </c>
      <c r="R5" s="5">
        <v>3</v>
      </c>
      <c r="T5" s="5">
        <v>3</v>
      </c>
      <c r="U5" s="5">
        <v>2</v>
      </c>
      <c r="X5" s="5">
        <v>3</v>
      </c>
      <c r="Y5" s="5">
        <v>2</v>
      </c>
      <c r="AB5" s="1"/>
      <c r="AC5" s="1">
        <v>8</v>
      </c>
      <c r="AD5" s="1" t="s">
        <v>18</v>
      </c>
      <c r="AE5" s="1">
        <v>3</v>
      </c>
      <c r="AF5" s="1" t="s">
        <v>7</v>
      </c>
      <c r="AG5" s="3"/>
      <c r="AH5" s="3"/>
      <c r="AI5" s="7"/>
      <c r="AJ5" s="3"/>
      <c r="AK5" s="3"/>
      <c r="AM5" s="1"/>
      <c r="AN5" s="1">
        <v>8</v>
      </c>
      <c r="AO5" s="1" t="s">
        <v>18</v>
      </c>
      <c r="AP5" s="1">
        <v>3</v>
      </c>
      <c r="AQ5" s="1" t="s">
        <v>7</v>
      </c>
      <c r="AR5" s="1">
        <v>12</v>
      </c>
      <c r="AS5" s="1" t="s">
        <v>5</v>
      </c>
      <c r="AT5" s="1">
        <v>13</v>
      </c>
      <c r="AU5" s="1" t="s">
        <v>21</v>
      </c>
      <c r="AX5">
        <v>3</v>
      </c>
      <c r="AY5">
        <v>2</v>
      </c>
      <c r="AZ5" s="12">
        <v>6</v>
      </c>
    </row>
    <row r="6" spans="1:52" x14ac:dyDescent="0.25">
      <c r="A6">
        <v>4</v>
      </c>
      <c r="B6" t="str">
        <f>Tirages!B5</f>
        <v>Equipe 4</v>
      </c>
      <c r="C6" t="str">
        <f>Tirages!C5</f>
        <v>D</v>
      </c>
      <c r="D6">
        <v>1</v>
      </c>
      <c r="F6">
        <v>2</v>
      </c>
      <c r="G6" t="s">
        <v>6</v>
      </c>
      <c r="H6">
        <v>1</v>
      </c>
      <c r="I6" s="104"/>
      <c r="J6" s="6">
        <v>4</v>
      </c>
      <c r="K6" s="6" t="s">
        <v>8</v>
      </c>
      <c r="L6" s="5">
        <v>1</v>
      </c>
      <c r="M6" s="10">
        <v>4</v>
      </c>
      <c r="N6" s="5">
        <v>3</v>
      </c>
      <c r="O6" s="5">
        <v>4</v>
      </c>
      <c r="P6" s="5">
        <v>1</v>
      </c>
      <c r="Q6" s="5">
        <v>3</v>
      </c>
      <c r="R6" s="5">
        <v>4</v>
      </c>
      <c r="T6" s="5">
        <v>4</v>
      </c>
      <c r="U6" s="5">
        <v>2</v>
      </c>
      <c r="X6" s="5">
        <v>4</v>
      </c>
      <c r="Y6" s="5">
        <v>2</v>
      </c>
      <c r="AB6" s="1"/>
      <c r="AC6" s="1">
        <v>4</v>
      </c>
      <c r="AD6" s="1" t="s">
        <v>8</v>
      </c>
      <c r="AE6" s="1">
        <v>16</v>
      </c>
      <c r="AF6" s="1" t="s">
        <v>7</v>
      </c>
      <c r="AG6" s="3"/>
      <c r="AH6" s="3"/>
      <c r="AI6" s="7"/>
      <c r="AJ6" s="3"/>
      <c r="AK6" s="3"/>
      <c r="AM6" s="1"/>
      <c r="AN6" s="1">
        <v>4</v>
      </c>
      <c r="AO6" s="1" t="s">
        <v>8</v>
      </c>
      <c r="AP6" s="1">
        <v>16</v>
      </c>
      <c r="AQ6" s="1" t="s">
        <v>7</v>
      </c>
      <c r="AR6" s="1">
        <v>1</v>
      </c>
      <c r="AS6" s="1" t="s">
        <v>5</v>
      </c>
      <c r="AT6" s="1">
        <v>10</v>
      </c>
      <c r="AU6" s="1" t="s">
        <v>20</v>
      </c>
      <c r="AX6">
        <v>4</v>
      </c>
      <c r="AY6">
        <v>2</v>
      </c>
      <c r="AZ6" s="12">
        <v>3</v>
      </c>
    </row>
    <row r="7" spans="1:52" x14ac:dyDescent="0.25">
      <c r="A7">
        <v>5</v>
      </c>
      <c r="B7" t="str">
        <f>Tirages!B6</f>
        <v>Equipe 5</v>
      </c>
      <c r="C7" t="str">
        <f>Tirages!C6</f>
        <v>E</v>
      </c>
      <c r="D7">
        <v>1</v>
      </c>
      <c r="F7">
        <v>7</v>
      </c>
      <c r="G7" t="s">
        <v>6</v>
      </c>
      <c r="H7">
        <v>1</v>
      </c>
      <c r="I7" s="104"/>
      <c r="J7" s="6">
        <v>11</v>
      </c>
      <c r="K7" s="6" t="s">
        <v>8</v>
      </c>
      <c r="L7" s="5">
        <v>1</v>
      </c>
      <c r="M7" s="11">
        <v>4</v>
      </c>
      <c r="N7" s="10">
        <v>3</v>
      </c>
      <c r="O7" s="5">
        <v>5</v>
      </c>
      <c r="P7" s="5">
        <v>2</v>
      </c>
      <c r="Q7" s="5">
        <v>3</v>
      </c>
      <c r="R7" s="5">
        <v>5</v>
      </c>
      <c r="T7" s="5">
        <v>6</v>
      </c>
      <c r="U7" s="5">
        <v>2</v>
      </c>
      <c r="X7" s="5">
        <v>6</v>
      </c>
      <c r="Y7" s="5">
        <v>2</v>
      </c>
      <c r="AB7" s="1"/>
      <c r="AC7" s="1">
        <v>11</v>
      </c>
      <c r="AD7" s="1" t="s">
        <v>8</v>
      </c>
      <c r="AE7" s="1">
        <v>6</v>
      </c>
      <c r="AF7" s="1" t="s">
        <v>17</v>
      </c>
      <c r="AG7" s="3"/>
      <c r="AH7" s="3"/>
      <c r="AI7" s="8"/>
      <c r="AJ7" s="3"/>
      <c r="AK7" s="3"/>
      <c r="AM7" s="1"/>
      <c r="AN7" s="1"/>
      <c r="AO7" s="1"/>
      <c r="AP7" s="1"/>
      <c r="AQ7" s="1"/>
      <c r="AR7" s="1"/>
      <c r="AS7" s="1"/>
      <c r="AT7" s="1"/>
      <c r="AU7" s="1"/>
      <c r="AX7">
        <v>5</v>
      </c>
      <c r="AY7">
        <v>1</v>
      </c>
      <c r="AZ7" s="12">
        <v>7</v>
      </c>
    </row>
    <row r="8" spans="1:52" x14ac:dyDescent="0.25">
      <c r="A8">
        <v>6</v>
      </c>
      <c r="B8" t="str">
        <f>Tirages!B7</f>
        <v>Equipe 6</v>
      </c>
      <c r="C8" t="str">
        <f>Tirages!C7</f>
        <v>F</v>
      </c>
      <c r="D8">
        <v>1</v>
      </c>
      <c r="F8">
        <v>3</v>
      </c>
      <c r="G8" t="s">
        <v>7</v>
      </c>
      <c r="H8">
        <v>1</v>
      </c>
      <c r="I8" s="104"/>
      <c r="J8" s="6">
        <v>5</v>
      </c>
      <c r="K8" s="6" t="s">
        <v>5</v>
      </c>
      <c r="L8" s="5">
        <v>1</v>
      </c>
      <c r="M8" s="11">
        <v>1</v>
      </c>
      <c r="N8" s="5">
        <v>4</v>
      </c>
      <c r="O8" s="5">
        <v>6</v>
      </c>
      <c r="P8" s="5">
        <v>1</v>
      </c>
      <c r="Q8" s="5">
        <v>5</v>
      </c>
      <c r="R8" s="5">
        <v>6</v>
      </c>
      <c r="T8" s="5">
        <v>5</v>
      </c>
      <c r="U8" s="5">
        <v>1</v>
      </c>
      <c r="X8" s="5">
        <v>5</v>
      </c>
      <c r="Y8" s="5">
        <v>1</v>
      </c>
      <c r="AB8" s="1"/>
      <c r="AC8" s="1">
        <v>5</v>
      </c>
      <c r="AD8" s="1" t="s">
        <v>5</v>
      </c>
      <c r="AE8" s="1">
        <v>9</v>
      </c>
      <c r="AF8" s="1" t="s">
        <v>19</v>
      </c>
      <c r="AG8" s="3"/>
      <c r="AH8" s="3"/>
      <c r="AI8" s="8"/>
      <c r="AJ8" s="3"/>
      <c r="AK8" s="3"/>
      <c r="AM8" s="1"/>
      <c r="AN8" s="1"/>
      <c r="AO8" s="1"/>
      <c r="AP8" s="1"/>
      <c r="AQ8" s="1"/>
      <c r="AR8" s="1"/>
      <c r="AS8" s="1"/>
      <c r="AT8" s="1"/>
      <c r="AU8" s="1"/>
      <c r="AX8">
        <v>6</v>
      </c>
      <c r="AY8">
        <v>2</v>
      </c>
      <c r="AZ8" s="12">
        <v>2</v>
      </c>
    </row>
    <row r="9" spans="1:52" x14ac:dyDescent="0.25">
      <c r="A9">
        <v>7</v>
      </c>
      <c r="B9" t="str">
        <f>Tirages!B8</f>
        <v>Equipe 7</v>
      </c>
      <c r="C9" t="str">
        <f>Tirages!C8</f>
        <v>G</v>
      </c>
      <c r="D9">
        <v>1</v>
      </c>
      <c r="F9">
        <v>16</v>
      </c>
      <c r="G9" t="s">
        <v>7</v>
      </c>
      <c r="H9">
        <v>1</v>
      </c>
      <c r="I9" s="104"/>
      <c r="J9" s="6">
        <v>12</v>
      </c>
      <c r="K9" s="6" t="s">
        <v>5</v>
      </c>
      <c r="L9" s="5">
        <v>1</v>
      </c>
      <c r="M9" s="10">
        <v>1</v>
      </c>
      <c r="N9" s="5">
        <v>4</v>
      </c>
      <c r="O9" s="5">
        <v>7</v>
      </c>
      <c r="P9" s="5">
        <v>2</v>
      </c>
      <c r="Q9" s="5">
        <v>5</v>
      </c>
      <c r="R9" s="5">
        <v>7</v>
      </c>
      <c r="T9" s="5">
        <v>7</v>
      </c>
      <c r="U9" s="5">
        <v>1</v>
      </c>
      <c r="X9" s="5">
        <v>7</v>
      </c>
      <c r="Y9" s="5">
        <v>1</v>
      </c>
      <c r="AB9" s="1"/>
      <c r="AC9" s="1">
        <v>12</v>
      </c>
      <c r="AD9" s="1" t="s">
        <v>5</v>
      </c>
      <c r="AE9" s="1">
        <v>13</v>
      </c>
      <c r="AF9" s="1" t="s">
        <v>21</v>
      </c>
      <c r="AG9" s="3"/>
      <c r="AH9" s="3"/>
      <c r="AI9" s="8"/>
      <c r="AJ9" s="3"/>
      <c r="AK9" s="3"/>
      <c r="AM9" s="1"/>
      <c r="AN9" s="1"/>
      <c r="AO9" s="1"/>
      <c r="AP9" s="1"/>
      <c r="AQ9" s="1"/>
      <c r="AR9" s="1"/>
      <c r="AS9" s="1"/>
      <c r="AT9" s="1"/>
      <c r="AU9" s="1"/>
      <c r="AX9">
        <v>7</v>
      </c>
      <c r="AY9">
        <v>1</v>
      </c>
      <c r="AZ9" s="12">
        <v>8</v>
      </c>
    </row>
    <row r="10" spans="1:52" x14ac:dyDescent="0.25">
      <c r="A10">
        <v>8</v>
      </c>
      <c r="B10" t="str">
        <f>Tirages!B9</f>
        <v>Equipe 8</v>
      </c>
      <c r="C10" t="str">
        <f>Tirages!C9</f>
        <v>H</v>
      </c>
      <c r="D10">
        <v>1</v>
      </c>
      <c r="F10">
        <v>4</v>
      </c>
      <c r="G10" t="s">
        <v>8</v>
      </c>
      <c r="H10">
        <v>1</v>
      </c>
      <c r="I10" s="104"/>
      <c r="J10" s="6">
        <v>1</v>
      </c>
      <c r="K10" s="6" t="s">
        <v>5</v>
      </c>
      <c r="L10" s="5">
        <v>1</v>
      </c>
      <c r="M10" s="5">
        <v>1</v>
      </c>
      <c r="N10" s="5">
        <v>4</v>
      </c>
      <c r="O10" s="5">
        <v>8</v>
      </c>
      <c r="P10" s="5">
        <v>1</v>
      </c>
      <c r="Q10" s="5">
        <v>7</v>
      </c>
      <c r="R10" s="5">
        <v>8</v>
      </c>
      <c r="T10" s="5">
        <v>8</v>
      </c>
      <c r="U10" s="5">
        <v>1</v>
      </c>
      <c r="X10" s="5">
        <v>8</v>
      </c>
      <c r="Y10" s="5">
        <v>1</v>
      </c>
      <c r="AB10" s="1"/>
      <c r="AC10" s="1">
        <v>1</v>
      </c>
      <c r="AD10" s="1" t="s">
        <v>5</v>
      </c>
      <c r="AE10" s="1">
        <v>10</v>
      </c>
      <c r="AF10" s="1" t="s">
        <v>20</v>
      </c>
      <c r="AG10" s="3"/>
      <c r="AH10" s="3"/>
      <c r="AI10" s="8"/>
      <c r="AJ10" s="3"/>
      <c r="AK10" s="3"/>
      <c r="AM10" s="1"/>
      <c r="AN10" s="1"/>
      <c r="AO10" s="1"/>
      <c r="AP10" s="1"/>
      <c r="AQ10" s="1"/>
      <c r="AR10" s="1"/>
      <c r="AS10" s="1"/>
      <c r="AT10" s="1"/>
      <c r="AU10" s="1"/>
      <c r="AX10">
        <v>8</v>
      </c>
      <c r="AY10">
        <v>1</v>
      </c>
      <c r="AZ10" s="12">
        <v>10</v>
      </c>
    </row>
    <row r="11" spans="1:52" x14ac:dyDescent="0.25">
      <c r="A11">
        <v>9</v>
      </c>
      <c r="B11" t="str">
        <f>Tirages!B10</f>
        <v>Equipe 9</v>
      </c>
      <c r="C11" t="str">
        <f>Tirages!C10</f>
        <v>I</v>
      </c>
      <c r="D11">
        <v>1</v>
      </c>
      <c r="F11">
        <v>11</v>
      </c>
      <c r="G11" t="s">
        <v>8</v>
      </c>
      <c r="H11">
        <v>1</v>
      </c>
      <c r="I11" s="104"/>
      <c r="J11" s="6">
        <v>2</v>
      </c>
      <c r="K11" s="6" t="s">
        <v>6</v>
      </c>
      <c r="L11" s="5">
        <v>1</v>
      </c>
      <c r="M11" s="11">
        <v>2</v>
      </c>
      <c r="N11" s="10">
        <v>5</v>
      </c>
      <c r="O11" s="5">
        <v>9</v>
      </c>
      <c r="P11" s="5">
        <v>2</v>
      </c>
      <c r="Q11" s="5">
        <v>7</v>
      </c>
      <c r="R11" s="5">
        <v>9</v>
      </c>
      <c r="T11" s="5">
        <v>9</v>
      </c>
      <c r="U11" s="5">
        <v>1</v>
      </c>
      <c r="X11" s="5">
        <v>9</v>
      </c>
      <c r="Y11" s="5">
        <v>1</v>
      </c>
      <c r="AB11" s="1"/>
      <c r="AC11" s="1"/>
      <c r="AD11" s="1"/>
      <c r="AE11" s="1"/>
      <c r="AF11" s="1"/>
      <c r="AG11" s="3"/>
      <c r="AH11" s="3"/>
      <c r="AI11" s="7"/>
      <c r="AJ11" s="3"/>
      <c r="AK11" s="3"/>
      <c r="AM11" s="1"/>
      <c r="AN11" s="1"/>
      <c r="AO11" s="1"/>
      <c r="AP11" s="1"/>
      <c r="AQ11" s="1"/>
      <c r="AR11" s="1"/>
      <c r="AS11" s="1"/>
      <c r="AT11" s="1"/>
      <c r="AU11" s="1"/>
      <c r="AX11">
        <v>9</v>
      </c>
      <c r="AY11">
        <v>1</v>
      </c>
      <c r="AZ11" s="12">
        <v>9</v>
      </c>
    </row>
    <row r="12" spans="1:52" x14ac:dyDescent="0.25">
      <c r="A12">
        <v>10</v>
      </c>
      <c r="B12" t="str">
        <f>Tirages!B11</f>
        <v>Equipe 10</v>
      </c>
      <c r="C12" t="str">
        <f>Tirages!C11</f>
        <v>J</v>
      </c>
      <c r="D12">
        <v>1</v>
      </c>
      <c r="F12">
        <v>6</v>
      </c>
      <c r="G12" t="s">
        <v>17</v>
      </c>
      <c r="H12">
        <v>1</v>
      </c>
      <c r="I12" s="104"/>
      <c r="J12" s="6">
        <v>7</v>
      </c>
      <c r="K12" s="6" t="s">
        <v>6</v>
      </c>
      <c r="L12" s="5">
        <v>1</v>
      </c>
      <c r="M12" s="11">
        <v>2</v>
      </c>
      <c r="N12" s="5">
        <v>5</v>
      </c>
      <c r="O12" s="5">
        <v>11</v>
      </c>
      <c r="P12" s="5">
        <v>1</v>
      </c>
      <c r="Q12" s="5">
        <v>9</v>
      </c>
      <c r="R12" s="5">
        <v>10</v>
      </c>
      <c r="T12" s="5">
        <v>10</v>
      </c>
      <c r="U12" s="5">
        <v>1</v>
      </c>
      <c r="X12" s="5">
        <v>10</v>
      </c>
      <c r="Y12" s="5">
        <v>1</v>
      </c>
      <c r="AB12" s="1"/>
      <c r="AC12" s="1"/>
      <c r="AD12" s="1"/>
      <c r="AE12" s="1"/>
      <c r="AF12" s="1"/>
      <c r="AG12" s="3"/>
      <c r="AH12" s="3"/>
      <c r="AI12" s="7"/>
      <c r="AJ12" s="3"/>
      <c r="AK12" s="3"/>
      <c r="AM12" s="1"/>
      <c r="AN12" s="1"/>
      <c r="AO12" s="1"/>
      <c r="AP12" s="1"/>
      <c r="AQ12" s="1"/>
      <c r="AR12" s="1"/>
      <c r="AS12" s="1"/>
      <c r="AT12" s="1"/>
      <c r="AU12" s="1"/>
      <c r="AX12">
        <v>10</v>
      </c>
      <c r="AY12">
        <v>1</v>
      </c>
      <c r="AZ12" s="12">
        <v>1</v>
      </c>
    </row>
    <row r="13" spans="1:52" x14ac:dyDescent="0.25">
      <c r="A13">
        <v>11</v>
      </c>
      <c r="B13" t="str">
        <f>Tirages!B12</f>
        <v>Equipe 11</v>
      </c>
      <c r="C13" t="str">
        <f>Tirages!C12</f>
        <v>K</v>
      </c>
      <c r="D13">
        <v>1</v>
      </c>
      <c r="F13">
        <v>8</v>
      </c>
      <c r="G13" t="s">
        <v>18</v>
      </c>
      <c r="H13">
        <v>1</v>
      </c>
      <c r="I13" s="104"/>
      <c r="J13" s="6">
        <v>3</v>
      </c>
      <c r="K13" s="6" t="s">
        <v>7</v>
      </c>
      <c r="L13" s="5">
        <v>1</v>
      </c>
      <c r="M13" s="11">
        <v>3</v>
      </c>
      <c r="N13" s="5">
        <v>6</v>
      </c>
      <c r="O13" s="5">
        <v>10</v>
      </c>
      <c r="P13" s="5">
        <v>2</v>
      </c>
      <c r="Q13" s="5">
        <v>9</v>
      </c>
      <c r="R13" s="5">
        <v>11</v>
      </c>
      <c r="T13" s="5">
        <v>11</v>
      </c>
      <c r="U13" s="5">
        <v>0</v>
      </c>
      <c r="X13" s="5">
        <v>11</v>
      </c>
      <c r="Y13" s="5">
        <v>0</v>
      </c>
      <c r="AB13" s="1"/>
      <c r="AC13" s="1"/>
      <c r="AD13" s="1"/>
      <c r="AE13" s="1"/>
      <c r="AF13" s="1"/>
      <c r="AG13" s="3"/>
      <c r="AH13" s="3"/>
      <c r="AI13" s="7"/>
      <c r="AJ13" s="3"/>
      <c r="AK13" s="3"/>
      <c r="AM13" s="1"/>
      <c r="AN13" s="1"/>
      <c r="AO13" s="1"/>
      <c r="AP13" s="1"/>
      <c r="AQ13" s="1"/>
      <c r="AR13" s="1"/>
      <c r="AS13" s="1"/>
      <c r="AT13" s="1"/>
      <c r="AU13" s="1"/>
      <c r="AX13">
        <v>11</v>
      </c>
      <c r="AY13">
        <v>0</v>
      </c>
      <c r="AZ13" s="12">
        <v>0</v>
      </c>
    </row>
    <row r="14" spans="1:52" x14ac:dyDescent="0.25">
      <c r="A14">
        <v>12</v>
      </c>
      <c r="B14" t="str">
        <f>Tirages!B13</f>
        <v>Equipe 12</v>
      </c>
      <c r="C14" t="str">
        <f>Tirages!C13</f>
        <v>L</v>
      </c>
      <c r="D14">
        <v>1</v>
      </c>
      <c r="F14">
        <v>15</v>
      </c>
      <c r="G14" t="s">
        <v>18</v>
      </c>
      <c r="H14">
        <v>1</v>
      </c>
      <c r="I14" s="104"/>
      <c r="J14" s="6">
        <v>16</v>
      </c>
      <c r="K14" s="6" t="s">
        <v>7</v>
      </c>
      <c r="L14" s="5">
        <v>1</v>
      </c>
      <c r="M14" s="10">
        <v>3</v>
      </c>
      <c r="N14" s="5">
        <v>6</v>
      </c>
      <c r="O14" s="5">
        <v>12</v>
      </c>
      <c r="P14" s="5">
        <v>1</v>
      </c>
      <c r="Q14" s="5">
        <v>11</v>
      </c>
      <c r="R14" s="5">
        <v>12</v>
      </c>
      <c r="AB14" s="1"/>
      <c r="AC14" s="1"/>
      <c r="AD14" s="1"/>
      <c r="AE14" s="1"/>
      <c r="AF14" s="1"/>
      <c r="AG14" s="3"/>
      <c r="AH14" s="3"/>
      <c r="AI14" s="7"/>
      <c r="AJ14" s="3"/>
      <c r="AK14" s="3"/>
      <c r="AM14" s="1"/>
      <c r="AN14" s="1"/>
      <c r="AO14" s="1"/>
      <c r="AP14" s="1"/>
      <c r="AQ14" s="1"/>
      <c r="AR14" s="1"/>
      <c r="AS14" s="1"/>
      <c r="AT14" s="1"/>
      <c r="AU14" s="1"/>
      <c r="AX14">
        <v>12</v>
      </c>
      <c r="AY14">
        <v>1</v>
      </c>
      <c r="AZ14">
        <v>5</v>
      </c>
    </row>
    <row r="15" spans="1:52" x14ac:dyDescent="0.25">
      <c r="A15">
        <v>13</v>
      </c>
      <c r="B15" t="str">
        <f>Tirages!B14</f>
        <v>Equipe 13</v>
      </c>
      <c r="C15" t="str">
        <f>Tirages!C14</f>
        <v>M</v>
      </c>
      <c r="D15">
        <v>1</v>
      </c>
      <c r="F15">
        <v>9</v>
      </c>
      <c r="G15" t="s">
        <v>19</v>
      </c>
      <c r="H15">
        <v>1</v>
      </c>
      <c r="I15" s="104"/>
      <c r="J15" s="6">
        <v>6</v>
      </c>
      <c r="K15" s="6" t="s">
        <v>17</v>
      </c>
      <c r="L15" s="5">
        <v>1</v>
      </c>
      <c r="M15" s="11">
        <v>5</v>
      </c>
      <c r="N15" s="10">
        <v>7</v>
      </c>
      <c r="O15" s="5">
        <v>13</v>
      </c>
      <c r="P15" s="5">
        <v>1</v>
      </c>
      <c r="Q15" s="5">
        <v>12</v>
      </c>
      <c r="R15" s="5">
        <v>13</v>
      </c>
      <c r="AB15" s="1"/>
      <c r="AC15" s="1"/>
      <c r="AD15" s="1"/>
      <c r="AE15" s="1"/>
      <c r="AF15" s="1"/>
      <c r="AG15" s="3"/>
      <c r="AH15" s="3"/>
      <c r="AI15" s="8"/>
      <c r="AJ15" s="3"/>
      <c r="AK15" s="3"/>
      <c r="AM15" s="1"/>
      <c r="AN15" s="1"/>
      <c r="AO15" s="1"/>
      <c r="AP15" s="1"/>
      <c r="AQ15" s="1"/>
      <c r="AR15" s="1"/>
      <c r="AS15" s="1"/>
      <c r="AT15" s="1"/>
      <c r="AU15" s="1"/>
      <c r="AX15">
        <v>13</v>
      </c>
      <c r="AY15">
        <v>0</v>
      </c>
      <c r="AZ15">
        <v>0</v>
      </c>
    </row>
    <row r="16" spans="1:52" x14ac:dyDescent="0.25">
      <c r="A16">
        <v>14</v>
      </c>
      <c r="B16" t="str">
        <f>Tirages!B15</f>
        <v>Equipe 14</v>
      </c>
      <c r="C16" t="str">
        <f>Tirages!C15</f>
        <v>N</v>
      </c>
      <c r="D16">
        <v>1</v>
      </c>
      <c r="F16">
        <v>10</v>
      </c>
      <c r="G16" t="s">
        <v>20</v>
      </c>
      <c r="H16">
        <v>1</v>
      </c>
      <c r="I16" s="104"/>
      <c r="J16" s="6">
        <v>9</v>
      </c>
      <c r="K16" s="6" t="s">
        <v>19</v>
      </c>
      <c r="L16" s="5">
        <v>1</v>
      </c>
      <c r="M16" s="11">
        <v>7</v>
      </c>
      <c r="N16" s="5">
        <v>8</v>
      </c>
      <c r="O16" s="5">
        <v>14</v>
      </c>
      <c r="P16" s="5">
        <v>1</v>
      </c>
      <c r="Q16" s="5">
        <v>13</v>
      </c>
      <c r="R16" s="5">
        <v>14</v>
      </c>
      <c r="AB16" s="1"/>
      <c r="AC16" s="1"/>
      <c r="AD16" s="1"/>
      <c r="AE16" s="1"/>
      <c r="AF16" s="1"/>
      <c r="AG16" s="3"/>
      <c r="AH16" s="3"/>
      <c r="AI16" s="8"/>
      <c r="AJ16" s="3"/>
      <c r="AK16" s="3"/>
      <c r="AM16" s="1"/>
      <c r="AN16" s="1"/>
      <c r="AO16" s="1"/>
      <c r="AP16" s="1"/>
      <c r="AQ16" s="1"/>
      <c r="AR16" s="1"/>
      <c r="AS16" s="1"/>
      <c r="AT16" s="1"/>
      <c r="AU16" s="1"/>
    </row>
    <row r="17" spans="1:47" x14ac:dyDescent="0.25">
      <c r="A17">
        <v>15</v>
      </c>
      <c r="B17" t="str">
        <f>Tirages!B16</f>
        <v>Equipe 15</v>
      </c>
      <c r="C17" t="str">
        <f>Tirages!C16</f>
        <v>O</v>
      </c>
      <c r="D17">
        <v>1</v>
      </c>
      <c r="F17">
        <v>13</v>
      </c>
      <c r="G17" t="s">
        <v>21</v>
      </c>
      <c r="H17">
        <v>1</v>
      </c>
      <c r="I17" s="104"/>
      <c r="J17" s="6">
        <v>13</v>
      </c>
      <c r="K17" s="6" t="s">
        <v>21</v>
      </c>
      <c r="L17" s="5">
        <v>1</v>
      </c>
      <c r="M17" s="5">
        <v>9</v>
      </c>
      <c r="N17" s="5">
        <v>9</v>
      </c>
      <c r="O17" s="5">
        <v>15</v>
      </c>
      <c r="P17" s="5">
        <v>1</v>
      </c>
      <c r="Q17" s="5">
        <v>14</v>
      </c>
      <c r="R17" s="5">
        <v>15</v>
      </c>
      <c r="AB17" s="1"/>
      <c r="AC17" s="1"/>
      <c r="AD17" s="1"/>
      <c r="AE17" s="1"/>
      <c r="AF17" s="1"/>
      <c r="AG17" s="3"/>
      <c r="AH17" s="3"/>
      <c r="AI17" s="8"/>
      <c r="AJ17" s="3"/>
      <c r="AK17" s="3"/>
      <c r="AM17" s="1"/>
      <c r="AN17" s="1"/>
      <c r="AO17" s="1"/>
      <c r="AP17" s="1"/>
      <c r="AQ17" s="1"/>
      <c r="AR17" s="1"/>
      <c r="AS17" s="1"/>
      <c r="AT17" s="1"/>
      <c r="AU17" s="1"/>
    </row>
    <row r="18" spans="1:47" x14ac:dyDescent="0.25">
      <c r="A18">
        <v>16</v>
      </c>
      <c r="B18" t="e">
        <f>Tirages!#REF!</f>
        <v>#REF!</v>
      </c>
      <c r="C18" t="e">
        <f>Tirages!#REF!</f>
        <v>#REF!</v>
      </c>
      <c r="D18">
        <v>1</v>
      </c>
      <c r="F18">
        <v>14</v>
      </c>
      <c r="G18" t="s">
        <v>22</v>
      </c>
      <c r="H18">
        <v>1</v>
      </c>
      <c r="I18" s="104"/>
      <c r="J18" s="6">
        <v>10</v>
      </c>
      <c r="K18" s="6" t="s">
        <v>20</v>
      </c>
      <c r="L18" s="5">
        <v>1</v>
      </c>
      <c r="M18" s="11">
        <v>8</v>
      </c>
      <c r="N18" s="5">
        <v>10</v>
      </c>
      <c r="O18" s="5">
        <v>16</v>
      </c>
      <c r="P18" s="5">
        <v>1</v>
      </c>
      <c r="Q18" s="5">
        <v>15</v>
      </c>
      <c r="R18" s="5">
        <v>16</v>
      </c>
      <c r="AB18" s="1"/>
      <c r="AC18" s="1"/>
      <c r="AD18" s="1"/>
      <c r="AE18" s="1"/>
      <c r="AF18" s="1"/>
      <c r="AG18" s="3"/>
      <c r="AH18" s="3"/>
      <c r="AI18" s="8"/>
      <c r="AJ18" s="3"/>
      <c r="AK18" s="3"/>
      <c r="AM18" s="1"/>
      <c r="AN18" s="1"/>
      <c r="AO18" s="1"/>
      <c r="AP18" s="1"/>
      <c r="AQ18" s="1"/>
      <c r="AR18" s="1"/>
      <c r="AS18" s="1"/>
      <c r="AT18" s="1"/>
      <c r="AU18" s="1"/>
    </row>
    <row r="19" spans="1:47" x14ac:dyDescent="0.25">
      <c r="A19">
        <v>17</v>
      </c>
      <c r="B19">
        <f>Tirages!B32</f>
        <v>0</v>
      </c>
      <c r="C19">
        <f>Tirages!C32</f>
        <v>0</v>
      </c>
      <c r="D19">
        <v>1</v>
      </c>
      <c r="I19" s="104"/>
      <c r="M19" s="11"/>
      <c r="AB19" s="1"/>
      <c r="AC19" s="1"/>
      <c r="AD19" s="1"/>
      <c r="AE19" s="1"/>
      <c r="AF19" s="1"/>
      <c r="AG19" s="3"/>
      <c r="AH19" s="3"/>
      <c r="AI19" s="7"/>
      <c r="AJ19" s="3"/>
      <c r="AK19" s="3"/>
      <c r="AM19" s="3"/>
      <c r="AN19" s="3"/>
      <c r="AO19" s="3"/>
      <c r="AP19" s="3"/>
      <c r="AQ19" s="3"/>
      <c r="AR19" s="3"/>
      <c r="AS19" s="3"/>
      <c r="AT19" s="3"/>
      <c r="AU19" s="3"/>
    </row>
    <row r="20" spans="1:47" x14ac:dyDescent="0.25">
      <c r="A20">
        <v>18</v>
      </c>
      <c r="B20">
        <f>Tirages!B33</f>
        <v>0</v>
      </c>
      <c r="C20">
        <f>Tirages!C33</f>
        <v>0</v>
      </c>
      <c r="D20">
        <v>1</v>
      </c>
      <c r="I20" s="104"/>
      <c r="AB20" s="1"/>
      <c r="AC20" s="1"/>
      <c r="AD20" s="1"/>
      <c r="AE20" s="1"/>
      <c r="AF20" s="1"/>
      <c r="AG20" s="3"/>
      <c r="AH20" s="3"/>
      <c r="AI20" s="7"/>
      <c r="AJ20" s="3"/>
      <c r="AK20" s="3"/>
      <c r="AM20" s="3"/>
      <c r="AN20" s="3"/>
      <c r="AO20" s="3"/>
      <c r="AP20" s="3"/>
      <c r="AQ20" s="3"/>
      <c r="AR20" s="3"/>
      <c r="AS20" s="3"/>
      <c r="AT20" s="3"/>
      <c r="AU20" s="3"/>
    </row>
    <row r="21" spans="1:47" x14ac:dyDescent="0.25">
      <c r="A21">
        <v>19</v>
      </c>
      <c r="B21">
        <f>Tirages!B34</f>
        <v>0</v>
      </c>
      <c r="C21">
        <f>Tirages!C34</f>
        <v>0</v>
      </c>
      <c r="D21">
        <v>1</v>
      </c>
      <c r="I21" s="104"/>
      <c r="AB21" s="1"/>
      <c r="AC21" s="1"/>
      <c r="AD21" s="1"/>
      <c r="AE21" s="1"/>
      <c r="AF21" s="1"/>
      <c r="AG21" s="3"/>
      <c r="AH21" s="3"/>
      <c r="AI21" s="7"/>
      <c r="AJ21" s="3"/>
      <c r="AK21" s="3"/>
      <c r="AM21" s="3"/>
      <c r="AN21" s="3"/>
      <c r="AO21" s="3"/>
      <c r="AP21" s="3"/>
      <c r="AQ21" s="3"/>
      <c r="AR21" s="3"/>
      <c r="AS21" s="3"/>
      <c r="AT21" s="3"/>
      <c r="AU21" s="3"/>
    </row>
    <row r="22" spans="1:47" x14ac:dyDescent="0.25">
      <c r="A22">
        <v>20</v>
      </c>
      <c r="B22">
        <f>Tirages!B35</f>
        <v>0</v>
      </c>
      <c r="C22">
        <f>Tirages!C35</f>
        <v>0</v>
      </c>
      <c r="D22">
        <v>1</v>
      </c>
      <c r="I22" s="104"/>
      <c r="M22" s="10"/>
      <c r="AB22" s="1"/>
      <c r="AC22" s="1"/>
      <c r="AD22" s="1"/>
      <c r="AE22" s="1"/>
      <c r="AF22" s="1"/>
      <c r="AG22" s="3"/>
      <c r="AH22" s="3"/>
      <c r="AI22" s="7"/>
      <c r="AJ22" s="3"/>
      <c r="AK22" s="3"/>
      <c r="AM22" s="3"/>
      <c r="AN22" s="3"/>
      <c r="AO22" s="3"/>
      <c r="AP22" s="3"/>
      <c r="AQ22" s="3"/>
      <c r="AR22" s="3"/>
      <c r="AS22" s="3"/>
      <c r="AT22" s="3"/>
      <c r="AU22" s="3"/>
    </row>
    <row r="23" spans="1:47" x14ac:dyDescent="0.25">
      <c r="A23">
        <v>21</v>
      </c>
      <c r="B23">
        <f>Tirages!B36</f>
        <v>0</v>
      </c>
      <c r="C23">
        <f>Tirages!C36</f>
        <v>0</v>
      </c>
      <c r="D23">
        <v>1</v>
      </c>
      <c r="I23" s="104"/>
      <c r="M23" s="11"/>
      <c r="N23" s="10"/>
      <c r="AB23" s="1"/>
      <c r="AC23" s="1"/>
      <c r="AD23" s="1"/>
      <c r="AE23" s="1"/>
      <c r="AF23" s="1"/>
      <c r="AG23" s="3"/>
      <c r="AH23" s="3"/>
      <c r="AI23" s="8"/>
      <c r="AJ23" s="3"/>
      <c r="AK23" s="3"/>
      <c r="AM23" s="3"/>
      <c r="AN23" s="3"/>
      <c r="AO23" s="3"/>
      <c r="AP23" s="3"/>
      <c r="AQ23" s="3"/>
      <c r="AR23" s="3"/>
      <c r="AS23" s="3"/>
      <c r="AT23" s="3"/>
      <c r="AU23" s="3"/>
    </row>
    <row r="24" spans="1:47" x14ac:dyDescent="0.25">
      <c r="A24">
        <v>22</v>
      </c>
      <c r="B24">
        <f>Tirages!B37</f>
        <v>0</v>
      </c>
      <c r="C24">
        <f>Tirages!C37</f>
        <v>0</v>
      </c>
      <c r="D24">
        <v>1</v>
      </c>
      <c r="I24" s="104"/>
      <c r="M24" s="11"/>
      <c r="N24" s="10"/>
      <c r="AB24" s="1"/>
      <c r="AC24" s="1"/>
      <c r="AD24" s="1"/>
      <c r="AE24" s="1"/>
      <c r="AF24" s="1"/>
      <c r="AG24" s="3"/>
      <c r="AH24" s="3"/>
      <c r="AI24" s="8"/>
      <c r="AJ24" s="3"/>
      <c r="AK24" s="3"/>
      <c r="AM24" s="3"/>
      <c r="AN24" s="3"/>
      <c r="AO24" s="3"/>
      <c r="AP24" s="3"/>
      <c r="AQ24" s="3"/>
      <c r="AR24" s="3"/>
      <c r="AS24" s="3"/>
      <c r="AT24" s="3"/>
      <c r="AU24" s="3"/>
    </row>
    <row r="25" spans="1:47" x14ac:dyDescent="0.25">
      <c r="A25">
        <v>23</v>
      </c>
      <c r="B25">
        <f>Tirages!B38</f>
        <v>0</v>
      </c>
      <c r="C25">
        <f>Tirages!C38</f>
        <v>0</v>
      </c>
      <c r="D25">
        <v>1</v>
      </c>
      <c r="I25" s="104"/>
      <c r="M25" s="11"/>
      <c r="AB25" s="1"/>
      <c r="AC25" s="1"/>
      <c r="AD25" s="1"/>
      <c r="AE25" s="1"/>
      <c r="AF25" s="1"/>
      <c r="AG25" s="3"/>
      <c r="AH25" s="3"/>
      <c r="AI25" s="8"/>
      <c r="AJ25" s="3"/>
      <c r="AK25" s="3"/>
      <c r="AM25" s="3"/>
      <c r="AN25" s="3"/>
      <c r="AO25" s="3"/>
      <c r="AP25" s="3"/>
      <c r="AQ25" s="3"/>
      <c r="AR25" s="3"/>
      <c r="AS25" s="3"/>
      <c r="AT25" s="3"/>
      <c r="AU25" s="3"/>
    </row>
    <row r="26" spans="1:47" x14ac:dyDescent="0.25">
      <c r="A26">
        <v>24</v>
      </c>
      <c r="B26">
        <f>Tirages!B39</f>
        <v>0</v>
      </c>
      <c r="C26">
        <f>Tirages!C39</f>
        <v>0</v>
      </c>
      <c r="D26">
        <v>1</v>
      </c>
      <c r="I26" s="104"/>
      <c r="AB26" s="1"/>
      <c r="AC26" s="1"/>
      <c r="AD26" s="1"/>
      <c r="AE26" s="1"/>
      <c r="AF26" s="1"/>
      <c r="AG26" s="3"/>
      <c r="AH26" s="3"/>
      <c r="AI26" s="8"/>
      <c r="AJ26" s="3"/>
      <c r="AK26" s="3"/>
      <c r="AM26" s="3"/>
      <c r="AN26" s="3"/>
      <c r="AO26" s="3"/>
      <c r="AP26" s="3"/>
      <c r="AQ26" s="3"/>
      <c r="AR26" s="3"/>
      <c r="AS26" s="3"/>
      <c r="AT26" s="3"/>
      <c r="AU26" s="3"/>
    </row>
    <row r="27" spans="1:47" x14ac:dyDescent="0.25">
      <c r="A27">
        <v>25</v>
      </c>
      <c r="B27">
        <f>Tirages!B40</f>
        <v>0</v>
      </c>
      <c r="C27">
        <f>Tirages!C40</f>
        <v>0</v>
      </c>
      <c r="D27">
        <v>1</v>
      </c>
      <c r="I27" s="104"/>
      <c r="M27" s="10"/>
      <c r="AB27" s="1"/>
      <c r="AC27" s="1"/>
      <c r="AD27" s="1"/>
      <c r="AE27" s="1"/>
      <c r="AF27" s="1"/>
      <c r="AG27" s="3"/>
      <c r="AH27" s="3"/>
      <c r="AI27" s="7"/>
      <c r="AJ27" s="3"/>
      <c r="AK27" s="3"/>
      <c r="AM27" s="3"/>
      <c r="AN27" s="3"/>
      <c r="AO27" s="3"/>
      <c r="AP27" s="3"/>
      <c r="AQ27" s="3"/>
      <c r="AR27" s="3"/>
      <c r="AS27" s="3"/>
      <c r="AT27" s="3"/>
      <c r="AU27" s="3"/>
    </row>
    <row r="28" spans="1:47" x14ac:dyDescent="0.25">
      <c r="A28">
        <v>26</v>
      </c>
      <c r="B28">
        <f>Tirages!B41</f>
        <v>0</v>
      </c>
      <c r="C28">
        <f>Tirages!C41</f>
        <v>0</v>
      </c>
      <c r="D28">
        <v>1</v>
      </c>
      <c r="I28" s="104"/>
      <c r="M28" s="11"/>
      <c r="N28" s="10"/>
      <c r="AB28" s="1"/>
      <c r="AC28" s="1"/>
      <c r="AD28" s="1"/>
      <c r="AE28" s="1"/>
      <c r="AF28" s="1"/>
      <c r="AG28" s="3"/>
      <c r="AH28" s="3"/>
      <c r="AI28" s="7"/>
      <c r="AJ28" s="3"/>
      <c r="AK28" s="3"/>
      <c r="AM28" s="3"/>
      <c r="AN28" s="3"/>
      <c r="AO28" s="3"/>
      <c r="AP28" s="3"/>
      <c r="AQ28" s="3"/>
      <c r="AR28" s="3"/>
      <c r="AS28" s="3"/>
      <c r="AT28" s="3"/>
      <c r="AU28" s="3"/>
    </row>
    <row r="29" spans="1:47" x14ac:dyDescent="0.25">
      <c r="A29">
        <v>27</v>
      </c>
      <c r="B29">
        <f>Tirages!B42</f>
        <v>0</v>
      </c>
      <c r="C29">
        <f>Tirages!C42</f>
        <v>0</v>
      </c>
      <c r="D29">
        <v>1</v>
      </c>
      <c r="I29" s="104"/>
      <c r="M29" s="11"/>
      <c r="N29" s="10"/>
      <c r="AB29" s="1"/>
      <c r="AC29" s="1"/>
      <c r="AD29" s="1"/>
      <c r="AE29" s="1"/>
      <c r="AF29" s="1"/>
      <c r="AG29" s="3"/>
      <c r="AH29" s="3"/>
      <c r="AI29" s="7"/>
      <c r="AJ29" s="3"/>
      <c r="AK29" s="3"/>
      <c r="AM29" s="3"/>
      <c r="AN29" s="3"/>
      <c r="AO29" s="3"/>
      <c r="AP29" s="3"/>
      <c r="AQ29" s="3"/>
      <c r="AR29" s="3"/>
      <c r="AS29" s="3"/>
      <c r="AT29" s="3"/>
      <c r="AU29" s="3"/>
    </row>
    <row r="30" spans="1:47" x14ac:dyDescent="0.25">
      <c r="A30">
        <v>28</v>
      </c>
      <c r="B30">
        <f>Tirages!B43</f>
        <v>0</v>
      </c>
      <c r="C30">
        <f>Tirages!C43</f>
        <v>0</v>
      </c>
      <c r="D30">
        <v>1</v>
      </c>
      <c r="I30" s="104"/>
      <c r="M30" s="10"/>
      <c r="AB30" s="1"/>
      <c r="AC30" s="1"/>
      <c r="AD30" s="1"/>
      <c r="AE30" s="1"/>
      <c r="AF30" s="1"/>
      <c r="AG30" s="3"/>
      <c r="AH30" s="3"/>
      <c r="AI30" s="7"/>
      <c r="AJ30" s="3"/>
      <c r="AK30" s="3"/>
      <c r="AM30" s="3"/>
      <c r="AN30" s="3"/>
      <c r="AO30" s="3"/>
      <c r="AP30" s="3"/>
      <c r="AQ30" s="3"/>
      <c r="AR30" s="3"/>
      <c r="AS30" s="3"/>
      <c r="AT30" s="3"/>
      <c r="AU30" s="3"/>
    </row>
    <row r="31" spans="1:47" x14ac:dyDescent="0.25">
      <c r="A31">
        <v>29</v>
      </c>
      <c r="B31">
        <f>Tirages!B44</f>
        <v>0</v>
      </c>
      <c r="C31">
        <f>Tirages!C44</f>
        <v>0</v>
      </c>
      <c r="D31">
        <v>1</v>
      </c>
      <c r="I31" s="104"/>
      <c r="M31" s="10"/>
      <c r="AB31" s="1"/>
      <c r="AC31" s="1"/>
      <c r="AD31" s="1"/>
      <c r="AE31" s="1"/>
      <c r="AF31" s="1"/>
      <c r="AG31" s="3"/>
      <c r="AH31" s="3"/>
      <c r="AI31" s="8"/>
      <c r="AJ31" s="3"/>
      <c r="AK31" s="3"/>
      <c r="AM31" s="3"/>
      <c r="AN31" s="3"/>
      <c r="AO31" s="3"/>
      <c r="AP31" s="3"/>
      <c r="AQ31" s="3"/>
      <c r="AR31" s="3"/>
      <c r="AS31" s="3"/>
      <c r="AT31" s="3"/>
      <c r="AU31" s="3"/>
    </row>
    <row r="32" spans="1:47" x14ac:dyDescent="0.25">
      <c r="A32">
        <v>30</v>
      </c>
      <c r="B32">
        <f>Tirages!B45</f>
        <v>0</v>
      </c>
      <c r="C32">
        <f>Tirages!C45</f>
        <v>0</v>
      </c>
      <c r="D32">
        <v>1</v>
      </c>
      <c r="I32" s="104"/>
      <c r="M32" s="11"/>
      <c r="AB32" s="1"/>
      <c r="AC32" s="1"/>
      <c r="AD32" s="1"/>
      <c r="AE32" s="1"/>
      <c r="AF32" s="1"/>
      <c r="AG32" s="3"/>
      <c r="AH32" s="3"/>
      <c r="AI32" s="8"/>
      <c r="AJ32" s="3"/>
      <c r="AK32" s="3"/>
      <c r="AM32" s="3"/>
      <c r="AN32" s="3"/>
      <c r="AO32" s="3"/>
      <c r="AP32" s="3"/>
      <c r="AQ32" s="3"/>
      <c r="AR32" s="3"/>
      <c r="AS32" s="3"/>
      <c r="AT32" s="3"/>
      <c r="AU32" s="3"/>
    </row>
    <row r="33" spans="1:47" x14ac:dyDescent="0.25">
      <c r="A33">
        <v>31</v>
      </c>
      <c r="B33">
        <f>Tirages!B46</f>
        <v>0</v>
      </c>
      <c r="C33">
        <f>Tirages!C46</f>
        <v>0</v>
      </c>
      <c r="D33">
        <v>1</v>
      </c>
      <c r="I33" s="104"/>
      <c r="M33" s="11"/>
      <c r="N33" s="10"/>
      <c r="AB33" s="1"/>
      <c r="AC33" s="1"/>
      <c r="AD33" s="1"/>
      <c r="AE33" s="1"/>
      <c r="AF33" s="1"/>
      <c r="AG33" s="3"/>
      <c r="AH33" s="3"/>
      <c r="AI33" s="8"/>
      <c r="AJ33" s="3"/>
      <c r="AK33" s="3"/>
      <c r="AM33" s="3"/>
      <c r="AN33" s="3"/>
      <c r="AO33" s="3"/>
      <c r="AP33" s="3"/>
      <c r="AQ33" s="3"/>
      <c r="AR33" s="3"/>
      <c r="AS33" s="3"/>
      <c r="AT33" s="3"/>
      <c r="AU33" s="3"/>
    </row>
    <row r="34" spans="1:47" x14ac:dyDescent="0.25">
      <c r="A34">
        <v>32</v>
      </c>
      <c r="B34">
        <f>Tirages!B47</f>
        <v>0</v>
      </c>
      <c r="C34">
        <f>Tirages!C47</f>
        <v>0</v>
      </c>
      <c r="D34">
        <v>1</v>
      </c>
      <c r="I34" s="104"/>
      <c r="AB34" s="1"/>
      <c r="AC34" s="1"/>
      <c r="AD34" s="1"/>
      <c r="AE34" s="1"/>
      <c r="AF34" s="1"/>
      <c r="AG34" s="3"/>
      <c r="AH34" s="3"/>
      <c r="AI34" s="8"/>
      <c r="AJ34" s="3"/>
      <c r="AK34" s="3"/>
      <c r="AM34" s="3"/>
      <c r="AN34" s="3"/>
      <c r="AO34" s="3"/>
      <c r="AP34" s="3"/>
      <c r="AQ34" s="3"/>
      <c r="AR34" s="3"/>
      <c r="AS34" s="3"/>
      <c r="AT34" s="3"/>
      <c r="AU34" s="3"/>
    </row>
    <row r="35" spans="1:47" x14ac:dyDescent="0.25">
      <c r="A35">
        <v>33</v>
      </c>
      <c r="B35">
        <f>Tirages!B48</f>
        <v>0</v>
      </c>
      <c r="C35">
        <f>Tirages!C48</f>
        <v>0</v>
      </c>
      <c r="D35">
        <v>1</v>
      </c>
      <c r="I35" s="104"/>
      <c r="M35" s="11"/>
      <c r="AI35" s="4"/>
    </row>
    <row r="36" spans="1:47" x14ac:dyDescent="0.25">
      <c r="A36">
        <v>34</v>
      </c>
      <c r="B36">
        <f>Tirages!B49</f>
        <v>0</v>
      </c>
      <c r="C36">
        <f>Tirages!C49</f>
        <v>0</v>
      </c>
      <c r="D36">
        <v>1</v>
      </c>
      <c r="I36" s="104"/>
      <c r="AI36" s="4"/>
    </row>
    <row r="37" spans="1:47" x14ac:dyDescent="0.25">
      <c r="A37">
        <v>35</v>
      </c>
      <c r="B37">
        <f>Tirages!B50</f>
        <v>0</v>
      </c>
      <c r="C37">
        <f>Tirages!C50</f>
        <v>0</v>
      </c>
      <c r="D37">
        <v>1</v>
      </c>
      <c r="I37" s="104"/>
      <c r="M37" s="11"/>
      <c r="N37" s="10"/>
      <c r="AI37" s="4"/>
    </row>
    <row r="38" spans="1:47" x14ac:dyDescent="0.25">
      <c r="A38">
        <v>36</v>
      </c>
      <c r="B38">
        <f>Tirages!B51</f>
        <v>0</v>
      </c>
      <c r="C38">
        <f>Tirages!C51</f>
        <v>0</v>
      </c>
      <c r="D38">
        <v>1</v>
      </c>
      <c r="I38" s="104"/>
      <c r="M38" s="11"/>
      <c r="AI38" s="4"/>
    </row>
    <row r="39" spans="1:47" x14ac:dyDescent="0.25">
      <c r="A39">
        <v>37</v>
      </c>
      <c r="B39">
        <f>Tirages!B52</f>
        <v>0</v>
      </c>
      <c r="C39">
        <f>Tirages!C52</f>
        <v>0</v>
      </c>
      <c r="D39">
        <v>1</v>
      </c>
      <c r="I39" s="104"/>
      <c r="M39" s="11"/>
      <c r="N39" s="10"/>
      <c r="AI39" s="9"/>
    </row>
    <row r="40" spans="1:47" x14ac:dyDescent="0.25">
      <c r="A40">
        <v>38</v>
      </c>
      <c r="B40">
        <f>Tirages!B53</f>
        <v>0</v>
      </c>
      <c r="C40">
        <f>Tirages!C53</f>
        <v>0</v>
      </c>
      <c r="D40">
        <v>1</v>
      </c>
      <c r="M40" s="10"/>
      <c r="AI40" s="9"/>
    </row>
    <row r="41" spans="1:47" x14ac:dyDescent="0.25">
      <c r="A41">
        <v>39</v>
      </c>
      <c r="B41">
        <f>Tirages!B54</f>
        <v>0</v>
      </c>
      <c r="C41">
        <f>Tirages!C54</f>
        <v>0</v>
      </c>
      <c r="D41">
        <v>1</v>
      </c>
      <c r="M41" s="11"/>
      <c r="AI41" s="9"/>
    </row>
    <row r="42" spans="1:47" x14ac:dyDescent="0.25">
      <c r="A42">
        <v>40</v>
      </c>
      <c r="B42">
        <f>Tirages!B55</f>
        <v>0</v>
      </c>
      <c r="C42">
        <f>Tirages!C55</f>
        <v>0</v>
      </c>
      <c r="D42">
        <v>1</v>
      </c>
      <c r="M42" s="10"/>
      <c r="AI42" s="9"/>
    </row>
    <row r="43" spans="1:47" x14ac:dyDescent="0.25">
      <c r="A43">
        <v>41</v>
      </c>
      <c r="B43">
        <f>Tirages!B56</f>
        <v>0</v>
      </c>
      <c r="C43">
        <f>Tirages!C56</f>
        <v>0</v>
      </c>
      <c r="D43">
        <v>1</v>
      </c>
      <c r="M43" s="11"/>
      <c r="AI43" s="4"/>
    </row>
    <row r="44" spans="1:47" x14ac:dyDescent="0.25">
      <c r="A44">
        <v>42</v>
      </c>
      <c r="B44">
        <f>Tirages!B57</f>
        <v>0</v>
      </c>
      <c r="C44">
        <f>Tirages!C57</f>
        <v>0</v>
      </c>
      <c r="D44">
        <v>1</v>
      </c>
      <c r="AI44" s="4"/>
    </row>
    <row r="45" spans="1:47" x14ac:dyDescent="0.25">
      <c r="A45">
        <v>43</v>
      </c>
      <c r="B45">
        <f>Tirages!B58</f>
        <v>0</v>
      </c>
      <c r="C45">
        <f>Tirages!C58</f>
        <v>0</v>
      </c>
      <c r="D45">
        <v>1</v>
      </c>
      <c r="M45" s="11"/>
      <c r="N45" s="10"/>
      <c r="AI45" s="4"/>
    </row>
    <row r="46" spans="1:47" x14ac:dyDescent="0.25">
      <c r="A46">
        <v>44</v>
      </c>
      <c r="B46">
        <f>Tirages!B59</f>
        <v>0</v>
      </c>
      <c r="C46">
        <f>Tirages!C59</f>
        <v>0</v>
      </c>
      <c r="D46">
        <v>1</v>
      </c>
      <c r="AI46" s="4"/>
    </row>
    <row r="47" spans="1:47" x14ac:dyDescent="0.25">
      <c r="A47">
        <v>45</v>
      </c>
      <c r="B47">
        <f>Tirages!B60</f>
        <v>0</v>
      </c>
      <c r="C47">
        <f>Tirages!C60</f>
        <v>0</v>
      </c>
      <c r="D47">
        <v>1</v>
      </c>
      <c r="M47" s="11"/>
      <c r="AI47" s="9"/>
    </row>
    <row r="48" spans="1:47" x14ac:dyDescent="0.25">
      <c r="A48">
        <v>46</v>
      </c>
      <c r="B48">
        <f>Tirages!B61</f>
        <v>0</v>
      </c>
      <c r="C48">
        <f>Tirages!C61</f>
        <v>0</v>
      </c>
      <c r="D48">
        <v>1</v>
      </c>
      <c r="AI48" s="9"/>
    </row>
    <row r="49" spans="1:35" x14ac:dyDescent="0.25">
      <c r="A49">
        <v>47</v>
      </c>
      <c r="B49">
        <f>Tirages!B62</f>
        <v>0</v>
      </c>
      <c r="C49">
        <f>Tirages!C62</f>
        <v>0</v>
      </c>
      <c r="D49">
        <v>1</v>
      </c>
      <c r="M49" s="10"/>
      <c r="AI49" s="9"/>
    </row>
    <row r="50" spans="1:35" x14ac:dyDescent="0.25">
      <c r="A50">
        <v>48</v>
      </c>
      <c r="B50">
        <f>Tirages!B63</f>
        <v>0</v>
      </c>
      <c r="C50">
        <f>Tirages!C63</f>
        <v>0</v>
      </c>
      <c r="D50">
        <v>1</v>
      </c>
      <c r="AI50" s="9"/>
    </row>
    <row r="51" spans="1:35" x14ac:dyDescent="0.25">
      <c r="A51">
        <v>49</v>
      </c>
      <c r="B51">
        <f>Tirages!B64</f>
        <v>0</v>
      </c>
      <c r="C51">
        <f>Tirages!C64</f>
        <v>0</v>
      </c>
      <c r="D51">
        <v>1</v>
      </c>
      <c r="M51" s="10"/>
      <c r="AI51" s="4"/>
    </row>
    <row r="52" spans="1:35" x14ac:dyDescent="0.25">
      <c r="A52">
        <v>50</v>
      </c>
      <c r="B52">
        <f>Tirages!B65</f>
        <v>0</v>
      </c>
      <c r="C52">
        <f>Tirages!C65</f>
        <v>0</v>
      </c>
      <c r="D52">
        <v>1</v>
      </c>
      <c r="M52" s="11"/>
      <c r="N52" s="10"/>
      <c r="AI52" s="4"/>
    </row>
    <row r="53" spans="1:35" x14ac:dyDescent="0.25">
      <c r="A53">
        <v>51</v>
      </c>
      <c r="B53">
        <f>Tirages!B66</f>
        <v>0</v>
      </c>
      <c r="C53">
        <f>Tirages!C66</f>
        <v>0</v>
      </c>
      <c r="D53">
        <v>1</v>
      </c>
      <c r="AI53" s="4"/>
    </row>
    <row r="54" spans="1:35" x14ac:dyDescent="0.25">
      <c r="A54">
        <v>52</v>
      </c>
      <c r="B54">
        <f>Tirages!B67</f>
        <v>0</v>
      </c>
      <c r="C54">
        <f>Tirages!C67</f>
        <v>0</v>
      </c>
      <c r="D54">
        <v>1</v>
      </c>
      <c r="M54" s="11"/>
      <c r="N54" s="10"/>
      <c r="AI54" s="4"/>
    </row>
    <row r="55" spans="1:35" x14ac:dyDescent="0.25">
      <c r="A55">
        <v>53</v>
      </c>
      <c r="B55">
        <f>Tirages!B68</f>
        <v>0</v>
      </c>
      <c r="C55">
        <f>Tirages!C68</f>
        <v>0</v>
      </c>
      <c r="D55">
        <v>1</v>
      </c>
      <c r="M55" s="11"/>
      <c r="AI55" s="9"/>
    </row>
    <row r="56" spans="1:35" x14ac:dyDescent="0.25">
      <c r="A56">
        <v>54</v>
      </c>
      <c r="B56">
        <f>Tirages!B69</f>
        <v>0</v>
      </c>
      <c r="C56">
        <f>Tirages!C69</f>
        <v>0</v>
      </c>
      <c r="D56">
        <v>1</v>
      </c>
      <c r="M56" s="10"/>
      <c r="AI56" s="9"/>
    </row>
    <row r="57" spans="1:35" x14ac:dyDescent="0.25">
      <c r="A57">
        <v>55</v>
      </c>
      <c r="B57">
        <f>Tirages!B70</f>
        <v>0</v>
      </c>
      <c r="C57">
        <f>Tirages!C70</f>
        <v>0</v>
      </c>
      <c r="D57">
        <v>1</v>
      </c>
      <c r="M57" s="10"/>
      <c r="AI57" s="9"/>
    </row>
    <row r="58" spans="1:35" x14ac:dyDescent="0.25">
      <c r="A58">
        <v>56</v>
      </c>
      <c r="B58">
        <f>Tirages!B71</f>
        <v>0</v>
      </c>
      <c r="C58">
        <f>Tirages!C71</f>
        <v>0</v>
      </c>
      <c r="D58">
        <v>1</v>
      </c>
      <c r="M58" s="10"/>
      <c r="AI58" s="9"/>
    </row>
    <row r="59" spans="1:35" x14ac:dyDescent="0.25">
      <c r="A59">
        <v>57</v>
      </c>
      <c r="B59">
        <f>Tirages!B72</f>
        <v>0</v>
      </c>
      <c r="C59">
        <f>Tirages!C72</f>
        <v>0</v>
      </c>
      <c r="D59">
        <v>1</v>
      </c>
      <c r="M59" s="11"/>
      <c r="AI59" s="4"/>
    </row>
    <row r="60" spans="1:35" x14ac:dyDescent="0.25">
      <c r="A60">
        <v>58</v>
      </c>
      <c r="B60">
        <f>Tirages!B73</f>
        <v>0</v>
      </c>
      <c r="C60">
        <f>Tirages!C73</f>
        <v>0</v>
      </c>
      <c r="D60">
        <v>1</v>
      </c>
      <c r="M60" s="11"/>
      <c r="N60" s="10"/>
      <c r="AI60" s="4"/>
    </row>
    <row r="61" spans="1:35" x14ac:dyDescent="0.25">
      <c r="A61">
        <v>59</v>
      </c>
      <c r="B61">
        <f>Tirages!B74</f>
        <v>0</v>
      </c>
      <c r="C61">
        <f>Tirages!C74</f>
        <v>0</v>
      </c>
      <c r="D61">
        <v>1</v>
      </c>
      <c r="AI61" s="4"/>
    </row>
    <row r="62" spans="1:35" x14ac:dyDescent="0.25">
      <c r="A62">
        <v>60</v>
      </c>
      <c r="B62">
        <f>Tirages!B75</f>
        <v>0</v>
      </c>
      <c r="C62">
        <f>Tirages!C75</f>
        <v>0</v>
      </c>
      <c r="D62">
        <v>1</v>
      </c>
      <c r="M62" s="11"/>
      <c r="N62" s="10"/>
      <c r="AI62" s="4"/>
    </row>
    <row r="63" spans="1:35" x14ac:dyDescent="0.25">
      <c r="A63">
        <v>61</v>
      </c>
      <c r="B63">
        <f>Tirages!B76</f>
        <v>0</v>
      </c>
      <c r="C63">
        <f>Tirages!C76</f>
        <v>0</v>
      </c>
      <c r="D63">
        <v>1</v>
      </c>
      <c r="M63" s="11"/>
      <c r="AI63" s="9"/>
    </row>
    <row r="64" spans="1:35" x14ac:dyDescent="0.25">
      <c r="A64">
        <v>62</v>
      </c>
      <c r="B64">
        <f>Tirages!B77</f>
        <v>0</v>
      </c>
      <c r="C64">
        <f>Tirages!C77</f>
        <v>0</v>
      </c>
      <c r="D64">
        <v>1</v>
      </c>
      <c r="M64" s="10"/>
      <c r="AI64" s="9"/>
    </row>
    <row r="65" spans="1:35" x14ac:dyDescent="0.25">
      <c r="A65">
        <v>63</v>
      </c>
      <c r="B65">
        <f>Tirages!B78</f>
        <v>0</v>
      </c>
      <c r="C65">
        <f>Tirages!C78</f>
        <v>0</v>
      </c>
      <c r="D65">
        <v>1</v>
      </c>
      <c r="AI65" s="9"/>
    </row>
    <row r="66" spans="1:35" x14ac:dyDescent="0.25">
      <c r="A66">
        <v>64</v>
      </c>
      <c r="B66">
        <f>Tirages!B79</f>
        <v>0</v>
      </c>
      <c r="C66">
        <f>Tirages!C79</f>
        <v>0</v>
      </c>
      <c r="D66">
        <v>1</v>
      </c>
      <c r="M66" s="10"/>
      <c r="AI66" s="9"/>
    </row>
    <row r="67" spans="1:35" x14ac:dyDescent="0.25">
      <c r="A67">
        <v>65</v>
      </c>
      <c r="B67">
        <f>Tirages!B80</f>
        <v>0</v>
      </c>
      <c r="C67">
        <f>Tirages!C80</f>
        <v>0</v>
      </c>
      <c r="D67">
        <v>1</v>
      </c>
      <c r="M67" s="11"/>
      <c r="N67" s="10"/>
    </row>
    <row r="68" spans="1:35" x14ac:dyDescent="0.25">
      <c r="A68">
        <v>66</v>
      </c>
      <c r="B68">
        <f>Tirages!B81</f>
        <v>0</v>
      </c>
      <c r="C68">
        <f>Tirages!C81</f>
        <v>0</v>
      </c>
      <c r="D68">
        <v>1</v>
      </c>
      <c r="M68" s="10"/>
    </row>
    <row r="69" spans="1:35" x14ac:dyDescent="0.25">
      <c r="A69">
        <v>67</v>
      </c>
      <c r="B69">
        <f>Tirages!B82</f>
        <v>0</v>
      </c>
      <c r="C69">
        <f>Tirages!C82</f>
        <v>0</v>
      </c>
      <c r="D69">
        <v>1</v>
      </c>
      <c r="M69" s="11"/>
    </row>
    <row r="70" spans="1:35" x14ac:dyDescent="0.25">
      <c r="A70">
        <v>68</v>
      </c>
      <c r="B70">
        <f>Tirages!B83</f>
        <v>0</v>
      </c>
      <c r="C70">
        <f>Tirages!C83</f>
        <v>0</v>
      </c>
      <c r="D70">
        <v>1</v>
      </c>
      <c r="M70" s="11"/>
    </row>
    <row r="71" spans="1:35" x14ac:dyDescent="0.25">
      <c r="A71">
        <v>69</v>
      </c>
      <c r="B71">
        <f>Tirages!B84</f>
        <v>0</v>
      </c>
      <c r="C71">
        <f>Tirages!C84</f>
        <v>0</v>
      </c>
      <c r="D71">
        <v>1</v>
      </c>
    </row>
    <row r="72" spans="1:35" x14ac:dyDescent="0.25">
      <c r="A72">
        <v>70</v>
      </c>
      <c r="B72">
        <f>Tirages!B85</f>
        <v>0</v>
      </c>
      <c r="C72">
        <f>Tirages!C85</f>
        <v>0</v>
      </c>
      <c r="D72">
        <v>1</v>
      </c>
    </row>
    <row r="73" spans="1:35" x14ac:dyDescent="0.25">
      <c r="A73">
        <v>71</v>
      </c>
      <c r="B73">
        <f>Tirages!B86</f>
        <v>0</v>
      </c>
      <c r="C73">
        <f>Tirages!C86</f>
        <v>0</v>
      </c>
      <c r="D73">
        <v>1</v>
      </c>
      <c r="M73" s="11"/>
      <c r="N73" s="10"/>
    </row>
    <row r="74" spans="1:35" x14ac:dyDescent="0.25">
      <c r="A74">
        <v>72</v>
      </c>
      <c r="B74">
        <f>Tirages!B87</f>
        <v>0</v>
      </c>
      <c r="C74">
        <f>Tirages!C87</f>
        <v>0</v>
      </c>
      <c r="D74">
        <v>1</v>
      </c>
      <c r="M74" s="11"/>
      <c r="N74" s="10"/>
    </row>
    <row r="75" spans="1:35" x14ac:dyDescent="0.25">
      <c r="A75">
        <v>73</v>
      </c>
      <c r="B75">
        <f>Tirages!B88</f>
        <v>0</v>
      </c>
      <c r="C75">
        <f>Tirages!C88</f>
        <v>0</v>
      </c>
      <c r="D75">
        <v>1</v>
      </c>
    </row>
    <row r="76" spans="1:35" x14ac:dyDescent="0.25">
      <c r="A76">
        <v>74</v>
      </c>
      <c r="B76">
        <f>Tirages!B89</f>
        <v>0</v>
      </c>
      <c r="C76">
        <f>Tirages!C89</f>
        <v>0</v>
      </c>
      <c r="D76">
        <v>1</v>
      </c>
    </row>
    <row r="77" spans="1:35" x14ac:dyDescent="0.25">
      <c r="A77">
        <v>75</v>
      </c>
      <c r="B77">
        <f>Tirages!B90</f>
        <v>0</v>
      </c>
      <c r="C77">
        <f>Tirages!C90</f>
        <v>0</v>
      </c>
      <c r="D77">
        <v>1</v>
      </c>
    </row>
    <row r="78" spans="1:35" x14ac:dyDescent="0.25">
      <c r="A78">
        <v>76</v>
      </c>
      <c r="B78">
        <f>Tirages!B91</f>
        <v>0</v>
      </c>
      <c r="C78">
        <f>Tirages!C91</f>
        <v>0</v>
      </c>
      <c r="D78">
        <v>1</v>
      </c>
    </row>
    <row r="79" spans="1:35" x14ac:dyDescent="0.25">
      <c r="A79">
        <v>77</v>
      </c>
      <c r="B79">
        <f>Tirages!B92</f>
        <v>0</v>
      </c>
      <c r="C79">
        <f>Tirages!C92</f>
        <v>0</v>
      </c>
      <c r="D79">
        <v>1</v>
      </c>
    </row>
    <row r="80" spans="1:35" x14ac:dyDescent="0.25">
      <c r="A80">
        <v>78</v>
      </c>
      <c r="B80">
        <f>Tirages!B93</f>
        <v>0</v>
      </c>
      <c r="C80">
        <f>Tirages!C93</f>
        <v>0</v>
      </c>
      <c r="D80">
        <v>1</v>
      </c>
    </row>
    <row r="81" spans="1:14" x14ac:dyDescent="0.25">
      <c r="A81">
        <v>79</v>
      </c>
      <c r="B81">
        <f>Tirages!B94</f>
        <v>0</v>
      </c>
      <c r="C81">
        <f>Tirages!C94</f>
        <v>0</v>
      </c>
      <c r="D81">
        <v>1</v>
      </c>
    </row>
    <row r="82" spans="1:14" x14ac:dyDescent="0.25">
      <c r="A82">
        <v>80</v>
      </c>
      <c r="B82">
        <f>Tirages!B95</f>
        <v>0</v>
      </c>
      <c r="C82">
        <f>Tirages!C95</f>
        <v>0</v>
      </c>
      <c r="D82">
        <v>1</v>
      </c>
    </row>
    <row r="83" spans="1:14" x14ac:dyDescent="0.25">
      <c r="A83">
        <v>81</v>
      </c>
      <c r="B83">
        <f>Tirages!B96</f>
        <v>0</v>
      </c>
      <c r="C83">
        <f>Tirages!C96</f>
        <v>0</v>
      </c>
      <c r="D83">
        <v>1</v>
      </c>
    </row>
    <row r="84" spans="1:14" x14ac:dyDescent="0.25">
      <c r="A84">
        <v>82</v>
      </c>
      <c r="B84">
        <f>Tirages!B97</f>
        <v>0</v>
      </c>
      <c r="C84">
        <f>Tirages!C97</f>
        <v>0</v>
      </c>
      <c r="D84">
        <v>1</v>
      </c>
    </row>
    <row r="85" spans="1:14" x14ac:dyDescent="0.25">
      <c r="A85">
        <v>83</v>
      </c>
      <c r="B85">
        <f>Tirages!B98</f>
        <v>0</v>
      </c>
      <c r="C85">
        <f>Tirages!C98</f>
        <v>0</v>
      </c>
      <c r="D85">
        <v>1</v>
      </c>
    </row>
    <row r="86" spans="1:14" x14ac:dyDescent="0.25">
      <c r="A86">
        <v>84</v>
      </c>
      <c r="B86">
        <f>Tirages!B99</f>
        <v>0</v>
      </c>
      <c r="C86">
        <f>Tirages!C99</f>
        <v>0</v>
      </c>
      <c r="D86">
        <v>1</v>
      </c>
    </row>
    <row r="87" spans="1:14" x14ac:dyDescent="0.25">
      <c r="A87">
        <v>85</v>
      </c>
      <c r="B87">
        <f>Tirages!B100</f>
        <v>0</v>
      </c>
      <c r="C87">
        <f>Tirages!C100</f>
        <v>0</v>
      </c>
      <c r="D87">
        <v>1</v>
      </c>
    </row>
    <row r="88" spans="1:14" x14ac:dyDescent="0.25">
      <c r="A88">
        <v>86</v>
      </c>
      <c r="B88">
        <f>Tirages!B101</f>
        <v>0</v>
      </c>
      <c r="C88">
        <f>Tirages!C101</f>
        <v>0</v>
      </c>
      <c r="D88">
        <v>1</v>
      </c>
    </row>
    <row r="89" spans="1:14" x14ac:dyDescent="0.25">
      <c r="A89">
        <v>87</v>
      </c>
      <c r="B89">
        <f>Tirages!B102</f>
        <v>0</v>
      </c>
      <c r="C89">
        <f>Tirages!C102</f>
        <v>0</v>
      </c>
      <c r="D89">
        <v>1</v>
      </c>
    </row>
    <row r="90" spans="1:14" x14ac:dyDescent="0.25">
      <c r="A90">
        <v>88</v>
      </c>
      <c r="B90">
        <f>Tirages!B103</f>
        <v>0</v>
      </c>
      <c r="C90">
        <f>Tirages!C103</f>
        <v>0</v>
      </c>
      <c r="D90">
        <v>1</v>
      </c>
    </row>
    <row r="91" spans="1:14" x14ac:dyDescent="0.25">
      <c r="A91">
        <v>89</v>
      </c>
      <c r="B91">
        <f>Tirages!B104</f>
        <v>0</v>
      </c>
      <c r="C91">
        <f>Tirages!C104</f>
        <v>0</v>
      </c>
      <c r="D91">
        <v>1</v>
      </c>
    </row>
    <row r="92" spans="1:14" x14ac:dyDescent="0.25">
      <c r="A92">
        <v>90</v>
      </c>
      <c r="B92">
        <f>Tirages!B105</f>
        <v>0</v>
      </c>
      <c r="C92">
        <f>Tirages!C105</f>
        <v>0</v>
      </c>
      <c r="D92">
        <v>1</v>
      </c>
      <c r="M92" s="11"/>
    </row>
    <row r="93" spans="1:14" x14ac:dyDescent="0.25">
      <c r="A93">
        <v>91</v>
      </c>
      <c r="B93">
        <f>Tirages!B106</f>
        <v>0</v>
      </c>
      <c r="C93">
        <f>Tirages!C106</f>
        <v>0</v>
      </c>
      <c r="D93">
        <v>1</v>
      </c>
      <c r="M93" s="11"/>
    </row>
    <row r="94" spans="1:14" x14ac:dyDescent="0.25">
      <c r="A94">
        <v>92</v>
      </c>
      <c r="B94">
        <f>Tirages!B107</f>
        <v>0</v>
      </c>
      <c r="C94">
        <f>Tirages!C107</f>
        <v>0</v>
      </c>
      <c r="D94">
        <v>1</v>
      </c>
      <c r="M94" s="11"/>
      <c r="N94" s="10"/>
    </row>
    <row r="95" spans="1:14" x14ac:dyDescent="0.25">
      <c r="A95">
        <v>93</v>
      </c>
      <c r="B95">
        <f>Tirages!B108</f>
        <v>0</v>
      </c>
      <c r="C95">
        <f>Tirages!C108</f>
        <v>0</v>
      </c>
      <c r="D95">
        <v>1</v>
      </c>
      <c r="M95" s="11"/>
    </row>
    <row r="96" spans="1:14" x14ac:dyDescent="0.25">
      <c r="A96">
        <v>94</v>
      </c>
      <c r="B96">
        <f>Tirages!B109</f>
        <v>0</v>
      </c>
      <c r="C96">
        <f>Tirages!C109</f>
        <v>0</v>
      </c>
      <c r="D96">
        <v>1</v>
      </c>
      <c r="M96" s="11"/>
    </row>
    <row r="97" spans="1:13" x14ac:dyDescent="0.25">
      <c r="A97">
        <v>95</v>
      </c>
      <c r="B97">
        <f>Tirages!B110</f>
        <v>0</v>
      </c>
      <c r="C97">
        <f>Tirages!C110</f>
        <v>0</v>
      </c>
      <c r="D97">
        <v>1</v>
      </c>
      <c r="M97" s="10"/>
    </row>
    <row r="98" spans="1:13" x14ac:dyDescent="0.25">
      <c r="A98">
        <v>96</v>
      </c>
      <c r="B98">
        <f>Tirages!B111</f>
        <v>0</v>
      </c>
      <c r="C98">
        <f>Tirages!C111</f>
        <v>0</v>
      </c>
      <c r="D98">
        <v>1</v>
      </c>
      <c r="M98" s="11"/>
    </row>
    <row r="99" spans="1:13" x14ac:dyDescent="0.25">
      <c r="A99">
        <v>97</v>
      </c>
      <c r="B99">
        <f>Tirages!B112</f>
        <v>0</v>
      </c>
      <c r="C99">
        <f>Tirages!C112</f>
        <v>0</v>
      </c>
      <c r="D99">
        <v>1</v>
      </c>
      <c r="M99" s="11"/>
    </row>
    <row r="100" spans="1:13" x14ac:dyDescent="0.25">
      <c r="A100">
        <v>98</v>
      </c>
      <c r="B100">
        <f>Tirages!B113</f>
        <v>0</v>
      </c>
      <c r="C100">
        <f>Tirages!C113</f>
        <v>0</v>
      </c>
      <c r="D100">
        <v>1</v>
      </c>
    </row>
    <row r="101" spans="1:13" x14ac:dyDescent="0.25">
      <c r="A101">
        <v>99</v>
      </c>
      <c r="B101">
        <f>Tirages!B114</f>
        <v>0</v>
      </c>
      <c r="C101">
        <f>Tirages!C114</f>
        <v>0</v>
      </c>
      <c r="D101">
        <v>1</v>
      </c>
    </row>
    <row r="102" spans="1:13" x14ac:dyDescent="0.25">
      <c r="A102">
        <v>100</v>
      </c>
      <c r="B102">
        <f>Tirages!B115</f>
        <v>0</v>
      </c>
      <c r="C102">
        <f>Tirages!C115</f>
        <v>0</v>
      </c>
      <c r="D102">
        <v>1</v>
      </c>
    </row>
  </sheetData>
  <sortState ref="J3:N100">
    <sortCondition ref="N2:N100"/>
  </sortState>
  <mergeCells count="22">
    <mergeCell ref="AN2:AO2"/>
    <mergeCell ref="AP2:AQ2"/>
    <mergeCell ref="AR2:AS2"/>
    <mergeCell ref="AT2:AU2"/>
    <mergeCell ref="I32:I33"/>
    <mergeCell ref="I26:I27"/>
    <mergeCell ref="I14:I15"/>
    <mergeCell ref="I4:I5"/>
    <mergeCell ref="I6:I7"/>
    <mergeCell ref="I8:I9"/>
    <mergeCell ref="I10:I11"/>
    <mergeCell ref="I12:I13"/>
    <mergeCell ref="I16:I17"/>
    <mergeCell ref="I18:I19"/>
    <mergeCell ref="I20:I21"/>
    <mergeCell ref="I22:I23"/>
    <mergeCell ref="I24:I25"/>
    <mergeCell ref="I34:I35"/>
    <mergeCell ref="I36:I37"/>
    <mergeCell ref="I38:I39"/>
    <mergeCell ref="I28:I29"/>
    <mergeCell ref="I30:I31"/>
  </mergeCells>
  <pageMargins left="0.7" right="0.7" top="0.75" bottom="0.75" header="0.3" footer="0.3"/>
  <customProperties>
    <customPr name="EpmWorksheetKeyString_GUID" r:id="rId1"/>
  </customPropertie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C36"/>
  <sheetViews>
    <sheetView showGridLines="0" zoomScale="75" zoomScaleNormal="75" zoomScalePageLayoutView="75" workbookViewId="0">
      <selection activeCell="C33" sqref="C33"/>
    </sheetView>
  </sheetViews>
  <sheetFormatPr baseColWidth="10" defaultColWidth="11.42578125" defaultRowHeight="15" x14ac:dyDescent="0.25"/>
  <cols>
    <col min="1" max="1" width="28.85546875" customWidth="1"/>
    <col min="2" max="3" width="65.7109375" customWidth="1"/>
  </cols>
  <sheetData>
    <row r="1" spans="1:3" ht="39.950000000000003" customHeight="1" thickBot="1" x14ac:dyDescent="0.3">
      <c r="A1" s="107" t="s">
        <v>14</v>
      </c>
      <c r="B1" s="108"/>
      <c r="C1" s="109"/>
    </row>
    <row r="2" spans="1:3" ht="39.950000000000003" customHeight="1" x14ac:dyDescent="0.25">
      <c r="A2" s="73" t="s">
        <v>49</v>
      </c>
      <c r="B2" s="72" t="s">
        <v>16</v>
      </c>
      <c r="C2" s="74" t="s">
        <v>23</v>
      </c>
    </row>
    <row r="3" spans="1:3" ht="39.950000000000003" customHeight="1" x14ac:dyDescent="0.25">
      <c r="A3" s="75">
        <v>1</v>
      </c>
      <c r="B3" s="77" t="s">
        <v>28</v>
      </c>
      <c r="C3" s="78" t="s">
        <v>5</v>
      </c>
    </row>
    <row r="4" spans="1:3" ht="39.950000000000003" customHeight="1" x14ac:dyDescent="0.25">
      <c r="A4" s="75">
        <v>2</v>
      </c>
      <c r="B4" s="77" t="s">
        <v>29</v>
      </c>
      <c r="C4" s="78" t="s">
        <v>6</v>
      </c>
    </row>
    <row r="5" spans="1:3" ht="39.950000000000003" customHeight="1" x14ac:dyDescent="0.25">
      <c r="A5" s="75">
        <v>3</v>
      </c>
      <c r="B5" s="77" t="s">
        <v>30</v>
      </c>
      <c r="C5" s="78" t="s">
        <v>7</v>
      </c>
    </row>
    <row r="6" spans="1:3" ht="39.950000000000003" customHeight="1" x14ac:dyDescent="0.25">
      <c r="A6" s="75">
        <v>4</v>
      </c>
      <c r="B6" s="77" t="s">
        <v>31</v>
      </c>
      <c r="C6" s="78" t="s">
        <v>8</v>
      </c>
    </row>
    <row r="7" spans="1:3" ht="39.950000000000003" customHeight="1" x14ac:dyDescent="0.25">
      <c r="A7" s="75">
        <v>5</v>
      </c>
      <c r="B7" s="77" t="s">
        <v>32</v>
      </c>
      <c r="C7" s="78" t="s">
        <v>17</v>
      </c>
    </row>
    <row r="8" spans="1:3" ht="39.950000000000003" customHeight="1" x14ac:dyDescent="0.25">
      <c r="A8" s="75">
        <v>6</v>
      </c>
      <c r="B8" s="77" t="s">
        <v>33</v>
      </c>
      <c r="C8" s="78" t="s">
        <v>18</v>
      </c>
    </row>
    <row r="9" spans="1:3" ht="39.950000000000003" customHeight="1" x14ac:dyDescent="0.25">
      <c r="A9" s="75">
        <v>7</v>
      </c>
      <c r="B9" s="77" t="s">
        <v>34</v>
      </c>
      <c r="C9" s="78" t="s">
        <v>19</v>
      </c>
    </row>
    <row r="10" spans="1:3" ht="39.950000000000003" customHeight="1" x14ac:dyDescent="0.25">
      <c r="A10" s="75">
        <v>8</v>
      </c>
      <c r="B10" s="77" t="s">
        <v>35</v>
      </c>
      <c r="C10" s="78" t="s">
        <v>20</v>
      </c>
    </row>
    <row r="11" spans="1:3" ht="39.950000000000003" customHeight="1" x14ac:dyDescent="0.25">
      <c r="A11" s="75">
        <v>9</v>
      </c>
      <c r="B11" s="77" t="s">
        <v>36</v>
      </c>
      <c r="C11" s="78" t="s">
        <v>21</v>
      </c>
    </row>
    <row r="12" spans="1:3" ht="39.950000000000003" customHeight="1" x14ac:dyDescent="0.25">
      <c r="A12" s="75">
        <v>10</v>
      </c>
      <c r="B12" s="77" t="s">
        <v>37</v>
      </c>
      <c r="C12" s="78" t="s">
        <v>22</v>
      </c>
    </row>
    <row r="13" spans="1:3" ht="39.950000000000003" customHeight="1" x14ac:dyDescent="0.25">
      <c r="A13" s="75">
        <v>11</v>
      </c>
      <c r="B13" s="77" t="s">
        <v>38</v>
      </c>
      <c r="C13" s="78" t="s">
        <v>67</v>
      </c>
    </row>
    <row r="14" spans="1:3" ht="39.950000000000003" customHeight="1" x14ac:dyDescent="0.25">
      <c r="A14" s="75">
        <v>12</v>
      </c>
      <c r="B14" s="77" t="s">
        <v>39</v>
      </c>
      <c r="C14" s="78" t="s">
        <v>68</v>
      </c>
    </row>
    <row r="15" spans="1:3" ht="39.950000000000003" customHeight="1" x14ac:dyDescent="0.25">
      <c r="A15" s="75">
        <v>13</v>
      </c>
      <c r="B15" s="77" t="s">
        <v>40</v>
      </c>
      <c r="C15" s="78" t="s">
        <v>69</v>
      </c>
    </row>
    <row r="16" spans="1:3" ht="39.950000000000003" customHeight="1" x14ac:dyDescent="0.25">
      <c r="A16" s="75">
        <v>14</v>
      </c>
      <c r="B16" s="77" t="s">
        <v>41</v>
      </c>
      <c r="C16" s="78" t="s">
        <v>70</v>
      </c>
    </row>
    <row r="17" spans="1:3" ht="39.950000000000003" customHeight="1" x14ac:dyDescent="0.25">
      <c r="A17" s="75">
        <v>15</v>
      </c>
      <c r="B17" s="77" t="s">
        <v>42</v>
      </c>
      <c r="C17" s="78" t="s">
        <v>71</v>
      </c>
    </row>
    <row r="18" spans="1:3" ht="39.950000000000003" customHeight="1" x14ac:dyDescent="0.25">
      <c r="A18" s="75">
        <v>16</v>
      </c>
      <c r="B18" s="77" t="s">
        <v>43</v>
      </c>
      <c r="C18" s="78" t="s">
        <v>72</v>
      </c>
    </row>
    <row r="19" spans="1:3" ht="39.950000000000003" customHeight="1" x14ac:dyDescent="0.25">
      <c r="A19" s="75">
        <v>17</v>
      </c>
      <c r="B19" s="77" t="s">
        <v>73</v>
      </c>
      <c r="C19" s="78" t="s">
        <v>86</v>
      </c>
    </row>
    <row r="20" spans="1:3" ht="39.950000000000003" customHeight="1" x14ac:dyDescent="0.25">
      <c r="A20" s="75">
        <v>18</v>
      </c>
      <c r="B20" s="77" t="s">
        <v>74</v>
      </c>
      <c r="C20" s="78" t="s">
        <v>87</v>
      </c>
    </row>
    <row r="21" spans="1:3" ht="39.950000000000003" customHeight="1" x14ac:dyDescent="0.25">
      <c r="A21" s="75">
        <v>19</v>
      </c>
      <c r="B21" s="77" t="s">
        <v>75</v>
      </c>
      <c r="C21" s="78" t="s">
        <v>88</v>
      </c>
    </row>
    <row r="22" spans="1:3" ht="39.950000000000003" customHeight="1" x14ac:dyDescent="0.25">
      <c r="A22" s="75">
        <v>20</v>
      </c>
      <c r="B22" s="77" t="s">
        <v>76</v>
      </c>
      <c r="C22" s="78" t="s">
        <v>89</v>
      </c>
    </row>
    <row r="23" spans="1:3" ht="39.950000000000003" customHeight="1" x14ac:dyDescent="0.25">
      <c r="A23" s="75">
        <v>21</v>
      </c>
      <c r="B23" s="77" t="s">
        <v>77</v>
      </c>
      <c r="C23" s="78" t="s">
        <v>90</v>
      </c>
    </row>
    <row r="24" spans="1:3" ht="39.950000000000003" customHeight="1" x14ac:dyDescent="0.25">
      <c r="A24" s="75">
        <v>22</v>
      </c>
      <c r="B24" s="77" t="s">
        <v>78</v>
      </c>
      <c r="C24" s="78" t="s">
        <v>91</v>
      </c>
    </row>
    <row r="25" spans="1:3" ht="39.950000000000003" customHeight="1" x14ac:dyDescent="0.25">
      <c r="A25" s="75">
        <v>23</v>
      </c>
      <c r="B25" s="77" t="s">
        <v>79</v>
      </c>
      <c r="C25" s="78" t="s">
        <v>92</v>
      </c>
    </row>
    <row r="26" spans="1:3" ht="39.950000000000003" customHeight="1" x14ac:dyDescent="0.25">
      <c r="A26" s="75">
        <v>24</v>
      </c>
      <c r="B26" s="77" t="s">
        <v>80</v>
      </c>
      <c r="C26" s="78" t="s">
        <v>93</v>
      </c>
    </row>
    <row r="27" spans="1:3" ht="39.950000000000003" customHeight="1" x14ac:dyDescent="0.25">
      <c r="A27" s="75">
        <v>25</v>
      </c>
      <c r="B27" s="77" t="s">
        <v>81</v>
      </c>
      <c r="C27" s="78" t="s">
        <v>94</v>
      </c>
    </row>
    <row r="28" spans="1:3" ht="39.950000000000003" customHeight="1" x14ac:dyDescent="0.25">
      <c r="A28" s="75">
        <v>26</v>
      </c>
      <c r="B28" s="77" t="s">
        <v>82</v>
      </c>
      <c r="C28" s="78" t="s">
        <v>95</v>
      </c>
    </row>
    <row r="29" spans="1:3" ht="39.950000000000003" customHeight="1" x14ac:dyDescent="0.25">
      <c r="A29" s="75">
        <v>27</v>
      </c>
      <c r="B29" s="77" t="s">
        <v>83</v>
      </c>
      <c r="C29" s="78" t="s">
        <v>96</v>
      </c>
    </row>
    <row r="30" spans="1:3" ht="39.950000000000003" customHeight="1" x14ac:dyDescent="0.25">
      <c r="A30" s="75">
        <v>28</v>
      </c>
      <c r="B30" s="77" t="s">
        <v>84</v>
      </c>
      <c r="C30" s="78" t="s">
        <v>97</v>
      </c>
    </row>
    <row r="31" spans="1:3" ht="39.950000000000003" customHeight="1" x14ac:dyDescent="0.25">
      <c r="A31" s="75">
        <v>29</v>
      </c>
      <c r="B31" s="77" t="s">
        <v>85</v>
      </c>
      <c r="C31" s="78" t="s">
        <v>98</v>
      </c>
    </row>
    <row r="32" spans="1:3" ht="39.950000000000003" customHeight="1" thickBot="1" x14ac:dyDescent="0.3">
      <c r="A32" s="76">
        <v>30</v>
      </c>
      <c r="B32" s="79" t="s">
        <v>99</v>
      </c>
      <c r="C32" s="80" t="s">
        <v>100</v>
      </c>
    </row>
    <row r="33" spans="1:1" x14ac:dyDescent="0.25">
      <c r="A33" s="6"/>
    </row>
    <row r="34" spans="1:1" x14ac:dyDescent="0.25">
      <c r="A34" s="6"/>
    </row>
    <row r="35" spans="1:1" x14ac:dyDescent="0.25">
      <c r="A35" s="6"/>
    </row>
    <row r="36" spans="1:1" x14ac:dyDescent="0.25">
      <c r="A36" s="6"/>
    </row>
  </sheetData>
  <sheetProtection selectLockedCells="1"/>
  <mergeCells count="1">
    <mergeCell ref="A1:C1"/>
  </mergeCells>
  <phoneticPr fontId="7" type="noConversion"/>
  <pageMargins left="0.7" right="0.7" top="0.75" bottom="0.75" header="0.3" footer="0.3"/>
  <customProperties>
    <customPr name="EpmWorksheetKeyString_GUID" r:id="rId1"/>
  </customPropertie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85"/>
  <sheetViews>
    <sheetView showGridLines="0" tabSelected="1" zoomScale="75" zoomScaleNormal="75" zoomScalePageLayoutView="75" workbookViewId="0">
      <selection activeCell="F18" sqref="F18"/>
    </sheetView>
  </sheetViews>
  <sheetFormatPr baseColWidth="10" defaultColWidth="11.42578125" defaultRowHeight="15" x14ac:dyDescent="0.25"/>
  <cols>
    <col min="1" max="1" width="8.28515625" customWidth="1"/>
    <col min="2" max="3" width="35.7109375" style="30" customWidth="1"/>
    <col min="4" max="4" width="22.7109375" customWidth="1"/>
    <col min="5" max="5" width="8.28515625" customWidth="1"/>
    <col min="6" max="9" width="35.7109375" style="30" customWidth="1"/>
    <col min="10" max="10" width="4.42578125" customWidth="1"/>
    <col min="11" max="12" width="0" hidden="1" customWidth="1"/>
    <col min="13" max="13" width="15.140625" hidden="1" customWidth="1"/>
    <col min="14" max="14" width="0" hidden="1" customWidth="1"/>
    <col min="15" max="15" width="15.140625" hidden="1" customWidth="1"/>
    <col min="16" max="16" width="0" hidden="1" customWidth="1"/>
    <col min="17" max="17" width="15.140625" hidden="1" customWidth="1"/>
    <col min="18" max="18" width="0" hidden="1" customWidth="1"/>
    <col min="19" max="19" width="15.140625" hidden="1" customWidth="1"/>
  </cols>
  <sheetData>
    <row r="1" spans="1:19" ht="36.950000000000003" customHeight="1" thickBot="1" x14ac:dyDescent="0.3">
      <c r="A1" s="81" t="s">
        <v>48</v>
      </c>
      <c r="B1" s="82" t="s">
        <v>16</v>
      </c>
      <c r="C1" s="83" t="s">
        <v>23</v>
      </c>
      <c r="D1" s="15"/>
      <c r="E1" s="110" t="s">
        <v>27</v>
      </c>
      <c r="F1" s="111"/>
      <c r="G1" s="111"/>
      <c r="H1" s="111"/>
      <c r="I1" s="112"/>
      <c r="K1" s="2" t="s">
        <v>4</v>
      </c>
      <c r="L1" s="105" t="s">
        <v>5</v>
      </c>
      <c r="M1" s="106"/>
      <c r="N1" s="105" t="s">
        <v>6</v>
      </c>
      <c r="O1" s="106"/>
      <c r="P1" s="105" t="s">
        <v>7</v>
      </c>
      <c r="Q1" s="106"/>
      <c r="R1" s="105" t="s">
        <v>8</v>
      </c>
      <c r="S1" s="106"/>
    </row>
    <row r="2" spans="1:19" ht="36.950000000000003" customHeight="1" x14ac:dyDescent="0.25">
      <c r="A2" s="84">
        <v>1</v>
      </c>
      <c r="B2" s="96" t="str">
        <f>Inscription!B3</f>
        <v>Equipe 1</v>
      </c>
      <c r="C2" s="97" t="str">
        <f>Inscription!C3</f>
        <v>A</v>
      </c>
      <c r="D2" s="15"/>
      <c r="E2" s="87">
        <v>1</v>
      </c>
      <c r="F2" s="90"/>
      <c r="G2" s="93"/>
      <c r="H2" s="90"/>
      <c r="I2" s="93"/>
      <c r="K2" s="1">
        <v>1</v>
      </c>
      <c r="L2" s="1">
        <f>'Stage 1'!AN3</f>
        <v>14</v>
      </c>
      <c r="M2" s="1" t="str">
        <f>'Stage 1'!AO3</f>
        <v>J</v>
      </c>
      <c r="N2" s="1">
        <f>'Stage 1'!AP3</f>
        <v>2</v>
      </c>
      <c r="O2" s="1" t="str">
        <f>'Stage 1'!AQ3</f>
        <v>B</v>
      </c>
      <c r="P2" s="1">
        <f>'Stage 1'!AR3</f>
        <v>11</v>
      </c>
      <c r="Q2" s="1" t="str">
        <f>'Stage 1'!AS3</f>
        <v>D</v>
      </c>
      <c r="R2" s="1">
        <f>'Stage 1'!AT3</f>
        <v>6</v>
      </c>
      <c r="S2" s="1" t="str">
        <f>'Stage 1'!AU3</f>
        <v>E</v>
      </c>
    </row>
    <row r="3" spans="1:19" ht="36.950000000000003" customHeight="1" x14ac:dyDescent="0.25">
      <c r="A3" s="85">
        <v>2</v>
      </c>
      <c r="B3" s="98" t="str">
        <f>Inscription!B4</f>
        <v>Equipe 2</v>
      </c>
      <c r="C3" s="99" t="str">
        <f>Inscription!C4</f>
        <v>B</v>
      </c>
      <c r="D3" s="15"/>
      <c r="E3" s="88">
        <v>2</v>
      </c>
      <c r="F3" s="91"/>
      <c r="G3" s="94"/>
      <c r="H3" s="91"/>
      <c r="I3" s="94"/>
      <c r="K3" s="1">
        <v>2</v>
      </c>
      <c r="L3" s="1">
        <f>'Stage 1'!AN4</f>
        <v>15</v>
      </c>
      <c r="M3" s="1" t="str">
        <f>'Stage 1'!AO4</f>
        <v>F</v>
      </c>
      <c r="N3" s="1">
        <f>'Stage 1'!AP4</f>
        <v>7</v>
      </c>
      <c r="O3" s="1" t="str">
        <f>'Stage 1'!AQ4</f>
        <v>B</v>
      </c>
      <c r="P3" s="1">
        <f>'Stage 1'!AR4</f>
        <v>5</v>
      </c>
      <c r="Q3" s="1" t="str">
        <f>'Stage 1'!AS4</f>
        <v>A</v>
      </c>
      <c r="R3" s="1">
        <f>'Stage 1'!AT4</f>
        <v>9</v>
      </c>
      <c r="S3" s="1" t="str">
        <f>'Stage 1'!AU4</f>
        <v>G</v>
      </c>
    </row>
    <row r="4" spans="1:19" ht="36.950000000000003" customHeight="1" x14ac:dyDescent="0.25">
      <c r="A4" s="85">
        <v>3</v>
      </c>
      <c r="B4" s="98" t="str">
        <f>Inscription!B5</f>
        <v>Equipe 3</v>
      </c>
      <c r="C4" s="99" t="str">
        <f>Inscription!C5</f>
        <v>C</v>
      </c>
      <c r="D4" s="15"/>
      <c r="E4" s="88">
        <v>3</v>
      </c>
      <c r="F4" s="91"/>
      <c r="G4" s="94"/>
      <c r="H4" s="91"/>
      <c r="I4" s="94"/>
      <c r="K4" s="1">
        <v>3</v>
      </c>
      <c r="L4" s="1">
        <f>'Stage 1'!AN5</f>
        <v>8</v>
      </c>
      <c r="M4" s="1" t="str">
        <f>'Stage 1'!AO5</f>
        <v>F</v>
      </c>
      <c r="N4" s="1">
        <f>'Stage 1'!AP5</f>
        <v>3</v>
      </c>
      <c r="O4" s="1" t="str">
        <f>'Stage 1'!AQ5</f>
        <v>C</v>
      </c>
      <c r="P4" s="1">
        <f>'Stage 1'!AR5</f>
        <v>12</v>
      </c>
      <c r="Q4" s="1" t="str">
        <f>'Stage 1'!AS5</f>
        <v>A</v>
      </c>
      <c r="R4" s="1">
        <f>'Stage 1'!AT5</f>
        <v>13</v>
      </c>
      <c r="S4" s="1" t="str">
        <f>'Stage 1'!AU5</f>
        <v>I</v>
      </c>
    </row>
    <row r="5" spans="1:19" ht="36.950000000000003" customHeight="1" x14ac:dyDescent="0.25">
      <c r="A5" s="85">
        <v>4</v>
      </c>
      <c r="B5" s="98" t="str">
        <f>Inscription!B6</f>
        <v>Equipe 4</v>
      </c>
      <c r="C5" s="99" t="str">
        <f>Inscription!C6</f>
        <v>D</v>
      </c>
      <c r="D5" s="15"/>
      <c r="E5" s="88">
        <v>4</v>
      </c>
      <c r="F5" s="91"/>
      <c r="G5" s="94"/>
      <c r="H5" s="91"/>
      <c r="I5" s="94"/>
      <c r="K5" s="1">
        <v>4</v>
      </c>
      <c r="L5" s="1">
        <f>'Stage 1'!AN6</f>
        <v>4</v>
      </c>
      <c r="M5" s="1" t="str">
        <f>'Stage 1'!AO6</f>
        <v>D</v>
      </c>
      <c r="N5" s="1">
        <f>'Stage 1'!AP6</f>
        <v>16</v>
      </c>
      <c r="O5" s="1" t="str">
        <f>'Stage 1'!AQ6</f>
        <v>C</v>
      </c>
      <c r="P5" s="1">
        <f>'Stage 1'!AR6</f>
        <v>1</v>
      </c>
      <c r="Q5" s="1" t="str">
        <f>'Stage 1'!AS6</f>
        <v>A</v>
      </c>
      <c r="R5" s="1">
        <f>'Stage 1'!AT6</f>
        <v>10</v>
      </c>
      <c r="S5" s="1" t="str">
        <f>'Stage 1'!AU6</f>
        <v>H</v>
      </c>
    </row>
    <row r="6" spans="1:19" ht="36.950000000000003" customHeight="1" x14ac:dyDescent="0.25">
      <c r="A6" s="85">
        <v>5</v>
      </c>
      <c r="B6" s="98" t="str">
        <f>Inscription!B7</f>
        <v>Equipe 5</v>
      </c>
      <c r="C6" s="99" t="str">
        <f>Inscription!C7</f>
        <v>E</v>
      </c>
      <c r="D6" s="15"/>
      <c r="E6" s="88">
        <v>5</v>
      </c>
      <c r="F6" s="91"/>
      <c r="G6" s="94"/>
      <c r="H6" s="91"/>
      <c r="I6" s="94"/>
      <c r="K6" s="1">
        <v>5</v>
      </c>
      <c r="L6" s="1">
        <f>'Stage 1'!AN7</f>
        <v>0</v>
      </c>
      <c r="M6" s="1">
        <f>'Stage 1'!AO7</f>
        <v>0</v>
      </c>
      <c r="N6" s="1">
        <f>'Stage 1'!AP7</f>
        <v>0</v>
      </c>
      <c r="O6" s="1">
        <f>'Stage 1'!AQ7</f>
        <v>0</v>
      </c>
      <c r="P6" s="1">
        <f>'Stage 1'!AR7</f>
        <v>0</v>
      </c>
      <c r="Q6" s="1">
        <f>'Stage 1'!AS7</f>
        <v>0</v>
      </c>
      <c r="R6" s="1">
        <f>'Stage 1'!AT7</f>
        <v>0</v>
      </c>
      <c r="S6" s="1">
        <f>'Stage 1'!AU7</f>
        <v>0</v>
      </c>
    </row>
    <row r="7" spans="1:19" ht="36.950000000000003" customHeight="1" x14ac:dyDescent="0.25">
      <c r="A7" s="85">
        <v>6</v>
      </c>
      <c r="B7" s="98" t="str">
        <f>Inscription!B8</f>
        <v>Equipe 6</v>
      </c>
      <c r="C7" s="99" t="str">
        <f>Inscription!C8</f>
        <v>F</v>
      </c>
      <c r="D7" s="15"/>
      <c r="E7" s="88">
        <v>6</v>
      </c>
      <c r="F7" s="91"/>
      <c r="G7" s="94"/>
      <c r="H7" s="91"/>
      <c r="I7" s="94"/>
      <c r="K7" s="1">
        <v>6</v>
      </c>
      <c r="L7" s="1">
        <f>'Stage 1'!AN8</f>
        <v>0</v>
      </c>
      <c r="M7" s="1">
        <f>'Stage 1'!AO8</f>
        <v>0</v>
      </c>
      <c r="N7" s="1">
        <f>'Stage 1'!AP8</f>
        <v>0</v>
      </c>
      <c r="O7" s="1">
        <f>'Stage 1'!AQ8</f>
        <v>0</v>
      </c>
      <c r="P7" s="1">
        <f>'Stage 1'!AR8</f>
        <v>0</v>
      </c>
      <c r="Q7" s="1">
        <f>'Stage 1'!AS8</f>
        <v>0</v>
      </c>
      <c r="R7" s="1">
        <f>'Stage 1'!AT8</f>
        <v>0</v>
      </c>
      <c r="S7" s="1">
        <f>'Stage 1'!AU8</f>
        <v>0</v>
      </c>
    </row>
    <row r="8" spans="1:19" ht="36.950000000000003" customHeight="1" x14ac:dyDescent="0.25">
      <c r="A8" s="85">
        <v>7</v>
      </c>
      <c r="B8" s="98" t="str">
        <f>Inscription!B9</f>
        <v>Equipe 7</v>
      </c>
      <c r="C8" s="99" t="str">
        <f>Inscription!C9</f>
        <v>G</v>
      </c>
      <c r="D8" s="15"/>
      <c r="E8" s="88">
        <v>7</v>
      </c>
      <c r="F8" s="91"/>
      <c r="G8" s="94"/>
      <c r="H8" s="91"/>
      <c r="I8" s="94"/>
      <c r="K8" s="1">
        <v>7</v>
      </c>
      <c r="L8" s="1">
        <f>'Stage 1'!AN9</f>
        <v>0</v>
      </c>
      <c r="M8" s="1">
        <f>'Stage 1'!AO9</f>
        <v>0</v>
      </c>
      <c r="N8" s="1">
        <f>'Stage 1'!AP9</f>
        <v>0</v>
      </c>
      <c r="O8" s="1">
        <f>'Stage 1'!AQ9</f>
        <v>0</v>
      </c>
      <c r="P8" s="1">
        <f>'Stage 1'!AR9</f>
        <v>0</v>
      </c>
      <c r="Q8" s="1">
        <f>'Stage 1'!AS9</f>
        <v>0</v>
      </c>
      <c r="R8" s="1">
        <f>'Stage 1'!AT9</f>
        <v>0</v>
      </c>
      <c r="S8" s="1">
        <f>'Stage 1'!AU9</f>
        <v>0</v>
      </c>
    </row>
    <row r="9" spans="1:19" ht="36.950000000000003" customHeight="1" x14ac:dyDescent="0.25">
      <c r="A9" s="85">
        <v>8</v>
      </c>
      <c r="B9" s="98" t="str">
        <f>Inscription!B10</f>
        <v>Equipe 8</v>
      </c>
      <c r="C9" s="99" t="str">
        <f>Inscription!C10</f>
        <v>H</v>
      </c>
      <c r="D9" s="15"/>
      <c r="E9" s="88">
        <v>8</v>
      </c>
      <c r="F9" s="91"/>
      <c r="G9" s="94"/>
      <c r="H9" s="91"/>
      <c r="I9" s="94"/>
      <c r="K9" s="1">
        <v>8</v>
      </c>
      <c r="L9" s="1">
        <f>'Stage 1'!AN10</f>
        <v>0</v>
      </c>
      <c r="M9" s="1">
        <f>'Stage 1'!AO10</f>
        <v>0</v>
      </c>
      <c r="N9" s="1">
        <f>'Stage 1'!AP10</f>
        <v>0</v>
      </c>
      <c r="O9" s="1">
        <f>'Stage 1'!AQ10</f>
        <v>0</v>
      </c>
      <c r="P9" s="1">
        <f>'Stage 1'!AR10</f>
        <v>0</v>
      </c>
      <c r="Q9" s="1">
        <f>'Stage 1'!AS10</f>
        <v>0</v>
      </c>
      <c r="R9" s="1">
        <f>'Stage 1'!AT10</f>
        <v>0</v>
      </c>
      <c r="S9" s="1">
        <f>'Stage 1'!AU10</f>
        <v>0</v>
      </c>
    </row>
    <row r="10" spans="1:19" ht="36.950000000000003" customHeight="1" x14ac:dyDescent="0.25">
      <c r="A10" s="85">
        <v>9</v>
      </c>
      <c r="B10" s="98" t="str">
        <f>Inscription!B11</f>
        <v>Equipe 9</v>
      </c>
      <c r="C10" s="99" t="str">
        <f>Inscription!C11</f>
        <v>I</v>
      </c>
      <c r="D10" s="15"/>
      <c r="E10" s="88">
        <v>9</v>
      </c>
      <c r="F10" s="91"/>
      <c r="G10" s="94"/>
      <c r="H10" s="91"/>
      <c r="I10" s="94"/>
      <c r="K10" s="1">
        <v>9</v>
      </c>
      <c r="L10" s="1">
        <f>'Stage 1'!AN11</f>
        <v>0</v>
      </c>
      <c r="M10" s="1">
        <f>'Stage 1'!AO11</f>
        <v>0</v>
      </c>
      <c r="N10" s="1">
        <f>'Stage 1'!AP11</f>
        <v>0</v>
      </c>
      <c r="O10" s="1">
        <f>'Stage 1'!AQ11</f>
        <v>0</v>
      </c>
      <c r="P10" s="1">
        <f>'Stage 1'!AR11</f>
        <v>0</v>
      </c>
      <c r="Q10" s="1">
        <f>'Stage 1'!AS11</f>
        <v>0</v>
      </c>
      <c r="R10" s="1">
        <f>'Stage 1'!AT11</f>
        <v>0</v>
      </c>
      <c r="S10" s="1">
        <f>'Stage 1'!AU11</f>
        <v>0</v>
      </c>
    </row>
    <row r="11" spans="1:19" ht="36.950000000000003" customHeight="1" x14ac:dyDescent="0.25">
      <c r="A11" s="85">
        <v>10</v>
      </c>
      <c r="B11" s="98" t="str">
        <f>Inscription!B12</f>
        <v>Equipe 10</v>
      </c>
      <c r="C11" s="99" t="str">
        <f>Inscription!C12</f>
        <v>J</v>
      </c>
      <c r="D11" s="15"/>
      <c r="E11" s="88">
        <v>10</v>
      </c>
      <c r="F11" s="91"/>
      <c r="G11" s="94"/>
      <c r="H11" s="91"/>
      <c r="I11" s="94"/>
      <c r="K11" s="1">
        <v>10</v>
      </c>
      <c r="L11" s="1">
        <f>'Stage 1'!AN12</f>
        <v>0</v>
      </c>
      <c r="M11" s="1">
        <f>'Stage 1'!AO12</f>
        <v>0</v>
      </c>
      <c r="N11" s="1">
        <f>'Stage 1'!AP12</f>
        <v>0</v>
      </c>
      <c r="O11" s="1">
        <f>'Stage 1'!AQ12</f>
        <v>0</v>
      </c>
      <c r="P11" s="1">
        <f>'Stage 1'!AR12</f>
        <v>0</v>
      </c>
      <c r="Q11" s="1">
        <f>'Stage 1'!AS12</f>
        <v>0</v>
      </c>
      <c r="R11" s="1">
        <f>'Stage 1'!AT12</f>
        <v>0</v>
      </c>
      <c r="S11" s="1">
        <f>'Stage 1'!AU12</f>
        <v>0</v>
      </c>
    </row>
    <row r="12" spans="1:19" ht="36.950000000000003" customHeight="1" x14ac:dyDescent="0.25">
      <c r="A12" s="85">
        <v>11</v>
      </c>
      <c r="B12" s="98" t="str">
        <f>Inscription!B13</f>
        <v>Equipe 11</v>
      </c>
      <c r="C12" s="99" t="str">
        <f>Inscription!C13</f>
        <v>K</v>
      </c>
      <c r="D12" s="15"/>
      <c r="E12" s="88">
        <v>11</v>
      </c>
      <c r="F12" s="91"/>
      <c r="G12" s="94"/>
      <c r="H12" s="91"/>
      <c r="I12" s="94"/>
      <c r="K12" s="1">
        <v>11</v>
      </c>
      <c r="L12" s="1">
        <f>'Stage 1'!AN13</f>
        <v>0</v>
      </c>
      <c r="M12" s="1">
        <f>'Stage 1'!AO13</f>
        <v>0</v>
      </c>
      <c r="N12" s="1">
        <f>'Stage 1'!AP13</f>
        <v>0</v>
      </c>
      <c r="O12" s="1">
        <f>'Stage 1'!AQ13</f>
        <v>0</v>
      </c>
      <c r="P12" s="1">
        <f>'Stage 1'!AR13</f>
        <v>0</v>
      </c>
      <c r="Q12" s="1">
        <f>'Stage 1'!AS13</f>
        <v>0</v>
      </c>
      <c r="R12" s="1">
        <f>'Stage 1'!AT13</f>
        <v>0</v>
      </c>
      <c r="S12" s="1">
        <f>'Stage 1'!AU13</f>
        <v>0</v>
      </c>
    </row>
    <row r="13" spans="1:19" ht="36.950000000000003" customHeight="1" x14ac:dyDescent="0.25">
      <c r="A13" s="85">
        <v>12</v>
      </c>
      <c r="B13" s="98" t="str">
        <f>Inscription!B14</f>
        <v>Equipe 12</v>
      </c>
      <c r="C13" s="99" t="str">
        <f>Inscription!C14</f>
        <v>L</v>
      </c>
      <c r="D13" s="15"/>
      <c r="E13" s="88">
        <v>12</v>
      </c>
      <c r="F13" s="91"/>
      <c r="G13" s="94"/>
      <c r="H13" s="91"/>
      <c r="I13" s="94"/>
      <c r="K13" s="1">
        <v>12</v>
      </c>
      <c r="L13" s="1">
        <f>'Stage 1'!AN14</f>
        <v>0</v>
      </c>
      <c r="M13" s="1">
        <f>'Stage 1'!AO14</f>
        <v>0</v>
      </c>
      <c r="N13" s="1">
        <f>'Stage 1'!AP14</f>
        <v>0</v>
      </c>
      <c r="O13" s="1">
        <f>'Stage 1'!AQ14</f>
        <v>0</v>
      </c>
      <c r="P13" s="1">
        <f>'Stage 1'!AR14</f>
        <v>0</v>
      </c>
      <c r="Q13" s="1">
        <f>'Stage 1'!AS14</f>
        <v>0</v>
      </c>
      <c r="R13" s="1">
        <f>'Stage 1'!AT14</f>
        <v>0</v>
      </c>
      <c r="S13" s="1">
        <f>'Stage 1'!AU14</f>
        <v>0</v>
      </c>
    </row>
    <row r="14" spans="1:19" ht="36.950000000000003" customHeight="1" x14ac:dyDescent="0.25">
      <c r="A14" s="85">
        <v>13</v>
      </c>
      <c r="B14" s="98" t="str">
        <f>Inscription!B15</f>
        <v>Equipe 13</v>
      </c>
      <c r="C14" s="99" t="str">
        <f>Inscription!C15</f>
        <v>M</v>
      </c>
      <c r="D14" s="15"/>
      <c r="E14" s="88">
        <v>13</v>
      </c>
      <c r="F14" s="91"/>
      <c r="G14" s="94"/>
      <c r="H14" s="91"/>
      <c r="I14" s="94"/>
      <c r="K14" s="1">
        <v>13</v>
      </c>
      <c r="L14" s="1">
        <f>'Stage 1'!AN15</f>
        <v>0</v>
      </c>
      <c r="M14" s="1">
        <f>'Stage 1'!AO15</f>
        <v>0</v>
      </c>
      <c r="N14" s="1">
        <f>'Stage 1'!AP15</f>
        <v>0</v>
      </c>
      <c r="O14" s="1">
        <f>'Stage 1'!AQ15</f>
        <v>0</v>
      </c>
      <c r="P14" s="1">
        <f>'Stage 1'!AR15</f>
        <v>0</v>
      </c>
      <c r="Q14" s="1">
        <f>'Stage 1'!AS15</f>
        <v>0</v>
      </c>
      <c r="R14" s="1">
        <f>'Stage 1'!AT15</f>
        <v>0</v>
      </c>
      <c r="S14" s="1">
        <f>'Stage 1'!AU15</f>
        <v>0</v>
      </c>
    </row>
    <row r="15" spans="1:19" ht="36.950000000000003" customHeight="1" x14ac:dyDescent="0.25">
      <c r="A15" s="85">
        <v>14</v>
      </c>
      <c r="B15" s="98" t="str">
        <f>Inscription!B16</f>
        <v>Equipe 14</v>
      </c>
      <c r="C15" s="99" t="str">
        <f>Inscription!C16</f>
        <v>N</v>
      </c>
      <c r="D15" s="15"/>
      <c r="E15" s="88">
        <v>14</v>
      </c>
      <c r="F15" s="91"/>
      <c r="G15" s="94"/>
      <c r="H15" s="91"/>
      <c r="I15" s="94"/>
      <c r="K15" s="1">
        <v>14</v>
      </c>
      <c r="L15" s="1">
        <f>'Stage 1'!AN16</f>
        <v>0</v>
      </c>
      <c r="M15" s="1">
        <f>'Stage 1'!AO16</f>
        <v>0</v>
      </c>
      <c r="N15" s="1">
        <f>'Stage 1'!AP16</f>
        <v>0</v>
      </c>
      <c r="O15" s="1">
        <f>'Stage 1'!AQ16</f>
        <v>0</v>
      </c>
      <c r="P15" s="1">
        <f>'Stage 1'!AR16</f>
        <v>0</v>
      </c>
      <c r="Q15" s="1">
        <f>'Stage 1'!AS16</f>
        <v>0</v>
      </c>
      <c r="R15" s="1">
        <f>'Stage 1'!AT16</f>
        <v>0</v>
      </c>
      <c r="S15" s="1">
        <f>'Stage 1'!AU16</f>
        <v>0</v>
      </c>
    </row>
    <row r="16" spans="1:19" ht="36.950000000000003" customHeight="1" thickBot="1" x14ac:dyDescent="0.3">
      <c r="A16" s="85">
        <v>15</v>
      </c>
      <c r="B16" s="98" t="str">
        <f>Inscription!B17</f>
        <v>Equipe 15</v>
      </c>
      <c r="C16" s="99" t="str">
        <f>Inscription!C17</f>
        <v>O</v>
      </c>
      <c r="D16" s="15"/>
      <c r="E16" s="89">
        <v>15</v>
      </c>
      <c r="F16" s="92"/>
      <c r="G16" s="95"/>
      <c r="H16" s="92"/>
      <c r="I16" s="95"/>
      <c r="K16" s="1">
        <v>15</v>
      </c>
      <c r="L16" s="1">
        <f>'Stage 1'!AN17</f>
        <v>0</v>
      </c>
      <c r="M16" s="1">
        <f>'Stage 1'!AO17</f>
        <v>0</v>
      </c>
      <c r="N16" s="1">
        <f>'Stage 1'!AP17</f>
        <v>0</v>
      </c>
      <c r="O16" s="1">
        <f>'Stage 1'!AQ17</f>
        <v>0</v>
      </c>
      <c r="P16" s="1">
        <f>'Stage 1'!AR17</f>
        <v>0</v>
      </c>
      <c r="Q16" s="1">
        <f>'Stage 1'!AS17</f>
        <v>0</v>
      </c>
      <c r="R16" s="1">
        <f>'Stage 1'!AT17</f>
        <v>0</v>
      </c>
      <c r="S16" s="1">
        <f>'Stage 1'!AU17</f>
        <v>0</v>
      </c>
    </row>
    <row r="17" spans="1:19" ht="36.950000000000003" customHeight="1" x14ac:dyDescent="0.25">
      <c r="A17" s="85">
        <v>16</v>
      </c>
      <c r="B17" s="98" t="str">
        <f>Inscription!B18</f>
        <v>Equipe 16</v>
      </c>
      <c r="C17" s="99" t="str">
        <f>Inscription!C18</f>
        <v>P</v>
      </c>
      <c r="D17" s="15"/>
      <c r="E17" s="16"/>
      <c r="F17" s="31"/>
      <c r="G17" s="31"/>
      <c r="H17" s="31"/>
      <c r="I17" s="31"/>
      <c r="K17" s="1">
        <v>10</v>
      </c>
      <c r="L17" s="1">
        <f>'Stage 1'!AN18</f>
        <v>0</v>
      </c>
      <c r="M17" s="1">
        <f>'Stage 1'!AO18</f>
        <v>0</v>
      </c>
      <c r="N17" s="1">
        <f>'Stage 1'!AP18</f>
        <v>0</v>
      </c>
      <c r="O17" s="1">
        <f>'Stage 1'!AQ18</f>
        <v>0</v>
      </c>
      <c r="P17" s="1">
        <f>'Stage 1'!AR18</f>
        <v>0</v>
      </c>
      <c r="Q17" s="1">
        <f>'Stage 1'!AS18</f>
        <v>0</v>
      </c>
      <c r="R17" s="1">
        <f>'Stage 1'!AT18</f>
        <v>0</v>
      </c>
      <c r="S17" s="1">
        <f>'Stage 1'!AU18</f>
        <v>0</v>
      </c>
    </row>
    <row r="18" spans="1:19" ht="36.950000000000003" customHeight="1" x14ac:dyDescent="0.25">
      <c r="A18" s="85">
        <v>17</v>
      </c>
      <c r="B18" s="98" t="str">
        <f>Inscription!B19</f>
        <v>Equipe 17</v>
      </c>
      <c r="C18" s="99" t="str">
        <f>Inscription!C19</f>
        <v>Q</v>
      </c>
      <c r="D18" s="15"/>
      <c r="E18" s="16"/>
      <c r="F18" s="31"/>
      <c r="G18" s="31"/>
      <c r="H18" s="31"/>
      <c r="I18" s="31"/>
      <c r="K18" s="1">
        <v>11</v>
      </c>
      <c r="L18" s="1">
        <f>'Stage 1'!AN19</f>
        <v>0</v>
      </c>
      <c r="M18" s="1">
        <f>'Stage 1'!AO19</f>
        <v>0</v>
      </c>
      <c r="N18" s="1">
        <f>'Stage 1'!AP19</f>
        <v>0</v>
      </c>
      <c r="O18" s="1">
        <f>'Stage 1'!AQ19</f>
        <v>0</v>
      </c>
      <c r="P18" s="1">
        <f>'Stage 1'!AR19</f>
        <v>0</v>
      </c>
      <c r="Q18" s="1">
        <f>'Stage 1'!AS19</f>
        <v>0</v>
      </c>
      <c r="R18" s="1">
        <f>'Stage 1'!AT19</f>
        <v>0</v>
      </c>
      <c r="S18" s="1">
        <f>'Stage 1'!AU19</f>
        <v>0</v>
      </c>
    </row>
    <row r="19" spans="1:19" ht="36.950000000000003" customHeight="1" x14ac:dyDescent="0.25">
      <c r="A19" s="85">
        <v>18</v>
      </c>
      <c r="B19" s="98" t="str">
        <f>Inscription!B20</f>
        <v>Equipe 18</v>
      </c>
      <c r="C19" s="99" t="str">
        <f>Inscription!C20</f>
        <v>R</v>
      </c>
      <c r="D19" s="15"/>
      <c r="E19" s="16"/>
      <c r="F19" s="31"/>
      <c r="G19" s="31"/>
      <c r="H19" s="31"/>
      <c r="I19" s="31"/>
      <c r="K19" s="1">
        <v>12</v>
      </c>
      <c r="L19" s="1">
        <f>'Stage 1'!AN20</f>
        <v>0</v>
      </c>
      <c r="M19" s="1">
        <f>'Stage 1'!AO20</f>
        <v>0</v>
      </c>
      <c r="N19" s="1">
        <f>'Stage 1'!AP20</f>
        <v>0</v>
      </c>
      <c r="O19" s="1">
        <f>'Stage 1'!AQ20</f>
        <v>0</v>
      </c>
      <c r="P19" s="1">
        <f>'Stage 1'!AR20</f>
        <v>0</v>
      </c>
      <c r="Q19" s="1">
        <f>'Stage 1'!AS20</f>
        <v>0</v>
      </c>
      <c r="R19" s="1">
        <f>'Stage 1'!AT20</f>
        <v>0</v>
      </c>
      <c r="S19" s="1">
        <f>'Stage 1'!AU20</f>
        <v>0</v>
      </c>
    </row>
    <row r="20" spans="1:19" ht="36.950000000000003" customHeight="1" x14ac:dyDescent="0.25">
      <c r="A20" s="85">
        <v>19</v>
      </c>
      <c r="B20" s="98" t="str">
        <f>Inscription!B21</f>
        <v>Equipe 19</v>
      </c>
      <c r="C20" s="99" t="str">
        <f>Inscription!C21</f>
        <v>S</v>
      </c>
      <c r="D20" s="15"/>
      <c r="E20" s="16"/>
      <c r="F20" s="31"/>
      <c r="G20" s="31"/>
      <c r="H20" s="31"/>
      <c r="I20" s="31"/>
      <c r="K20" s="1">
        <v>13</v>
      </c>
      <c r="L20" s="1">
        <f>'Stage 1'!AN21</f>
        <v>0</v>
      </c>
      <c r="M20" s="1">
        <f>'Stage 1'!AO21</f>
        <v>0</v>
      </c>
      <c r="N20" s="1">
        <f>'Stage 1'!AP21</f>
        <v>0</v>
      </c>
      <c r="O20" s="1">
        <f>'Stage 1'!AQ21</f>
        <v>0</v>
      </c>
      <c r="P20" s="1">
        <f>'Stage 1'!AR21</f>
        <v>0</v>
      </c>
      <c r="Q20" s="1">
        <f>'Stage 1'!AS21</f>
        <v>0</v>
      </c>
      <c r="R20" s="1">
        <f>'Stage 1'!AT21</f>
        <v>0</v>
      </c>
      <c r="S20" s="1">
        <f>'Stage 1'!AU21</f>
        <v>0</v>
      </c>
    </row>
    <row r="21" spans="1:19" ht="36.950000000000003" customHeight="1" x14ac:dyDescent="0.25">
      <c r="A21" s="85">
        <v>20</v>
      </c>
      <c r="B21" s="98" t="str">
        <f>Inscription!B22</f>
        <v>Equipe 20</v>
      </c>
      <c r="C21" s="99" t="str">
        <f>Inscription!C22</f>
        <v>T</v>
      </c>
      <c r="D21" s="15"/>
      <c r="E21" s="16"/>
      <c r="F21" s="31"/>
      <c r="G21" s="31"/>
      <c r="H21" s="31"/>
      <c r="I21" s="31"/>
      <c r="K21" s="1">
        <v>14</v>
      </c>
      <c r="L21" s="1">
        <f>'Stage 1'!AN22</f>
        <v>0</v>
      </c>
      <c r="M21" s="1">
        <f>'Stage 1'!AO22</f>
        <v>0</v>
      </c>
      <c r="N21" s="1">
        <f>'Stage 1'!AP22</f>
        <v>0</v>
      </c>
      <c r="O21" s="1">
        <f>'Stage 1'!AQ22</f>
        <v>0</v>
      </c>
      <c r="P21" s="1">
        <f>'Stage 1'!AR22</f>
        <v>0</v>
      </c>
      <c r="Q21" s="1">
        <f>'Stage 1'!AS22</f>
        <v>0</v>
      </c>
      <c r="R21" s="1">
        <f>'Stage 1'!AT22</f>
        <v>0</v>
      </c>
      <c r="S21" s="1">
        <f>'Stage 1'!AU22</f>
        <v>0</v>
      </c>
    </row>
    <row r="22" spans="1:19" ht="36.950000000000003" customHeight="1" x14ac:dyDescent="0.25">
      <c r="A22" s="85">
        <v>21</v>
      </c>
      <c r="B22" s="98" t="str">
        <f>Inscription!B23</f>
        <v>Equipe 21</v>
      </c>
      <c r="C22" s="99" t="str">
        <f>Inscription!C23</f>
        <v>U</v>
      </c>
      <c r="D22" s="15"/>
      <c r="E22" s="16"/>
      <c r="F22" s="31"/>
      <c r="G22" s="31"/>
      <c r="H22" s="31"/>
      <c r="I22" s="31"/>
      <c r="K22" s="1">
        <v>15</v>
      </c>
      <c r="L22" s="1">
        <f>'Stage 1'!AN23</f>
        <v>0</v>
      </c>
      <c r="M22" s="1">
        <f>'Stage 1'!AO23</f>
        <v>0</v>
      </c>
      <c r="N22" s="1">
        <f>'Stage 1'!AP23</f>
        <v>0</v>
      </c>
      <c r="O22" s="1">
        <f>'Stage 1'!AQ23</f>
        <v>0</v>
      </c>
      <c r="P22" s="1">
        <f>'Stage 1'!AR23</f>
        <v>0</v>
      </c>
      <c r="Q22" s="1">
        <f>'Stage 1'!AS23</f>
        <v>0</v>
      </c>
      <c r="R22" s="1">
        <f>'Stage 1'!AT23</f>
        <v>0</v>
      </c>
      <c r="S22" s="1">
        <f>'Stage 1'!AU23</f>
        <v>0</v>
      </c>
    </row>
    <row r="23" spans="1:19" ht="36.950000000000003" customHeight="1" x14ac:dyDescent="0.25">
      <c r="A23" s="85">
        <v>22</v>
      </c>
      <c r="B23" s="98" t="str">
        <f>Inscription!B24</f>
        <v>Equipe 22</v>
      </c>
      <c r="C23" s="99" t="str">
        <f>Inscription!C24</f>
        <v>V</v>
      </c>
      <c r="D23" s="15"/>
      <c r="E23" s="16"/>
      <c r="F23" s="31"/>
      <c r="G23" s="31"/>
      <c r="H23" s="31"/>
      <c r="I23" s="31"/>
      <c r="K23" s="1">
        <v>10</v>
      </c>
      <c r="L23" s="1">
        <f>'Stage 1'!AN24</f>
        <v>0</v>
      </c>
      <c r="M23" s="1">
        <f>'Stage 1'!AO24</f>
        <v>0</v>
      </c>
      <c r="N23" s="1">
        <f>'Stage 1'!AP24</f>
        <v>0</v>
      </c>
      <c r="O23" s="1">
        <f>'Stage 1'!AQ24</f>
        <v>0</v>
      </c>
      <c r="P23" s="1">
        <f>'Stage 1'!AR24</f>
        <v>0</v>
      </c>
      <c r="Q23" s="1">
        <f>'Stage 1'!AS24</f>
        <v>0</v>
      </c>
      <c r="R23" s="1">
        <f>'Stage 1'!AT24</f>
        <v>0</v>
      </c>
      <c r="S23" s="1">
        <f>'Stage 1'!AU24</f>
        <v>0</v>
      </c>
    </row>
    <row r="24" spans="1:19" ht="36.950000000000003" customHeight="1" x14ac:dyDescent="0.25">
      <c r="A24" s="85">
        <v>23</v>
      </c>
      <c r="B24" s="98" t="str">
        <f>Inscription!B25</f>
        <v>Equipe 23</v>
      </c>
      <c r="C24" s="99" t="str">
        <f>Inscription!C25</f>
        <v>W</v>
      </c>
      <c r="D24" s="15"/>
      <c r="E24" s="16"/>
      <c r="F24" s="31"/>
      <c r="G24" s="31"/>
      <c r="H24" s="31"/>
      <c r="I24" s="31"/>
      <c r="K24" s="1">
        <v>11</v>
      </c>
      <c r="L24" s="1">
        <f>'Stage 1'!AN25</f>
        <v>0</v>
      </c>
      <c r="M24" s="1">
        <f>'Stage 1'!AO25</f>
        <v>0</v>
      </c>
      <c r="N24" s="1">
        <f>'Stage 1'!AP25</f>
        <v>0</v>
      </c>
      <c r="O24" s="1">
        <f>'Stage 1'!AQ25</f>
        <v>0</v>
      </c>
      <c r="P24" s="1">
        <f>'Stage 1'!AR25</f>
        <v>0</v>
      </c>
      <c r="Q24" s="1">
        <f>'Stage 1'!AS25</f>
        <v>0</v>
      </c>
      <c r="R24" s="1">
        <f>'Stage 1'!AT25</f>
        <v>0</v>
      </c>
      <c r="S24" s="1">
        <f>'Stage 1'!AU25</f>
        <v>0</v>
      </c>
    </row>
    <row r="25" spans="1:19" ht="36.950000000000003" customHeight="1" x14ac:dyDescent="0.25">
      <c r="A25" s="85">
        <v>24</v>
      </c>
      <c r="B25" s="98" t="str">
        <f>Inscription!B26</f>
        <v>Equipe 24</v>
      </c>
      <c r="C25" s="99" t="str">
        <f>Inscription!C26</f>
        <v>X</v>
      </c>
      <c r="D25" s="15"/>
      <c r="E25" s="16"/>
      <c r="F25" s="31"/>
      <c r="G25" s="31"/>
      <c r="H25" s="31"/>
      <c r="I25" s="31"/>
      <c r="K25" s="1">
        <v>12</v>
      </c>
      <c r="L25" s="1">
        <f>'Stage 1'!AN26</f>
        <v>0</v>
      </c>
      <c r="M25" s="1">
        <f>'Stage 1'!AO26</f>
        <v>0</v>
      </c>
      <c r="N25" s="1">
        <f>'Stage 1'!AP26</f>
        <v>0</v>
      </c>
      <c r="O25" s="1">
        <f>'Stage 1'!AQ26</f>
        <v>0</v>
      </c>
      <c r="P25" s="1">
        <f>'Stage 1'!AR26</f>
        <v>0</v>
      </c>
      <c r="Q25" s="1">
        <f>'Stage 1'!AS26</f>
        <v>0</v>
      </c>
      <c r="R25" s="1">
        <f>'Stage 1'!AT26</f>
        <v>0</v>
      </c>
      <c r="S25" s="1">
        <f>'Stage 1'!AU26</f>
        <v>0</v>
      </c>
    </row>
    <row r="26" spans="1:19" ht="36.950000000000003" customHeight="1" x14ac:dyDescent="0.25">
      <c r="A26" s="85">
        <v>25</v>
      </c>
      <c r="B26" s="98" t="str">
        <f>Inscription!B27</f>
        <v>Equipe 25</v>
      </c>
      <c r="C26" s="99" t="str">
        <f>Inscription!C27</f>
        <v>Y</v>
      </c>
      <c r="D26" s="15"/>
      <c r="E26" s="16"/>
      <c r="F26" s="31"/>
      <c r="G26" s="31"/>
      <c r="H26" s="31"/>
      <c r="I26" s="31"/>
      <c r="K26" s="1">
        <v>13</v>
      </c>
      <c r="L26" s="1">
        <f>'Stage 1'!AN27</f>
        <v>0</v>
      </c>
      <c r="M26" s="1">
        <f>'Stage 1'!AO27</f>
        <v>0</v>
      </c>
      <c r="N26" s="1">
        <f>'Stage 1'!AP27</f>
        <v>0</v>
      </c>
      <c r="O26" s="1">
        <f>'Stage 1'!AQ27</f>
        <v>0</v>
      </c>
      <c r="P26" s="1">
        <f>'Stage 1'!AR27</f>
        <v>0</v>
      </c>
      <c r="Q26" s="1">
        <f>'Stage 1'!AS27</f>
        <v>0</v>
      </c>
      <c r="R26" s="1">
        <f>'Stage 1'!AT27</f>
        <v>0</v>
      </c>
      <c r="S26" s="1">
        <f>'Stage 1'!AU27</f>
        <v>0</v>
      </c>
    </row>
    <row r="27" spans="1:19" ht="36.950000000000003" customHeight="1" x14ac:dyDescent="0.25">
      <c r="A27" s="85">
        <v>26</v>
      </c>
      <c r="B27" s="98" t="str">
        <f>Inscription!B28</f>
        <v>Equipe 26</v>
      </c>
      <c r="C27" s="99" t="str">
        <f>Inscription!C28</f>
        <v>Z</v>
      </c>
      <c r="D27" s="15"/>
      <c r="E27" s="16"/>
      <c r="F27" s="31"/>
      <c r="G27" s="31"/>
      <c r="H27" s="31"/>
      <c r="I27" s="31"/>
      <c r="K27" s="1">
        <v>14</v>
      </c>
      <c r="L27" s="1">
        <f>'Stage 1'!AN28</f>
        <v>0</v>
      </c>
      <c r="M27" s="1">
        <f>'Stage 1'!AO28</f>
        <v>0</v>
      </c>
      <c r="N27" s="1">
        <f>'Stage 1'!AP28</f>
        <v>0</v>
      </c>
      <c r="O27" s="1">
        <f>'Stage 1'!AQ28</f>
        <v>0</v>
      </c>
      <c r="P27" s="1">
        <f>'Stage 1'!AR28</f>
        <v>0</v>
      </c>
      <c r="Q27" s="1">
        <f>'Stage 1'!AS28</f>
        <v>0</v>
      </c>
      <c r="R27" s="1">
        <f>'Stage 1'!AT28</f>
        <v>0</v>
      </c>
      <c r="S27" s="1">
        <f>'Stage 1'!AU28</f>
        <v>0</v>
      </c>
    </row>
    <row r="28" spans="1:19" ht="36.950000000000003" customHeight="1" x14ac:dyDescent="0.25">
      <c r="A28" s="85">
        <v>27</v>
      </c>
      <c r="B28" s="98" t="str">
        <f>Inscription!B29</f>
        <v>Equipe 27</v>
      </c>
      <c r="C28" s="99" t="str">
        <f>Inscription!C29</f>
        <v>AA</v>
      </c>
      <c r="D28" s="15"/>
      <c r="E28" s="16"/>
      <c r="F28" s="31"/>
      <c r="G28" s="31"/>
      <c r="H28" s="31"/>
      <c r="I28" s="31"/>
      <c r="K28" s="1">
        <v>15</v>
      </c>
      <c r="L28" s="1">
        <f>'Stage 1'!AN29</f>
        <v>0</v>
      </c>
      <c r="M28" s="1">
        <f>'Stage 1'!AO29</f>
        <v>0</v>
      </c>
      <c r="N28" s="1">
        <f>'Stage 1'!AP29</f>
        <v>0</v>
      </c>
      <c r="O28" s="1">
        <f>'Stage 1'!AQ29</f>
        <v>0</v>
      </c>
      <c r="P28" s="1">
        <f>'Stage 1'!AR29</f>
        <v>0</v>
      </c>
      <c r="Q28" s="1">
        <f>'Stage 1'!AS29</f>
        <v>0</v>
      </c>
      <c r="R28" s="1">
        <f>'Stage 1'!AT29</f>
        <v>0</v>
      </c>
      <c r="S28" s="1">
        <f>'Stage 1'!AU29</f>
        <v>0</v>
      </c>
    </row>
    <row r="29" spans="1:19" ht="36.950000000000003" customHeight="1" x14ac:dyDescent="0.25">
      <c r="A29" s="85">
        <v>28</v>
      </c>
      <c r="B29" s="98" t="str">
        <f>Inscription!B30</f>
        <v>Equipe 28</v>
      </c>
      <c r="C29" s="99" t="str">
        <f>Inscription!C30</f>
        <v>AB</v>
      </c>
      <c r="D29" s="15"/>
      <c r="E29" s="16"/>
      <c r="F29" s="31"/>
      <c r="G29" s="31"/>
      <c r="H29" s="31"/>
      <c r="I29" s="31"/>
      <c r="K29" s="1">
        <v>12</v>
      </c>
      <c r="L29" s="1">
        <f>'Stage 1'!AN30</f>
        <v>0</v>
      </c>
      <c r="M29" s="1">
        <f>'Stage 1'!AO30</f>
        <v>0</v>
      </c>
      <c r="N29" s="1">
        <f>'Stage 1'!AP30</f>
        <v>0</v>
      </c>
      <c r="O29" s="1">
        <f>'Stage 1'!AQ30</f>
        <v>0</v>
      </c>
      <c r="P29" s="1">
        <f>'Stage 1'!AR30</f>
        <v>0</v>
      </c>
      <c r="Q29" s="1">
        <f>'Stage 1'!AS30</f>
        <v>0</v>
      </c>
      <c r="R29" s="1">
        <f>'Stage 1'!AT30</f>
        <v>0</v>
      </c>
      <c r="S29" s="1">
        <f>'Stage 1'!AU30</f>
        <v>0</v>
      </c>
    </row>
    <row r="30" spans="1:19" ht="36.950000000000003" customHeight="1" x14ac:dyDescent="0.25">
      <c r="A30" s="85">
        <v>29</v>
      </c>
      <c r="B30" s="98" t="str">
        <f>Inscription!B31</f>
        <v>Equipe 29</v>
      </c>
      <c r="C30" s="99" t="str">
        <f>Inscription!C31</f>
        <v>AC</v>
      </c>
      <c r="D30" s="15"/>
      <c r="E30" s="16"/>
      <c r="F30" s="31"/>
      <c r="G30" s="31"/>
      <c r="H30" s="31"/>
      <c r="I30" s="31"/>
      <c r="K30" s="1">
        <v>13</v>
      </c>
      <c r="L30" s="1">
        <f>'Stage 1'!AN31</f>
        <v>0</v>
      </c>
      <c r="M30" s="1">
        <f>'Stage 1'!AO31</f>
        <v>0</v>
      </c>
      <c r="N30" s="1">
        <f>'Stage 1'!AP31</f>
        <v>0</v>
      </c>
      <c r="O30" s="1">
        <f>'Stage 1'!AQ31</f>
        <v>0</v>
      </c>
      <c r="P30" s="1">
        <f>'Stage 1'!AR31</f>
        <v>0</v>
      </c>
      <c r="Q30" s="1">
        <f>'Stage 1'!AS31</f>
        <v>0</v>
      </c>
      <c r="R30" s="1">
        <f>'Stage 1'!AT31</f>
        <v>0</v>
      </c>
      <c r="S30" s="1">
        <f>'Stage 1'!AU31</f>
        <v>0</v>
      </c>
    </row>
    <row r="31" spans="1:19" ht="36.950000000000003" customHeight="1" thickBot="1" x14ac:dyDescent="0.3">
      <c r="A31" s="86">
        <v>30</v>
      </c>
      <c r="B31" s="100" t="str">
        <f>Inscription!B32</f>
        <v>Equipe 30</v>
      </c>
      <c r="C31" s="101" t="str">
        <f>Inscription!C32</f>
        <v>AD</v>
      </c>
      <c r="D31" s="15"/>
      <c r="E31" s="16"/>
      <c r="F31" s="31"/>
      <c r="G31" s="31"/>
      <c r="H31" s="31"/>
      <c r="I31" s="31"/>
      <c r="K31" s="1">
        <v>14</v>
      </c>
      <c r="L31" s="1">
        <f>'Stage 1'!AN32</f>
        <v>0</v>
      </c>
      <c r="M31" s="1">
        <f>'Stage 1'!AO32</f>
        <v>0</v>
      </c>
      <c r="N31" s="1">
        <f>'Stage 1'!AP32</f>
        <v>0</v>
      </c>
      <c r="O31" s="1">
        <f>'Stage 1'!AQ32</f>
        <v>0</v>
      </c>
      <c r="P31" s="1">
        <f>'Stage 1'!AR32</f>
        <v>0</v>
      </c>
      <c r="Q31" s="1">
        <f>'Stage 1'!AS32</f>
        <v>0</v>
      </c>
      <c r="R31" s="1">
        <f>'Stage 1'!AT32</f>
        <v>0</v>
      </c>
      <c r="S31" s="1">
        <f>'Stage 1'!AU32</f>
        <v>0</v>
      </c>
    </row>
    <row r="32" spans="1:19" x14ac:dyDescent="0.25">
      <c r="A32">
        <v>17</v>
      </c>
      <c r="B32" s="29"/>
      <c r="C32" s="29"/>
      <c r="E32" s="14">
        <v>17</v>
      </c>
      <c r="F32" s="32">
        <f>'Stage 1'!AC19</f>
        <v>0</v>
      </c>
      <c r="G32" s="32">
        <f>'Stage 1'!AD19</f>
        <v>0</v>
      </c>
      <c r="H32" s="32">
        <f>'Stage 1'!AE19</f>
        <v>0</v>
      </c>
      <c r="I32" s="32">
        <f>'Stage 1'!AF19</f>
        <v>0</v>
      </c>
      <c r="K32" s="3"/>
      <c r="L32" s="3"/>
      <c r="M32" s="3"/>
      <c r="N32" s="3"/>
      <c r="O32" s="3"/>
      <c r="P32" s="3"/>
      <c r="Q32" s="3"/>
      <c r="R32" s="3"/>
      <c r="S32" s="3"/>
    </row>
    <row r="33" spans="1:19" x14ac:dyDescent="0.25">
      <c r="A33">
        <v>18</v>
      </c>
      <c r="B33" s="29"/>
      <c r="C33" s="29"/>
      <c r="E33" s="1">
        <v>18</v>
      </c>
      <c r="F33" s="33">
        <f>'Stage 1'!AC20</f>
        <v>0</v>
      </c>
      <c r="G33" s="33">
        <f>'Stage 1'!AD20</f>
        <v>0</v>
      </c>
      <c r="H33" s="33">
        <f>'Stage 1'!AE20</f>
        <v>0</v>
      </c>
      <c r="I33" s="33">
        <f>'Stage 1'!AF20</f>
        <v>0</v>
      </c>
      <c r="K33" s="3"/>
      <c r="L33" s="3"/>
      <c r="M33" s="3"/>
      <c r="N33" s="3"/>
      <c r="O33" s="3"/>
      <c r="P33" s="3"/>
      <c r="Q33" s="3"/>
      <c r="R33" s="3"/>
      <c r="S33" s="3"/>
    </row>
    <row r="34" spans="1:19" x14ac:dyDescent="0.25">
      <c r="A34">
        <v>19</v>
      </c>
      <c r="B34" s="29"/>
      <c r="C34" s="29"/>
      <c r="E34" s="1">
        <v>19</v>
      </c>
      <c r="F34" s="33">
        <f>'Stage 1'!AC21</f>
        <v>0</v>
      </c>
      <c r="G34" s="33">
        <f>'Stage 1'!AD21</f>
        <v>0</v>
      </c>
      <c r="H34" s="33">
        <f>'Stage 1'!AE21</f>
        <v>0</v>
      </c>
      <c r="I34" s="33">
        <f>'Stage 1'!AF21</f>
        <v>0</v>
      </c>
      <c r="K34" s="3"/>
      <c r="L34" s="3"/>
      <c r="M34" s="3"/>
      <c r="N34" s="3"/>
      <c r="O34" s="3"/>
      <c r="P34" s="3"/>
      <c r="Q34" s="3"/>
      <c r="R34" s="3"/>
      <c r="S34" s="3"/>
    </row>
    <row r="35" spans="1:19" x14ac:dyDescent="0.25">
      <c r="A35">
        <v>20</v>
      </c>
      <c r="B35" s="29"/>
      <c r="C35" s="29"/>
      <c r="E35" s="1">
        <v>20</v>
      </c>
      <c r="F35" s="33">
        <f>'Stage 1'!AC22</f>
        <v>0</v>
      </c>
      <c r="G35" s="33">
        <f>'Stage 1'!AD22</f>
        <v>0</v>
      </c>
      <c r="H35" s="33">
        <f>'Stage 1'!AE22</f>
        <v>0</v>
      </c>
      <c r="I35" s="33">
        <f>'Stage 1'!AF22</f>
        <v>0</v>
      </c>
      <c r="K35" s="3"/>
      <c r="L35" s="3"/>
      <c r="M35" s="3"/>
      <c r="N35" s="3"/>
      <c r="O35" s="3"/>
      <c r="P35" s="3"/>
      <c r="Q35" s="3"/>
      <c r="R35" s="3"/>
      <c r="S35" s="3"/>
    </row>
    <row r="36" spans="1:19" x14ac:dyDescent="0.25">
      <c r="A36">
        <v>21</v>
      </c>
      <c r="B36" s="29"/>
      <c r="C36" s="29"/>
      <c r="E36" s="1">
        <v>21</v>
      </c>
      <c r="F36" s="33">
        <f>'Stage 1'!AC23</f>
        <v>0</v>
      </c>
      <c r="G36" s="33">
        <f>'Stage 1'!AD23</f>
        <v>0</v>
      </c>
      <c r="H36" s="33">
        <f>'Stage 1'!AE23</f>
        <v>0</v>
      </c>
      <c r="I36" s="33">
        <f>'Stage 1'!AF23</f>
        <v>0</v>
      </c>
      <c r="K36" s="3"/>
      <c r="L36" s="3"/>
      <c r="M36" s="3"/>
      <c r="N36" s="3"/>
      <c r="O36" s="3"/>
      <c r="P36" s="3"/>
      <c r="Q36" s="3"/>
      <c r="R36" s="3"/>
      <c r="S36" s="3"/>
    </row>
    <row r="37" spans="1:19" x14ac:dyDescent="0.25">
      <c r="A37">
        <v>22</v>
      </c>
      <c r="B37" s="29"/>
      <c r="C37" s="29"/>
      <c r="E37" s="1">
        <v>22</v>
      </c>
      <c r="F37" s="33">
        <f>'Stage 1'!AC24</f>
        <v>0</v>
      </c>
      <c r="G37" s="33">
        <f>'Stage 1'!AD24</f>
        <v>0</v>
      </c>
      <c r="H37" s="33">
        <f>'Stage 1'!AE24</f>
        <v>0</v>
      </c>
      <c r="I37" s="33">
        <f>'Stage 1'!AF24</f>
        <v>0</v>
      </c>
      <c r="K37" s="3"/>
      <c r="L37" s="3"/>
      <c r="M37" s="3"/>
      <c r="N37" s="3"/>
      <c r="O37" s="3"/>
      <c r="P37" s="3"/>
      <c r="Q37" s="3"/>
      <c r="R37" s="3"/>
      <c r="S37" s="3"/>
    </row>
    <row r="38" spans="1:19" x14ac:dyDescent="0.25">
      <c r="A38">
        <v>23</v>
      </c>
      <c r="B38" s="29"/>
      <c r="C38" s="29"/>
      <c r="E38" s="1">
        <v>23</v>
      </c>
      <c r="F38" s="33">
        <f>'Stage 1'!AC25</f>
        <v>0</v>
      </c>
      <c r="G38" s="33">
        <f>'Stage 1'!AD25</f>
        <v>0</v>
      </c>
      <c r="H38" s="33">
        <f>'Stage 1'!AE25</f>
        <v>0</v>
      </c>
      <c r="I38" s="33">
        <f>'Stage 1'!AF25</f>
        <v>0</v>
      </c>
      <c r="K38" s="3"/>
      <c r="L38" s="3"/>
      <c r="M38" s="3"/>
      <c r="N38" s="3"/>
      <c r="O38" s="3"/>
      <c r="P38" s="3"/>
      <c r="Q38" s="3"/>
      <c r="R38" s="3"/>
      <c r="S38" s="3"/>
    </row>
    <row r="39" spans="1:19" x14ac:dyDescent="0.25">
      <c r="A39">
        <v>24</v>
      </c>
      <c r="B39" s="29"/>
      <c r="C39" s="29"/>
      <c r="E39" s="1">
        <v>24</v>
      </c>
      <c r="F39" s="33">
        <f>'Stage 1'!AC26</f>
        <v>0</v>
      </c>
      <c r="G39" s="33">
        <f>'Stage 1'!AD26</f>
        <v>0</v>
      </c>
      <c r="H39" s="33">
        <f>'Stage 1'!AE26</f>
        <v>0</v>
      </c>
      <c r="I39" s="33">
        <f>'Stage 1'!AF26</f>
        <v>0</v>
      </c>
      <c r="K39" s="3"/>
      <c r="L39" s="3"/>
      <c r="M39" s="3"/>
      <c r="N39" s="3"/>
      <c r="O39" s="3"/>
      <c r="P39" s="3"/>
      <c r="Q39" s="3"/>
      <c r="R39" s="3"/>
      <c r="S39" s="3"/>
    </row>
    <row r="40" spans="1:19" x14ac:dyDescent="0.25">
      <c r="A40">
        <v>25</v>
      </c>
      <c r="B40" s="29"/>
      <c r="C40" s="29"/>
      <c r="E40" s="1">
        <v>25</v>
      </c>
      <c r="F40" s="33">
        <f>'Stage 1'!AC27</f>
        <v>0</v>
      </c>
      <c r="G40" s="33">
        <f>'Stage 1'!AD27</f>
        <v>0</v>
      </c>
      <c r="H40" s="33">
        <f>'Stage 1'!AE27</f>
        <v>0</v>
      </c>
      <c r="I40" s="33">
        <f>'Stage 1'!AF27</f>
        <v>0</v>
      </c>
      <c r="K40" s="3"/>
      <c r="L40" s="3"/>
      <c r="M40" s="3"/>
      <c r="N40" s="3"/>
      <c r="O40" s="3"/>
      <c r="P40" s="3"/>
      <c r="Q40" s="3"/>
      <c r="R40" s="3"/>
      <c r="S40" s="3"/>
    </row>
    <row r="41" spans="1:19" x14ac:dyDescent="0.25">
      <c r="A41">
        <v>26</v>
      </c>
      <c r="B41" s="29"/>
      <c r="C41" s="29"/>
      <c r="E41" s="1">
        <v>26</v>
      </c>
      <c r="F41" s="33">
        <f>'Stage 1'!AC28</f>
        <v>0</v>
      </c>
      <c r="G41" s="33">
        <f>'Stage 1'!AD28</f>
        <v>0</v>
      </c>
      <c r="H41" s="33">
        <f>'Stage 1'!AE28</f>
        <v>0</v>
      </c>
      <c r="I41" s="33">
        <f>'Stage 1'!AF28</f>
        <v>0</v>
      </c>
      <c r="K41" s="3"/>
      <c r="L41" s="3"/>
      <c r="M41" s="3"/>
      <c r="N41" s="3"/>
      <c r="O41" s="3"/>
      <c r="P41" s="3"/>
      <c r="Q41" s="3"/>
      <c r="R41" s="3"/>
      <c r="S41" s="3"/>
    </row>
    <row r="42" spans="1:19" x14ac:dyDescent="0.25">
      <c r="A42">
        <v>27</v>
      </c>
      <c r="B42" s="29"/>
      <c r="C42" s="29"/>
      <c r="E42" s="1">
        <v>27</v>
      </c>
      <c r="F42" s="33">
        <f>'Stage 1'!AC29</f>
        <v>0</v>
      </c>
      <c r="G42" s="33">
        <f>'Stage 1'!AD29</f>
        <v>0</v>
      </c>
      <c r="H42" s="33">
        <f>'Stage 1'!AE29</f>
        <v>0</v>
      </c>
      <c r="I42" s="33">
        <f>'Stage 1'!AF29</f>
        <v>0</v>
      </c>
      <c r="K42" s="3"/>
      <c r="L42" s="3"/>
      <c r="M42" s="3"/>
      <c r="N42" s="3"/>
      <c r="O42" s="3"/>
      <c r="P42" s="3"/>
      <c r="Q42" s="3"/>
      <c r="R42" s="3"/>
      <c r="S42" s="3"/>
    </row>
    <row r="43" spans="1:19" x14ac:dyDescent="0.25">
      <c r="A43">
        <v>28</v>
      </c>
      <c r="B43" s="29"/>
      <c r="C43" s="29"/>
      <c r="E43" s="1">
        <v>28</v>
      </c>
      <c r="F43" s="33">
        <f>'Stage 1'!AC30</f>
        <v>0</v>
      </c>
      <c r="G43" s="33">
        <f>'Stage 1'!AD30</f>
        <v>0</v>
      </c>
      <c r="H43" s="33">
        <f>'Stage 1'!AE30</f>
        <v>0</v>
      </c>
      <c r="I43" s="33">
        <f>'Stage 1'!AF30</f>
        <v>0</v>
      </c>
      <c r="K43" s="3"/>
      <c r="L43" s="3"/>
      <c r="M43" s="3"/>
      <c r="N43" s="3"/>
      <c r="O43" s="3"/>
      <c r="P43" s="3"/>
      <c r="Q43" s="3"/>
      <c r="R43" s="3"/>
      <c r="S43" s="3"/>
    </row>
    <row r="44" spans="1:19" x14ac:dyDescent="0.25">
      <c r="A44">
        <v>29</v>
      </c>
      <c r="B44" s="29"/>
      <c r="C44" s="29"/>
      <c r="E44" s="1">
        <v>29</v>
      </c>
      <c r="F44" s="33">
        <f>'Stage 1'!AC31</f>
        <v>0</v>
      </c>
      <c r="G44" s="33">
        <f>'Stage 1'!AD31</f>
        <v>0</v>
      </c>
      <c r="H44" s="33">
        <f>'Stage 1'!AE31</f>
        <v>0</v>
      </c>
      <c r="I44" s="33">
        <f>'Stage 1'!AF31</f>
        <v>0</v>
      </c>
      <c r="K44" s="3"/>
      <c r="L44" s="3"/>
      <c r="M44" s="3"/>
      <c r="N44" s="3"/>
      <c r="O44" s="3"/>
      <c r="P44" s="3"/>
      <c r="Q44" s="3"/>
      <c r="R44" s="3"/>
      <c r="S44" s="3"/>
    </row>
    <row r="45" spans="1:19" x14ac:dyDescent="0.25">
      <c r="A45">
        <v>30</v>
      </c>
      <c r="B45" s="29"/>
      <c r="C45" s="29"/>
      <c r="E45" s="1">
        <v>30</v>
      </c>
      <c r="F45" s="33">
        <f>'Stage 1'!AC32</f>
        <v>0</v>
      </c>
      <c r="G45" s="33">
        <f>'Stage 1'!AD32</f>
        <v>0</v>
      </c>
      <c r="H45" s="33">
        <f>'Stage 1'!AE32</f>
        <v>0</v>
      </c>
      <c r="I45" s="33">
        <f>'Stage 1'!AF32</f>
        <v>0</v>
      </c>
      <c r="K45" s="3"/>
      <c r="L45" s="3"/>
      <c r="M45" s="3"/>
      <c r="N45" s="3"/>
      <c r="O45" s="3"/>
      <c r="P45" s="3"/>
      <c r="Q45" s="3"/>
      <c r="R45" s="3"/>
      <c r="S45" s="3"/>
    </row>
    <row r="46" spans="1:19" x14ac:dyDescent="0.25">
      <c r="A46">
        <v>31</v>
      </c>
      <c r="B46" s="29"/>
      <c r="C46" s="29"/>
      <c r="E46" s="1">
        <v>31</v>
      </c>
      <c r="F46" s="33">
        <f>'Stage 1'!AC33</f>
        <v>0</v>
      </c>
      <c r="G46" s="33">
        <f>'Stage 1'!AD33</f>
        <v>0</v>
      </c>
      <c r="H46" s="33">
        <f>'Stage 1'!AE33</f>
        <v>0</v>
      </c>
      <c r="I46" s="33">
        <f>'Stage 1'!AF33</f>
        <v>0</v>
      </c>
      <c r="K46" s="3"/>
      <c r="L46" s="3"/>
      <c r="M46" s="3"/>
      <c r="N46" s="3"/>
      <c r="O46" s="3"/>
      <c r="P46" s="3"/>
      <c r="Q46" s="3"/>
      <c r="R46" s="3"/>
      <c r="S46" s="3"/>
    </row>
    <row r="47" spans="1:19" x14ac:dyDescent="0.25">
      <c r="A47">
        <v>32</v>
      </c>
      <c r="B47" s="29"/>
      <c r="C47" s="29"/>
      <c r="E47" s="1">
        <v>32</v>
      </c>
      <c r="F47" s="33">
        <f>'Stage 1'!AC34</f>
        <v>0</v>
      </c>
      <c r="G47" s="33">
        <f>'Stage 1'!AD34</f>
        <v>0</v>
      </c>
      <c r="H47" s="33">
        <f>'Stage 1'!AE34</f>
        <v>0</v>
      </c>
      <c r="I47" s="33">
        <f>'Stage 1'!AF34</f>
        <v>0</v>
      </c>
      <c r="K47" s="3"/>
      <c r="L47" s="3"/>
      <c r="M47" s="3"/>
      <c r="N47" s="3"/>
      <c r="O47" s="3"/>
      <c r="P47" s="3"/>
      <c r="Q47" s="3"/>
      <c r="R47" s="3"/>
      <c r="S47" s="3"/>
    </row>
    <row r="48" spans="1:19" x14ac:dyDescent="0.25">
      <c r="A48">
        <v>33</v>
      </c>
      <c r="B48" s="29"/>
      <c r="C48" s="29"/>
    </row>
    <row r="49" spans="1:3" x14ac:dyDescent="0.25">
      <c r="A49">
        <v>34</v>
      </c>
      <c r="B49" s="29"/>
      <c r="C49" s="29"/>
    </row>
    <row r="50" spans="1:3" x14ac:dyDescent="0.25">
      <c r="A50">
        <v>35</v>
      </c>
      <c r="B50" s="29"/>
      <c r="C50" s="29"/>
    </row>
    <row r="51" spans="1:3" x14ac:dyDescent="0.25">
      <c r="A51">
        <v>36</v>
      </c>
      <c r="B51" s="29"/>
      <c r="C51" s="29"/>
    </row>
    <row r="52" spans="1:3" x14ac:dyDescent="0.25">
      <c r="A52">
        <v>37</v>
      </c>
      <c r="B52" s="29"/>
      <c r="C52" s="29"/>
    </row>
    <row r="53" spans="1:3" x14ac:dyDescent="0.25">
      <c r="A53">
        <v>38</v>
      </c>
      <c r="B53" s="29"/>
      <c r="C53" s="29"/>
    </row>
    <row r="54" spans="1:3" x14ac:dyDescent="0.25">
      <c r="A54">
        <v>39</v>
      </c>
      <c r="B54" s="29"/>
      <c r="C54" s="29"/>
    </row>
    <row r="55" spans="1:3" x14ac:dyDescent="0.25">
      <c r="A55">
        <v>40</v>
      </c>
      <c r="B55" s="29"/>
      <c r="C55" s="29"/>
    </row>
    <row r="56" spans="1:3" x14ac:dyDescent="0.25">
      <c r="A56">
        <v>41</v>
      </c>
      <c r="B56" s="29"/>
      <c r="C56" s="29"/>
    </row>
    <row r="57" spans="1:3" x14ac:dyDescent="0.25">
      <c r="A57">
        <v>42</v>
      </c>
      <c r="B57" s="29"/>
      <c r="C57" s="29"/>
    </row>
    <row r="58" spans="1:3" x14ac:dyDescent="0.25">
      <c r="A58">
        <v>43</v>
      </c>
      <c r="B58" s="29"/>
      <c r="C58" s="29"/>
    </row>
    <row r="59" spans="1:3" x14ac:dyDescent="0.25">
      <c r="A59">
        <v>44</v>
      </c>
      <c r="B59" s="29"/>
      <c r="C59" s="29"/>
    </row>
    <row r="60" spans="1:3" x14ac:dyDescent="0.25">
      <c r="A60">
        <v>45</v>
      </c>
      <c r="B60" s="29"/>
      <c r="C60" s="29"/>
    </row>
    <row r="61" spans="1:3" x14ac:dyDescent="0.25">
      <c r="A61">
        <v>46</v>
      </c>
      <c r="B61" s="29"/>
      <c r="C61" s="29"/>
    </row>
    <row r="62" spans="1:3" x14ac:dyDescent="0.25">
      <c r="A62">
        <v>47</v>
      </c>
      <c r="B62" s="29"/>
      <c r="C62" s="29"/>
    </row>
    <row r="63" spans="1:3" x14ac:dyDescent="0.25">
      <c r="A63">
        <v>48</v>
      </c>
      <c r="B63" s="29"/>
      <c r="C63" s="29"/>
    </row>
    <row r="64" spans="1:3" x14ac:dyDescent="0.25">
      <c r="A64">
        <v>49</v>
      </c>
      <c r="B64" s="29"/>
      <c r="C64" s="29"/>
    </row>
    <row r="65" spans="1:3" x14ac:dyDescent="0.25">
      <c r="A65">
        <v>50</v>
      </c>
      <c r="B65" s="29"/>
      <c r="C65" s="29"/>
    </row>
    <row r="66" spans="1:3" x14ac:dyDescent="0.25">
      <c r="A66">
        <v>51</v>
      </c>
      <c r="B66" s="29"/>
      <c r="C66" s="29"/>
    </row>
    <row r="67" spans="1:3" x14ac:dyDescent="0.25">
      <c r="A67">
        <v>52</v>
      </c>
      <c r="B67" s="29"/>
      <c r="C67" s="29"/>
    </row>
    <row r="68" spans="1:3" x14ac:dyDescent="0.25">
      <c r="A68">
        <v>53</v>
      </c>
      <c r="B68" s="29"/>
      <c r="C68" s="29"/>
    </row>
    <row r="69" spans="1:3" x14ac:dyDescent="0.25">
      <c r="A69">
        <v>54</v>
      </c>
      <c r="B69" s="29"/>
      <c r="C69" s="29"/>
    </row>
    <row r="70" spans="1:3" x14ac:dyDescent="0.25">
      <c r="A70">
        <v>55</v>
      </c>
      <c r="B70" s="29"/>
      <c r="C70" s="29"/>
    </row>
    <row r="71" spans="1:3" x14ac:dyDescent="0.25">
      <c r="A71">
        <v>56</v>
      </c>
      <c r="B71" s="29"/>
      <c r="C71" s="29"/>
    </row>
    <row r="72" spans="1:3" x14ac:dyDescent="0.25">
      <c r="A72">
        <v>57</v>
      </c>
      <c r="B72" s="29"/>
      <c r="C72" s="29"/>
    </row>
    <row r="73" spans="1:3" x14ac:dyDescent="0.25">
      <c r="A73">
        <v>58</v>
      </c>
      <c r="B73" s="29"/>
      <c r="C73" s="29"/>
    </row>
    <row r="74" spans="1:3" x14ac:dyDescent="0.25">
      <c r="A74">
        <v>59</v>
      </c>
      <c r="B74" s="29"/>
      <c r="C74" s="29"/>
    </row>
    <row r="75" spans="1:3" x14ac:dyDescent="0.25">
      <c r="A75">
        <v>60</v>
      </c>
      <c r="B75" s="29"/>
      <c r="C75" s="29"/>
    </row>
    <row r="76" spans="1:3" x14ac:dyDescent="0.25">
      <c r="A76">
        <v>61</v>
      </c>
      <c r="B76" s="29"/>
      <c r="C76" s="29"/>
    </row>
    <row r="77" spans="1:3" x14ac:dyDescent="0.25">
      <c r="A77">
        <v>62</v>
      </c>
      <c r="B77" s="29"/>
      <c r="C77" s="29"/>
    </row>
    <row r="78" spans="1:3" x14ac:dyDescent="0.25">
      <c r="A78">
        <v>63</v>
      </c>
      <c r="B78" s="29"/>
      <c r="C78" s="29"/>
    </row>
    <row r="79" spans="1:3" x14ac:dyDescent="0.25">
      <c r="A79">
        <v>64</v>
      </c>
      <c r="B79" s="29"/>
      <c r="C79" s="29"/>
    </row>
    <row r="85" spans="6:6" x14ac:dyDescent="0.25">
      <c r="F85" s="34"/>
    </row>
  </sheetData>
  <sheetProtection selectLockedCells="1"/>
  <mergeCells count="5">
    <mergeCell ref="L1:M1"/>
    <mergeCell ref="N1:O1"/>
    <mergeCell ref="P1:Q1"/>
    <mergeCell ref="R1:S1"/>
    <mergeCell ref="E1:I1"/>
  </mergeCells>
  <pageMargins left="0.7" right="0.7" top="0.75" bottom="0.75" header="0.3" footer="0.3"/>
  <pageSetup paperSize="9" orientation="portrait" r:id="rId1"/>
  <customProperties>
    <customPr name="EpmWorksheetKeyString_GUID" r:id="rId2"/>
  </customProperties>
  <drawing r:id="rId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65"/>
  <sheetViews>
    <sheetView showGridLines="0" workbookViewId="0">
      <selection activeCell="I37" sqref="I37"/>
    </sheetView>
  </sheetViews>
  <sheetFormatPr baseColWidth="10" defaultColWidth="9.140625" defaultRowHeight="15" x14ac:dyDescent="0.25"/>
  <cols>
    <col min="1" max="1" width="1.7109375" style="124" customWidth="1"/>
    <col min="2" max="2" width="11.42578125" style="17" customWidth="1"/>
    <col min="3" max="3" width="1.7109375" style="17" customWidth="1"/>
    <col min="4" max="4" width="35.28515625" style="17" customWidth="1"/>
    <col min="5" max="5" width="13.42578125" style="17" customWidth="1"/>
    <col min="6" max="6" width="1.7109375" style="17" customWidth="1"/>
    <col min="7" max="7" width="11.42578125" style="17" customWidth="1"/>
    <col min="8" max="8" width="1.7109375" style="17" customWidth="1"/>
    <col min="9" max="9" width="35.28515625" style="17" customWidth="1"/>
    <col min="10" max="10" width="13.42578125" style="17" customWidth="1"/>
    <col min="11" max="11" width="1.7109375" style="17" customWidth="1"/>
    <col min="12" max="12" width="11.42578125" style="17" customWidth="1"/>
    <col min="13" max="13" width="1.7109375" style="17" customWidth="1"/>
    <col min="14" max="14" width="35.28515625" style="17" customWidth="1"/>
    <col min="15" max="15" width="13.42578125" style="17" customWidth="1"/>
    <col min="16" max="16" width="1.7109375" style="17" customWidth="1"/>
    <col min="17" max="17" width="11.42578125" style="17" customWidth="1"/>
    <col min="18" max="18" width="1.7109375" style="17" customWidth="1"/>
    <col min="19" max="19" width="35.28515625" style="17" customWidth="1"/>
    <col min="20" max="20" width="13.42578125" style="17" customWidth="1"/>
    <col min="21" max="21" width="4" style="55" customWidth="1"/>
    <col min="22" max="22" width="5.140625" style="13" bestFit="1" customWidth="1"/>
    <col min="23" max="23" width="20.42578125" style="56" bestFit="1" customWidth="1"/>
    <col min="24" max="24" width="12.28515625" style="56" customWidth="1"/>
    <col min="25" max="25" width="11.42578125" style="13" bestFit="1" customWidth="1"/>
    <col min="26" max="26" width="13.7109375" style="13" customWidth="1"/>
    <col min="27" max="27" width="86.85546875" style="13" customWidth="1"/>
    <col min="28" max="16384" width="9.140625" style="13"/>
  </cols>
  <sheetData>
    <row r="1" spans="1:24" ht="3" customHeight="1" x14ac:dyDescent="0.25">
      <c r="B1" s="130"/>
      <c r="C1" s="130"/>
      <c r="D1" s="130"/>
      <c r="E1" s="130"/>
      <c r="F1" s="102"/>
      <c r="G1" s="130"/>
      <c r="H1" s="130"/>
      <c r="I1" s="130"/>
      <c r="J1" s="130"/>
      <c r="K1" s="102"/>
      <c r="L1" s="130"/>
      <c r="M1" s="130"/>
      <c r="N1" s="130"/>
      <c r="O1" s="130"/>
      <c r="P1" s="102"/>
      <c r="Q1" s="130"/>
      <c r="R1" s="130"/>
      <c r="S1" s="130"/>
      <c r="T1" s="130"/>
      <c r="U1" s="123"/>
      <c r="V1" s="123"/>
      <c r="W1" s="123"/>
    </row>
    <row r="2" spans="1:24" ht="3" customHeight="1" x14ac:dyDescent="0.25">
      <c r="B2" s="130"/>
      <c r="C2" s="130"/>
      <c r="D2" s="130"/>
      <c r="E2" s="130"/>
      <c r="F2" s="102"/>
      <c r="G2" s="130"/>
      <c r="H2" s="130"/>
      <c r="I2" s="130"/>
      <c r="J2" s="130"/>
      <c r="K2" s="102"/>
      <c r="L2" s="130"/>
      <c r="M2" s="130"/>
      <c r="N2" s="130"/>
      <c r="O2" s="130"/>
      <c r="P2" s="102"/>
      <c r="Q2" s="130"/>
      <c r="R2" s="130"/>
      <c r="S2" s="130"/>
      <c r="T2" s="130"/>
      <c r="U2" s="123"/>
      <c r="V2" s="123"/>
      <c r="W2" s="123"/>
      <c r="X2" s="24"/>
    </row>
    <row r="3" spans="1:24" ht="3" customHeight="1" x14ac:dyDescent="0.25">
      <c r="B3" s="130"/>
      <c r="C3" s="130"/>
      <c r="D3" s="130"/>
      <c r="E3" s="130"/>
      <c r="F3" s="102"/>
      <c r="G3" s="130"/>
      <c r="H3" s="130"/>
      <c r="I3" s="130"/>
      <c r="J3" s="130"/>
      <c r="K3" s="102"/>
      <c r="L3" s="130"/>
      <c r="M3" s="130"/>
      <c r="N3" s="130"/>
      <c r="O3" s="130"/>
      <c r="P3" s="102"/>
      <c r="Q3" s="130"/>
      <c r="R3" s="130"/>
      <c r="S3" s="130"/>
      <c r="T3" s="130"/>
      <c r="U3" s="123"/>
      <c r="V3" s="123"/>
      <c r="W3" s="123"/>
      <c r="X3" s="24"/>
    </row>
    <row r="4" spans="1:24" ht="3" customHeight="1" thickBot="1" x14ac:dyDescent="0.3">
      <c r="B4" s="131"/>
      <c r="C4" s="131"/>
      <c r="D4" s="131"/>
      <c r="E4" s="131"/>
      <c r="F4" s="102"/>
      <c r="G4" s="131"/>
      <c r="H4" s="131"/>
      <c r="I4" s="131"/>
      <c r="J4" s="131"/>
      <c r="K4" s="102"/>
      <c r="L4" s="131"/>
      <c r="M4" s="131"/>
      <c r="N4" s="131"/>
      <c r="O4" s="131"/>
      <c r="P4" s="102"/>
      <c r="Q4" s="131"/>
      <c r="R4" s="131"/>
      <c r="S4" s="131"/>
      <c r="T4" s="131"/>
      <c r="U4" s="123"/>
      <c r="V4" s="123"/>
      <c r="W4" s="123"/>
    </row>
    <row r="5" spans="1:24" ht="36.950000000000003" customHeight="1" thickBot="1" x14ac:dyDescent="0.3">
      <c r="B5" s="127" t="s">
        <v>101</v>
      </c>
      <c r="C5" s="128"/>
      <c r="D5" s="128"/>
      <c r="E5" s="129"/>
      <c r="F5" s="102"/>
      <c r="G5" s="127" t="s">
        <v>24</v>
      </c>
      <c r="H5" s="128"/>
      <c r="I5" s="128"/>
      <c r="J5" s="129"/>
      <c r="K5" s="102"/>
      <c r="L5" s="127" t="s">
        <v>25</v>
      </c>
      <c r="M5" s="128"/>
      <c r="N5" s="128"/>
      <c r="O5" s="129"/>
      <c r="P5" s="102"/>
      <c r="Q5" s="127" t="s">
        <v>26</v>
      </c>
      <c r="R5" s="128"/>
      <c r="S5" s="128"/>
      <c r="T5" s="129"/>
      <c r="U5" s="123"/>
      <c r="V5" s="123"/>
      <c r="W5" s="123"/>
    </row>
    <row r="6" spans="1:24" s="26" customFormat="1" ht="9.9499999999999993" customHeight="1" thickBot="1" x14ac:dyDescent="0.35">
      <c r="A6" s="124"/>
      <c r="B6" s="126"/>
      <c r="C6" s="126"/>
      <c r="D6" s="126"/>
      <c r="E6" s="126"/>
      <c r="F6" s="102"/>
      <c r="G6" s="126"/>
      <c r="H6" s="126"/>
      <c r="I6" s="126"/>
      <c r="J6" s="126"/>
      <c r="K6" s="102"/>
      <c r="L6" s="125"/>
      <c r="M6" s="125"/>
      <c r="N6" s="125"/>
      <c r="O6" s="125"/>
      <c r="P6" s="102"/>
      <c r="Q6" s="125"/>
      <c r="R6" s="125"/>
      <c r="S6" s="125"/>
      <c r="T6" s="125"/>
      <c r="U6" s="123"/>
      <c r="V6" s="123"/>
      <c r="W6" s="123"/>
      <c r="X6" s="27"/>
    </row>
    <row r="7" spans="1:24" s="26" customFormat="1" ht="36.6" customHeight="1" thickBot="1" x14ac:dyDescent="0.3">
      <c r="A7" s="124"/>
      <c r="B7" s="51" t="s">
        <v>44</v>
      </c>
      <c r="C7" s="52"/>
      <c r="D7" s="53" t="s">
        <v>16</v>
      </c>
      <c r="E7" s="54" t="s">
        <v>45</v>
      </c>
      <c r="F7" s="102"/>
      <c r="G7" s="51" t="s">
        <v>44</v>
      </c>
      <c r="H7" s="52"/>
      <c r="I7" s="53" t="s">
        <v>16</v>
      </c>
      <c r="J7" s="54" t="s">
        <v>45</v>
      </c>
      <c r="K7" s="102"/>
      <c r="L7" s="51" t="s">
        <v>44</v>
      </c>
      <c r="M7" s="52"/>
      <c r="N7" s="53" t="s">
        <v>16</v>
      </c>
      <c r="O7" s="54" t="s">
        <v>45</v>
      </c>
      <c r="P7" s="102"/>
      <c r="Q7" s="51" t="s">
        <v>44</v>
      </c>
      <c r="R7" s="52"/>
      <c r="S7" s="53" t="s">
        <v>16</v>
      </c>
      <c r="T7" s="54" t="s">
        <v>45</v>
      </c>
      <c r="U7" s="123"/>
      <c r="V7" s="123"/>
      <c r="W7" s="123"/>
      <c r="X7" s="27"/>
    </row>
    <row r="8" spans="1:24" s="62" customFormat="1" ht="36.6" customHeight="1" x14ac:dyDescent="0.45">
      <c r="A8" s="124"/>
      <c r="B8" s="119">
        <v>1</v>
      </c>
      <c r="C8" s="57"/>
      <c r="D8" s="58" t="str">
        <f>IF(Tirages!F2&lt;&gt;"",Tirages!F2,"")</f>
        <v/>
      </c>
      <c r="E8" s="59"/>
      <c r="F8" s="102"/>
      <c r="G8" s="119">
        <v>3</v>
      </c>
      <c r="H8" s="60"/>
      <c r="I8" s="58"/>
      <c r="J8" s="59"/>
      <c r="K8" s="102"/>
      <c r="L8" s="121">
        <v>2</v>
      </c>
      <c r="M8" s="60"/>
      <c r="N8" s="58"/>
      <c r="O8" s="59"/>
      <c r="P8" s="102"/>
      <c r="Q8" s="119">
        <v>9</v>
      </c>
      <c r="R8" s="60"/>
      <c r="S8" s="58" t="str">
        <f>IF((O8=""),"",IF(O8&gt;O9,N8,N9))</f>
        <v/>
      </c>
      <c r="T8" s="59"/>
      <c r="U8" s="123"/>
      <c r="V8" s="123"/>
      <c r="W8" s="123"/>
      <c r="X8" s="61"/>
    </row>
    <row r="9" spans="1:24" s="62" customFormat="1" ht="36.6" customHeight="1" thickBot="1" x14ac:dyDescent="0.5">
      <c r="A9" s="124"/>
      <c r="B9" s="120"/>
      <c r="C9" s="63"/>
      <c r="D9" s="64" t="str">
        <f>IF(Tirages!H2&lt;&gt;"",Tirages!H2,"")</f>
        <v/>
      </c>
      <c r="E9" s="65"/>
      <c r="F9" s="102"/>
      <c r="G9" s="120"/>
      <c r="H9" s="66"/>
      <c r="I9" s="67"/>
      <c r="J9" s="65"/>
      <c r="K9" s="102"/>
      <c r="L9" s="122"/>
      <c r="M9" s="66"/>
      <c r="N9" s="67"/>
      <c r="O9" s="65"/>
      <c r="P9" s="102"/>
      <c r="Q9" s="120"/>
      <c r="R9" s="66"/>
      <c r="S9" s="67" t="str">
        <f>IF((O12=""),"",IF(O12&gt;O13,N12,N13))</f>
        <v/>
      </c>
      <c r="T9" s="65"/>
      <c r="U9" s="123"/>
      <c r="V9" s="123"/>
      <c r="W9" s="123"/>
      <c r="X9" s="61"/>
    </row>
    <row r="10" spans="1:24" s="26" customFormat="1" ht="3" customHeight="1" x14ac:dyDescent="0.25">
      <c r="A10" s="124"/>
      <c r="B10" s="113"/>
      <c r="C10" s="114"/>
      <c r="D10" s="114"/>
      <c r="E10" s="115"/>
      <c r="F10" s="102"/>
      <c r="G10" s="113"/>
      <c r="H10" s="114"/>
      <c r="I10" s="114"/>
      <c r="J10" s="115"/>
      <c r="K10" s="102"/>
      <c r="L10" s="113"/>
      <c r="M10" s="114"/>
      <c r="N10" s="114"/>
      <c r="O10" s="115"/>
      <c r="P10" s="102"/>
      <c r="Q10" s="113"/>
      <c r="R10" s="114"/>
      <c r="S10" s="114"/>
      <c r="T10" s="115"/>
      <c r="U10" s="123"/>
      <c r="V10" s="123"/>
      <c r="W10" s="123"/>
      <c r="X10" s="27"/>
    </row>
    <row r="11" spans="1:24" s="26" customFormat="1" ht="3" customHeight="1" thickBot="1" x14ac:dyDescent="0.3">
      <c r="A11" s="124"/>
      <c r="B11" s="116"/>
      <c r="C11" s="117"/>
      <c r="D11" s="117"/>
      <c r="E11" s="118"/>
      <c r="F11" s="102"/>
      <c r="G11" s="116"/>
      <c r="H11" s="117"/>
      <c r="I11" s="117"/>
      <c r="J11" s="118"/>
      <c r="K11" s="102"/>
      <c r="L11" s="116"/>
      <c r="M11" s="117"/>
      <c r="N11" s="117"/>
      <c r="O11" s="118"/>
      <c r="P11" s="102"/>
      <c r="Q11" s="116"/>
      <c r="R11" s="117"/>
      <c r="S11" s="117"/>
      <c r="T11" s="118"/>
      <c r="U11" s="123"/>
      <c r="V11" s="123"/>
      <c r="W11" s="123"/>
      <c r="X11" s="27"/>
    </row>
    <row r="12" spans="1:24" s="62" customFormat="1" ht="36.6" customHeight="1" x14ac:dyDescent="0.45">
      <c r="A12" s="124"/>
      <c r="B12" s="119">
        <v>10</v>
      </c>
      <c r="C12" s="60"/>
      <c r="D12" s="58" t="str">
        <f>IF(Tirages!F3&lt;&gt;"",Tirages!F3,"")</f>
        <v/>
      </c>
      <c r="E12" s="59"/>
      <c r="F12" s="102"/>
      <c r="G12" s="121">
        <v>11</v>
      </c>
      <c r="H12" s="60"/>
      <c r="I12" s="58"/>
      <c r="J12" s="59"/>
      <c r="K12" s="102"/>
      <c r="L12" s="119">
        <v>7</v>
      </c>
      <c r="M12" s="60"/>
      <c r="N12" s="58"/>
      <c r="O12" s="59"/>
      <c r="P12" s="102"/>
      <c r="Q12" s="119">
        <v>16</v>
      </c>
      <c r="R12" s="60"/>
      <c r="S12" s="58" t="str">
        <f>IF((O16=""),"",IF(O16&gt;O17,N16,N17))</f>
        <v/>
      </c>
      <c r="T12" s="59"/>
      <c r="U12" s="123"/>
      <c r="V12" s="123"/>
      <c r="W12" s="123"/>
      <c r="X12" s="61"/>
    </row>
    <row r="13" spans="1:24" s="62" customFormat="1" ht="36.6" customHeight="1" thickBot="1" x14ac:dyDescent="0.5">
      <c r="A13" s="124"/>
      <c r="B13" s="120"/>
      <c r="C13" s="66"/>
      <c r="D13" s="67" t="str">
        <f>IF(Tirages!H3&lt;&gt;"",Tirages!H3,"")</f>
        <v/>
      </c>
      <c r="E13" s="65"/>
      <c r="F13" s="102"/>
      <c r="G13" s="122"/>
      <c r="H13" s="66"/>
      <c r="I13" s="67"/>
      <c r="J13" s="65"/>
      <c r="K13" s="102"/>
      <c r="L13" s="120"/>
      <c r="M13" s="66"/>
      <c r="N13" s="67"/>
      <c r="O13" s="65"/>
      <c r="P13" s="102"/>
      <c r="Q13" s="120"/>
      <c r="R13" s="66"/>
      <c r="S13" s="67" t="str">
        <f>IF((O20=""),"",IF(O20&gt;O21,N20,N21))</f>
        <v/>
      </c>
      <c r="T13" s="65"/>
      <c r="U13" s="123"/>
      <c r="V13" s="123"/>
      <c r="W13" s="123"/>
      <c r="X13" s="61"/>
    </row>
    <row r="14" spans="1:24" s="26" customFormat="1" ht="3" customHeight="1" x14ac:dyDescent="0.25">
      <c r="A14" s="124"/>
      <c r="B14" s="113"/>
      <c r="C14" s="114"/>
      <c r="D14" s="114"/>
      <c r="E14" s="115"/>
      <c r="F14" s="102"/>
      <c r="G14" s="113"/>
      <c r="H14" s="114"/>
      <c r="I14" s="114"/>
      <c r="J14" s="115"/>
      <c r="K14" s="102"/>
      <c r="L14" s="113"/>
      <c r="M14" s="114"/>
      <c r="N14" s="114"/>
      <c r="O14" s="115"/>
      <c r="P14" s="102"/>
      <c r="Q14" s="113"/>
      <c r="R14" s="114"/>
      <c r="S14" s="114"/>
      <c r="T14" s="115"/>
      <c r="U14" s="123"/>
      <c r="V14" s="123"/>
      <c r="W14" s="123"/>
      <c r="X14" s="27"/>
    </row>
    <row r="15" spans="1:24" s="26" customFormat="1" ht="3" customHeight="1" thickBot="1" x14ac:dyDescent="0.3">
      <c r="A15" s="124"/>
      <c r="B15" s="116"/>
      <c r="C15" s="117"/>
      <c r="D15" s="117"/>
      <c r="E15" s="118"/>
      <c r="F15" s="102"/>
      <c r="G15" s="116"/>
      <c r="H15" s="117"/>
      <c r="I15" s="117"/>
      <c r="J15" s="118"/>
      <c r="K15" s="102"/>
      <c r="L15" s="116"/>
      <c r="M15" s="117"/>
      <c r="N15" s="117"/>
      <c r="O15" s="118"/>
      <c r="P15" s="102"/>
      <c r="Q15" s="116"/>
      <c r="R15" s="117"/>
      <c r="S15" s="117"/>
      <c r="T15" s="118"/>
      <c r="U15" s="123"/>
      <c r="V15" s="123"/>
      <c r="W15" s="123"/>
      <c r="X15" s="27"/>
    </row>
    <row r="16" spans="1:24" s="62" customFormat="1" ht="36.6" customHeight="1" x14ac:dyDescent="0.45">
      <c r="A16" s="124"/>
      <c r="B16" s="119">
        <v>7</v>
      </c>
      <c r="C16" s="60"/>
      <c r="D16" s="58" t="str">
        <f>IF(Tirages!F4&lt;&gt;"",Tirages!F4,"")</f>
        <v/>
      </c>
      <c r="E16" s="59"/>
      <c r="F16" s="102"/>
      <c r="G16" s="119">
        <v>1</v>
      </c>
      <c r="H16" s="60"/>
      <c r="I16" s="58"/>
      <c r="J16" s="59"/>
      <c r="K16" s="102"/>
      <c r="L16" s="119">
        <v>8</v>
      </c>
      <c r="M16" s="60"/>
      <c r="N16" s="58"/>
      <c r="O16" s="59"/>
      <c r="P16" s="102"/>
      <c r="Q16" s="121">
        <v>3</v>
      </c>
      <c r="R16" s="60"/>
      <c r="S16" s="58" t="str">
        <f>IF((O8=""),"",IF(O8&lt;O9,N8,N9))</f>
        <v/>
      </c>
      <c r="T16" s="59"/>
      <c r="U16" s="123"/>
      <c r="V16" s="123"/>
      <c r="W16" s="123"/>
      <c r="X16" s="61"/>
    </row>
    <row r="17" spans="1:24" s="62" customFormat="1" ht="36.6" customHeight="1" thickBot="1" x14ac:dyDescent="0.5">
      <c r="A17" s="124"/>
      <c r="B17" s="120"/>
      <c r="C17" s="66"/>
      <c r="D17" s="67" t="str">
        <f>IF(Tirages!H4&lt;&gt;"",Tirages!H4,"")</f>
        <v/>
      </c>
      <c r="E17" s="65"/>
      <c r="F17" s="102"/>
      <c r="G17" s="120"/>
      <c r="H17" s="66"/>
      <c r="I17" s="67"/>
      <c r="J17" s="65"/>
      <c r="K17" s="102"/>
      <c r="L17" s="120"/>
      <c r="M17" s="66"/>
      <c r="N17" s="67"/>
      <c r="O17" s="65"/>
      <c r="P17" s="102"/>
      <c r="Q17" s="122"/>
      <c r="R17" s="66"/>
      <c r="S17" s="67" t="str">
        <f>IF((O12=""),"",IF(O12&lt;O13,N12,N13))</f>
        <v/>
      </c>
      <c r="T17" s="65"/>
      <c r="U17" s="123"/>
      <c r="V17" s="123"/>
      <c r="W17" s="123"/>
      <c r="X17" s="61"/>
    </row>
    <row r="18" spans="1:24" s="26" customFormat="1" ht="3" customHeight="1" x14ac:dyDescent="0.25">
      <c r="A18" s="124"/>
      <c r="B18" s="113"/>
      <c r="C18" s="114"/>
      <c r="D18" s="114"/>
      <c r="E18" s="115"/>
      <c r="F18" s="102"/>
      <c r="G18" s="113"/>
      <c r="H18" s="114"/>
      <c r="I18" s="114"/>
      <c r="J18" s="115"/>
      <c r="K18" s="102"/>
      <c r="L18" s="113"/>
      <c r="M18" s="114"/>
      <c r="N18" s="114"/>
      <c r="O18" s="115"/>
      <c r="P18" s="102"/>
      <c r="Q18" s="113"/>
      <c r="R18" s="114"/>
      <c r="S18" s="114"/>
      <c r="T18" s="115"/>
      <c r="U18" s="123"/>
      <c r="V18" s="123"/>
      <c r="W18" s="123"/>
      <c r="X18" s="27"/>
    </row>
    <row r="19" spans="1:24" s="26" customFormat="1" ht="3" customHeight="1" thickBot="1" x14ac:dyDescent="0.3">
      <c r="A19" s="124"/>
      <c r="B19" s="116"/>
      <c r="C19" s="117"/>
      <c r="D19" s="117"/>
      <c r="E19" s="118"/>
      <c r="F19" s="102"/>
      <c r="G19" s="116"/>
      <c r="H19" s="117"/>
      <c r="I19" s="117"/>
      <c r="J19" s="118"/>
      <c r="K19" s="102"/>
      <c r="L19" s="116"/>
      <c r="M19" s="117"/>
      <c r="N19" s="117"/>
      <c r="O19" s="118"/>
      <c r="P19" s="102"/>
      <c r="Q19" s="116"/>
      <c r="R19" s="117"/>
      <c r="S19" s="117"/>
      <c r="T19" s="118"/>
      <c r="U19" s="123"/>
      <c r="V19" s="123"/>
      <c r="W19" s="123"/>
      <c r="X19" s="27"/>
    </row>
    <row r="20" spans="1:24" s="62" customFormat="1" ht="36.6" customHeight="1" x14ac:dyDescent="0.45">
      <c r="A20" s="124"/>
      <c r="B20" s="119">
        <v>8</v>
      </c>
      <c r="C20" s="60"/>
      <c r="D20" s="58" t="str">
        <f>IF(Tirages!F5&lt;&gt;"",Tirages!F5,"")</f>
        <v/>
      </c>
      <c r="E20" s="59"/>
      <c r="F20" s="102"/>
      <c r="G20" s="119">
        <v>9</v>
      </c>
      <c r="H20" s="60"/>
      <c r="I20" s="58"/>
      <c r="J20" s="59"/>
      <c r="K20" s="102"/>
      <c r="L20" s="119">
        <v>15</v>
      </c>
      <c r="M20" s="60"/>
      <c r="N20" s="58"/>
      <c r="O20" s="59"/>
      <c r="P20" s="102"/>
      <c r="Q20" s="121">
        <v>4</v>
      </c>
      <c r="R20" s="60"/>
      <c r="S20" s="58" t="str">
        <f>IF((O16=""),"",IF(O16&lt;O17,N16,N17))</f>
        <v/>
      </c>
      <c r="T20" s="59"/>
      <c r="U20" s="123"/>
      <c r="V20" s="123"/>
      <c r="W20" s="123"/>
      <c r="X20" s="61"/>
    </row>
    <row r="21" spans="1:24" s="62" customFormat="1" ht="36.6" customHeight="1" thickBot="1" x14ac:dyDescent="0.5">
      <c r="A21" s="124"/>
      <c r="B21" s="120"/>
      <c r="C21" s="66"/>
      <c r="D21" s="67" t="str">
        <f>IF(Tirages!H5&lt;&gt;"",Tirages!H5,"")</f>
        <v/>
      </c>
      <c r="E21" s="65"/>
      <c r="F21" s="102"/>
      <c r="G21" s="120"/>
      <c r="H21" s="66"/>
      <c r="I21" s="67"/>
      <c r="J21" s="65"/>
      <c r="K21" s="102"/>
      <c r="L21" s="120"/>
      <c r="M21" s="66"/>
      <c r="N21" s="67"/>
      <c r="O21" s="65"/>
      <c r="P21" s="102"/>
      <c r="Q21" s="122"/>
      <c r="R21" s="66"/>
      <c r="S21" s="67" t="str">
        <f>IF((O20=""),"",IF(O20&lt;O21,N20,N21))</f>
        <v/>
      </c>
      <c r="T21" s="65"/>
      <c r="U21" s="123"/>
      <c r="V21" s="123"/>
      <c r="W21" s="123"/>
      <c r="X21" s="61"/>
    </row>
    <row r="22" spans="1:24" s="26" customFormat="1" ht="3" customHeight="1" x14ac:dyDescent="0.25">
      <c r="A22" s="124"/>
      <c r="B22" s="113"/>
      <c r="C22" s="114"/>
      <c r="D22" s="114"/>
      <c r="E22" s="115"/>
      <c r="F22" s="102"/>
      <c r="G22" s="113"/>
      <c r="H22" s="114"/>
      <c r="I22" s="114"/>
      <c r="J22" s="115"/>
      <c r="K22" s="102"/>
      <c r="L22" s="113"/>
      <c r="M22" s="114"/>
      <c r="N22" s="114"/>
      <c r="O22" s="115"/>
      <c r="P22" s="102"/>
      <c r="Q22" s="113"/>
      <c r="R22" s="114"/>
      <c r="S22" s="114"/>
      <c r="T22" s="115"/>
      <c r="U22" s="123"/>
      <c r="V22" s="123"/>
      <c r="W22" s="123"/>
      <c r="X22" s="27"/>
    </row>
    <row r="23" spans="1:24" s="26" customFormat="1" ht="3" customHeight="1" thickBot="1" x14ac:dyDescent="0.3">
      <c r="A23" s="124"/>
      <c r="B23" s="116"/>
      <c r="C23" s="117"/>
      <c r="D23" s="117"/>
      <c r="E23" s="118"/>
      <c r="F23" s="102"/>
      <c r="G23" s="116"/>
      <c r="H23" s="117"/>
      <c r="I23" s="117"/>
      <c r="J23" s="118"/>
      <c r="K23" s="102"/>
      <c r="L23" s="116"/>
      <c r="M23" s="117"/>
      <c r="N23" s="117"/>
      <c r="O23" s="118"/>
      <c r="P23" s="102"/>
      <c r="Q23" s="116"/>
      <c r="R23" s="117"/>
      <c r="S23" s="117"/>
      <c r="T23" s="118"/>
      <c r="U23" s="123"/>
      <c r="V23" s="123"/>
      <c r="W23" s="123"/>
      <c r="X23" s="27"/>
    </row>
    <row r="24" spans="1:24" s="62" customFormat="1" ht="36.6" customHeight="1" x14ac:dyDescent="0.45">
      <c r="A24" s="124"/>
      <c r="B24" s="119">
        <v>3</v>
      </c>
      <c r="C24" s="60"/>
      <c r="D24" s="58" t="str">
        <f>IF(Tirages!F6&lt;&gt;"",Tirages!F6,"")</f>
        <v/>
      </c>
      <c r="E24" s="59"/>
      <c r="F24" s="102"/>
      <c r="G24" s="119">
        <v>13</v>
      </c>
      <c r="H24" s="60"/>
      <c r="I24" s="58"/>
      <c r="J24" s="59"/>
      <c r="K24" s="102"/>
      <c r="L24" s="119">
        <v>9</v>
      </c>
      <c r="M24" s="60"/>
      <c r="N24" s="58"/>
      <c r="O24" s="59"/>
      <c r="P24" s="102"/>
      <c r="Q24" s="121">
        <v>5</v>
      </c>
      <c r="R24" s="60"/>
      <c r="S24" s="58" t="str">
        <f>IF((O24=""),"",IF(O24&gt;O25,N24,N25))</f>
        <v/>
      </c>
      <c r="T24" s="59"/>
      <c r="U24" s="123"/>
      <c r="V24" s="123"/>
      <c r="W24" s="123"/>
      <c r="X24" s="68"/>
    </row>
    <row r="25" spans="1:24" s="62" customFormat="1" ht="36.6" customHeight="1" thickBot="1" x14ac:dyDescent="0.5">
      <c r="A25" s="124"/>
      <c r="B25" s="120"/>
      <c r="C25" s="66"/>
      <c r="D25" s="67" t="str">
        <f>IF(Tirages!H6&lt;&gt;"",Tirages!H6,"")</f>
        <v/>
      </c>
      <c r="E25" s="65"/>
      <c r="F25" s="102"/>
      <c r="G25" s="120"/>
      <c r="H25" s="66"/>
      <c r="I25" s="67"/>
      <c r="J25" s="65"/>
      <c r="K25" s="102"/>
      <c r="L25" s="120"/>
      <c r="M25" s="66"/>
      <c r="N25" s="67"/>
      <c r="O25" s="65"/>
      <c r="P25" s="102"/>
      <c r="Q25" s="122"/>
      <c r="R25" s="66"/>
      <c r="S25" s="67" t="str">
        <f>IF((O28=""),"",IF(O28&gt;O29,N28,N29))</f>
        <v/>
      </c>
      <c r="T25" s="65"/>
      <c r="U25" s="123"/>
      <c r="V25" s="123"/>
      <c r="W25" s="123"/>
      <c r="X25" s="68"/>
    </row>
    <row r="26" spans="1:24" s="26" customFormat="1" ht="3" customHeight="1" x14ac:dyDescent="0.3">
      <c r="A26" s="124"/>
      <c r="B26" s="113"/>
      <c r="C26" s="114"/>
      <c r="D26" s="114"/>
      <c r="E26" s="115"/>
      <c r="F26" s="102"/>
      <c r="G26" s="113"/>
      <c r="H26" s="114"/>
      <c r="I26" s="114"/>
      <c r="J26" s="115"/>
      <c r="K26" s="102"/>
      <c r="L26" s="113"/>
      <c r="M26" s="114"/>
      <c r="N26" s="114"/>
      <c r="O26" s="115"/>
      <c r="P26" s="102"/>
      <c r="Q26" s="113"/>
      <c r="R26" s="114"/>
      <c r="S26" s="114"/>
      <c r="T26" s="115"/>
      <c r="U26" s="123"/>
      <c r="V26" s="123"/>
      <c r="W26" s="123"/>
      <c r="X26" s="28"/>
    </row>
    <row r="27" spans="1:24" s="26" customFormat="1" ht="3" customHeight="1" thickBot="1" x14ac:dyDescent="0.35">
      <c r="A27" s="124"/>
      <c r="B27" s="116"/>
      <c r="C27" s="117"/>
      <c r="D27" s="117"/>
      <c r="E27" s="118"/>
      <c r="F27" s="102"/>
      <c r="G27" s="116"/>
      <c r="H27" s="117"/>
      <c r="I27" s="117"/>
      <c r="J27" s="118"/>
      <c r="K27" s="102"/>
      <c r="L27" s="116"/>
      <c r="M27" s="117"/>
      <c r="N27" s="117"/>
      <c r="O27" s="118"/>
      <c r="P27" s="102"/>
      <c r="Q27" s="116"/>
      <c r="R27" s="117"/>
      <c r="S27" s="117"/>
      <c r="T27" s="118"/>
      <c r="U27" s="123"/>
      <c r="V27" s="123"/>
      <c r="W27" s="123"/>
      <c r="X27" s="28"/>
    </row>
    <row r="28" spans="1:24" s="62" customFormat="1" ht="36.6" customHeight="1" x14ac:dyDescent="0.45">
      <c r="A28" s="124"/>
      <c r="B28" s="119">
        <v>14</v>
      </c>
      <c r="C28" s="60"/>
      <c r="D28" s="58" t="str">
        <f>IF(Tirages!F7&lt;&gt;"",Tirages!F7,"")</f>
        <v/>
      </c>
      <c r="E28" s="59"/>
      <c r="F28" s="102"/>
      <c r="G28" s="119">
        <v>5</v>
      </c>
      <c r="H28" s="60"/>
      <c r="I28" s="58"/>
      <c r="J28" s="59"/>
      <c r="K28" s="102"/>
      <c r="L28" s="119">
        <v>10</v>
      </c>
      <c r="M28" s="60"/>
      <c r="N28" s="58"/>
      <c r="O28" s="59"/>
      <c r="P28" s="102"/>
      <c r="Q28" s="121">
        <v>10</v>
      </c>
      <c r="R28" s="60"/>
      <c r="S28" s="58" t="str">
        <f>IF((O32=""),"",IF(O32&gt;O33,N32,N33))</f>
        <v/>
      </c>
      <c r="T28" s="59"/>
      <c r="U28" s="123"/>
      <c r="V28" s="123"/>
      <c r="W28" s="123"/>
      <c r="X28" s="68"/>
    </row>
    <row r="29" spans="1:24" s="62" customFormat="1" ht="36.6" customHeight="1" thickBot="1" x14ac:dyDescent="0.5">
      <c r="A29" s="124"/>
      <c r="B29" s="120"/>
      <c r="C29" s="66"/>
      <c r="D29" s="67" t="str">
        <f>IF(Tirages!H7&lt;&gt;"",Tirages!H7,"")</f>
        <v/>
      </c>
      <c r="E29" s="65"/>
      <c r="F29" s="102"/>
      <c r="G29" s="120"/>
      <c r="H29" s="66"/>
      <c r="I29" s="67"/>
      <c r="J29" s="65"/>
      <c r="K29" s="102"/>
      <c r="L29" s="120"/>
      <c r="M29" s="66"/>
      <c r="N29" s="67"/>
      <c r="O29" s="65"/>
      <c r="P29" s="102"/>
      <c r="Q29" s="122"/>
      <c r="R29" s="66"/>
      <c r="S29" s="67" t="str">
        <f>IF((O36=""),"",IF(O36&gt;O37,N36,N37))</f>
        <v/>
      </c>
      <c r="T29" s="65"/>
      <c r="U29" s="123"/>
      <c r="V29" s="123"/>
      <c r="W29" s="123"/>
      <c r="X29" s="68"/>
    </row>
    <row r="30" spans="1:24" s="26" customFormat="1" ht="3" customHeight="1" x14ac:dyDescent="0.3">
      <c r="A30" s="124"/>
      <c r="B30" s="113"/>
      <c r="C30" s="114"/>
      <c r="D30" s="114"/>
      <c r="E30" s="115"/>
      <c r="F30" s="102"/>
      <c r="G30" s="113"/>
      <c r="H30" s="114"/>
      <c r="I30" s="114"/>
      <c r="J30" s="115"/>
      <c r="K30" s="102"/>
      <c r="L30" s="113"/>
      <c r="M30" s="114"/>
      <c r="N30" s="114"/>
      <c r="O30" s="115"/>
      <c r="P30" s="102"/>
      <c r="Q30" s="113"/>
      <c r="R30" s="114"/>
      <c r="S30" s="114"/>
      <c r="T30" s="115"/>
      <c r="U30" s="123"/>
      <c r="V30" s="123"/>
      <c r="W30" s="123"/>
      <c r="X30" s="28"/>
    </row>
    <row r="31" spans="1:24" s="26" customFormat="1" ht="3" customHeight="1" thickBot="1" x14ac:dyDescent="0.35">
      <c r="A31" s="124"/>
      <c r="B31" s="116"/>
      <c r="C31" s="117"/>
      <c r="D31" s="117"/>
      <c r="E31" s="118"/>
      <c r="F31" s="102"/>
      <c r="G31" s="116"/>
      <c r="H31" s="117"/>
      <c r="I31" s="117"/>
      <c r="J31" s="118"/>
      <c r="K31" s="102"/>
      <c r="L31" s="116"/>
      <c r="M31" s="117"/>
      <c r="N31" s="117"/>
      <c r="O31" s="118"/>
      <c r="P31" s="102"/>
      <c r="Q31" s="116"/>
      <c r="R31" s="117"/>
      <c r="S31" s="117"/>
      <c r="T31" s="118"/>
      <c r="U31" s="123"/>
      <c r="V31" s="123"/>
      <c r="W31" s="123"/>
      <c r="X31" s="28"/>
    </row>
    <row r="32" spans="1:24" s="62" customFormat="1" ht="36.6" customHeight="1" x14ac:dyDescent="0.45">
      <c r="A32" s="124"/>
      <c r="B32" s="119">
        <v>6</v>
      </c>
      <c r="C32" s="60"/>
      <c r="D32" s="58" t="str">
        <f>IF(Tirages!F8&lt;&gt;"",Tirages!F8,"")</f>
        <v/>
      </c>
      <c r="E32" s="59"/>
      <c r="F32" s="102"/>
      <c r="G32" s="119">
        <v>14</v>
      </c>
      <c r="H32" s="60"/>
      <c r="I32" s="58"/>
      <c r="J32" s="59"/>
      <c r="K32" s="102"/>
      <c r="L32" s="119">
        <v>14</v>
      </c>
      <c r="M32" s="60"/>
      <c r="N32" s="58"/>
      <c r="O32" s="59"/>
      <c r="P32" s="102"/>
      <c r="Q32" s="121">
        <v>1</v>
      </c>
      <c r="R32" s="60"/>
      <c r="S32" s="58" t="str">
        <f>IF((O24=""),"",IF(O24&lt;O25,N24,N25))</f>
        <v/>
      </c>
      <c r="T32" s="59"/>
      <c r="U32" s="123"/>
      <c r="V32" s="123"/>
      <c r="W32" s="123"/>
      <c r="X32" s="68"/>
    </row>
    <row r="33" spans="1:24" s="62" customFormat="1" ht="36.6" customHeight="1" thickBot="1" x14ac:dyDescent="0.5">
      <c r="A33" s="124"/>
      <c r="B33" s="120"/>
      <c r="C33" s="66"/>
      <c r="D33" s="67" t="str">
        <f>IF(Tirages!H8&lt;&gt;"",Tirages!H8,"")</f>
        <v/>
      </c>
      <c r="E33" s="65"/>
      <c r="F33" s="102"/>
      <c r="G33" s="120"/>
      <c r="H33" s="66"/>
      <c r="I33" s="67"/>
      <c r="J33" s="65"/>
      <c r="K33" s="102"/>
      <c r="L33" s="120"/>
      <c r="M33" s="66"/>
      <c r="N33" s="67"/>
      <c r="O33" s="65"/>
      <c r="P33" s="102"/>
      <c r="Q33" s="122"/>
      <c r="R33" s="66"/>
      <c r="S33" s="67" t="str">
        <f>IF((O28=""),"",IF(O28&lt;O29,N28,N29))</f>
        <v/>
      </c>
      <c r="T33" s="65"/>
      <c r="U33" s="123"/>
      <c r="V33" s="123"/>
      <c r="W33" s="123"/>
      <c r="X33" s="69"/>
    </row>
    <row r="34" spans="1:24" s="26" customFormat="1" ht="3" customHeight="1" x14ac:dyDescent="0.3">
      <c r="A34" s="124"/>
      <c r="B34" s="113"/>
      <c r="C34" s="114"/>
      <c r="D34" s="114"/>
      <c r="E34" s="115"/>
      <c r="F34" s="102"/>
      <c r="G34" s="113"/>
      <c r="H34" s="114"/>
      <c r="I34" s="114"/>
      <c r="J34" s="115"/>
      <c r="K34" s="102"/>
      <c r="L34" s="113"/>
      <c r="M34" s="114"/>
      <c r="N34" s="114"/>
      <c r="O34" s="115"/>
      <c r="P34" s="102"/>
      <c r="Q34" s="113"/>
      <c r="R34" s="114"/>
      <c r="S34" s="114"/>
      <c r="T34" s="115"/>
      <c r="U34" s="123"/>
      <c r="V34" s="123"/>
      <c r="W34" s="123"/>
      <c r="X34" s="25"/>
    </row>
    <row r="35" spans="1:24" s="26" customFormat="1" ht="3" customHeight="1" thickBot="1" x14ac:dyDescent="0.35">
      <c r="A35" s="124"/>
      <c r="B35" s="116"/>
      <c r="C35" s="117"/>
      <c r="D35" s="117"/>
      <c r="E35" s="118"/>
      <c r="F35" s="102"/>
      <c r="G35" s="116"/>
      <c r="H35" s="117"/>
      <c r="I35" s="117"/>
      <c r="J35" s="118"/>
      <c r="K35" s="102"/>
      <c r="L35" s="116"/>
      <c r="M35" s="117"/>
      <c r="N35" s="117"/>
      <c r="O35" s="118"/>
      <c r="P35" s="102"/>
      <c r="Q35" s="116"/>
      <c r="R35" s="117"/>
      <c r="S35" s="117"/>
      <c r="T35" s="118"/>
      <c r="U35" s="123"/>
      <c r="V35" s="123"/>
      <c r="W35" s="123"/>
      <c r="X35" s="25"/>
    </row>
    <row r="36" spans="1:24" s="62" customFormat="1" ht="36.6" customHeight="1" x14ac:dyDescent="0.45">
      <c r="A36" s="124"/>
      <c r="B36" s="119">
        <v>15</v>
      </c>
      <c r="C36" s="60"/>
      <c r="D36" s="58" t="str">
        <f>IF(Tirages!F9&lt;&gt;"",Tirages!F9,"")</f>
        <v/>
      </c>
      <c r="E36" s="59"/>
      <c r="F36" s="102"/>
      <c r="G36" s="119">
        <v>12</v>
      </c>
      <c r="H36" s="60"/>
      <c r="I36" s="58"/>
      <c r="J36" s="59"/>
      <c r="K36" s="102"/>
      <c r="L36" s="119">
        <v>5</v>
      </c>
      <c r="M36" s="60"/>
      <c r="N36" s="58"/>
      <c r="O36" s="59"/>
      <c r="P36" s="102"/>
      <c r="Q36" s="121">
        <v>15</v>
      </c>
      <c r="R36" s="60"/>
      <c r="S36" s="58" t="str">
        <f>IF((O32=""),"",IF(O32&lt;O33,N32,N33))</f>
        <v/>
      </c>
      <c r="T36" s="59"/>
      <c r="U36" s="123"/>
      <c r="V36" s="123"/>
      <c r="W36" s="123"/>
      <c r="X36" s="69"/>
    </row>
    <row r="37" spans="1:24" s="62" customFormat="1" ht="36.6" customHeight="1" thickBot="1" x14ac:dyDescent="0.5">
      <c r="A37" s="124"/>
      <c r="B37" s="120"/>
      <c r="C37" s="66"/>
      <c r="D37" s="67" t="str">
        <f>IF(Tirages!H9&lt;&gt;"",Tirages!H9,"")</f>
        <v/>
      </c>
      <c r="E37" s="65"/>
      <c r="F37" s="103"/>
      <c r="G37" s="120"/>
      <c r="H37" s="66"/>
      <c r="I37" s="67"/>
      <c r="J37" s="65"/>
      <c r="K37" s="103"/>
      <c r="L37" s="120"/>
      <c r="M37" s="66"/>
      <c r="N37" s="67"/>
      <c r="O37" s="65"/>
      <c r="P37" s="103"/>
      <c r="Q37" s="122"/>
      <c r="R37" s="66"/>
      <c r="S37" s="67" t="str">
        <f>IF((O36=""),"",IF(O36&lt;O37,N36,N37))</f>
        <v/>
      </c>
      <c r="T37" s="65"/>
      <c r="U37" s="123"/>
      <c r="V37" s="123"/>
      <c r="W37" s="123"/>
      <c r="X37" s="69"/>
    </row>
    <row r="38" spans="1:24" s="26" customFormat="1" ht="3" customHeight="1" x14ac:dyDescent="0.3">
      <c r="A38" s="124"/>
      <c r="B38" s="113"/>
      <c r="C38" s="114"/>
      <c r="D38" s="114"/>
      <c r="E38" s="115"/>
      <c r="F38" s="102"/>
      <c r="G38" s="113"/>
      <c r="H38" s="114"/>
      <c r="I38" s="114"/>
      <c r="J38" s="115"/>
      <c r="K38" s="102"/>
      <c r="L38" s="113"/>
      <c r="M38" s="114"/>
      <c r="N38" s="114"/>
      <c r="O38" s="115"/>
      <c r="P38" s="102"/>
      <c r="Q38" s="113"/>
      <c r="R38" s="114"/>
      <c r="S38" s="114"/>
      <c r="T38" s="115"/>
      <c r="U38" s="123"/>
      <c r="V38" s="123"/>
      <c r="W38" s="123"/>
      <c r="X38" s="25"/>
    </row>
    <row r="39" spans="1:24" s="26" customFormat="1" ht="3" customHeight="1" thickBot="1" x14ac:dyDescent="0.35">
      <c r="A39" s="124"/>
      <c r="B39" s="116"/>
      <c r="C39" s="117"/>
      <c r="D39" s="117"/>
      <c r="E39" s="118"/>
      <c r="F39" s="102"/>
      <c r="G39" s="116"/>
      <c r="H39" s="117"/>
      <c r="I39" s="117"/>
      <c r="J39" s="118"/>
      <c r="K39" s="102"/>
      <c r="L39" s="116"/>
      <c r="M39" s="117"/>
      <c r="N39" s="117"/>
      <c r="O39" s="118"/>
      <c r="P39" s="102"/>
      <c r="Q39" s="116"/>
      <c r="R39" s="117"/>
      <c r="S39" s="117"/>
      <c r="T39" s="118"/>
      <c r="U39" s="123"/>
      <c r="V39" s="123"/>
      <c r="W39" s="123"/>
      <c r="X39" s="25"/>
    </row>
    <row r="40" spans="1:24" s="62" customFormat="1" ht="36.6" customHeight="1" x14ac:dyDescent="0.45">
      <c r="A40" s="124"/>
      <c r="B40" s="119">
        <v>11</v>
      </c>
      <c r="C40" s="57"/>
      <c r="D40" s="58" t="str">
        <f>IF(Tirages!F10&lt;&gt;"",Tirages!F10,"")</f>
        <v/>
      </c>
      <c r="E40" s="59"/>
      <c r="F40" s="102"/>
      <c r="G40" s="119">
        <v>2</v>
      </c>
      <c r="H40" s="60"/>
      <c r="I40" s="58"/>
      <c r="J40" s="59"/>
      <c r="K40" s="102"/>
      <c r="L40" s="121">
        <v>3</v>
      </c>
      <c r="M40" s="60"/>
      <c r="N40" s="58"/>
      <c r="O40" s="59"/>
      <c r="P40" s="102"/>
      <c r="Q40" s="119">
        <v>12</v>
      </c>
      <c r="R40" s="60"/>
      <c r="S40" s="58" t="str">
        <f>IF((O40=""),"",IF(O40&gt;O41,N40,N41))</f>
        <v/>
      </c>
      <c r="T40" s="59"/>
      <c r="U40" s="123"/>
      <c r="V40" s="123"/>
      <c r="W40" s="123"/>
      <c r="X40" s="61"/>
    </row>
    <row r="41" spans="1:24" s="62" customFormat="1" ht="36.6" customHeight="1" thickBot="1" x14ac:dyDescent="0.5">
      <c r="A41" s="124"/>
      <c r="B41" s="120"/>
      <c r="C41" s="63"/>
      <c r="D41" s="64" t="str">
        <f>IF(Tirages!H10&lt;&gt;"",Tirages!H10,"")</f>
        <v/>
      </c>
      <c r="E41" s="65"/>
      <c r="F41" s="102"/>
      <c r="G41" s="120"/>
      <c r="H41" s="66"/>
      <c r="I41" s="67"/>
      <c r="J41" s="65"/>
      <c r="K41" s="102"/>
      <c r="L41" s="122"/>
      <c r="M41" s="66"/>
      <c r="N41" s="67"/>
      <c r="O41" s="65"/>
      <c r="P41" s="102"/>
      <c r="Q41" s="120"/>
      <c r="R41" s="66"/>
      <c r="S41" s="67" t="str">
        <f>IF((O44=""),"",IF(O44&gt;O45,N44,N45))</f>
        <v/>
      </c>
      <c r="T41" s="65"/>
      <c r="U41" s="123"/>
      <c r="V41" s="123"/>
      <c r="W41" s="123"/>
      <c r="X41" s="61"/>
    </row>
    <row r="42" spans="1:24" s="26" customFormat="1" ht="3" customHeight="1" x14ac:dyDescent="0.25">
      <c r="A42" s="124"/>
      <c r="B42" s="113"/>
      <c r="C42" s="114"/>
      <c r="D42" s="114"/>
      <c r="E42" s="115"/>
      <c r="F42" s="102"/>
      <c r="G42" s="113"/>
      <c r="H42" s="114"/>
      <c r="I42" s="114"/>
      <c r="J42" s="115"/>
      <c r="K42" s="102"/>
      <c r="L42" s="113"/>
      <c r="M42" s="114"/>
      <c r="N42" s="114"/>
      <c r="O42" s="115"/>
      <c r="P42" s="102"/>
      <c r="Q42" s="113"/>
      <c r="R42" s="114"/>
      <c r="S42" s="114"/>
      <c r="T42" s="115"/>
      <c r="U42" s="123"/>
      <c r="V42" s="123"/>
      <c r="W42" s="123"/>
      <c r="X42" s="27"/>
    </row>
    <row r="43" spans="1:24" s="26" customFormat="1" ht="3" customHeight="1" thickBot="1" x14ac:dyDescent="0.3">
      <c r="A43" s="124"/>
      <c r="B43" s="116"/>
      <c r="C43" s="117"/>
      <c r="D43" s="117"/>
      <c r="E43" s="118"/>
      <c r="F43" s="102"/>
      <c r="G43" s="116"/>
      <c r="H43" s="117"/>
      <c r="I43" s="117"/>
      <c r="J43" s="118"/>
      <c r="K43" s="102"/>
      <c r="L43" s="116"/>
      <c r="M43" s="117"/>
      <c r="N43" s="117"/>
      <c r="O43" s="118"/>
      <c r="P43" s="102"/>
      <c r="Q43" s="116"/>
      <c r="R43" s="117"/>
      <c r="S43" s="117"/>
      <c r="T43" s="118"/>
      <c r="U43" s="18"/>
      <c r="V43" s="19"/>
      <c r="W43" s="13"/>
      <c r="X43" s="27"/>
    </row>
    <row r="44" spans="1:24" s="62" customFormat="1" ht="36.6" customHeight="1" x14ac:dyDescent="0.45">
      <c r="A44" s="124"/>
      <c r="B44" s="119">
        <v>2</v>
      </c>
      <c r="C44" s="60"/>
      <c r="D44" s="58" t="str">
        <f>IF(Tirages!F11&lt;&gt;"",Tirages!F11,"")</f>
        <v/>
      </c>
      <c r="E44" s="59"/>
      <c r="F44" s="102"/>
      <c r="G44" s="121">
        <v>10</v>
      </c>
      <c r="H44" s="60"/>
      <c r="I44" s="58"/>
      <c r="J44" s="59"/>
      <c r="K44" s="102"/>
      <c r="L44" s="119">
        <v>11</v>
      </c>
      <c r="M44" s="60"/>
      <c r="N44" s="58"/>
      <c r="O44" s="59"/>
      <c r="P44" s="102"/>
      <c r="Q44" s="119">
        <v>2</v>
      </c>
      <c r="R44" s="60"/>
      <c r="S44" s="58" t="str">
        <f>IF((O48=""),"",IF(O48&gt;O49,N48,N49))</f>
        <v/>
      </c>
      <c r="T44" s="59"/>
      <c r="U44" s="18"/>
      <c r="V44" s="19"/>
      <c r="W44" s="13"/>
      <c r="X44" s="61"/>
    </row>
    <row r="45" spans="1:24" s="62" customFormat="1" ht="36.6" customHeight="1" thickBot="1" x14ac:dyDescent="0.5">
      <c r="A45" s="124"/>
      <c r="B45" s="120"/>
      <c r="C45" s="66"/>
      <c r="D45" s="67" t="str">
        <f>IF(Tirages!H11&lt;&gt;"",Tirages!H11,"")</f>
        <v/>
      </c>
      <c r="E45" s="65"/>
      <c r="F45" s="102"/>
      <c r="G45" s="122"/>
      <c r="H45" s="66"/>
      <c r="I45" s="67"/>
      <c r="J45" s="65"/>
      <c r="K45" s="102"/>
      <c r="L45" s="120"/>
      <c r="M45" s="66"/>
      <c r="N45" s="67"/>
      <c r="O45" s="65"/>
      <c r="P45" s="102"/>
      <c r="Q45" s="120"/>
      <c r="R45" s="66"/>
      <c r="S45" s="67" t="str">
        <f>IF((O52=""),"",IF(O52&gt;O53,N52,N53))</f>
        <v/>
      </c>
      <c r="T45" s="65"/>
      <c r="U45" s="18"/>
      <c r="V45" s="19"/>
      <c r="W45" s="13"/>
      <c r="X45" s="61"/>
    </row>
    <row r="46" spans="1:24" s="26" customFormat="1" ht="3" customHeight="1" x14ac:dyDescent="0.25">
      <c r="A46" s="124"/>
      <c r="B46" s="113"/>
      <c r="C46" s="114"/>
      <c r="D46" s="114"/>
      <c r="E46" s="115"/>
      <c r="F46" s="102"/>
      <c r="G46" s="113"/>
      <c r="H46" s="114"/>
      <c r="I46" s="114"/>
      <c r="J46" s="115"/>
      <c r="K46" s="102"/>
      <c r="L46" s="113"/>
      <c r="M46" s="114"/>
      <c r="N46" s="114"/>
      <c r="O46" s="115"/>
      <c r="P46" s="102"/>
      <c r="Q46" s="113"/>
      <c r="R46" s="114"/>
      <c r="S46" s="114"/>
      <c r="T46" s="115"/>
      <c r="U46" s="55"/>
      <c r="V46" s="13"/>
      <c r="W46" s="13"/>
      <c r="X46" s="27"/>
    </row>
    <row r="47" spans="1:24" s="26" customFormat="1" ht="3" customHeight="1" thickBot="1" x14ac:dyDescent="0.3">
      <c r="A47" s="124"/>
      <c r="B47" s="116"/>
      <c r="C47" s="117"/>
      <c r="D47" s="117"/>
      <c r="E47" s="118"/>
      <c r="F47" s="102"/>
      <c r="G47" s="116"/>
      <c r="H47" s="117"/>
      <c r="I47" s="117"/>
      <c r="J47" s="118"/>
      <c r="K47" s="102"/>
      <c r="L47" s="116"/>
      <c r="M47" s="117"/>
      <c r="N47" s="117"/>
      <c r="O47" s="118"/>
      <c r="P47" s="102"/>
      <c r="Q47" s="116"/>
      <c r="R47" s="117"/>
      <c r="S47" s="117"/>
      <c r="T47" s="118"/>
      <c r="U47" s="55"/>
      <c r="V47" s="13"/>
      <c r="W47" s="13"/>
      <c r="X47" s="27"/>
    </row>
    <row r="48" spans="1:24" s="62" customFormat="1" ht="36.6" customHeight="1" x14ac:dyDescent="0.45">
      <c r="A48" s="124"/>
      <c r="B48" s="119">
        <v>4</v>
      </c>
      <c r="C48" s="60"/>
      <c r="D48" s="58" t="str">
        <f>IF(Tirages!F12&lt;&gt;"",Tirages!F12,"")</f>
        <v/>
      </c>
      <c r="E48" s="59"/>
      <c r="F48" s="102"/>
      <c r="G48" s="119">
        <v>4</v>
      </c>
      <c r="H48" s="60"/>
      <c r="I48" s="58"/>
      <c r="J48" s="59"/>
      <c r="K48" s="102"/>
      <c r="L48" s="119">
        <v>12</v>
      </c>
      <c r="M48" s="60"/>
      <c r="N48" s="58"/>
      <c r="O48" s="59"/>
      <c r="P48" s="102"/>
      <c r="Q48" s="121">
        <v>8</v>
      </c>
      <c r="R48" s="60"/>
      <c r="S48" s="58" t="str">
        <f>IF((O40=""),"",IF(O40&lt;O41,N40,N41))</f>
        <v/>
      </c>
      <c r="T48" s="59"/>
      <c r="U48" s="55"/>
      <c r="V48" s="13"/>
      <c r="W48" s="13"/>
      <c r="X48" s="61"/>
    </row>
    <row r="49" spans="1:24" s="62" customFormat="1" ht="36.6" customHeight="1" thickBot="1" x14ac:dyDescent="0.5">
      <c r="A49" s="124"/>
      <c r="B49" s="120"/>
      <c r="C49" s="66"/>
      <c r="D49" s="67" t="str">
        <f>IF(Tirages!H12&lt;&gt;"",Tirages!H12,"")</f>
        <v/>
      </c>
      <c r="E49" s="65"/>
      <c r="F49" s="102"/>
      <c r="G49" s="120"/>
      <c r="H49" s="66"/>
      <c r="I49" s="67"/>
      <c r="J49" s="65"/>
      <c r="K49" s="102"/>
      <c r="L49" s="120"/>
      <c r="M49" s="66"/>
      <c r="N49" s="67"/>
      <c r="O49" s="65"/>
      <c r="P49" s="102"/>
      <c r="Q49" s="122"/>
      <c r="R49" s="66"/>
      <c r="S49" s="67" t="str">
        <f>IF((O44=""),"",IF(O44&lt;O45,N44,N45))</f>
        <v/>
      </c>
      <c r="T49" s="65"/>
      <c r="U49" s="13"/>
      <c r="V49" s="13"/>
      <c r="W49" s="13"/>
      <c r="X49" s="61"/>
    </row>
    <row r="50" spans="1:24" s="26" customFormat="1" ht="3" customHeight="1" x14ac:dyDescent="0.25">
      <c r="A50" s="124"/>
      <c r="B50" s="113"/>
      <c r="C50" s="114"/>
      <c r="D50" s="114"/>
      <c r="E50" s="115"/>
      <c r="F50" s="102"/>
      <c r="G50" s="113"/>
      <c r="H50" s="114"/>
      <c r="I50" s="114"/>
      <c r="J50" s="115"/>
      <c r="K50" s="102"/>
      <c r="L50" s="113"/>
      <c r="M50" s="114"/>
      <c r="N50" s="114"/>
      <c r="O50" s="115"/>
      <c r="P50" s="102"/>
      <c r="Q50" s="113"/>
      <c r="R50" s="114"/>
      <c r="S50" s="114"/>
      <c r="T50" s="115"/>
      <c r="U50" s="13"/>
      <c r="V50" s="13"/>
      <c r="W50" s="13"/>
      <c r="X50" s="27"/>
    </row>
    <row r="51" spans="1:24" s="26" customFormat="1" ht="3" customHeight="1" thickBot="1" x14ac:dyDescent="0.3">
      <c r="A51" s="124"/>
      <c r="B51" s="116"/>
      <c r="C51" s="117"/>
      <c r="D51" s="117"/>
      <c r="E51" s="118"/>
      <c r="F51" s="102"/>
      <c r="G51" s="116"/>
      <c r="H51" s="117"/>
      <c r="I51" s="117"/>
      <c r="J51" s="118"/>
      <c r="K51" s="102"/>
      <c r="L51" s="116"/>
      <c r="M51" s="117"/>
      <c r="N51" s="117"/>
      <c r="O51" s="118"/>
      <c r="P51" s="102"/>
      <c r="Q51" s="116"/>
      <c r="R51" s="117"/>
      <c r="S51" s="117"/>
      <c r="T51" s="118"/>
      <c r="U51" s="13"/>
      <c r="V51" s="13"/>
      <c r="W51" s="13"/>
      <c r="X51" s="27"/>
    </row>
    <row r="52" spans="1:24" s="62" customFormat="1" ht="36.6" customHeight="1" x14ac:dyDescent="0.45">
      <c r="A52" s="124"/>
      <c r="B52" s="119">
        <v>5</v>
      </c>
      <c r="C52" s="60"/>
      <c r="D52" s="58" t="str">
        <f>IF(Tirages!F13&lt;&gt;"",Tirages!F13,"")</f>
        <v/>
      </c>
      <c r="E52" s="59"/>
      <c r="F52" s="102"/>
      <c r="G52" s="119">
        <v>6</v>
      </c>
      <c r="H52" s="60"/>
      <c r="I52" s="58"/>
      <c r="J52" s="59"/>
      <c r="K52" s="102"/>
      <c r="L52" s="119">
        <v>6</v>
      </c>
      <c r="M52" s="60"/>
      <c r="N52" s="58"/>
      <c r="O52" s="59"/>
      <c r="P52" s="102"/>
      <c r="Q52" s="121">
        <v>7</v>
      </c>
      <c r="R52" s="60"/>
      <c r="S52" s="58" t="str">
        <f>IF((O48=""),"",IF(O48&lt;O49,N48,N49))</f>
        <v/>
      </c>
      <c r="T52" s="59"/>
      <c r="U52" s="13"/>
      <c r="V52" s="13"/>
      <c r="W52" s="13"/>
      <c r="X52" s="61"/>
    </row>
    <row r="53" spans="1:24" s="62" customFormat="1" ht="36.6" customHeight="1" thickBot="1" x14ac:dyDescent="0.5">
      <c r="A53" s="124"/>
      <c r="B53" s="120"/>
      <c r="C53" s="66"/>
      <c r="D53" s="67" t="str">
        <f>IF(Tirages!H13&lt;&gt;"",Tirages!H13,"")</f>
        <v/>
      </c>
      <c r="E53" s="65"/>
      <c r="F53" s="102"/>
      <c r="G53" s="120"/>
      <c r="H53" s="66"/>
      <c r="I53" s="67"/>
      <c r="J53" s="65"/>
      <c r="K53" s="102"/>
      <c r="L53" s="120"/>
      <c r="M53" s="66"/>
      <c r="N53" s="67"/>
      <c r="O53" s="65"/>
      <c r="P53" s="102"/>
      <c r="Q53" s="122"/>
      <c r="R53" s="66"/>
      <c r="S53" s="67" t="str">
        <f>IF((O52=""),"",IF(O52&lt;O53,N52,N53))</f>
        <v/>
      </c>
      <c r="T53" s="65"/>
      <c r="U53" s="13"/>
      <c r="V53" s="13"/>
      <c r="W53" s="13"/>
      <c r="X53" s="61"/>
    </row>
    <row r="54" spans="1:24" s="26" customFormat="1" ht="3" customHeight="1" x14ac:dyDescent="0.25">
      <c r="A54" s="124"/>
      <c r="B54" s="113"/>
      <c r="C54" s="114"/>
      <c r="D54" s="114"/>
      <c r="E54" s="115"/>
      <c r="F54" s="102"/>
      <c r="G54" s="113"/>
      <c r="H54" s="114"/>
      <c r="I54" s="114"/>
      <c r="J54" s="115"/>
      <c r="K54" s="102"/>
      <c r="L54" s="113"/>
      <c r="M54" s="114"/>
      <c r="N54" s="114"/>
      <c r="O54" s="115"/>
      <c r="P54" s="102"/>
      <c r="Q54" s="113"/>
      <c r="R54" s="114"/>
      <c r="S54" s="114"/>
      <c r="T54" s="115"/>
      <c r="U54" s="13"/>
      <c r="V54" s="13"/>
      <c r="W54" s="13"/>
      <c r="X54" s="27"/>
    </row>
    <row r="55" spans="1:24" s="26" customFormat="1" ht="3" customHeight="1" thickBot="1" x14ac:dyDescent="0.3">
      <c r="A55" s="124"/>
      <c r="B55" s="116"/>
      <c r="C55" s="117"/>
      <c r="D55" s="117"/>
      <c r="E55" s="118"/>
      <c r="F55" s="102"/>
      <c r="G55" s="116"/>
      <c r="H55" s="117"/>
      <c r="I55" s="117"/>
      <c r="J55" s="118"/>
      <c r="K55" s="102"/>
      <c r="L55" s="116"/>
      <c r="M55" s="117"/>
      <c r="N55" s="117"/>
      <c r="O55" s="118"/>
      <c r="P55" s="102"/>
      <c r="Q55" s="116"/>
      <c r="R55" s="117"/>
      <c r="S55" s="117"/>
      <c r="T55" s="118"/>
      <c r="U55" s="13"/>
      <c r="V55" s="13"/>
      <c r="W55" s="13"/>
      <c r="X55" s="27"/>
    </row>
    <row r="56" spans="1:24" s="62" customFormat="1" ht="36.6" customHeight="1" x14ac:dyDescent="0.45">
      <c r="A56" s="124"/>
      <c r="B56" s="119">
        <v>9</v>
      </c>
      <c r="C56" s="60"/>
      <c r="D56" s="58" t="str">
        <f>IF(Tirages!F14&lt;&gt;"",Tirages!F14,"")</f>
        <v/>
      </c>
      <c r="E56" s="59"/>
      <c r="F56" s="102"/>
      <c r="G56" s="119">
        <v>16</v>
      </c>
      <c r="H56" s="60"/>
      <c r="I56" s="58"/>
      <c r="J56" s="59"/>
      <c r="K56" s="102"/>
      <c r="L56" s="119">
        <v>13</v>
      </c>
      <c r="M56" s="60"/>
      <c r="N56" s="58"/>
      <c r="O56" s="59"/>
      <c r="P56" s="102"/>
      <c r="Q56" s="121">
        <v>6</v>
      </c>
      <c r="R56" s="60"/>
      <c r="S56" s="58" t="str">
        <f>IF((O56=""),"",IF(O56&gt;O57,N56,N57))</f>
        <v/>
      </c>
      <c r="T56" s="59"/>
      <c r="U56" s="13"/>
      <c r="V56" s="13"/>
      <c r="W56" s="13"/>
      <c r="X56" s="68"/>
    </row>
    <row r="57" spans="1:24" s="62" customFormat="1" ht="36.6" customHeight="1" thickBot="1" x14ac:dyDescent="0.5">
      <c r="A57" s="124"/>
      <c r="B57" s="120"/>
      <c r="C57" s="66"/>
      <c r="D57" s="67" t="str">
        <f>IF(Tirages!H14&lt;&gt;"",Tirages!H14,"")</f>
        <v/>
      </c>
      <c r="E57" s="65"/>
      <c r="F57" s="102"/>
      <c r="G57" s="120"/>
      <c r="H57" s="66"/>
      <c r="I57" s="67"/>
      <c r="J57" s="65"/>
      <c r="K57" s="102"/>
      <c r="L57" s="120"/>
      <c r="M57" s="66"/>
      <c r="N57" s="67"/>
      <c r="O57" s="65"/>
      <c r="P57" s="102"/>
      <c r="Q57" s="122"/>
      <c r="R57" s="66"/>
      <c r="S57" s="67" t="str">
        <f>IF((O60=""),"",IF(O60&gt;O61,N60,N61))</f>
        <v/>
      </c>
      <c r="T57" s="65"/>
      <c r="U57" s="55"/>
      <c r="V57" s="13"/>
      <c r="W57" s="56"/>
      <c r="X57" s="68"/>
    </row>
    <row r="58" spans="1:24" s="26" customFormat="1" ht="3" customHeight="1" x14ac:dyDescent="0.3">
      <c r="A58" s="124"/>
      <c r="B58" s="113"/>
      <c r="C58" s="114"/>
      <c r="D58" s="114"/>
      <c r="E58" s="115"/>
      <c r="F58" s="102"/>
      <c r="G58" s="113"/>
      <c r="H58" s="114"/>
      <c r="I58" s="114"/>
      <c r="J58" s="115"/>
      <c r="K58" s="102"/>
      <c r="L58" s="113"/>
      <c r="M58" s="114"/>
      <c r="N58" s="114"/>
      <c r="O58" s="115"/>
      <c r="P58" s="102"/>
      <c r="Q58" s="113"/>
      <c r="R58" s="114"/>
      <c r="S58" s="114"/>
      <c r="T58" s="115"/>
      <c r="U58" s="55"/>
      <c r="V58" s="13"/>
      <c r="W58" s="56"/>
      <c r="X58" s="28"/>
    </row>
    <row r="59" spans="1:24" s="26" customFormat="1" ht="3" customHeight="1" thickBot="1" x14ac:dyDescent="0.35">
      <c r="A59" s="124"/>
      <c r="B59" s="116"/>
      <c r="C59" s="117"/>
      <c r="D59" s="117"/>
      <c r="E59" s="118"/>
      <c r="F59" s="102"/>
      <c r="G59" s="116"/>
      <c r="H59" s="117"/>
      <c r="I59" s="117"/>
      <c r="J59" s="118"/>
      <c r="K59" s="102"/>
      <c r="L59" s="116"/>
      <c r="M59" s="117"/>
      <c r="N59" s="117"/>
      <c r="O59" s="118"/>
      <c r="P59" s="102"/>
      <c r="Q59" s="116"/>
      <c r="R59" s="117"/>
      <c r="S59" s="117"/>
      <c r="T59" s="118"/>
      <c r="U59" s="55"/>
      <c r="V59" s="13"/>
      <c r="W59" s="56"/>
      <c r="X59" s="28"/>
    </row>
    <row r="60" spans="1:24" s="62" customFormat="1" ht="36.6" customHeight="1" x14ac:dyDescent="0.45">
      <c r="A60" s="124"/>
      <c r="B60" s="119">
        <v>13</v>
      </c>
      <c r="C60" s="60"/>
      <c r="D60" s="58" t="str">
        <f>IF(Tirages!F15&lt;&gt;"",Tirages!F15,"")</f>
        <v/>
      </c>
      <c r="E60" s="59"/>
      <c r="F60" s="102"/>
      <c r="G60" s="119">
        <v>7</v>
      </c>
      <c r="H60" s="60"/>
      <c r="I60" s="58"/>
      <c r="J60" s="59"/>
      <c r="K60" s="102"/>
      <c r="L60" s="119">
        <v>16</v>
      </c>
      <c r="M60" s="60"/>
      <c r="N60" s="58"/>
      <c r="O60" s="59"/>
      <c r="P60" s="102"/>
      <c r="Q60" s="121">
        <v>11</v>
      </c>
      <c r="R60" s="60"/>
      <c r="S60" s="58" t="str">
        <f>IF((O64=""),"",IF(O64&gt;O65,N64,N65))</f>
        <v/>
      </c>
      <c r="T60" s="59"/>
      <c r="U60" s="55"/>
      <c r="V60" s="13"/>
      <c r="W60" s="56"/>
      <c r="X60" s="68"/>
    </row>
    <row r="61" spans="1:24" s="62" customFormat="1" ht="36.6" customHeight="1" thickBot="1" x14ac:dyDescent="0.5">
      <c r="A61" s="124"/>
      <c r="B61" s="120"/>
      <c r="C61" s="66"/>
      <c r="D61" s="67" t="str">
        <f>IF(Tirages!H15&lt;&gt;"",Tirages!H15,"")</f>
        <v/>
      </c>
      <c r="E61" s="65"/>
      <c r="F61" s="102"/>
      <c r="G61" s="120"/>
      <c r="H61" s="66"/>
      <c r="I61" s="67"/>
      <c r="J61" s="65"/>
      <c r="K61" s="102"/>
      <c r="L61" s="120"/>
      <c r="M61" s="66"/>
      <c r="N61" s="67"/>
      <c r="O61" s="65"/>
      <c r="P61" s="102"/>
      <c r="Q61" s="122"/>
      <c r="R61" s="66"/>
      <c r="S61" s="67" t="e">
        <f>IF((#REF!=""),"",IF(#REF!&gt;#REF!,#REF!,#REF!))</f>
        <v>#REF!</v>
      </c>
      <c r="T61" s="65"/>
      <c r="U61" s="55"/>
      <c r="V61" s="13"/>
      <c r="W61" s="56"/>
      <c r="X61" s="68"/>
    </row>
    <row r="62" spans="1:24" s="26" customFormat="1" ht="3" customHeight="1" x14ac:dyDescent="0.3">
      <c r="A62" s="124"/>
      <c r="B62" s="113"/>
      <c r="C62" s="114"/>
      <c r="D62" s="114"/>
      <c r="E62" s="115"/>
      <c r="F62" s="102"/>
      <c r="G62" s="113"/>
      <c r="H62" s="114"/>
      <c r="I62" s="114"/>
      <c r="J62" s="115"/>
      <c r="K62" s="102"/>
      <c r="L62" s="113"/>
      <c r="M62" s="114"/>
      <c r="N62" s="114"/>
      <c r="O62" s="115"/>
      <c r="P62" s="102"/>
      <c r="Q62" s="113"/>
      <c r="R62" s="114"/>
      <c r="S62" s="114"/>
      <c r="T62" s="115"/>
      <c r="U62" s="55"/>
      <c r="V62" s="13"/>
      <c r="W62" s="56"/>
      <c r="X62" s="28"/>
    </row>
    <row r="63" spans="1:24" s="26" customFormat="1" ht="3" customHeight="1" thickBot="1" x14ac:dyDescent="0.35">
      <c r="A63" s="124"/>
      <c r="B63" s="116"/>
      <c r="C63" s="117"/>
      <c r="D63" s="117"/>
      <c r="E63" s="118"/>
      <c r="F63" s="102"/>
      <c r="G63" s="116"/>
      <c r="H63" s="117"/>
      <c r="I63" s="117"/>
      <c r="J63" s="118"/>
      <c r="K63" s="102"/>
      <c r="L63" s="116"/>
      <c r="M63" s="117"/>
      <c r="N63" s="117"/>
      <c r="O63" s="118"/>
      <c r="P63" s="102"/>
      <c r="Q63" s="116"/>
      <c r="R63" s="117"/>
      <c r="S63" s="117"/>
      <c r="T63" s="118"/>
      <c r="U63" s="55"/>
      <c r="V63" s="13"/>
      <c r="W63" s="56"/>
      <c r="X63" s="28"/>
    </row>
    <row r="64" spans="1:24" s="62" customFormat="1" ht="36.6" customHeight="1" x14ac:dyDescent="0.45">
      <c r="A64" s="124"/>
      <c r="B64" s="119">
        <v>12</v>
      </c>
      <c r="C64" s="60"/>
      <c r="D64" s="58" t="str">
        <f>IF(Tirages!F16&lt;&gt;"",Tirages!F16,"")</f>
        <v/>
      </c>
      <c r="E64" s="59"/>
      <c r="F64" s="102"/>
      <c r="G64" s="119">
        <v>15</v>
      </c>
      <c r="H64" s="60"/>
      <c r="I64" s="58"/>
      <c r="J64" s="59"/>
      <c r="K64" s="102"/>
      <c r="L64" s="119">
        <v>1</v>
      </c>
      <c r="M64" s="60"/>
      <c r="N64" s="58"/>
      <c r="O64" s="59"/>
      <c r="P64" s="102"/>
      <c r="Q64" s="121">
        <v>14</v>
      </c>
      <c r="R64" s="60"/>
      <c r="S64" s="58" t="str">
        <f>IF((O56=""),"",IF(O56&lt;O57,N56,N57))</f>
        <v/>
      </c>
      <c r="T64" s="59"/>
      <c r="U64" s="55"/>
      <c r="V64" s="13"/>
      <c r="W64" s="56"/>
      <c r="X64" s="68"/>
    </row>
    <row r="65" spans="1:24" s="62" customFormat="1" ht="36.6" customHeight="1" thickBot="1" x14ac:dyDescent="0.5">
      <c r="A65" s="124"/>
      <c r="B65" s="120"/>
      <c r="C65" s="66"/>
      <c r="D65" s="67" t="str">
        <f>IF(Tirages!H16&lt;&gt;"",Tirages!H16,"")</f>
        <v/>
      </c>
      <c r="E65" s="65"/>
      <c r="F65" s="102"/>
      <c r="G65" s="120"/>
      <c r="H65" s="66"/>
      <c r="I65" s="67"/>
      <c r="J65" s="65"/>
      <c r="K65" s="102"/>
      <c r="L65" s="120"/>
      <c r="M65" s="66"/>
      <c r="N65" s="67"/>
      <c r="O65" s="65"/>
      <c r="P65" s="102"/>
      <c r="Q65" s="122"/>
      <c r="R65" s="66"/>
      <c r="S65" s="67" t="str">
        <f>IF((O60=""),"",IF(O60&lt;O61,N60,N61))</f>
        <v/>
      </c>
      <c r="T65" s="65"/>
      <c r="U65" s="55"/>
      <c r="V65" s="13"/>
      <c r="W65" s="56"/>
      <c r="X65" s="69"/>
    </row>
  </sheetData>
  <sheetProtection selectLockedCells="1" pivotTables="0"/>
  <mergeCells count="130">
    <mergeCell ref="L1:O4"/>
    <mergeCell ref="Q1:T4"/>
    <mergeCell ref="B28:B29"/>
    <mergeCell ref="G28:G29"/>
    <mergeCell ref="L28:L29"/>
    <mergeCell ref="Q28:Q29"/>
    <mergeCell ref="L26:O27"/>
    <mergeCell ref="Q26:T27"/>
    <mergeCell ref="B8:B9"/>
    <mergeCell ref="G8:G9"/>
    <mergeCell ref="L8:L9"/>
    <mergeCell ref="Q8:Q9"/>
    <mergeCell ref="B12:B13"/>
    <mergeCell ref="G12:G13"/>
    <mergeCell ref="L12:L13"/>
    <mergeCell ref="Q12:Q13"/>
    <mergeCell ref="B10:E11"/>
    <mergeCell ref="G10:J11"/>
    <mergeCell ref="A1:A1048576"/>
    <mergeCell ref="B18:E19"/>
    <mergeCell ref="G18:J19"/>
    <mergeCell ref="L18:O19"/>
    <mergeCell ref="Q18:T19"/>
    <mergeCell ref="B22:E23"/>
    <mergeCell ref="G22:J23"/>
    <mergeCell ref="L22:O23"/>
    <mergeCell ref="Q6:T6"/>
    <mergeCell ref="L6:O6"/>
    <mergeCell ref="G6:J6"/>
    <mergeCell ref="B6:E6"/>
    <mergeCell ref="B32:B33"/>
    <mergeCell ref="G32:G33"/>
    <mergeCell ref="L32:L33"/>
    <mergeCell ref="Q32:Q33"/>
    <mergeCell ref="B24:B25"/>
    <mergeCell ref="G24:G25"/>
    <mergeCell ref="B5:E5"/>
    <mergeCell ref="G5:J5"/>
    <mergeCell ref="L5:O5"/>
    <mergeCell ref="Q5:T5"/>
    <mergeCell ref="B1:E4"/>
    <mergeCell ref="G1:J4"/>
    <mergeCell ref="U1:W42"/>
    <mergeCell ref="B30:E31"/>
    <mergeCell ref="G30:J31"/>
    <mergeCell ref="L30:O31"/>
    <mergeCell ref="Q30:T31"/>
    <mergeCell ref="B34:E35"/>
    <mergeCell ref="G34:J35"/>
    <mergeCell ref="L34:O35"/>
    <mergeCell ref="Q34:T35"/>
    <mergeCell ref="Q22:T23"/>
    <mergeCell ref="B26:E27"/>
    <mergeCell ref="G26:J27"/>
    <mergeCell ref="B20:B21"/>
    <mergeCell ref="G20:G21"/>
    <mergeCell ref="L20:L21"/>
    <mergeCell ref="Q20:Q21"/>
    <mergeCell ref="B14:E15"/>
    <mergeCell ref="G14:J15"/>
    <mergeCell ref="L14:O15"/>
    <mergeCell ref="Q14:T15"/>
    <mergeCell ref="B16:B17"/>
    <mergeCell ref="G16:G17"/>
    <mergeCell ref="L10:O11"/>
    <mergeCell ref="Q10:T11"/>
    <mergeCell ref="L16:L17"/>
    <mergeCell ref="Q16:Q17"/>
    <mergeCell ref="B42:E43"/>
    <mergeCell ref="G42:J43"/>
    <mergeCell ref="L42:O43"/>
    <mergeCell ref="Q42:T43"/>
    <mergeCell ref="B44:B45"/>
    <mergeCell ref="G44:G45"/>
    <mergeCell ref="L44:L45"/>
    <mergeCell ref="Q44:Q45"/>
    <mergeCell ref="B38:E39"/>
    <mergeCell ref="G38:J39"/>
    <mergeCell ref="L38:O39"/>
    <mergeCell ref="Q38:T39"/>
    <mergeCell ref="B40:B41"/>
    <mergeCell ref="G40:G41"/>
    <mergeCell ref="L40:L41"/>
    <mergeCell ref="Q40:Q41"/>
    <mergeCell ref="L24:L25"/>
    <mergeCell ref="Q24:Q25"/>
    <mergeCell ref="B36:B37"/>
    <mergeCell ref="G36:G37"/>
    <mergeCell ref="L36:L37"/>
    <mergeCell ref="Q36:Q37"/>
    <mergeCell ref="B50:E51"/>
    <mergeCell ref="G50:J51"/>
    <mergeCell ref="L50:O51"/>
    <mergeCell ref="Q50:T51"/>
    <mergeCell ref="B52:B53"/>
    <mergeCell ref="G52:G53"/>
    <mergeCell ref="L52:L53"/>
    <mergeCell ref="Q52:Q53"/>
    <mergeCell ref="B46:E47"/>
    <mergeCell ref="G46:J47"/>
    <mergeCell ref="L46:O47"/>
    <mergeCell ref="Q46:T47"/>
    <mergeCell ref="B48:B49"/>
    <mergeCell ref="G48:G49"/>
    <mergeCell ref="L48:L49"/>
    <mergeCell ref="Q48:Q49"/>
    <mergeCell ref="B58:E59"/>
    <mergeCell ref="G58:J59"/>
    <mergeCell ref="L58:O59"/>
    <mergeCell ref="Q58:T59"/>
    <mergeCell ref="B60:B61"/>
    <mergeCell ref="G60:G61"/>
    <mergeCell ref="L60:L61"/>
    <mergeCell ref="Q60:Q61"/>
    <mergeCell ref="B54:E55"/>
    <mergeCell ref="G54:J55"/>
    <mergeCell ref="L54:O55"/>
    <mergeCell ref="Q54:T55"/>
    <mergeCell ref="B56:B57"/>
    <mergeCell ref="G56:G57"/>
    <mergeCell ref="L56:L57"/>
    <mergeCell ref="Q56:Q57"/>
    <mergeCell ref="B62:E63"/>
    <mergeCell ref="G62:J63"/>
    <mergeCell ref="L62:O63"/>
    <mergeCell ref="Q62:T63"/>
    <mergeCell ref="B64:B65"/>
    <mergeCell ref="G64:G65"/>
    <mergeCell ref="L64:L65"/>
    <mergeCell ref="Q64:Q65"/>
  </mergeCells>
  <pageMargins left="0.7" right="0.7" top="0.75" bottom="0.75" header="0.3" footer="0.3"/>
  <customProperties>
    <customPr name="EpmWorksheetKeyString_GUID" r:id="rId1"/>
  </customProperties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21"/>
  <sheetViews>
    <sheetView showGridLines="0" zoomScale="75" zoomScaleNormal="75" zoomScalePageLayoutView="75" workbookViewId="0">
      <selection activeCell="F6" sqref="F6:R6"/>
    </sheetView>
  </sheetViews>
  <sheetFormatPr baseColWidth="10" defaultColWidth="8.85546875" defaultRowHeight="18.75" x14ac:dyDescent="0.3"/>
  <cols>
    <col min="1" max="1" width="14.140625" style="21" customWidth="1"/>
    <col min="2" max="2" width="58.28515625" style="21" customWidth="1"/>
    <col min="3" max="3" width="20.140625" style="21" customWidth="1"/>
    <col min="4" max="4" width="25.140625" style="21" customWidth="1"/>
    <col min="5" max="5" width="20.140625" style="21" customWidth="1"/>
    <col min="6" max="17" width="8.85546875" style="21"/>
    <col min="18" max="18" width="14.140625" style="21" customWidth="1"/>
    <col min="19" max="16384" width="8.85546875" style="21"/>
  </cols>
  <sheetData>
    <row r="1" spans="1:19" ht="36.950000000000003" customHeight="1" thickBot="1" x14ac:dyDescent="0.35">
      <c r="A1" s="35"/>
      <c r="B1" s="47" t="s">
        <v>15</v>
      </c>
      <c r="C1" s="48" t="s">
        <v>46</v>
      </c>
      <c r="D1" s="49" t="s">
        <v>66</v>
      </c>
      <c r="E1" s="50" t="s">
        <v>47</v>
      </c>
      <c r="F1" s="138"/>
      <c r="G1" s="139"/>
      <c r="H1" s="139"/>
      <c r="I1" s="139"/>
      <c r="J1" s="139"/>
      <c r="K1" s="139"/>
      <c r="L1" s="139"/>
      <c r="M1" s="139"/>
      <c r="N1" s="139"/>
      <c r="O1" s="139"/>
      <c r="P1" s="139"/>
      <c r="Q1" s="139"/>
      <c r="R1" s="140"/>
      <c r="S1" s="20"/>
    </row>
    <row r="2" spans="1:19" ht="36.950000000000003" customHeight="1" thickBot="1" x14ac:dyDescent="0.35">
      <c r="A2" s="36">
        <v>1</v>
      </c>
      <c r="B2" s="37" t="str">
        <f>IF(Concours!T8="","",IF(Concours!T8&gt;Concours!T9,Concours!S8,Concours!S9))</f>
        <v/>
      </c>
      <c r="C2" s="38">
        <v>4</v>
      </c>
      <c r="D2" s="39" t="str">
        <f t="array" ref="D2">IFERROR(goalaverage(Concours!$D$8:$T$37,B2),"")</f>
        <v/>
      </c>
      <c r="E2" s="40" t="str">
        <f t="array" ref="E2">profilvictoire(Concours!$D$8:$S$37,B2)</f>
        <v/>
      </c>
      <c r="F2" s="141" t="s">
        <v>50</v>
      </c>
      <c r="G2" s="142"/>
      <c r="H2" s="142"/>
      <c r="I2" s="142"/>
      <c r="J2" s="142"/>
      <c r="K2" s="142"/>
      <c r="L2" s="142"/>
      <c r="M2" s="142"/>
      <c r="N2" s="142"/>
      <c r="O2" s="142"/>
      <c r="P2" s="142"/>
      <c r="Q2" s="142"/>
      <c r="R2" s="143"/>
      <c r="S2" s="20"/>
    </row>
    <row r="3" spans="1:19" ht="36.950000000000003" customHeight="1" thickBot="1" x14ac:dyDescent="0.35">
      <c r="A3" s="41">
        <v>2</v>
      </c>
      <c r="B3" s="42" t="str">
        <f>IF(Concours!T8="","",IF(Concours!T9&gt;Concours!T8,Concours!S8,Concours!S9))</f>
        <v/>
      </c>
      <c r="C3" s="43">
        <v>3</v>
      </c>
      <c r="D3" s="39" t="str">
        <f t="array" ref="D3">IFERROR(goalaverage(Concours!$D$8:$T$37,B3),"")</f>
        <v/>
      </c>
      <c r="E3" s="40" t="str">
        <f t="array" ref="E3">profilvictoire(Concours!$D$8:$S$37,B3)</f>
        <v/>
      </c>
      <c r="F3" s="132" t="s">
        <v>51</v>
      </c>
      <c r="G3" s="133"/>
      <c r="H3" s="133"/>
      <c r="I3" s="133"/>
      <c r="J3" s="133"/>
      <c r="K3" s="133"/>
      <c r="L3" s="133"/>
      <c r="M3" s="133"/>
      <c r="N3" s="133"/>
      <c r="O3" s="133"/>
      <c r="P3" s="133"/>
      <c r="Q3" s="133"/>
      <c r="R3" s="134"/>
      <c r="S3" s="20"/>
    </row>
    <row r="4" spans="1:19" ht="36.950000000000003" customHeight="1" thickBot="1" x14ac:dyDescent="0.35">
      <c r="A4" s="41">
        <v>3</v>
      </c>
      <c r="B4" s="42" t="str">
        <f>IF(Concours!T12="","",IF(Concours!T12&gt;Concours!T13,Concours!S12,Concours!S13))</f>
        <v/>
      </c>
      <c r="C4" s="43">
        <v>3</v>
      </c>
      <c r="D4" s="39" t="str">
        <f t="array" ref="D4">IFERROR(goalaverage(Concours!$D$8:$T$37,B4),"")</f>
        <v/>
      </c>
      <c r="E4" s="40" t="str">
        <f t="array" ref="E4">profilvictoire(Concours!$D$8:$S$37,B4)</f>
        <v/>
      </c>
      <c r="F4" s="132" t="s">
        <v>52</v>
      </c>
      <c r="G4" s="133"/>
      <c r="H4" s="133"/>
      <c r="I4" s="133"/>
      <c r="J4" s="133"/>
      <c r="K4" s="133"/>
      <c r="L4" s="133"/>
      <c r="M4" s="133"/>
      <c r="N4" s="133"/>
      <c r="O4" s="133"/>
      <c r="P4" s="133"/>
      <c r="Q4" s="133"/>
      <c r="R4" s="134"/>
      <c r="S4" s="20"/>
    </row>
    <row r="5" spans="1:19" ht="36.950000000000003" customHeight="1" thickBot="1" x14ac:dyDescent="0.35">
      <c r="A5" s="41">
        <v>4</v>
      </c>
      <c r="B5" s="42" t="str">
        <f>IF(Concours!T16="","",IF(Concours!T16&gt;Concours!T17,Concours!S16,Concours!S17))</f>
        <v/>
      </c>
      <c r="C5" s="43">
        <v>3</v>
      </c>
      <c r="D5" s="39" t="str">
        <f t="array" ref="D5">IFERROR(goalaverage(Concours!$D$8:$T$37,B5),"")</f>
        <v/>
      </c>
      <c r="E5" s="40" t="str">
        <f t="array" ref="E5">profilvictoire(Concours!$D$8:$S$37,B5)</f>
        <v/>
      </c>
      <c r="F5" s="132" t="s">
        <v>53</v>
      </c>
      <c r="G5" s="133"/>
      <c r="H5" s="133"/>
      <c r="I5" s="133"/>
      <c r="J5" s="133"/>
      <c r="K5" s="133"/>
      <c r="L5" s="133"/>
      <c r="M5" s="133"/>
      <c r="N5" s="133"/>
      <c r="O5" s="133"/>
      <c r="P5" s="133"/>
      <c r="Q5" s="133"/>
      <c r="R5" s="134"/>
      <c r="S5" s="20"/>
    </row>
    <row r="6" spans="1:19" ht="36.950000000000003" customHeight="1" thickBot="1" x14ac:dyDescent="0.35">
      <c r="A6" s="41">
        <v>5</v>
      </c>
      <c r="B6" s="42" t="str">
        <f>IF(Concours!T24="","",IF(Concours!T24&gt;Concours!T25,Concours!S24,Concours!S25))</f>
        <v/>
      </c>
      <c r="C6" s="43">
        <v>3</v>
      </c>
      <c r="D6" s="39" t="str">
        <f t="array" ref="D6">IFERROR(goalaverage(Concours!$D$8:$T$37,B6),"")</f>
        <v/>
      </c>
      <c r="E6" s="40" t="str">
        <f t="array" ref="E6">profilvictoire(Concours!$D$8:$S$37,B6)</f>
        <v/>
      </c>
      <c r="F6" s="132" t="s">
        <v>54</v>
      </c>
      <c r="G6" s="133"/>
      <c r="H6" s="133"/>
      <c r="I6" s="133"/>
      <c r="J6" s="133"/>
      <c r="K6" s="133"/>
      <c r="L6" s="133"/>
      <c r="M6" s="133"/>
      <c r="N6" s="133"/>
      <c r="O6" s="133"/>
      <c r="P6" s="133"/>
      <c r="Q6" s="133"/>
      <c r="R6" s="134"/>
      <c r="S6" s="20"/>
    </row>
    <row r="7" spans="1:19" ht="36.950000000000003" customHeight="1" thickBot="1" x14ac:dyDescent="0.35">
      <c r="A7" s="41">
        <v>6</v>
      </c>
      <c r="B7" s="42" t="str">
        <f>IF(Concours!T12="","",IF(Concours!T13&gt;Concours!T12,Concours!S12,Concours!S13))</f>
        <v/>
      </c>
      <c r="C7" s="43">
        <v>2</v>
      </c>
      <c r="D7" s="39" t="str">
        <f t="array" ref="D7">IFERROR(goalaverage(Concours!$D$8:$T$37,B7),"")</f>
        <v/>
      </c>
      <c r="E7" s="40" t="str">
        <f t="array" ref="E7">profilvictoire(Concours!$D$8:$S$37,B7)</f>
        <v/>
      </c>
      <c r="F7" s="132" t="s">
        <v>55</v>
      </c>
      <c r="G7" s="133"/>
      <c r="H7" s="133"/>
      <c r="I7" s="133"/>
      <c r="J7" s="133"/>
      <c r="K7" s="133"/>
      <c r="L7" s="133"/>
      <c r="M7" s="133"/>
      <c r="N7" s="133"/>
      <c r="O7" s="133"/>
      <c r="P7" s="133"/>
      <c r="Q7" s="133"/>
      <c r="R7" s="134"/>
      <c r="S7" s="20"/>
    </row>
    <row r="8" spans="1:19" ht="36.950000000000003" customHeight="1" thickBot="1" x14ac:dyDescent="0.35">
      <c r="A8" s="41">
        <v>7</v>
      </c>
      <c r="B8" s="42" t="str">
        <f>IF(Concours!T16="","",IF(Concours!T17&gt;Concours!T16,Concours!S16,Concours!S17))</f>
        <v/>
      </c>
      <c r="C8" s="43">
        <v>2</v>
      </c>
      <c r="D8" s="39" t="str">
        <f t="array" ref="D8">IFERROR(goalaverage(Concours!$D$8:$T$37,B8),"")</f>
        <v/>
      </c>
      <c r="E8" s="40" t="str">
        <f t="array" ref="E8">profilvictoire(Concours!$D$8:$S$37,B8)</f>
        <v/>
      </c>
      <c r="F8" s="132" t="s">
        <v>56</v>
      </c>
      <c r="G8" s="133"/>
      <c r="H8" s="133"/>
      <c r="I8" s="133"/>
      <c r="J8" s="133"/>
      <c r="K8" s="133"/>
      <c r="L8" s="133"/>
      <c r="M8" s="133"/>
      <c r="N8" s="133"/>
      <c r="O8" s="133"/>
      <c r="P8" s="133"/>
      <c r="Q8" s="133"/>
      <c r="R8" s="134"/>
      <c r="S8" s="20"/>
    </row>
    <row r="9" spans="1:19" ht="36.950000000000003" customHeight="1" thickBot="1" x14ac:dyDescent="0.35">
      <c r="A9" s="41">
        <v>8</v>
      </c>
      <c r="B9" s="42" t="str">
        <f>IF(Concours!T20="","",IF(Concours!T20&gt;Concours!T21,Concours!S20,Concours!S21))</f>
        <v/>
      </c>
      <c r="C9" s="43">
        <v>2</v>
      </c>
      <c r="D9" s="39" t="str">
        <f t="array" ref="D9">IFERROR(goalaverage(Concours!$D$8:$T$37,B9),"")</f>
        <v/>
      </c>
      <c r="E9" s="40" t="str">
        <f t="array" ref="E9">profilvictoire(Concours!$D$8:$S$37,B9)</f>
        <v/>
      </c>
      <c r="F9" s="132" t="s">
        <v>57</v>
      </c>
      <c r="G9" s="133"/>
      <c r="H9" s="133"/>
      <c r="I9" s="133"/>
      <c r="J9" s="133"/>
      <c r="K9" s="133"/>
      <c r="L9" s="133"/>
      <c r="M9" s="133"/>
      <c r="N9" s="133"/>
      <c r="O9" s="133"/>
      <c r="P9" s="133"/>
      <c r="Q9" s="133"/>
      <c r="R9" s="134"/>
      <c r="S9" s="20"/>
    </row>
    <row r="10" spans="1:19" ht="36.950000000000003" customHeight="1" thickBot="1" x14ac:dyDescent="0.35">
      <c r="A10" s="41">
        <v>9</v>
      </c>
      <c r="B10" s="42" t="str">
        <f>IF(Concours!T24="","",IF(Concours!T25&gt;Concours!T24,Concours!S24,Concours!S25))</f>
        <v/>
      </c>
      <c r="C10" s="43">
        <v>2</v>
      </c>
      <c r="D10" s="39" t="str">
        <f t="array" ref="D10">IFERROR(goalaverage(Concours!$D$8:$T$37,B10),"")</f>
        <v/>
      </c>
      <c r="E10" s="40" t="str">
        <f t="array" ref="E10">profilvictoire(Concours!$D$8:$S$37,B10)</f>
        <v/>
      </c>
      <c r="F10" s="132" t="s">
        <v>58</v>
      </c>
      <c r="G10" s="133"/>
      <c r="H10" s="133"/>
      <c r="I10" s="133"/>
      <c r="J10" s="133"/>
      <c r="K10" s="133"/>
      <c r="L10" s="133"/>
      <c r="M10" s="133"/>
      <c r="N10" s="133"/>
      <c r="O10" s="133"/>
      <c r="P10" s="133"/>
      <c r="Q10" s="133"/>
      <c r="R10" s="134"/>
      <c r="S10" s="20"/>
    </row>
    <row r="11" spans="1:19" ht="36.950000000000003" customHeight="1" thickBot="1" x14ac:dyDescent="0.35">
      <c r="A11" s="41">
        <v>10</v>
      </c>
      <c r="B11" s="42" t="str">
        <f>IF(Concours!T28="","",IF(Concours!T28&gt;Concours!T29,Concours!S28,Concours!S29))</f>
        <v/>
      </c>
      <c r="C11" s="43">
        <v>2</v>
      </c>
      <c r="D11" s="39" t="str">
        <f t="array" ref="D11">IFERROR(goalaverage(Concours!$D$8:$T$37,B11),"")</f>
        <v/>
      </c>
      <c r="E11" s="40" t="str">
        <f t="array" ref="E11">profilvictoire(Concours!$D$8:$S$37,B11)</f>
        <v/>
      </c>
      <c r="F11" s="132" t="s">
        <v>59</v>
      </c>
      <c r="G11" s="133"/>
      <c r="H11" s="133"/>
      <c r="I11" s="133"/>
      <c r="J11" s="133"/>
      <c r="K11" s="133"/>
      <c r="L11" s="133"/>
      <c r="M11" s="133"/>
      <c r="N11" s="133"/>
      <c r="O11" s="133"/>
      <c r="P11" s="133"/>
      <c r="Q11" s="133"/>
      <c r="R11" s="134"/>
      <c r="S11" s="20"/>
    </row>
    <row r="12" spans="1:19" ht="36.950000000000003" customHeight="1" thickBot="1" x14ac:dyDescent="0.35">
      <c r="A12" s="41">
        <v>11</v>
      </c>
      <c r="B12" s="42" t="str">
        <f>IF(Concours!T32="","",IF(Concours!T32&gt;Concours!T33,Concours!S32,Concours!S33))</f>
        <v/>
      </c>
      <c r="C12" s="43">
        <v>2</v>
      </c>
      <c r="D12" s="39" t="str">
        <f t="array" ref="D12">IFERROR(goalaverage(Concours!$D$8:$T$37,B12),"")</f>
        <v/>
      </c>
      <c r="E12" s="40" t="str">
        <f t="array" ref="E12">profilvictoire(Concours!$D$8:$S$37,B12)</f>
        <v/>
      </c>
      <c r="F12" s="132" t="s">
        <v>60</v>
      </c>
      <c r="G12" s="133"/>
      <c r="H12" s="133"/>
      <c r="I12" s="133"/>
      <c r="J12" s="133"/>
      <c r="K12" s="133"/>
      <c r="L12" s="133"/>
      <c r="M12" s="133"/>
      <c r="N12" s="133"/>
      <c r="O12" s="133"/>
      <c r="P12" s="133"/>
      <c r="Q12" s="133"/>
      <c r="R12" s="134"/>
      <c r="S12" s="20"/>
    </row>
    <row r="13" spans="1:19" ht="36.950000000000003" customHeight="1" thickBot="1" x14ac:dyDescent="0.35">
      <c r="A13" s="41">
        <v>12</v>
      </c>
      <c r="B13" s="42" t="str">
        <f>IF(Concours!T20="","",IF(Concours!T21&gt;Concours!T20,Concours!S20,Concours!S21))</f>
        <v/>
      </c>
      <c r="C13" s="43">
        <v>1</v>
      </c>
      <c r="D13" s="39" t="str">
        <f t="array" ref="D13">IFERROR(goalaverage(Concours!$D$8:$T$37,B13),"")</f>
        <v/>
      </c>
      <c r="E13" s="40" t="str">
        <f t="array" ref="E13">profilvictoire(Concours!$D$8:$S$37,B13)</f>
        <v/>
      </c>
      <c r="F13" s="132" t="s">
        <v>61</v>
      </c>
      <c r="G13" s="133"/>
      <c r="H13" s="133"/>
      <c r="I13" s="133"/>
      <c r="J13" s="133"/>
      <c r="K13" s="133"/>
      <c r="L13" s="133"/>
      <c r="M13" s="133"/>
      <c r="N13" s="133"/>
      <c r="O13" s="133"/>
      <c r="P13" s="133"/>
      <c r="Q13" s="133"/>
      <c r="R13" s="134"/>
      <c r="S13" s="20"/>
    </row>
    <row r="14" spans="1:19" ht="36.950000000000003" customHeight="1" thickBot="1" x14ac:dyDescent="0.35">
      <c r="A14" s="41">
        <v>13</v>
      </c>
      <c r="B14" s="42" t="str">
        <f>IF(Concours!T28="","",IF(Concours!T29&gt;Concours!T28,Concours!S28,Concours!S29))</f>
        <v/>
      </c>
      <c r="C14" s="43">
        <v>1</v>
      </c>
      <c r="D14" s="39" t="str">
        <f t="array" ref="D14">IFERROR(goalaverage(Concours!$D$8:$T$37,B14),"")</f>
        <v/>
      </c>
      <c r="E14" s="40" t="str">
        <f t="array" ref="E14">profilvictoire(Concours!$D$8:$S$37,B14)</f>
        <v/>
      </c>
      <c r="F14" s="132" t="s">
        <v>62</v>
      </c>
      <c r="G14" s="133"/>
      <c r="H14" s="133"/>
      <c r="I14" s="133"/>
      <c r="J14" s="133"/>
      <c r="K14" s="133"/>
      <c r="L14" s="133"/>
      <c r="M14" s="133"/>
      <c r="N14" s="133"/>
      <c r="O14" s="133"/>
      <c r="P14" s="133"/>
      <c r="Q14" s="133"/>
      <c r="R14" s="134"/>
      <c r="S14" s="20"/>
    </row>
    <row r="15" spans="1:19" ht="36.950000000000003" customHeight="1" thickBot="1" x14ac:dyDescent="0.35">
      <c r="A15" s="41">
        <v>14</v>
      </c>
      <c r="B15" s="42" t="str">
        <f>IF(Concours!T32="","",IF(Concours!T33&gt;Concours!T32,Concours!S32,Concours!S33))</f>
        <v/>
      </c>
      <c r="C15" s="43">
        <v>1</v>
      </c>
      <c r="D15" s="39" t="str">
        <f t="array" ref="D15">IFERROR(goalaverage(Concours!$D$8:$T$37,B15),"")</f>
        <v/>
      </c>
      <c r="E15" s="40" t="str">
        <f t="array" ref="E15">profilvictoire(Concours!$D$8:$S$37,B15)</f>
        <v/>
      </c>
      <c r="F15" s="132" t="s">
        <v>63</v>
      </c>
      <c r="G15" s="133"/>
      <c r="H15" s="133"/>
      <c r="I15" s="133"/>
      <c r="J15" s="133"/>
      <c r="K15" s="133"/>
      <c r="L15" s="133"/>
      <c r="M15" s="133"/>
      <c r="N15" s="133"/>
      <c r="O15" s="133"/>
      <c r="P15" s="133"/>
      <c r="Q15" s="133"/>
      <c r="R15" s="134"/>
      <c r="S15" s="20"/>
    </row>
    <row r="16" spans="1:19" ht="36.950000000000003" customHeight="1" thickBot="1" x14ac:dyDescent="0.35">
      <c r="A16" s="41">
        <v>15</v>
      </c>
      <c r="B16" s="42" t="str">
        <f>IF(Concours!T36="","",IF(Concours!T36&gt;Concours!T37,Concours!S36,Concours!S37))</f>
        <v/>
      </c>
      <c r="C16" s="43">
        <v>1</v>
      </c>
      <c r="D16" s="39" t="str">
        <f t="array" ref="D16">IFERROR(goalaverage(Concours!$D$8:$T$37,B16),"")</f>
        <v/>
      </c>
      <c r="E16" s="40" t="str">
        <f t="array" ref="E16">profilvictoire(Concours!$D$8:$S$37,B16)</f>
        <v/>
      </c>
      <c r="F16" s="132" t="s">
        <v>64</v>
      </c>
      <c r="G16" s="133"/>
      <c r="H16" s="133"/>
      <c r="I16" s="133"/>
      <c r="J16" s="133"/>
      <c r="K16" s="133"/>
      <c r="L16" s="133"/>
      <c r="M16" s="133"/>
      <c r="N16" s="133"/>
      <c r="O16" s="133"/>
      <c r="P16" s="133"/>
      <c r="Q16" s="133"/>
      <c r="R16" s="134"/>
      <c r="S16" s="20"/>
    </row>
    <row r="17" spans="1:19" ht="36.950000000000003" customHeight="1" thickBot="1" x14ac:dyDescent="0.35">
      <c r="A17" s="44">
        <v>16</v>
      </c>
      <c r="B17" s="45" t="str">
        <f>IF(Concours!T36="","",IF(Concours!T37&gt;Concours!T36,Concours!S36,Concours!S37))</f>
        <v/>
      </c>
      <c r="C17" s="46">
        <v>0</v>
      </c>
      <c r="D17" s="70" t="str">
        <f t="array" ref="D17">IFERROR(goalaverage(Concours!$D$8:$T$37,B17),"")</f>
        <v/>
      </c>
      <c r="E17" s="71" t="str">
        <f t="array" ref="E17">profilvictoire(Concours!$D$8:$S$37,B17)</f>
        <v/>
      </c>
      <c r="F17" s="135" t="s">
        <v>65</v>
      </c>
      <c r="G17" s="136"/>
      <c r="H17" s="136"/>
      <c r="I17" s="136"/>
      <c r="J17" s="136"/>
      <c r="K17" s="136"/>
      <c r="L17" s="136"/>
      <c r="M17" s="136"/>
      <c r="N17" s="136"/>
      <c r="O17" s="136"/>
      <c r="P17" s="136"/>
      <c r="Q17" s="136"/>
      <c r="R17" s="137"/>
      <c r="S17" s="20"/>
    </row>
    <row r="18" spans="1:19" x14ac:dyDescent="0.3">
      <c r="A18" s="22"/>
      <c r="B18" s="23"/>
      <c r="C18" s="23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</row>
    <row r="19" spans="1:19" x14ac:dyDescent="0.3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</row>
    <row r="20" spans="1:19" x14ac:dyDescent="0.3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</row>
    <row r="21" spans="1:19" x14ac:dyDescent="0.3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</row>
  </sheetData>
  <sheetProtection selectLockedCells="1"/>
  <mergeCells count="17">
    <mergeCell ref="F8:R8"/>
    <mergeCell ref="F7:R7"/>
    <mergeCell ref="F5:R5"/>
    <mergeCell ref="F6:R6"/>
    <mergeCell ref="F1:R1"/>
    <mergeCell ref="F2:R2"/>
    <mergeCell ref="F3:R3"/>
    <mergeCell ref="F4:R4"/>
    <mergeCell ref="F15:R15"/>
    <mergeCell ref="F16:R16"/>
    <mergeCell ref="F17:R17"/>
    <mergeCell ref="F9:R9"/>
    <mergeCell ref="F10:R10"/>
    <mergeCell ref="F11:R11"/>
    <mergeCell ref="F12:R12"/>
    <mergeCell ref="F13:R13"/>
    <mergeCell ref="F14:R14"/>
  </mergeCells>
  <pageMargins left="0.7" right="0.7" top="0.75" bottom="0.75" header="0.3" footer="0.3"/>
  <customProperties>
    <customPr name="EpmWorksheetKeyString_GUID" r:id="rId1"/>
  </customProperties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E32"/>
  <sheetViews>
    <sheetView showGridLines="0" workbookViewId="0">
      <selection activeCell="B17" sqref="B17"/>
    </sheetView>
  </sheetViews>
  <sheetFormatPr baseColWidth="10" defaultRowHeight="15" x14ac:dyDescent="0.25"/>
  <cols>
    <col min="1" max="1" width="11.7109375" customWidth="1"/>
    <col min="2" max="2" width="11.7109375" style="144" customWidth="1"/>
    <col min="3" max="7" width="11.7109375" customWidth="1"/>
    <col min="9" max="9" width="11.7109375" customWidth="1"/>
    <col min="10" max="10" width="11.7109375" style="144" customWidth="1"/>
    <col min="11" max="15" width="11.7109375" customWidth="1"/>
    <col min="17" max="17" width="11.7109375" customWidth="1"/>
    <col min="18" max="18" width="11.7109375" style="144" customWidth="1"/>
    <col min="19" max="23" width="11.7109375" customWidth="1"/>
    <col min="25" max="25" width="11.7109375" customWidth="1"/>
    <col min="26" max="26" width="11.7109375" style="144" customWidth="1"/>
    <col min="27" max="31" width="11.7109375" customWidth="1"/>
  </cols>
  <sheetData>
    <row r="1" spans="1:31" s="145" customFormat="1" x14ac:dyDescent="0.25">
      <c r="A1" s="149" t="s">
        <v>110</v>
      </c>
      <c r="B1" s="149"/>
      <c r="C1" s="149"/>
      <c r="D1" s="149"/>
      <c r="E1" s="149"/>
      <c r="F1" s="149"/>
      <c r="G1" s="149"/>
      <c r="I1" s="149" t="s">
        <v>111</v>
      </c>
      <c r="J1" s="149"/>
      <c r="K1" s="149"/>
      <c r="L1" s="149"/>
      <c r="M1" s="149"/>
      <c r="N1" s="149"/>
      <c r="O1" s="149"/>
      <c r="Q1" s="149" t="s">
        <v>112</v>
      </c>
      <c r="R1" s="149"/>
      <c r="S1" s="149"/>
      <c r="T1" s="149"/>
      <c r="U1" s="149"/>
      <c r="V1" s="149"/>
      <c r="W1" s="149"/>
      <c r="Y1" s="149" t="s">
        <v>113</v>
      </c>
      <c r="Z1" s="149"/>
      <c r="AA1" s="149"/>
      <c r="AB1" s="149"/>
      <c r="AC1" s="149"/>
      <c r="AD1" s="149"/>
      <c r="AE1" s="149"/>
    </row>
    <row r="2" spans="1:31" s="146" customFormat="1" x14ac:dyDescent="0.25">
      <c r="A2" s="147" t="s">
        <v>15</v>
      </c>
      <c r="B2" s="147" t="s">
        <v>3</v>
      </c>
      <c r="C2" s="147" t="s">
        <v>102</v>
      </c>
      <c r="D2" s="147" t="s">
        <v>109</v>
      </c>
      <c r="E2" s="147" t="s">
        <v>106</v>
      </c>
      <c r="F2" s="147" t="s">
        <v>107</v>
      </c>
      <c r="G2" s="147" t="s">
        <v>108</v>
      </c>
      <c r="I2" s="147" t="s">
        <v>15</v>
      </c>
      <c r="J2" s="147" t="s">
        <v>3</v>
      </c>
      <c r="K2" s="147" t="s">
        <v>103</v>
      </c>
      <c r="L2" s="147" t="s">
        <v>109</v>
      </c>
      <c r="M2" s="147" t="s">
        <v>106</v>
      </c>
      <c r="N2" s="147" t="s">
        <v>107</v>
      </c>
      <c r="O2" s="147" t="s">
        <v>108</v>
      </c>
      <c r="Q2" s="147" t="s">
        <v>15</v>
      </c>
      <c r="R2" s="147" t="s">
        <v>3</v>
      </c>
      <c r="S2" s="147" t="s">
        <v>104</v>
      </c>
      <c r="T2" s="147" t="s">
        <v>109</v>
      </c>
      <c r="U2" s="147" t="s">
        <v>106</v>
      </c>
      <c r="V2" s="147" t="s">
        <v>107</v>
      </c>
      <c r="W2" s="147" t="s">
        <v>108</v>
      </c>
      <c r="Y2" s="147" t="s">
        <v>15</v>
      </c>
      <c r="Z2" s="147" t="s">
        <v>3</v>
      </c>
      <c r="AA2" s="147" t="s">
        <v>105</v>
      </c>
      <c r="AB2" s="147" t="s">
        <v>109</v>
      </c>
      <c r="AC2" s="147" t="s">
        <v>106</v>
      </c>
      <c r="AD2" s="147" t="s">
        <v>107</v>
      </c>
      <c r="AE2" s="147" t="s">
        <v>108</v>
      </c>
    </row>
    <row r="3" spans="1:31" x14ac:dyDescent="0.25">
      <c r="A3" s="150">
        <v>1</v>
      </c>
      <c r="B3" s="151" t="s">
        <v>80</v>
      </c>
      <c r="C3" s="148" t="e">
        <f>IF(VLOOKUP($B3,Concours!$D$8:$E$65,2,FALSE)=13,"G","P")</f>
        <v>#N/A</v>
      </c>
      <c r="D3" s="148" t="e">
        <f>IF(C3="G",1,0)</f>
        <v>#N/A</v>
      </c>
      <c r="E3" s="148" t="e">
        <f>VLOOKUP($B3,Concours!$D$8:$E$65,2,FALSE)</f>
        <v>#N/A</v>
      </c>
      <c r="F3" s="148" t="e">
        <f ca="1">OFFSET(INDIRECT("Concours!D"&amp;MATCH($B3,Concours!$D:$D,0)),1,1)+IF(OFFSET(INDIRECT("Concours!D"&amp;MATCH($B3,Concours!$D:$D,0)),-1,1)="Score",0,OFFSET(INDIRECT("Concours!D"&amp;MATCH($B3,Concours!$D:$D,0)),-1,1))</f>
        <v>#N/A</v>
      </c>
      <c r="G3" s="148" t="e">
        <f ca="1">E3-F3</f>
        <v>#N/A</v>
      </c>
      <c r="I3" s="150">
        <v>1</v>
      </c>
      <c r="J3" s="151" t="s">
        <v>28</v>
      </c>
      <c r="K3" s="148" t="e">
        <f>IF(VLOOKUP(J3,Concours!$I$8:$J$65,2,FALSE)=13,"G","P")</f>
        <v>#N/A</v>
      </c>
      <c r="L3" s="148" t="e">
        <f>IF(K3="G",1,0)+VLOOKUP(J3,B$3:D$32,3,FALSE)</f>
        <v>#N/A</v>
      </c>
      <c r="M3" s="148" t="e">
        <f>VLOOKUP(J3,Concours!$I$8:$J$65,2,FALSE)+VLOOKUP(J3,B$3:E$32,4,FALSE)</f>
        <v>#N/A</v>
      </c>
      <c r="N3" s="148" t="e">
        <f ca="1">OFFSET(INDIRECT("Concours!I"&amp;MATCH(J3,Concours!$I:$I,0)),1,1)+IF(OFFSET(INDIRECT("Concours!I"&amp;MATCH(J3,Concours!$I:$I,0)),-1,1)="Score",0,OFFSET(INDIRECT("Concours!I"&amp;MATCH(J3,Concours!$I:$I,0)),-1,1))+VLOOKUP(J3,B$3:F$32,5,FALSE)</f>
        <v>#N/A</v>
      </c>
      <c r="O3" s="148" t="e">
        <f ca="1">M3-N3</f>
        <v>#N/A</v>
      </c>
      <c r="Q3" s="150">
        <v>1</v>
      </c>
      <c r="R3" s="151" t="s">
        <v>28</v>
      </c>
      <c r="S3" s="148" t="e">
        <f>IF(VLOOKUP(R3,Concours!$N$8:$O$65,2,FALSE)=13,"G","P")</f>
        <v>#N/A</v>
      </c>
      <c r="T3" s="148" t="e">
        <f>IF(S3="G",1,0)+VLOOKUP(R3,J$3:L$32,3,FALSE)</f>
        <v>#N/A</v>
      </c>
      <c r="U3" s="148" t="e">
        <f>VLOOKUP(R3,Concours!$N$8:$O$65,2,FALSE)+VLOOKUP(R3,J$3:M$32,4,FALSE)</f>
        <v>#N/A</v>
      </c>
      <c r="V3" s="148" t="e">
        <f ca="1">OFFSET(INDIRECT("Concours!n"&amp;MATCH(R3,Concours!$N:$N,0)),1,1)+IF(OFFSET(INDIRECT("Concours!n"&amp;MATCH(R3,Concours!$N:$N,0)),-1,1)="Score",0,OFFSET(INDIRECT("Concours!n"&amp;MATCH(R3,Concours!$N:$N,0)),-1,1))+VLOOKUP(R3,J$3:N$32,5,FALSE)</f>
        <v>#N/A</v>
      </c>
      <c r="W3" s="148" t="e">
        <f ca="1">U3-V3</f>
        <v>#N/A</v>
      </c>
      <c r="Y3" s="150">
        <v>1</v>
      </c>
      <c r="Z3" s="151" t="s">
        <v>28</v>
      </c>
      <c r="AA3" s="148" t="e">
        <f>IF(VLOOKUP(Z3,Concours!$S$8:$T$65,2,FALSE)=13,"G","P")</f>
        <v>#N/A</v>
      </c>
      <c r="AB3" s="148" t="e">
        <f>IF(AA3="G",1,0)+VLOOKUP(Z3,R$3:T$32,3,FALSE)</f>
        <v>#N/A</v>
      </c>
      <c r="AC3" s="148" t="e">
        <f>VLOOKUP(Z3,Concours!$S$8:$T$65,2,FALSE)+VLOOKUP(Z3,R$3:U$32,4,FALSE)</f>
        <v>#N/A</v>
      </c>
      <c r="AD3" s="148" t="e">
        <f ca="1">OFFSET(INDIRECT("Concours!S"&amp;MATCH(Z3,Concours!$S:$S,0)),1,1)+IF(OFFSET(INDIRECT("Concours!S"&amp;MATCH(Z3,Concours!$S:$S,0)),-1,1)="Score",0,OFFSET(INDIRECT("Concours!S"&amp;MATCH(Z3,Concours!$S:$S,0)),-1,1))+VLOOKUP(Z3,R$3:V$32,5,FALSE)</f>
        <v>#N/A</v>
      </c>
      <c r="AE3" s="148" t="e">
        <f ca="1">AC3-AD3</f>
        <v>#N/A</v>
      </c>
    </row>
    <row r="4" spans="1:31" x14ac:dyDescent="0.25">
      <c r="A4" s="150">
        <v>2</v>
      </c>
      <c r="B4" s="151" t="s">
        <v>83</v>
      </c>
      <c r="C4" s="148" t="e">
        <f>IF(VLOOKUP($B4,Concours!$D$8:$E$65,2,FALSE)=13,"G","P")</f>
        <v>#N/A</v>
      </c>
      <c r="D4" s="148" t="e">
        <f>IF(C4="G",1,0)</f>
        <v>#N/A</v>
      </c>
      <c r="E4" s="148" t="e">
        <f>VLOOKUP($B4,Concours!$D$8:$E$65,2,FALSE)</f>
        <v>#N/A</v>
      </c>
      <c r="F4" s="148" t="e">
        <f ca="1">OFFSET(INDIRECT("Concours!D"&amp;MATCH($B4,Concours!$D:$D,0)),1,1)+IF(OFFSET(INDIRECT("Concours!D"&amp;MATCH($B4,Concours!$D:$D,0)),-1,1)="Score",0,OFFSET(INDIRECT("Concours!D"&amp;MATCH($B4,Concours!$D:$D,0)),-1,1))</f>
        <v>#N/A</v>
      </c>
      <c r="G4" s="148" t="e">
        <f ca="1">E4-F4</f>
        <v>#N/A</v>
      </c>
      <c r="I4" s="150">
        <v>2</v>
      </c>
      <c r="J4" s="151" t="s">
        <v>29</v>
      </c>
      <c r="K4" s="148" t="e">
        <f>IF(VLOOKUP(J4,Concours!$I$8:$J$65,2,FALSE)=13,"G","P")</f>
        <v>#N/A</v>
      </c>
      <c r="L4" s="148" t="e">
        <f>IF(K4="G",1,0)+VLOOKUP(J4,B$3:D$32,3,FALSE)</f>
        <v>#N/A</v>
      </c>
      <c r="M4" s="148" t="e">
        <f>VLOOKUP(J4,Concours!$I$8:$J$65,2,FALSE)+VLOOKUP(J4,B$3:E$32,4,FALSE)</f>
        <v>#N/A</v>
      </c>
      <c r="N4" s="148" t="e">
        <f ca="1">OFFSET(INDIRECT("Concours!I"&amp;MATCH(J4,Concours!$I:$I,0)),1,1)+IF(OFFSET(INDIRECT("Concours!I"&amp;MATCH(J4,Concours!$I:$I,0)),-1,1)="Score",0,OFFSET(INDIRECT("Concours!I"&amp;MATCH(J4,Concours!$I:$I,0)),-1,1))+VLOOKUP(J4,B$3:F$32,5,FALSE)</f>
        <v>#N/A</v>
      </c>
      <c r="O4" s="148" t="e">
        <f ca="1">M4-N4</f>
        <v>#N/A</v>
      </c>
      <c r="Q4" s="150">
        <v>2</v>
      </c>
      <c r="R4" s="151" t="s">
        <v>29</v>
      </c>
      <c r="S4" s="148" t="e">
        <f>IF(VLOOKUP(R4,Concours!$N$8:$O$65,2,FALSE)=13,"G","P")</f>
        <v>#N/A</v>
      </c>
      <c r="T4" s="148" t="e">
        <f>IF(S4="G",1,0)+VLOOKUP(R4,J$3:L$32,3,FALSE)</f>
        <v>#N/A</v>
      </c>
      <c r="U4" s="148" t="e">
        <f>VLOOKUP(R4,Concours!$N$8:$O$65,2,FALSE)+VLOOKUP(R4,J$3:M$32,4,FALSE)</f>
        <v>#N/A</v>
      </c>
      <c r="V4" s="148" t="e">
        <f ca="1">OFFSET(INDIRECT("Concours!n"&amp;MATCH(R4,Concours!$N:$N,0)),1,1)+IF(OFFSET(INDIRECT("Concours!n"&amp;MATCH(R4,Concours!$N:$N,0)),-1,1)="Score",0,OFFSET(INDIRECT("Concours!n"&amp;MATCH(R4,Concours!$N:$N,0)),-1,1))+VLOOKUP(R4,J$3:N$32,5,FALSE)</f>
        <v>#N/A</v>
      </c>
      <c r="W4" s="148" t="e">
        <f ca="1">U4-V4</f>
        <v>#N/A</v>
      </c>
      <c r="Y4" s="150">
        <v>2</v>
      </c>
      <c r="Z4" s="151" t="s">
        <v>29</v>
      </c>
      <c r="AA4" s="148" t="e">
        <f>IF(VLOOKUP(Z4,Concours!$S$8:$T$65,2,FALSE)=13,"G","P")</f>
        <v>#N/A</v>
      </c>
      <c r="AB4" s="148" t="e">
        <f>IF(AA4="G",1,0)+VLOOKUP(Z4,R$3:T$32,3,FALSE)</f>
        <v>#N/A</v>
      </c>
      <c r="AC4" s="148" t="e">
        <f>VLOOKUP(Z4,Concours!$S$8:$T$65,2,FALSE)+VLOOKUP(Z4,R$3:U$32,4,FALSE)</f>
        <v>#N/A</v>
      </c>
      <c r="AD4" s="148" t="e">
        <f ca="1">OFFSET(INDIRECT("Concours!S"&amp;MATCH(Z4,Concours!$S:$S,0)),1,1)+IF(OFFSET(INDIRECT("Concours!S"&amp;MATCH(Z4,Concours!$S:$S,0)),-1,1)="Score",0,OFFSET(INDIRECT("Concours!S"&amp;MATCH(Z4,Concours!$S:$S,0)),-1,1))+VLOOKUP(Z4,R$3:V$32,5,FALSE)</f>
        <v>#N/A</v>
      </c>
      <c r="AE4" s="148" t="e">
        <f ca="1">AC4-AD4</f>
        <v>#N/A</v>
      </c>
    </row>
    <row r="5" spans="1:31" x14ac:dyDescent="0.25">
      <c r="A5" s="150">
        <v>3</v>
      </c>
      <c r="B5" s="151" t="s">
        <v>78</v>
      </c>
      <c r="C5" s="148" t="e">
        <f>IF(VLOOKUP($B5,Concours!$D$8:$E$65,2,FALSE)=13,"G","P")</f>
        <v>#N/A</v>
      </c>
      <c r="D5" s="148" t="e">
        <f>IF(C5="G",1,0)</f>
        <v>#N/A</v>
      </c>
      <c r="E5" s="148" t="e">
        <f>VLOOKUP($B5,Concours!$D$8:$E$65,2,FALSE)</f>
        <v>#N/A</v>
      </c>
      <c r="F5" s="148" t="e">
        <f ca="1">OFFSET(INDIRECT("Concours!D"&amp;MATCH($B5,Concours!$D:$D,0)),1,1)+IF(OFFSET(INDIRECT("Concours!D"&amp;MATCH($B5,Concours!$D:$D,0)),-1,1)="Score",0,OFFSET(INDIRECT("Concours!D"&amp;MATCH($B5,Concours!$D:$D,0)),-1,1))</f>
        <v>#N/A</v>
      </c>
      <c r="G5" s="148" t="e">
        <f ca="1">E5-F5</f>
        <v>#N/A</v>
      </c>
      <c r="I5" s="150">
        <v>3</v>
      </c>
      <c r="J5" s="151" t="s">
        <v>30</v>
      </c>
      <c r="K5" s="148" t="e">
        <f>IF(VLOOKUP(J5,Concours!$I$8:$J$65,2,FALSE)=13,"G","P")</f>
        <v>#N/A</v>
      </c>
      <c r="L5" s="148" t="e">
        <f>IF(K5="G",1,0)+VLOOKUP(J5,B$3:D$32,3,FALSE)</f>
        <v>#N/A</v>
      </c>
      <c r="M5" s="148" t="e">
        <f>VLOOKUP(J5,Concours!$I$8:$J$65,2,FALSE)+VLOOKUP(J5,B$3:E$32,4,FALSE)</f>
        <v>#N/A</v>
      </c>
      <c r="N5" s="148" t="e">
        <f ca="1">OFFSET(INDIRECT("Concours!I"&amp;MATCH(J5,Concours!$I:$I,0)),1,1)+IF(OFFSET(INDIRECT("Concours!I"&amp;MATCH(J5,Concours!$I:$I,0)),-1,1)="Score",0,OFFSET(INDIRECT("Concours!I"&amp;MATCH(J5,Concours!$I:$I,0)),-1,1))+VLOOKUP(J5,B$3:F$32,5,FALSE)</f>
        <v>#N/A</v>
      </c>
      <c r="O5" s="148" t="e">
        <f ca="1">M5-N5</f>
        <v>#N/A</v>
      </c>
      <c r="Q5" s="150">
        <v>3</v>
      </c>
      <c r="R5" s="151" t="s">
        <v>30</v>
      </c>
      <c r="S5" s="148" t="e">
        <f>IF(VLOOKUP(R5,Concours!$N$8:$O$65,2,FALSE)=13,"G","P")</f>
        <v>#N/A</v>
      </c>
      <c r="T5" s="148" t="e">
        <f>IF(S5="G",1,0)+VLOOKUP(R5,J$3:L$32,3,FALSE)</f>
        <v>#N/A</v>
      </c>
      <c r="U5" s="148" t="e">
        <f>VLOOKUP(R5,Concours!$N$8:$O$65,2,FALSE)+VLOOKUP(R5,J$3:M$32,4,FALSE)</f>
        <v>#N/A</v>
      </c>
      <c r="V5" s="148" t="e">
        <f ca="1">OFFSET(INDIRECT("Concours!n"&amp;MATCH(R5,Concours!$N:$N,0)),1,1)+IF(OFFSET(INDIRECT("Concours!n"&amp;MATCH(R5,Concours!$N:$N,0)),-1,1)="Score",0,OFFSET(INDIRECT("Concours!n"&amp;MATCH(R5,Concours!$N:$N,0)),-1,1))+VLOOKUP(R5,J$3:N$32,5,FALSE)</f>
        <v>#N/A</v>
      </c>
      <c r="W5" s="148" t="e">
        <f ca="1">U5-V5</f>
        <v>#N/A</v>
      </c>
      <c r="Y5" s="150">
        <v>3</v>
      </c>
      <c r="Z5" s="151" t="s">
        <v>30</v>
      </c>
      <c r="AA5" s="148" t="e">
        <f>IF(VLOOKUP(Z5,Concours!$S$8:$T$65,2,FALSE)=13,"G","P")</f>
        <v>#N/A</v>
      </c>
      <c r="AB5" s="148" t="e">
        <f>IF(AA5="G",1,0)+VLOOKUP(Z5,R$3:T$32,3,FALSE)</f>
        <v>#N/A</v>
      </c>
      <c r="AC5" s="148" t="e">
        <f>VLOOKUP(Z5,Concours!$S$8:$T$65,2,FALSE)+VLOOKUP(Z5,R$3:U$32,4,FALSE)</f>
        <v>#N/A</v>
      </c>
      <c r="AD5" s="148" t="e">
        <f ca="1">OFFSET(INDIRECT("Concours!S"&amp;MATCH(Z5,Concours!$S:$S,0)),1,1)+IF(OFFSET(INDIRECT("Concours!S"&amp;MATCH(Z5,Concours!$S:$S,0)),-1,1)="Score",0,OFFSET(INDIRECT("Concours!S"&amp;MATCH(Z5,Concours!$S:$S,0)),-1,1))+VLOOKUP(Z5,R$3:V$32,5,FALSE)</f>
        <v>#N/A</v>
      </c>
      <c r="AE5" s="148" t="e">
        <f ca="1">AC5-AD5</f>
        <v>#N/A</v>
      </c>
    </row>
    <row r="6" spans="1:31" x14ac:dyDescent="0.25">
      <c r="A6" s="150">
        <v>4</v>
      </c>
      <c r="B6" s="151" t="s">
        <v>85</v>
      </c>
      <c r="C6" s="148" t="e">
        <f>IF(VLOOKUP($B6,Concours!$D$8:$E$65,2,FALSE)=13,"G","P")</f>
        <v>#N/A</v>
      </c>
      <c r="D6" s="148" t="e">
        <f>IF(C6="G",1,0)</f>
        <v>#N/A</v>
      </c>
      <c r="E6" s="148" t="e">
        <f>VLOOKUP($B6,Concours!$D$8:$E$65,2,FALSE)</f>
        <v>#N/A</v>
      </c>
      <c r="F6" s="148" t="e">
        <f ca="1">OFFSET(INDIRECT("Concours!D"&amp;MATCH($B6,Concours!$D:$D,0)),1,1)+IF(OFFSET(INDIRECT("Concours!D"&amp;MATCH($B6,Concours!$D:$D,0)),-1,1)="Score",0,OFFSET(INDIRECT("Concours!D"&amp;MATCH($B6,Concours!$D:$D,0)),-1,1))</f>
        <v>#N/A</v>
      </c>
      <c r="G6" s="148" t="e">
        <f ca="1">E6-F6</f>
        <v>#N/A</v>
      </c>
      <c r="I6" s="150">
        <v>4</v>
      </c>
      <c r="J6" s="151" t="s">
        <v>31</v>
      </c>
      <c r="K6" s="148" t="e">
        <f>IF(VLOOKUP(J6,Concours!$I$8:$J$65,2,FALSE)=13,"G","P")</f>
        <v>#N/A</v>
      </c>
      <c r="L6" s="148" t="e">
        <f>IF(K6="G",1,0)+VLOOKUP(J6,B$3:D$32,3,FALSE)</f>
        <v>#N/A</v>
      </c>
      <c r="M6" s="148" t="e">
        <f>VLOOKUP(J6,Concours!$I$8:$J$65,2,FALSE)+VLOOKUP(J6,B$3:E$32,4,FALSE)</f>
        <v>#N/A</v>
      </c>
      <c r="N6" s="148" t="e">
        <f ca="1">OFFSET(INDIRECT("Concours!I"&amp;MATCH(J6,Concours!$I:$I,0)),1,1)+IF(OFFSET(INDIRECT("Concours!I"&amp;MATCH(J6,Concours!$I:$I,0)),-1,1)="Score",0,OFFSET(INDIRECT("Concours!I"&amp;MATCH(J6,Concours!$I:$I,0)),-1,1))+VLOOKUP(J6,B$3:F$32,5,FALSE)</f>
        <v>#N/A</v>
      </c>
      <c r="O6" s="148" t="e">
        <f ca="1">M6-N6</f>
        <v>#N/A</v>
      </c>
      <c r="Q6" s="150">
        <v>4</v>
      </c>
      <c r="R6" s="151" t="s">
        <v>31</v>
      </c>
      <c r="S6" s="148" t="e">
        <f>IF(VLOOKUP(R6,Concours!$N$8:$O$65,2,FALSE)=13,"G","P")</f>
        <v>#N/A</v>
      </c>
      <c r="T6" s="148" t="e">
        <f>IF(S6="G",1,0)+VLOOKUP(R6,J$3:L$32,3,FALSE)</f>
        <v>#N/A</v>
      </c>
      <c r="U6" s="148" t="e">
        <f>VLOOKUP(R6,Concours!$N$8:$O$65,2,FALSE)+VLOOKUP(R6,J$3:M$32,4,FALSE)</f>
        <v>#N/A</v>
      </c>
      <c r="V6" s="148" t="e">
        <f ca="1">OFFSET(INDIRECT("Concours!n"&amp;MATCH(R6,Concours!$N:$N,0)),1,1)+IF(OFFSET(INDIRECT("Concours!n"&amp;MATCH(R6,Concours!$N:$N,0)),-1,1)="Score",0,OFFSET(INDIRECT("Concours!n"&amp;MATCH(R6,Concours!$N:$N,0)),-1,1))+VLOOKUP(R6,J$3:N$32,5,FALSE)</f>
        <v>#N/A</v>
      </c>
      <c r="W6" s="148" t="e">
        <f ca="1">U6-V6</f>
        <v>#N/A</v>
      </c>
      <c r="Y6" s="150">
        <v>4</v>
      </c>
      <c r="Z6" s="151" t="s">
        <v>31</v>
      </c>
      <c r="AA6" s="148" t="e">
        <f>IF(VLOOKUP(Z6,Concours!$S$8:$T$65,2,FALSE)=13,"G","P")</f>
        <v>#N/A</v>
      </c>
      <c r="AB6" s="148" t="e">
        <f>IF(AA6="G",1,0)+VLOOKUP(Z6,R$3:T$32,3,FALSE)</f>
        <v>#N/A</v>
      </c>
      <c r="AC6" s="148" t="e">
        <f>VLOOKUP(Z6,Concours!$S$8:$T$65,2,FALSE)+VLOOKUP(Z6,R$3:U$32,4,FALSE)</f>
        <v>#N/A</v>
      </c>
      <c r="AD6" s="148" t="e">
        <f ca="1">OFFSET(INDIRECT("Concours!S"&amp;MATCH(Z6,Concours!$S:$S,0)),1,1)+IF(OFFSET(INDIRECT("Concours!S"&amp;MATCH(Z6,Concours!$S:$S,0)),-1,1)="Score",0,OFFSET(INDIRECT("Concours!S"&amp;MATCH(Z6,Concours!$S:$S,0)),-1,1))+VLOOKUP(Z6,R$3:V$32,5,FALSE)</f>
        <v>#N/A</v>
      </c>
      <c r="AE6" s="148" t="e">
        <f ca="1">AC6-AD6</f>
        <v>#N/A</v>
      </c>
    </row>
    <row r="7" spans="1:31" x14ac:dyDescent="0.25">
      <c r="A7" s="150">
        <v>5</v>
      </c>
      <c r="B7" s="151" t="s">
        <v>75</v>
      </c>
      <c r="C7" s="148" t="e">
        <f>IF(VLOOKUP($B7,Concours!$D$8:$E$65,2,FALSE)=13,"G","P")</f>
        <v>#N/A</v>
      </c>
      <c r="D7" s="148" t="e">
        <f>IF(C7="G",1,0)</f>
        <v>#N/A</v>
      </c>
      <c r="E7" s="148" t="e">
        <f>VLOOKUP($B7,Concours!$D$8:$E$65,2,FALSE)</f>
        <v>#N/A</v>
      </c>
      <c r="F7" s="148" t="e">
        <f ca="1">OFFSET(INDIRECT("Concours!D"&amp;MATCH($B7,Concours!$D:$D,0)),1,1)+IF(OFFSET(INDIRECT("Concours!D"&amp;MATCH($B7,Concours!$D:$D,0)),-1,1)="Score",0,OFFSET(INDIRECT("Concours!D"&amp;MATCH($B7,Concours!$D:$D,0)),-1,1))</f>
        <v>#N/A</v>
      </c>
      <c r="G7" s="148" t="e">
        <f ca="1">E7-F7</f>
        <v>#N/A</v>
      </c>
      <c r="I7" s="150">
        <v>5</v>
      </c>
      <c r="J7" s="151" t="s">
        <v>32</v>
      </c>
      <c r="K7" s="148" t="e">
        <f>IF(VLOOKUP(J7,Concours!$I$8:$J$65,2,FALSE)=13,"G","P")</f>
        <v>#N/A</v>
      </c>
      <c r="L7" s="148" t="e">
        <f>IF(K7="G",1,0)+VLOOKUP(J7,B$3:D$32,3,FALSE)</f>
        <v>#N/A</v>
      </c>
      <c r="M7" s="148" t="e">
        <f>VLOOKUP(J7,Concours!$I$8:$J$65,2,FALSE)+VLOOKUP(J7,B$3:E$32,4,FALSE)</f>
        <v>#N/A</v>
      </c>
      <c r="N7" s="148" t="e">
        <f ca="1">OFFSET(INDIRECT("Concours!I"&amp;MATCH(J7,Concours!$I:$I,0)),1,1)+IF(OFFSET(INDIRECT("Concours!I"&amp;MATCH(J7,Concours!$I:$I,0)),-1,1)="Score",0,OFFSET(INDIRECT("Concours!I"&amp;MATCH(J7,Concours!$I:$I,0)),-1,1))+VLOOKUP(J7,B$3:F$32,5,FALSE)</f>
        <v>#N/A</v>
      </c>
      <c r="O7" s="148" t="e">
        <f ca="1">M7-N7</f>
        <v>#N/A</v>
      </c>
      <c r="Q7" s="150">
        <v>5</v>
      </c>
      <c r="R7" s="151" t="s">
        <v>32</v>
      </c>
      <c r="S7" s="148" t="e">
        <f>IF(VLOOKUP(R7,Concours!$N$8:$O$65,2,FALSE)=13,"G","P")</f>
        <v>#N/A</v>
      </c>
      <c r="T7" s="148" t="e">
        <f>IF(S7="G",1,0)+VLOOKUP(R7,J$3:L$32,3,FALSE)</f>
        <v>#N/A</v>
      </c>
      <c r="U7" s="148" t="e">
        <f>VLOOKUP(R7,Concours!$N$8:$O$65,2,FALSE)+VLOOKUP(R7,J$3:M$32,4,FALSE)</f>
        <v>#N/A</v>
      </c>
      <c r="V7" s="148" t="e">
        <f ca="1">OFFSET(INDIRECT("Concours!n"&amp;MATCH(R7,Concours!$N:$N,0)),1,1)+IF(OFFSET(INDIRECT("Concours!n"&amp;MATCH(R7,Concours!$N:$N,0)),-1,1)="Score",0,OFFSET(INDIRECT("Concours!n"&amp;MATCH(R7,Concours!$N:$N,0)),-1,1))+VLOOKUP(R7,J$3:N$32,5,FALSE)</f>
        <v>#N/A</v>
      </c>
      <c r="W7" s="148" t="e">
        <f ca="1">U7-V7</f>
        <v>#N/A</v>
      </c>
      <c r="Y7" s="150">
        <v>5</v>
      </c>
      <c r="Z7" s="151" t="s">
        <v>32</v>
      </c>
      <c r="AA7" s="148" t="e">
        <f>IF(VLOOKUP(Z7,Concours!$S$8:$T$65,2,FALSE)=13,"G","P")</f>
        <v>#N/A</v>
      </c>
      <c r="AB7" s="148" t="e">
        <f>IF(AA7="G",1,0)+VLOOKUP(Z7,R$3:T$32,3,FALSE)</f>
        <v>#N/A</v>
      </c>
      <c r="AC7" s="148" t="e">
        <f>VLOOKUP(Z7,Concours!$S$8:$T$65,2,FALSE)+VLOOKUP(Z7,R$3:U$32,4,FALSE)</f>
        <v>#N/A</v>
      </c>
      <c r="AD7" s="148" t="e">
        <f ca="1">OFFSET(INDIRECT("Concours!S"&amp;MATCH(Z7,Concours!$S:$S,0)),1,1)+IF(OFFSET(INDIRECT("Concours!S"&amp;MATCH(Z7,Concours!$S:$S,0)),-1,1)="Score",0,OFFSET(INDIRECT("Concours!S"&amp;MATCH(Z7,Concours!$S:$S,0)),-1,1))+VLOOKUP(Z7,R$3:V$32,5,FALSE)</f>
        <v>#N/A</v>
      </c>
      <c r="AE7" s="148" t="e">
        <f ca="1">AC7-AD7</f>
        <v>#N/A</v>
      </c>
    </row>
    <row r="8" spans="1:31" x14ac:dyDescent="0.25">
      <c r="A8" s="150">
        <v>6</v>
      </c>
      <c r="B8" s="151" t="s">
        <v>77</v>
      </c>
      <c r="C8" s="148" t="e">
        <f>IF(VLOOKUP($B8,Concours!$D$8:$E$65,2,FALSE)=13,"G","P")</f>
        <v>#N/A</v>
      </c>
      <c r="D8" s="148" t="e">
        <f>IF(C8="G",1,0)</f>
        <v>#N/A</v>
      </c>
      <c r="E8" s="148" t="e">
        <f>VLOOKUP($B8,Concours!$D$8:$E$65,2,FALSE)</f>
        <v>#N/A</v>
      </c>
      <c r="F8" s="148" t="e">
        <f ca="1">OFFSET(INDIRECT("Concours!D"&amp;MATCH($B8,Concours!$D:$D,0)),1,1)+IF(OFFSET(INDIRECT("Concours!D"&amp;MATCH($B8,Concours!$D:$D,0)),-1,1)="Score",0,OFFSET(INDIRECT("Concours!D"&amp;MATCH($B8,Concours!$D:$D,0)),-1,1))</f>
        <v>#N/A</v>
      </c>
      <c r="G8" s="148" t="e">
        <f ca="1">E8-F8</f>
        <v>#N/A</v>
      </c>
      <c r="I8" s="150">
        <v>6</v>
      </c>
      <c r="J8" s="151" t="s">
        <v>33</v>
      </c>
      <c r="K8" s="148" t="e">
        <f>IF(VLOOKUP(J8,Concours!$I$8:$J$65,2,FALSE)=13,"G","P")</f>
        <v>#N/A</v>
      </c>
      <c r="L8" s="148" t="e">
        <f>IF(K8="G",1,0)+VLOOKUP(J8,B$3:D$32,3,FALSE)</f>
        <v>#N/A</v>
      </c>
      <c r="M8" s="148" t="e">
        <f>VLOOKUP(J8,Concours!$I$8:$J$65,2,FALSE)+VLOOKUP(J8,B$3:E$32,4,FALSE)</f>
        <v>#N/A</v>
      </c>
      <c r="N8" s="148" t="e">
        <f ca="1">OFFSET(INDIRECT("Concours!I"&amp;MATCH(J8,Concours!$I:$I,0)),1,1)+IF(OFFSET(INDIRECT("Concours!I"&amp;MATCH(J8,Concours!$I:$I,0)),-1,1)="Score",0,OFFSET(INDIRECT("Concours!I"&amp;MATCH(J8,Concours!$I:$I,0)),-1,1))+VLOOKUP(J8,B$3:F$32,5,FALSE)</f>
        <v>#N/A</v>
      </c>
      <c r="O8" s="148" t="e">
        <f ca="1">M8-N8</f>
        <v>#N/A</v>
      </c>
      <c r="Q8" s="150">
        <v>6</v>
      </c>
      <c r="R8" s="151" t="s">
        <v>33</v>
      </c>
      <c r="S8" s="148" t="e">
        <f>IF(VLOOKUP(R8,Concours!$N$8:$O$65,2,FALSE)=13,"G","P")</f>
        <v>#N/A</v>
      </c>
      <c r="T8" s="148" t="e">
        <f>IF(S8="G",1,0)+VLOOKUP(R8,J$3:L$32,3,FALSE)</f>
        <v>#N/A</v>
      </c>
      <c r="U8" s="148" t="e">
        <f>VLOOKUP(R8,Concours!$N$8:$O$65,2,FALSE)+VLOOKUP(R8,J$3:M$32,4,FALSE)</f>
        <v>#N/A</v>
      </c>
      <c r="V8" s="148" t="e">
        <f ca="1">OFFSET(INDIRECT("Concours!n"&amp;MATCH(R8,Concours!$N:$N,0)),1,1)+IF(OFFSET(INDIRECT("Concours!n"&amp;MATCH(R8,Concours!$N:$N,0)),-1,1)="Score",0,OFFSET(INDIRECT("Concours!n"&amp;MATCH(R8,Concours!$N:$N,0)),-1,1))+VLOOKUP(R8,J$3:N$32,5,FALSE)</f>
        <v>#N/A</v>
      </c>
      <c r="W8" s="148" t="e">
        <f ca="1">U8-V8</f>
        <v>#N/A</v>
      </c>
      <c r="Y8" s="150">
        <v>6</v>
      </c>
      <c r="Z8" s="151" t="s">
        <v>33</v>
      </c>
      <c r="AA8" s="148" t="e">
        <f>IF(VLOOKUP(Z8,Concours!$S$8:$T$65,2,FALSE)=13,"G","P")</f>
        <v>#N/A</v>
      </c>
      <c r="AB8" s="148" t="e">
        <f>IF(AA8="G",1,0)+VLOOKUP(Z8,R$3:T$32,3,FALSE)</f>
        <v>#N/A</v>
      </c>
      <c r="AC8" s="148" t="e">
        <f>VLOOKUP(Z8,Concours!$S$8:$T$65,2,FALSE)+VLOOKUP(Z8,R$3:U$32,4,FALSE)</f>
        <v>#N/A</v>
      </c>
      <c r="AD8" s="148" t="e">
        <f ca="1">OFFSET(INDIRECT("Concours!S"&amp;MATCH(Z8,Concours!$S:$S,0)),1,1)+IF(OFFSET(INDIRECT("Concours!S"&amp;MATCH(Z8,Concours!$S:$S,0)),-1,1)="Score",0,OFFSET(INDIRECT("Concours!S"&amp;MATCH(Z8,Concours!$S:$S,0)),-1,1))+VLOOKUP(Z8,R$3:V$32,5,FALSE)</f>
        <v>#N/A</v>
      </c>
      <c r="AE8" s="148" t="e">
        <f ca="1">AC8-AD8</f>
        <v>#N/A</v>
      </c>
    </row>
    <row r="9" spans="1:31" x14ac:dyDescent="0.25">
      <c r="A9" s="150">
        <v>7</v>
      </c>
      <c r="B9" s="151" t="s">
        <v>74</v>
      </c>
      <c r="C9" s="148" t="e">
        <f>IF(VLOOKUP($B9,Concours!$D$8:$E$65,2,FALSE)=13,"G","P")</f>
        <v>#N/A</v>
      </c>
      <c r="D9" s="148" t="e">
        <f>IF(C9="G",1,0)</f>
        <v>#N/A</v>
      </c>
      <c r="E9" s="148" t="e">
        <f>VLOOKUP($B9,Concours!$D$8:$E$65,2,FALSE)</f>
        <v>#N/A</v>
      </c>
      <c r="F9" s="148" t="e">
        <f ca="1">OFFSET(INDIRECT("Concours!D"&amp;MATCH($B9,Concours!$D:$D,0)),1,1)+IF(OFFSET(INDIRECT("Concours!D"&amp;MATCH($B9,Concours!$D:$D,0)),-1,1)="Score",0,OFFSET(INDIRECT("Concours!D"&amp;MATCH($B9,Concours!$D:$D,0)),-1,1))</f>
        <v>#N/A</v>
      </c>
      <c r="G9" s="148" t="e">
        <f ca="1">E9-F9</f>
        <v>#N/A</v>
      </c>
      <c r="I9" s="150">
        <v>7</v>
      </c>
      <c r="J9" s="151" t="s">
        <v>34</v>
      </c>
      <c r="K9" s="148" t="e">
        <f>IF(VLOOKUP(J9,Concours!$I$8:$J$65,2,FALSE)=13,"G","P")</f>
        <v>#N/A</v>
      </c>
      <c r="L9" s="148" t="e">
        <f>IF(K9="G",1,0)+VLOOKUP(J9,B$3:D$32,3,FALSE)</f>
        <v>#N/A</v>
      </c>
      <c r="M9" s="148" t="e">
        <f>VLOOKUP(J9,Concours!$I$8:$J$65,2,FALSE)+VLOOKUP(J9,B$3:E$32,4,FALSE)</f>
        <v>#N/A</v>
      </c>
      <c r="N9" s="148" t="e">
        <f ca="1">OFFSET(INDIRECT("Concours!I"&amp;MATCH(J9,Concours!$I:$I,0)),1,1)+IF(OFFSET(INDIRECT("Concours!I"&amp;MATCH(J9,Concours!$I:$I,0)),-1,1)="Score",0,OFFSET(INDIRECT("Concours!I"&amp;MATCH(J9,Concours!$I:$I,0)),-1,1))+VLOOKUP(J9,B$3:F$32,5,FALSE)</f>
        <v>#N/A</v>
      </c>
      <c r="O9" s="148" t="e">
        <f ca="1">M9-N9</f>
        <v>#N/A</v>
      </c>
      <c r="Q9" s="150">
        <v>7</v>
      </c>
      <c r="R9" s="151" t="s">
        <v>34</v>
      </c>
      <c r="S9" s="148" t="e">
        <f>IF(VLOOKUP(R9,Concours!$N$8:$O$65,2,FALSE)=13,"G","P")</f>
        <v>#N/A</v>
      </c>
      <c r="T9" s="148" t="e">
        <f>IF(S9="G",1,0)+VLOOKUP(R9,J$3:L$32,3,FALSE)</f>
        <v>#N/A</v>
      </c>
      <c r="U9" s="148" t="e">
        <f>VLOOKUP(R9,Concours!$N$8:$O$65,2,FALSE)+VLOOKUP(R9,J$3:M$32,4,FALSE)</f>
        <v>#N/A</v>
      </c>
      <c r="V9" s="148" t="e">
        <f ca="1">OFFSET(INDIRECT("Concours!n"&amp;MATCH(R9,Concours!$N:$N,0)),1,1)+IF(OFFSET(INDIRECT("Concours!n"&amp;MATCH(R9,Concours!$N:$N,0)),-1,1)="Score",0,OFFSET(INDIRECT("Concours!n"&amp;MATCH(R9,Concours!$N:$N,0)),-1,1))+VLOOKUP(R9,J$3:N$32,5,FALSE)</f>
        <v>#N/A</v>
      </c>
      <c r="W9" s="148" t="e">
        <f ca="1">U9-V9</f>
        <v>#N/A</v>
      </c>
      <c r="Y9" s="150">
        <v>7</v>
      </c>
      <c r="Z9" s="151" t="s">
        <v>34</v>
      </c>
      <c r="AA9" s="148" t="e">
        <f>IF(VLOOKUP(Z9,Concours!$S$8:$T$65,2,FALSE)=13,"G","P")</f>
        <v>#N/A</v>
      </c>
      <c r="AB9" s="148" t="e">
        <f>IF(AA9="G",1,0)+VLOOKUP(Z9,R$3:T$32,3,FALSE)</f>
        <v>#N/A</v>
      </c>
      <c r="AC9" s="148" t="e">
        <f>VLOOKUP(Z9,Concours!$S$8:$T$65,2,FALSE)+VLOOKUP(Z9,R$3:U$32,4,FALSE)</f>
        <v>#N/A</v>
      </c>
      <c r="AD9" s="148" t="e">
        <f ca="1">OFFSET(INDIRECT("Concours!S"&amp;MATCH(Z9,Concours!$S:$S,0)),1,1)+IF(OFFSET(INDIRECT("Concours!S"&amp;MATCH(Z9,Concours!$S:$S,0)),-1,1)="Score",0,OFFSET(INDIRECT("Concours!S"&amp;MATCH(Z9,Concours!$S:$S,0)),-1,1))+VLOOKUP(Z9,R$3:V$32,5,FALSE)</f>
        <v>#N/A</v>
      </c>
      <c r="AE9" s="148" t="e">
        <f ca="1">AC9-AD9</f>
        <v>#N/A</v>
      </c>
    </row>
    <row r="10" spans="1:31" x14ac:dyDescent="0.25">
      <c r="A10" s="150">
        <v>8</v>
      </c>
      <c r="B10" s="151" t="s">
        <v>99</v>
      </c>
      <c r="C10" s="148" t="e">
        <f>IF(VLOOKUP($B10,Concours!$D$8:$E$65,2,FALSE)=13,"G","P")</f>
        <v>#N/A</v>
      </c>
      <c r="D10" s="148" t="e">
        <f>IF(C10="G",1,0)</f>
        <v>#N/A</v>
      </c>
      <c r="E10" s="148" t="e">
        <f>VLOOKUP($B10,Concours!$D$8:$E$65,2,FALSE)</f>
        <v>#N/A</v>
      </c>
      <c r="F10" s="148" t="e">
        <f ca="1">OFFSET(INDIRECT("Concours!D"&amp;MATCH($B10,Concours!$D:$D,0)),1,1)+IF(OFFSET(INDIRECT("Concours!D"&amp;MATCH($B10,Concours!$D:$D,0)),-1,1)="Score",0,OFFSET(INDIRECT("Concours!D"&amp;MATCH($B10,Concours!$D:$D,0)),-1,1))</f>
        <v>#N/A</v>
      </c>
      <c r="G10" s="148" t="e">
        <f ca="1">E10-F10</f>
        <v>#N/A</v>
      </c>
      <c r="I10" s="150">
        <v>8</v>
      </c>
      <c r="J10" s="151" t="s">
        <v>35</v>
      </c>
      <c r="K10" s="148" t="e">
        <f>IF(VLOOKUP(J10,Concours!$I$8:$J$65,2,FALSE)=13,"G","P")</f>
        <v>#N/A</v>
      </c>
      <c r="L10" s="148" t="e">
        <f>IF(K10="G",1,0)+VLOOKUP(J10,B$3:D$32,3,FALSE)</f>
        <v>#N/A</v>
      </c>
      <c r="M10" s="148" t="e">
        <f>VLOOKUP(J10,Concours!$I$8:$J$65,2,FALSE)+VLOOKUP(J10,B$3:E$32,4,FALSE)</f>
        <v>#N/A</v>
      </c>
      <c r="N10" s="148" t="e">
        <f ca="1">OFFSET(INDIRECT("Concours!I"&amp;MATCH(J10,Concours!$I:$I,0)),1,1)+IF(OFFSET(INDIRECT("Concours!I"&amp;MATCH(J10,Concours!$I:$I,0)),-1,1)="Score",0,OFFSET(INDIRECT("Concours!I"&amp;MATCH(J10,Concours!$I:$I,0)),-1,1))+VLOOKUP(J10,B$3:F$32,5,FALSE)</f>
        <v>#N/A</v>
      </c>
      <c r="O10" s="148" t="e">
        <f ca="1">M10-N10</f>
        <v>#N/A</v>
      </c>
      <c r="Q10" s="150">
        <v>8</v>
      </c>
      <c r="R10" s="151" t="s">
        <v>35</v>
      </c>
      <c r="S10" s="148" t="e">
        <f>IF(VLOOKUP(R10,Concours!$N$8:$O$65,2,FALSE)=13,"G","P")</f>
        <v>#N/A</v>
      </c>
      <c r="T10" s="148" t="e">
        <f>IF(S10="G",1,0)+VLOOKUP(R10,J$3:L$32,3,FALSE)</f>
        <v>#N/A</v>
      </c>
      <c r="U10" s="148" t="e">
        <f>VLOOKUP(R10,Concours!$N$8:$O$65,2,FALSE)+VLOOKUP(R10,J$3:M$32,4,FALSE)</f>
        <v>#N/A</v>
      </c>
      <c r="V10" s="148" t="e">
        <f ca="1">OFFSET(INDIRECT("Concours!n"&amp;MATCH(R10,Concours!$N:$N,0)),1,1)+IF(OFFSET(INDIRECT("Concours!n"&amp;MATCH(R10,Concours!$N:$N,0)),-1,1)="Score",0,OFFSET(INDIRECT("Concours!n"&amp;MATCH(R10,Concours!$N:$N,0)),-1,1))+VLOOKUP(R10,J$3:N$32,5,FALSE)</f>
        <v>#N/A</v>
      </c>
      <c r="W10" s="148" t="e">
        <f ca="1">U10-V10</f>
        <v>#N/A</v>
      </c>
      <c r="Y10" s="150">
        <v>8</v>
      </c>
      <c r="Z10" s="151" t="s">
        <v>35</v>
      </c>
      <c r="AA10" s="148" t="e">
        <f>IF(VLOOKUP(Z10,Concours!$S$8:$T$65,2,FALSE)=13,"G","P")</f>
        <v>#N/A</v>
      </c>
      <c r="AB10" s="148" t="e">
        <f>IF(AA10="G",1,0)+VLOOKUP(Z10,R$3:T$32,3,FALSE)</f>
        <v>#N/A</v>
      </c>
      <c r="AC10" s="148" t="e">
        <f>VLOOKUP(Z10,Concours!$S$8:$T$65,2,FALSE)+VLOOKUP(Z10,R$3:U$32,4,FALSE)</f>
        <v>#N/A</v>
      </c>
      <c r="AD10" s="148" t="e">
        <f ca="1">OFFSET(INDIRECT("Concours!S"&amp;MATCH(Z10,Concours!$S:$S,0)),1,1)+IF(OFFSET(INDIRECT("Concours!S"&amp;MATCH(Z10,Concours!$S:$S,0)),-1,1)="Score",0,OFFSET(INDIRECT("Concours!S"&amp;MATCH(Z10,Concours!$S:$S,0)),-1,1))+VLOOKUP(Z10,R$3:V$32,5,FALSE)</f>
        <v>#N/A</v>
      </c>
      <c r="AE10" s="148" t="e">
        <f ca="1">AC10-AD10</f>
        <v>#N/A</v>
      </c>
    </row>
    <row r="11" spans="1:31" x14ac:dyDescent="0.25">
      <c r="A11" s="150">
        <v>9</v>
      </c>
      <c r="B11" s="151" t="s">
        <v>34</v>
      </c>
      <c r="C11" s="148" t="e">
        <f>IF(VLOOKUP($B11,Concours!$D$8:$E$65,2,FALSE)=13,"G","P")</f>
        <v>#N/A</v>
      </c>
      <c r="D11" s="148" t="e">
        <f>IF(C11="G",1,0)</f>
        <v>#N/A</v>
      </c>
      <c r="E11" s="148" t="e">
        <f>VLOOKUP($B11,Concours!$D$8:$E$65,2,FALSE)</f>
        <v>#N/A</v>
      </c>
      <c r="F11" s="148" t="e">
        <f ca="1">OFFSET(INDIRECT("Concours!D"&amp;MATCH($B11,Concours!$D:$D,0)),1,1)+IF(OFFSET(INDIRECT("Concours!D"&amp;MATCH($B11,Concours!$D:$D,0)),-1,1)="Score",0,OFFSET(INDIRECT("Concours!D"&amp;MATCH($B11,Concours!$D:$D,0)),-1,1))</f>
        <v>#N/A</v>
      </c>
      <c r="G11" s="148" t="e">
        <f ca="1">E11-F11</f>
        <v>#N/A</v>
      </c>
      <c r="I11" s="150">
        <v>9</v>
      </c>
      <c r="J11" s="151" t="s">
        <v>36</v>
      </c>
      <c r="K11" s="148" t="e">
        <f>IF(VLOOKUP(J11,Concours!$I$8:$J$65,2,FALSE)=13,"G","P")</f>
        <v>#N/A</v>
      </c>
      <c r="L11" s="148" t="e">
        <f>IF(K11="G",1,0)+VLOOKUP(J11,B$3:D$32,3,FALSE)</f>
        <v>#N/A</v>
      </c>
      <c r="M11" s="148" t="e">
        <f>VLOOKUP(J11,Concours!$I$8:$J$65,2,FALSE)+VLOOKUP(J11,B$3:E$32,4,FALSE)</f>
        <v>#N/A</v>
      </c>
      <c r="N11" s="148" t="e">
        <f ca="1">OFFSET(INDIRECT("Concours!I"&amp;MATCH(J11,Concours!$I:$I,0)),1,1)+IF(OFFSET(INDIRECT("Concours!I"&amp;MATCH(J11,Concours!$I:$I,0)),-1,1)="Score",0,OFFSET(INDIRECT("Concours!I"&amp;MATCH(J11,Concours!$I:$I,0)),-1,1))+VLOOKUP(J11,B$3:F$32,5,FALSE)</f>
        <v>#N/A</v>
      </c>
      <c r="O11" s="148" t="e">
        <f ca="1">M11-N11</f>
        <v>#N/A</v>
      </c>
      <c r="Q11" s="150">
        <v>9</v>
      </c>
      <c r="R11" s="151" t="s">
        <v>36</v>
      </c>
      <c r="S11" s="148" t="e">
        <f>IF(VLOOKUP(R11,Concours!$N$8:$O$65,2,FALSE)=13,"G","P")</f>
        <v>#N/A</v>
      </c>
      <c r="T11" s="148" t="e">
        <f>IF(S11="G",1,0)+VLOOKUP(R11,J$3:L$32,3,FALSE)</f>
        <v>#N/A</v>
      </c>
      <c r="U11" s="148" t="e">
        <f>VLOOKUP(R11,Concours!$N$8:$O$65,2,FALSE)+VLOOKUP(R11,J$3:M$32,4,FALSE)</f>
        <v>#N/A</v>
      </c>
      <c r="V11" s="148" t="e">
        <f ca="1">OFFSET(INDIRECT("Concours!n"&amp;MATCH(R11,Concours!$N:$N,0)),1,1)+IF(OFFSET(INDIRECT("Concours!n"&amp;MATCH(R11,Concours!$N:$N,0)),-1,1)="Score",0,OFFSET(INDIRECT("Concours!n"&amp;MATCH(R11,Concours!$N:$N,0)),-1,1))+VLOOKUP(R11,J$3:N$32,5,FALSE)</f>
        <v>#N/A</v>
      </c>
      <c r="W11" s="148" t="e">
        <f ca="1">U11-V11</f>
        <v>#N/A</v>
      </c>
      <c r="Y11" s="150">
        <v>9</v>
      </c>
      <c r="Z11" s="151" t="s">
        <v>36</v>
      </c>
      <c r="AA11" s="148" t="e">
        <f>IF(VLOOKUP(Z11,Concours!$S$8:$T$65,2,FALSE)=13,"G","P")</f>
        <v>#N/A</v>
      </c>
      <c r="AB11" s="148" t="e">
        <f>IF(AA11="G",1,0)+VLOOKUP(Z11,R$3:T$32,3,FALSE)</f>
        <v>#N/A</v>
      </c>
      <c r="AC11" s="148" t="e">
        <f>VLOOKUP(Z11,Concours!$S$8:$T$65,2,FALSE)+VLOOKUP(Z11,R$3:U$32,4,FALSE)</f>
        <v>#N/A</v>
      </c>
      <c r="AD11" s="148" t="e">
        <f ca="1">OFFSET(INDIRECT("Concours!S"&amp;MATCH(Z11,Concours!$S:$S,0)),1,1)+IF(OFFSET(INDIRECT("Concours!S"&amp;MATCH(Z11,Concours!$S:$S,0)),-1,1)="Score",0,OFFSET(INDIRECT("Concours!S"&amp;MATCH(Z11,Concours!$S:$S,0)),-1,1))+VLOOKUP(Z11,R$3:V$32,5,FALSE)</f>
        <v>#N/A</v>
      </c>
      <c r="AE11" s="148" t="e">
        <f ca="1">AC11-AD11</f>
        <v>#N/A</v>
      </c>
    </row>
    <row r="12" spans="1:31" x14ac:dyDescent="0.25">
      <c r="A12" s="150">
        <v>10</v>
      </c>
      <c r="B12" s="151" t="s">
        <v>37</v>
      </c>
      <c r="C12" s="148" t="e">
        <f>IF(VLOOKUP($B12,Concours!$D$8:$E$65,2,FALSE)=13,"G","P")</f>
        <v>#N/A</v>
      </c>
      <c r="D12" s="148" t="e">
        <f>IF(C12="G",1,0)</f>
        <v>#N/A</v>
      </c>
      <c r="E12" s="148" t="e">
        <f>VLOOKUP($B12,Concours!$D$8:$E$65,2,FALSE)</f>
        <v>#N/A</v>
      </c>
      <c r="F12" s="148" t="e">
        <f ca="1">OFFSET(INDIRECT("Concours!D"&amp;MATCH($B12,Concours!$D:$D,0)),1,1)+IF(OFFSET(INDIRECT("Concours!D"&amp;MATCH($B12,Concours!$D:$D,0)),-1,1)="Score",0,OFFSET(INDIRECT("Concours!D"&amp;MATCH($B12,Concours!$D:$D,0)),-1,1))</f>
        <v>#N/A</v>
      </c>
      <c r="G12" s="148" t="e">
        <f ca="1">E12-F12</f>
        <v>#N/A</v>
      </c>
      <c r="I12" s="150">
        <v>10</v>
      </c>
      <c r="J12" s="151" t="s">
        <v>37</v>
      </c>
      <c r="K12" s="148" t="e">
        <f>IF(VLOOKUP(J12,Concours!$I$8:$J$65,2,FALSE)=13,"G","P")</f>
        <v>#N/A</v>
      </c>
      <c r="L12" s="148" t="e">
        <f>IF(K12="G",1,0)+VLOOKUP(J12,B$3:D$32,3,FALSE)</f>
        <v>#N/A</v>
      </c>
      <c r="M12" s="148" t="e">
        <f>VLOOKUP(J12,Concours!$I$8:$J$65,2,FALSE)+VLOOKUP(J12,B$3:E$32,4,FALSE)</f>
        <v>#N/A</v>
      </c>
      <c r="N12" s="148" t="e">
        <f ca="1">OFFSET(INDIRECT("Concours!I"&amp;MATCH(J12,Concours!$I:$I,0)),1,1)+IF(OFFSET(INDIRECT("Concours!I"&amp;MATCH(J12,Concours!$I:$I,0)),-1,1)="Score",0,OFFSET(INDIRECT("Concours!I"&amp;MATCH(J12,Concours!$I:$I,0)),-1,1))+VLOOKUP(J12,B$3:F$32,5,FALSE)</f>
        <v>#N/A</v>
      </c>
      <c r="O12" s="148" t="e">
        <f ca="1">M12-N12</f>
        <v>#N/A</v>
      </c>
      <c r="Q12" s="150">
        <v>10</v>
      </c>
      <c r="R12" s="151" t="s">
        <v>37</v>
      </c>
      <c r="S12" s="148" t="e">
        <f>IF(VLOOKUP(R12,Concours!$N$8:$O$65,2,FALSE)=13,"G","P")</f>
        <v>#N/A</v>
      </c>
      <c r="T12" s="148" t="e">
        <f>IF(S12="G",1,0)+VLOOKUP(R12,J$3:L$32,3,FALSE)</f>
        <v>#N/A</v>
      </c>
      <c r="U12" s="148" t="e">
        <f>VLOOKUP(R12,Concours!$N$8:$O$65,2,FALSE)+VLOOKUP(R12,J$3:M$32,4,FALSE)</f>
        <v>#N/A</v>
      </c>
      <c r="V12" s="148" t="e">
        <f ca="1">OFFSET(INDIRECT("Concours!n"&amp;MATCH(R12,Concours!$N:$N,0)),1,1)+IF(OFFSET(INDIRECT("Concours!n"&amp;MATCH(R12,Concours!$N:$N,0)),-1,1)="Score",0,OFFSET(INDIRECT("Concours!n"&amp;MATCH(R12,Concours!$N:$N,0)),-1,1))+VLOOKUP(R12,J$3:N$32,5,FALSE)</f>
        <v>#N/A</v>
      </c>
      <c r="W12" s="148" t="e">
        <f ca="1">U12-V12</f>
        <v>#N/A</v>
      </c>
      <c r="Y12" s="150">
        <v>10</v>
      </c>
      <c r="Z12" s="151" t="s">
        <v>37</v>
      </c>
      <c r="AA12" s="148" t="e">
        <f>IF(VLOOKUP(Z12,Concours!$S$8:$T$65,2,FALSE)=13,"G","P")</f>
        <v>#N/A</v>
      </c>
      <c r="AB12" s="148" t="e">
        <f>IF(AA12="G",1,0)+VLOOKUP(Z12,R$3:T$32,3,FALSE)</f>
        <v>#N/A</v>
      </c>
      <c r="AC12" s="148" t="e">
        <f>VLOOKUP(Z12,Concours!$S$8:$T$65,2,FALSE)+VLOOKUP(Z12,R$3:U$32,4,FALSE)</f>
        <v>#N/A</v>
      </c>
      <c r="AD12" s="148" t="e">
        <f ca="1">OFFSET(INDIRECT("Concours!S"&amp;MATCH(Z12,Concours!$S:$S,0)),1,1)+IF(OFFSET(INDIRECT("Concours!S"&amp;MATCH(Z12,Concours!$S:$S,0)),-1,1)="Score",0,OFFSET(INDIRECT("Concours!S"&amp;MATCH(Z12,Concours!$S:$S,0)),-1,1))+VLOOKUP(Z12,R$3:V$32,5,FALSE)</f>
        <v>#N/A</v>
      </c>
      <c r="AE12" s="148" t="e">
        <f ca="1">AC12-AD12</f>
        <v>#N/A</v>
      </c>
    </row>
    <row r="13" spans="1:31" x14ac:dyDescent="0.25">
      <c r="A13" s="150">
        <v>11</v>
      </c>
      <c r="B13" s="151" t="s">
        <v>73</v>
      </c>
      <c r="C13" s="148" t="e">
        <f>IF(VLOOKUP($B13,Concours!$D$8:$E$65,2,FALSE)=13,"G","P")</f>
        <v>#N/A</v>
      </c>
      <c r="D13" s="148" t="e">
        <f>IF(C13="G",1,0)</f>
        <v>#N/A</v>
      </c>
      <c r="E13" s="148" t="e">
        <f>VLOOKUP($B13,Concours!$D$8:$E$65,2,FALSE)</f>
        <v>#N/A</v>
      </c>
      <c r="F13" s="148" t="e">
        <f ca="1">OFFSET(INDIRECT("Concours!D"&amp;MATCH($B13,Concours!$D:$D,0)),1,1)+IF(OFFSET(INDIRECT("Concours!D"&amp;MATCH($B13,Concours!$D:$D,0)),-1,1)="Score",0,OFFSET(INDIRECT("Concours!D"&amp;MATCH($B13,Concours!$D:$D,0)),-1,1))</f>
        <v>#N/A</v>
      </c>
      <c r="G13" s="148" t="e">
        <f ca="1">E13-F13</f>
        <v>#N/A</v>
      </c>
      <c r="I13" s="150">
        <v>11</v>
      </c>
      <c r="J13" s="151" t="s">
        <v>38</v>
      </c>
      <c r="K13" s="148" t="e">
        <f>IF(VLOOKUP(J13,Concours!$I$8:$J$65,2,FALSE)=13,"G","P")</f>
        <v>#N/A</v>
      </c>
      <c r="L13" s="148" t="e">
        <f>IF(K13="G",1,0)+VLOOKUP(J13,B$3:D$32,3,FALSE)</f>
        <v>#N/A</v>
      </c>
      <c r="M13" s="148" t="e">
        <f>VLOOKUP(J13,Concours!$I$8:$J$65,2,FALSE)+VLOOKUP(J13,B$3:E$32,4,FALSE)</f>
        <v>#N/A</v>
      </c>
      <c r="N13" s="148" t="e">
        <f ca="1">OFFSET(INDIRECT("Concours!I"&amp;MATCH(J13,Concours!$I:$I,0)),1,1)+IF(OFFSET(INDIRECT("Concours!I"&amp;MATCH(J13,Concours!$I:$I,0)),-1,1)="Score",0,OFFSET(INDIRECT("Concours!I"&amp;MATCH(J13,Concours!$I:$I,0)),-1,1))+VLOOKUP(J13,B$3:F$32,5,FALSE)</f>
        <v>#N/A</v>
      </c>
      <c r="O13" s="148" t="e">
        <f ca="1">M13-N13</f>
        <v>#N/A</v>
      </c>
      <c r="Q13" s="150">
        <v>11</v>
      </c>
      <c r="R13" s="151" t="s">
        <v>38</v>
      </c>
      <c r="S13" s="148" t="e">
        <f>IF(VLOOKUP(R13,Concours!$N$8:$O$65,2,FALSE)=13,"G","P")</f>
        <v>#N/A</v>
      </c>
      <c r="T13" s="148" t="e">
        <f>IF(S13="G",1,0)+VLOOKUP(R13,J$3:L$32,3,FALSE)</f>
        <v>#N/A</v>
      </c>
      <c r="U13" s="148" t="e">
        <f>VLOOKUP(R13,Concours!$N$8:$O$65,2,FALSE)+VLOOKUP(R13,J$3:M$32,4,FALSE)</f>
        <v>#N/A</v>
      </c>
      <c r="V13" s="148" t="e">
        <f ca="1">OFFSET(INDIRECT("Concours!n"&amp;MATCH(R13,Concours!$N:$N,0)),1,1)+IF(OFFSET(INDIRECT("Concours!n"&amp;MATCH(R13,Concours!$N:$N,0)),-1,1)="Score",0,OFFSET(INDIRECT("Concours!n"&amp;MATCH(R13,Concours!$N:$N,0)),-1,1))+VLOOKUP(R13,J$3:N$32,5,FALSE)</f>
        <v>#N/A</v>
      </c>
      <c r="W13" s="148" t="e">
        <f ca="1">U13-V13</f>
        <v>#N/A</v>
      </c>
      <c r="Y13" s="150">
        <v>11</v>
      </c>
      <c r="Z13" s="151" t="s">
        <v>38</v>
      </c>
      <c r="AA13" s="148" t="e">
        <f>IF(VLOOKUP(Z13,Concours!$S$8:$T$65,2,FALSE)=13,"G","P")</f>
        <v>#N/A</v>
      </c>
      <c r="AB13" s="148" t="e">
        <f>IF(AA13="G",1,0)+VLOOKUP(Z13,R$3:T$32,3,FALSE)</f>
        <v>#N/A</v>
      </c>
      <c r="AC13" s="148" t="e">
        <f>VLOOKUP(Z13,Concours!$S$8:$T$65,2,FALSE)+VLOOKUP(Z13,R$3:U$32,4,FALSE)</f>
        <v>#N/A</v>
      </c>
      <c r="AD13" s="148" t="e">
        <f ca="1">OFFSET(INDIRECT("Concours!S"&amp;MATCH(Z13,Concours!$S:$S,0)),1,1)+IF(OFFSET(INDIRECT("Concours!S"&amp;MATCH(Z13,Concours!$S:$S,0)),-1,1)="Score",0,OFFSET(INDIRECT("Concours!S"&amp;MATCH(Z13,Concours!$S:$S,0)),-1,1))+VLOOKUP(Z13,R$3:V$32,5,FALSE)</f>
        <v>#N/A</v>
      </c>
      <c r="AE13" s="148" t="e">
        <f ca="1">AC13-AD13</f>
        <v>#N/A</v>
      </c>
    </row>
    <row r="14" spans="1:31" x14ac:dyDescent="0.25">
      <c r="A14" s="150">
        <v>12</v>
      </c>
      <c r="B14" s="151" t="s">
        <v>30</v>
      </c>
      <c r="C14" s="148" t="e">
        <f>IF(VLOOKUP($B14,Concours!$D$8:$E$65,2,FALSE)=13,"G","P")</f>
        <v>#N/A</v>
      </c>
      <c r="D14" s="148" t="e">
        <f>IF(C14="G",1,0)</f>
        <v>#N/A</v>
      </c>
      <c r="E14" s="148" t="e">
        <f>VLOOKUP($B14,Concours!$D$8:$E$65,2,FALSE)</f>
        <v>#N/A</v>
      </c>
      <c r="F14" s="148" t="e">
        <f ca="1">OFFSET(INDIRECT("Concours!D"&amp;MATCH($B14,Concours!$D:$D,0)),1,1)+IF(OFFSET(INDIRECT("Concours!D"&amp;MATCH($B14,Concours!$D:$D,0)),-1,1)="Score",0,OFFSET(INDIRECT("Concours!D"&amp;MATCH($B14,Concours!$D:$D,0)),-1,1))</f>
        <v>#N/A</v>
      </c>
      <c r="G14" s="148" t="e">
        <f ca="1">E14-F14</f>
        <v>#N/A</v>
      </c>
      <c r="I14" s="150">
        <v>12</v>
      </c>
      <c r="J14" s="151" t="s">
        <v>39</v>
      </c>
      <c r="K14" s="148" t="e">
        <f>IF(VLOOKUP(J14,Concours!$I$8:$J$65,2,FALSE)=13,"G","P")</f>
        <v>#N/A</v>
      </c>
      <c r="L14" s="148" t="e">
        <f>IF(K14="G",1,0)+VLOOKUP(J14,B$3:D$32,3,FALSE)</f>
        <v>#N/A</v>
      </c>
      <c r="M14" s="148" t="e">
        <f>VLOOKUP(J14,Concours!$I$8:$J$65,2,FALSE)+VLOOKUP(J14,B$3:E$32,4,FALSE)</f>
        <v>#N/A</v>
      </c>
      <c r="N14" s="148" t="e">
        <f ca="1">OFFSET(INDIRECT("Concours!I"&amp;MATCH(J14,Concours!$I:$I,0)),1,1)+IF(OFFSET(INDIRECT("Concours!I"&amp;MATCH(J14,Concours!$I:$I,0)),-1,1)="Score",0,OFFSET(INDIRECT("Concours!I"&amp;MATCH(J14,Concours!$I:$I,0)),-1,1))+VLOOKUP(J14,B$3:F$32,5,FALSE)</f>
        <v>#N/A</v>
      </c>
      <c r="O14" s="148" t="e">
        <f ca="1">M14-N14</f>
        <v>#N/A</v>
      </c>
      <c r="Q14" s="150">
        <v>12</v>
      </c>
      <c r="R14" s="151" t="s">
        <v>39</v>
      </c>
      <c r="S14" s="148" t="e">
        <f>IF(VLOOKUP(R14,Concours!$N$8:$O$65,2,FALSE)=13,"G","P")</f>
        <v>#N/A</v>
      </c>
      <c r="T14" s="148" t="e">
        <f>IF(S14="G",1,0)+VLOOKUP(R14,J$3:L$32,3,FALSE)</f>
        <v>#N/A</v>
      </c>
      <c r="U14" s="148" t="e">
        <f>VLOOKUP(R14,Concours!$N$8:$O$65,2,FALSE)+VLOOKUP(R14,J$3:M$32,4,FALSE)</f>
        <v>#N/A</v>
      </c>
      <c r="V14" s="148" t="e">
        <f ca="1">OFFSET(INDIRECT("Concours!n"&amp;MATCH(R14,Concours!$N:$N,0)),1,1)+IF(OFFSET(INDIRECT("Concours!n"&amp;MATCH(R14,Concours!$N:$N,0)),-1,1)="Score",0,OFFSET(INDIRECT("Concours!n"&amp;MATCH(R14,Concours!$N:$N,0)),-1,1))+VLOOKUP(R14,J$3:N$32,5,FALSE)</f>
        <v>#N/A</v>
      </c>
      <c r="W14" s="148" t="e">
        <f ca="1">U14-V14</f>
        <v>#N/A</v>
      </c>
      <c r="Y14" s="150">
        <v>12</v>
      </c>
      <c r="Z14" s="151" t="s">
        <v>39</v>
      </c>
      <c r="AA14" s="148" t="e">
        <f>IF(VLOOKUP(Z14,Concours!$S$8:$T$65,2,FALSE)=13,"G","P")</f>
        <v>#N/A</v>
      </c>
      <c r="AB14" s="148" t="e">
        <f>IF(AA14="G",1,0)+VLOOKUP(Z14,R$3:T$32,3,FALSE)</f>
        <v>#N/A</v>
      </c>
      <c r="AC14" s="148" t="e">
        <f>VLOOKUP(Z14,Concours!$S$8:$T$65,2,FALSE)+VLOOKUP(Z14,R$3:U$32,4,FALSE)</f>
        <v>#N/A</v>
      </c>
      <c r="AD14" s="148" t="e">
        <f ca="1">OFFSET(INDIRECT("Concours!S"&amp;MATCH(Z14,Concours!$S:$S,0)),1,1)+IF(OFFSET(INDIRECT("Concours!S"&amp;MATCH(Z14,Concours!$S:$S,0)),-1,1)="Score",0,OFFSET(INDIRECT("Concours!S"&amp;MATCH(Z14,Concours!$S:$S,0)),-1,1))+VLOOKUP(Z14,R$3:V$32,5,FALSE)</f>
        <v>#N/A</v>
      </c>
      <c r="AE14" s="148" t="e">
        <f ca="1">AC14-AD14</f>
        <v>#N/A</v>
      </c>
    </row>
    <row r="15" spans="1:31" x14ac:dyDescent="0.25">
      <c r="A15" s="150">
        <v>13</v>
      </c>
      <c r="B15" s="151" t="s">
        <v>81</v>
      </c>
      <c r="C15" s="148" t="e">
        <f>IF(VLOOKUP($B15,Concours!$D$8:$E$65,2,FALSE)=13,"G","P")</f>
        <v>#N/A</v>
      </c>
      <c r="D15" s="148" t="e">
        <f>IF(C15="G",1,0)</f>
        <v>#N/A</v>
      </c>
      <c r="E15" s="148" t="e">
        <f>VLOOKUP($B15,Concours!$D$8:$E$65,2,FALSE)</f>
        <v>#N/A</v>
      </c>
      <c r="F15" s="148" t="e">
        <f ca="1">OFFSET(INDIRECT("Concours!D"&amp;MATCH($B15,Concours!$D:$D,0)),1,1)+IF(OFFSET(INDIRECT("Concours!D"&amp;MATCH($B15,Concours!$D:$D,0)),-1,1)="Score",0,OFFSET(INDIRECT("Concours!D"&amp;MATCH($B15,Concours!$D:$D,0)),-1,1))</f>
        <v>#N/A</v>
      </c>
      <c r="G15" s="148" t="e">
        <f ca="1">E15-F15</f>
        <v>#N/A</v>
      </c>
      <c r="I15" s="150">
        <v>13</v>
      </c>
      <c r="J15" s="151" t="s">
        <v>40</v>
      </c>
      <c r="K15" s="148" t="e">
        <f>IF(VLOOKUP(J15,Concours!$I$8:$J$65,2,FALSE)=13,"G","P")</f>
        <v>#N/A</v>
      </c>
      <c r="L15" s="148" t="e">
        <f>IF(K15="G",1,0)+VLOOKUP(J15,B$3:D$32,3,FALSE)</f>
        <v>#N/A</v>
      </c>
      <c r="M15" s="148" t="e">
        <f>VLOOKUP(J15,Concours!$I$8:$J$65,2,FALSE)+VLOOKUP(J15,B$3:E$32,4,FALSE)</f>
        <v>#N/A</v>
      </c>
      <c r="N15" s="148" t="e">
        <f ca="1">OFFSET(INDIRECT("Concours!I"&amp;MATCH(J15,Concours!$I:$I,0)),1,1)+IF(OFFSET(INDIRECT("Concours!I"&amp;MATCH(J15,Concours!$I:$I,0)),-1,1)="Score",0,OFFSET(INDIRECT("Concours!I"&amp;MATCH(J15,Concours!$I:$I,0)),-1,1))+VLOOKUP(J15,B$3:F$32,5,FALSE)</f>
        <v>#N/A</v>
      </c>
      <c r="O15" s="148" t="e">
        <f ca="1">M15-N15</f>
        <v>#N/A</v>
      </c>
      <c r="Q15" s="150">
        <v>13</v>
      </c>
      <c r="R15" s="151" t="s">
        <v>40</v>
      </c>
      <c r="S15" s="148" t="e">
        <f>IF(VLOOKUP(R15,Concours!$N$8:$O$65,2,FALSE)=13,"G","P")</f>
        <v>#N/A</v>
      </c>
      <c r="T15" s="148" t="e">
        <f>IF(S15="G",1,0)+VLOOKUP(R15,J$3:L$32,3,FALSE)</f>
        <v>#N/A</v>
      </c>
      <c r="U15" s="148" t="e">
        <f>VLOOKUP(R15,Concours!$N$8:$O$65,2,FALSE)+VLOOKUP(R15,J$3:M$32,4,FALSE)</f>
        <v>#N/A</v>
      </c>
      <c r="V15" s="148" t="e">
        <f ca="1">OFFSET(INDIRECT("Concours!n"&amp;MATCH(R15,Concours!$N:$N,0)),1,1)+IF(OFFSET(INDIRECT("Concours!n"&amp;MATCH(R15,Concours!$N:$N,0)),-1,1)="Score",0,OFFSET(INDIRECT("Concours!n"&amp;MATCH(R15,Concours!$N:$N,0)),-1,1))+VLOOKUP(R15,J$3:N$32,5,FALSE)</f>
        <v>#N/A</v>
      </c>
      <c r="W15" s="148" t="e">
        <f ca="1">U15-V15</f>
        <v>#N/A</v>
      </c>
      <c r="Y15" s="150">
        <v>13</v>
      </c>
      <c r="Z15" s="151" t="s">
        <v>40</v>
      </c>
      <c r="AA15" s="148" t="e">
        <f>IF(VLOOKUP(Z15,Concours!$S$8:$T$65,2,FALSE)=13,"G","P")</f>
        <v>#N/A</v>
      </c>
      <c r="AB15" s="148" t="e">
        <f>IF(AA15="G",1,0)+VLOOKUP(Z15,R$3:T$32,3,FALSE)</f>
        <v>#N/A</v>
      </c>
      <c r="AC15" s="148" t="e">
        <f>VLOOKUP(Z15,Concours!$S$8:$T$65,2,FALSE)+VLOOKUP(Z15,R$3:U$32,4,FALSE)</f>
        <v>#N/A</v>
      </c>
      <c r="AD15" s="148" t="e">
        <f ca="1">OFFSET(INDIRECT("Concours!S"&amp;MATCH(Z15,Concours!$S:$S,0)),1,1)+IF(OFFSET(INDIRECT("Concours!S"&amp;MATCH(Z15,Concours!$S:$S,0)),-1,1)="Score",0,OFFSET(INDIRECT("Concours!S"&amp;MATCH(Z15,Concours!$S:$S,0)),-1,1))+VLOOKUP(Z15,R$3:V$32,5,FALSE)</f>
        <v>#N/A</v>
      </c>
      <c r="AE15" s="148" t="e">
        <f ca="1">AC15-AD15</f>
        <v>#N/A</v>
      </c>
    </row>
    <row r="16" spans="1:31" x14ac:dyDescent="0.25">
      <c r="A16" s="150">
        <v>14</v>
      </c>
      <c r="B16" s="151" t="s">
        <v>84</v>
      </c>
      <c r="C16" s="148" t="e">
        <f>IF(VLOOKUP($B16,Concours!$D$8:$E$65,2,FALSE)=13,"G","P")</f>
        <v>#N/A</v>
      </c>
      <c r="D16" s="148" t="e">
        <f>IF(C16="G",1,0)</f>
        <v>#N/A</v>
      </c>
      <c r="E16" s="148" t="e">
        <f>VLOOKUP($B16,Concours!$D$8:$E$65,2,FALSE)</f>
        <v>#N/A</v>
      </c>
      <c r="F16" s="148" t="e">
        <f ca="1">OFFSET(INDIRECT("Concours!D"&amp;MATCH($B16,Concours!$D:$D,0)),1,1)+IF(OFFSET(INDIRECT("Concours!D"&amp;MATCH($B16,Concours!$D:$D,0)),-1,1)="Score",0,OFFSET(INDIRECT("Concours!D"&amp;MATCH($B16,Concours!$D:$D,0)),-1,1))</f>
        <v>#N/A</v>
      </c>
      <c r="G16" s="148" t="e">
        <f ca="1">E16-F16</f>
        <v>#N/A</v>
      </c>
      <c r="I16" s="150">
        <v>14</v>
      </c>
      <c r="J16" s="151" t="s">
        <v>41</v>
      </c>
      <c r="K16" s="148" t="e">
        <f>IF(VLOOKUP(J16,Concours!$I$8:$J$65,2,FALSE)=13,"G","P")</f>
        <v>#N/A</v>
      </c>
      <c r="L16" s="148" t="e">
        <f>IF(K16="G",1,0)+VLOOKUP(J16,B$3:D$32,3,FALSE)</f>
        <v>#N/A</v>
      </c>
      <c r="M16" s="148" t="e">
        <f>VLOOKUP(J16,Concours!$I$8:$J$65,2,FALSE)+VLOOKUP(J16,B$3:E$32,4,FALSE)</f>
        <v>#N/A</v>
      </c>
      <c r="N16" s="148" t="e">
        <f ca="1">OFFSET(INDIRECT("Concours!I"&amp;MATCH(J16,Concours!$I:$I,0)),1,1)+IF(OFFSET(INDIRECT("Concours!I"&amp;MATCH(J16,Concours!$I:$I,0)),-1,1)="Score",0,OFFSET(INDIRECT("Concours!I"&amp;MATCH(J16,Concours!$I:$I,0)),-1,1))+VLOOKUP(J16,B$3:F$32,5,FALSE)</f>
        <v>#N/A</v>
      </c>
      <c r="O16" s="148" t="e">
        <f ca="1">M16-N16</f>
        <v>#N/A</v>
      </c>
      <c r="Q16" s="150">
        <v>14</v>
      </c>
      <c r="R16" s="151" t="s">
        <v>41</v>
      </c>
      <c r="S16" s="148" t="e">
        <f>IF(VLOOKUP(R16,Concours!$N$8:$O$65,2,FALSE)=13,"G","P")</f>
        <v>#N/A</v>
      </c>
      <c r="T16" s="148" t="e">
        <f>IF(S16="G",1,0)+VLOOKUP(R16,J$3:L$32,3,FALSE)</f>
        <v>#N/A</v>
      </c>
      <c r="U16" s="148" t="e">
        <f>VLOOKUP(R16,Concours!$N$8:$O$65,2,FALSE)+VLOOKUP(R16,J$3:M$32,4,FALSE)</f>
        <v>#N/A</v>
      </c>
      <c r="V16" s="148" t="e">
        <f ca="1">OFFSET(INDIRECT("Concours!n"&amp;MATCH(R16,Concours!$N:$N,0)),1,1)+IF(OFFSET(INDIRECT("Concours!n"&amp;MATCH(R16,Concours!$N:$N,0)),-1,1)="Score",0,OFFSET(INDIRECT("Concours!n"&amp;MATCH(R16,Concours!$N:$N,0)),-1,1))+VLOOKUP(R16,J$3:N$32,5,FALSE)</f>
        <v>#N/A</v>
      </c>
      <c r="W16" s="148" t="e">
        <f ca="1">U16-V16</f>
        <v>#N/A</v>
      </c>
      <c r="Y16" s="150">
        <v>14</v>
      </c>
      <c r="Z16" s="151" t="s">
        <v>41</v>
      </c>
      <c r="AA16" s="148" t="e">
        <f>IF(VLOOKUP(Z16,Concours!$S$8:$T$65,2,FALSE)=13,"G","P")</f>
        <v>#N/A</v>
      </c>
      <c r="AB16" s="148" t="e">
        <f>IF(AA16="G",1,0)+VLOOKUP(Z16,R$3:T$32,3,FALSE)</f>
        <v>#N/A</v>
      </c>
      <c r="AC16" s="148" t="e">
        <f>VLOOKUP(Z16,Concours!$S$8:$T$65,2,FALSE)+VLOOKUP(Z16,R$3:U$32,4,FALSE)</f>
        <v>#N/A</v>
      </c>
      <c r="AD16" s="148" t="e">
        <f ca="1">OFFSET(INDIRECT("Concours!S"&amp;MATCH(Z16,Concours!$S:$S,0)),1,1)+IF(OFFSET(INDIRECT("Concours!S"&amp;MATCH(Z16,Concours!$S:$S,0)),-1,1)="Score",0,OFFSET(INDIRECT("Concours!S"&amp;MATCH(Z16,Concours!$S:$S,0)),-1,1))+VLOOKUP(Z16,R$3:V$32,5,FALSE)</f>
        <v>#N/A</v>
      </c>
      <c r="AE16" s="148" t="e">
        <f ca="1">AC16-AD16</f>
        <v>#N/A</v>
      </c>
    </row>
    <row r="17" spans="1:31" x14ac:dyDescent="0.25">
      <c r="A17" s="150">
        <v>15</v>
      </c>
      <c r="B17" s="151" t="s">
        <v>38</v>
      </c>
      <c r="C17" s="148" t="e">
        <f>IF(VLOOKUP($B17,Concours!$D$8:$E$65,2,FALSE)=13,"G","P")</f>
        <v>#N/A</v>
      </c>
      <c r="D17" s="148" t="e">
        <f>IF(C17="G",1,0)</f>
        <v>#N/A</v>
      </c>
      <c r="E17" s="148" t="e">
        <f>VLOOKUP($B17,Concours!$D$8:$E$65,2,FALSE)</f>
        <v>#N/A</v>
      </c>
      <c r="F17" s="148" t="e">
        <f ca="1">OFFSET(INDIRECT("Concours!D"&amp;MATCH($B17,Concours!$D:$D,0)),1,1)+IF(OFFSET(INDIRECT("Concours!D"&amp;MATCH($B17,Concours!$D:$D,0)),-1,1)="Score",0,OFFSET(INDIRECT("Concours!D"&amp;MATCH($B17,Concours!$D:$D,0)),-1,1))</f>
        <v>#N/A</v>
      </c>
      <c r="G17" s="148" t="e">
        <f ca="1">E17-F17</f>
        <v>#N/A</v>
      </c>
      <c r="I17" s="150">
        <v>15</v>
      </c>
      <c r="J17" s="151" t="s">
        <v>42</v>
      </c>
      <c r="K17" s="148" t="e">
        <f>IF(VLOOKUP(J17,Concours!$I$8:$J$65,2,FALSE)=13,"G","P")</f>
        <v>#N/A</v>
      </c>
      <c r="L17" s="148" t="e">
        <f>IF(K17="G",1,0)+VLOOKUP(J17,B$3:D$32,3,FALSE)</f>
        <v>#N/A</v>
      </c>
      <c r="M17" s="148" t="e">
        <f>VLOOKUP(J17,Concours!$I$8:$J$65,2,FALSE)+VLOOKUP(J17,B$3:E$32,4,FALSE)</f>
        <v>#N/A</v>
      </c>
      <c r="N17" s="148" t="e">
        <f ca="1">OFFSET(INDIRECT("Concours!I"&amp;MATCH(J17,Concours!$I:$I,0)),1,1)+IF(OFFSET(INDIRECT("Concours!I"&amp;MATCH(J17,Concours!$I:$I,0)),-1,1)="Score",0,OFFSET(INDIRECT("Concours!I"&amp;MATCH(J17,Concours!$I:$I,0)),-1,1))+VLOOKUP(J17,B$3:F$32,5,FALSE)</f>
        <v>#N/A</v>
      </c>
      <c r="O17" s="148" t="e">
        <f ca="1">M17-N17</f>
        <v>#N/A</v>
      </c>
      <c r="Q17" s="150">
        <v>15</v>
      </c>
      <c r="R17" s="151" t="s">
        <v>42</v>
      </c>
      <c r="S17" s="148" t="e">
        <f>IF(VLOOKUP(R17,Concours!$N$8:$O$65,2,FALSE)=13,"G","P")</f>
        <v>#N/A</v>
      </c>
      <c r="T17" s="148" t="e">
        <f>IF(S17="G",1,0)+VLOOKUP(R17,J$3:L$32,3,FALSE)</f>
        <v>#N/A</v>
      </c>
      <c r="U17" s="148" t="e">
        <f>VLOOKUP(R17,Concours!$N$8:$O$65,2,FALSE)+VLOOKUP(R17,J$3:M$32,4,FALSE)</f>
        <v>#N/A</v>
      </c>
      <c r="V17" s="148" t="e">
        <f ca="1">OFFSET(INDIRECT("Concours!n"&amp;MATCH(R17,Concours!$N:$N,0)),1,1)+IF(OFFSET(INDIRECT("Concours!n"&amp;MATCH(R17,Concours!$N:$N,0)),-1,1)="Score",0,OFFSET(INDIRECT("Concours!n"&amp;MATCH(R17,Concours!$N:$N,0)),-1,1))+VLOOKUP(R17,J$3:N$32,5,FALSE)</f>
        <v>#N/A</v>
      </c>
      <c r="W17" s="148" t="e">
        <f ca="1">U17-V17</f>
        <v>#N/A</v>
      </c>
      <c r="Y17" s="150">
        <v>15</v>
      </c>
      <c r="Z17" s="151" t="s">
        <v>42</v>
      </c>
      <c r="AA17" s="148" t="e">
        <f>IF(VLOOKUP(Z17,Concours!$S$8:$T$65,2,FALSE)=13,"G","P")</f>
        <v>#N/A</v>
      </c>
      <c r="AB17" s="148" t="e">
        <f>IF(AA17="G",1,0)+VLOOKUP(Z17,R$3:T$32,3,FALSE)</f>
        <v>#N/A</v>
      </c>
      <c r="AC17" s="148" t="e">
        <f>VLOOKUP(Z17,Concours!$S$8:$T$65,2,FALSE)+VLOOKUP(Z17,R$3:U$32,4,FALSE)</f>
        <v>#N/A</v>
      </c>
      <c r="AD17" s="148" t="e">
        <f ca="1">OFFSET(INDIRECT("Concours!S"&amp;MATCH(Z17,Concours!$S:$S,0)),1,1)+IF(OFFSET(INDIRECT("Concours!S"&amp;MATCH(Z17,Concours!$S:$S,0)),-1,1)="Score",0,OFFSET(INDIRECT("Concours!S"&amp;MATCH(Z17,Concours!$S:$S,0)),-1,1))+VLOOKUP(Z17,R$3:V$32,5,FALSE)</f>
        <v>#N/A</v>
      </c>
      <c r="AE17" s="148" t="e">
        <f ca="1">AC17-AD17</f>
        <v>#N/A</v>
      </c>
    </row>
    <row r="18" spans="1:31" x14ac:dyDescent="0.25">
      <c r="A18" s="150">
        <v>16</v>
      </c>
      <c r="B18" s="151" t="s">
        <v>36</v>
      </c>
      <c r="C18" s="148" t="e">
        <f>IF(VLOOKUP($B18,Concours!$D$8:$E$65,2,FALSE)=13,"G","P")</f>
        <v>#N/A</v>
      </c>
      <c r="D18" s="148" t="e">
        <f>IF(C18="G",1,0)</f>
        <v>#N/A</v>
      </c>
      <c r="E18" s="148" t="e">
        <f>VLOOKUP($B18,Concours!$D$8:$E$65,2,FALSE)</f>
        <v>#N/A</v>
      </c>
      <c r="F18" s="148" t="e">
        <f ca="1">OFFSET(INDIRECT("Concours!D"&amp;MATCH($B18,Concours!$D:$D,0)),1,1)+IF(OFFSET(INDIRECT("Concours!D"&amp;MATCH($B18,Concours!$D:$D,0)),-1,1)="Score",0,OFFSET(INDIRECT("Concours!D"&amp;MATCH($B18,Concours!$D:$D,0)),-1,1))</f>
        <v>#N/A</v>
      </c>
      <c r="G18" s="148" t="e">
        <f ca="1">E18-F18</f>
        <v>#N/A</v>
      </c>
      <c r="I18" s="150">
        <v>16</v>
      </c>
      <c r="J18" s="151" t="s">
        <v>43</v>
      </c>
      <c r="K18" s="148" t="e">
        <f>IF(VLOOKUP(J18,Concours!$I$8:$J$65,2,FALSE)=13,"G","P")</f>
        <v>#N/A</v>
      </c>
      <c r="L18" s="148" t="e">
        <f>IF(K18="G",1,0)+VLOOKUP(J18,B$3:D$32,3,FALSE)</f>
        <v>#N/A</v>
      </c>
      <c r="M18" s="148" t="e">
        <f>VLOOKUP(J18,Concours!$I$8:$J$65,2,FALSE)+VLOOKUP(J18,B$3:E$32,4,FALSE)</f>
        <v>#N/A</v>
      </c>
      <c r="N18" s="148" t="e">
        <f ca="1">OFFSET(INDIRECT("Concours!I"&amp;MATCH(J18,Concours!$I:$I,0)),1,1)+IF(OFFSET(INDIRECT("Concours!I"&amp;MATCH(J18,Concours!$I:$I,0)),-1,1)="Score",0,OFFSET(INDIRECT("Concours!I"&amp;MATCH(J18,Concours!$I:$I,0)),-1,1))+VLOOKUP(J18,B$3:F$32,5,FALSE)</f>
        <v>#N/A</v>
      </c>
      <c r="O18" s="148" t="e">
        <f ca="1">M18-N18</f>
        <v>#N/A</v>
      </c>
      <c r="Q18" s="150">
        <v>16</v>
      </c>
      <c r="R18" s="151" t="s">
        <v>43</v>
      </c>
      <c r="S18" s="148" t="e">
        <f>IF(VLOOKUP(R18,Concours!$N$8:$O$65,2,FALSE)=13,"G","P")</f>
        <v>#N/A</v>
      </c>
      <c r="T18" s="148" t="e">
        <f>IF(S18="G",1,0)+VLOOKUP(R18,J$3:L$32,3,FALSE)</f>
        <v>#N/A</v>
      </c>
      <c r="U18" s="148" t="e">
        <f>VLOOKUP(R18,Concours!$N$8:$O$65,2,FALSE)+VLOOKUP(R18,J$3:M$32,4,FALSE)</f>
        <v>#N/A</v>
      </c>
      <c r="V18" s="148" t="e">
        <f ca="1">OFFSET(INDIRECT("Concours!n"&amp;MATCH(R18,Concours!$N:$N,0)),1,1)+IF(OFFSET(INDIRECT("Concours!n"&amp;MATCH(R18,Concours!$N:$N,0)),-1,1)="Score",0,OFFSET(INDIRECT("Concours!n"&amp;MATCH(R18,Concours!$N:$N,0)),-1,1))+VLOOKUP(R18,J$3:N$32,5,FALSE)</f>
        <v>#N/A</v>
      </c>
      <c r="W18" s="148" t="e">
        <f ca="1">U18-V18</f>
        <v>#N/A</v>
      </c>
      <c r="Y18" s="150">
        <v>16</v>
      </c>
      <c r="Z18" s="151" t="s">
        <v>43</v>
      </c>
      <c r="AA18" s="148" t="e">
        <f>IF(VLOOKUP(Z18,Concours!$S$8:$T$65,2,FALSE)=13,"G","P")</f>
        <v>#N/A</v>
      </c>
      <c r="AB18" s="148" t="e">
        <f>IF(AA18="G",1,0)+VLOOKUP(Z18,R$3:T$32,3,FALSE)</f>
        <v>#N/A</v>
      </c>
      <c r="AC18" s="148" t="e">
        <f>VLOOKUP(Z18,Concours!$S$8:$T$65,2,FALSE)+VLOOKUP(Z18,R$3:U$32,4,FALSE)</f>
        <v>#N/A</v>
      </c>
      <c r="AD18" s="148" t="e">
        <f ca="1">OFFSET(INDIRECT("Concours!S"&amp;MATCH(Z18,Concours!$S:$S,0)),1,1)+IF(OFFSET(INDIRECT("Concours!S"&amp;MATCH(Z18,Concours!$S:$S,0)),-1,1)="Score",0,OFFSET(INDIRECT("Concours!S"&amp;MATCH(Z18,Concours!$S:$S,0)),-1,1))+VLOOKUP(Z18,R$3:V$32,5,FALSE)</f>
        <v>#N/A</v>
      </c>
      <c r="AE18" s="148" t="e">
        <f ca="1">AC18-AD18</f>
        <v>#N/A</v>
      </c>
    </row>
    <row r="19" spans="1:31" x14ac:dyDescent="0.25">
      <c r="A19" s="150">
        <v>17</v>
      </c>
      <c r="B19" s="151" t="s">
        <v>43</v>
      </c>
      <c r="C19" s="148" t="e">
        <f>IF(VLOOKUP($B19,Concours!$D$8:$E$65,2,FALSE)=13,"G","P")</f>
        <v>#N/A</v>
      </c>
      <c r="D19" s="148" t="e">
        <f>IF(C19="G",1,0)</f>
        <v>#N/A</v>
      </c>
      <c r="E19" s="148" t="e">
        <f>VLOOKUP($B19,Concours!$D$8:$E$65,2,FALSE)</f>
        <v>#N/A</v>
      </c>
      <c r="F19" s="148" t="e">
        <f ca="1">OFFSET(INDIRECT("Concours!D"&amp;MATCH($B19,Concours!$D:$D,0)),1,1)+IF(OFFSET(INDIRECT("Concours!D"&amp;MATCH($B19,Concours!$D:$D,0)),-1,1)="Score",0,OFFSET(INDIRECT("Concours!D"&amp;MATCH($B19,Concours!$D:$D,0)),-1,1))</f>
        <v>#N/A</v>
      </c>
      <c r="G19" s="148" t="e">
        <f ca="1">E19-F19</f>
        <v>#N/A</v>
      </c>
      <c r="I19" s="150">
        <v>17</v>
      </c>
      <c r="J19" s="151" t="s">
        <v>73</v>
      </c>
      <c r="K19" s="148" t="e">
        <f>IF(VLOOKUP(J19,Concours!$I$8:$J$65,2,FALSE)=13,"G","P")</f>
        <v>#N/A</v>
      </c>
      <c r="L19" s="148" t="e">
        <f>IF(K19="G",1,0)+VLOOKUP(J19,B$3:D$32,3,FALSE)</f>
        <v>#N/A</v>
      </c>
      <c r="M19" s="148" t="e">
        <f>VLOOKUP(J19,Concours!$I$8:$J$65,2,FALSE)+VLOOKUP(J19,B$3:E$32,4,FALSE)</f>
        <v>#N/A</v>
      </c>
      <c r="N19" s="148" t="e">
        <f ca="1">OFFSET(INDIRECT("Concours!I"&amp;MATCH(J19,Concours!$I:$I,0)),1,1)+IF(OFFSET(INDIRECT("Concours!I"&amp;MATCH(J19,Concours!$I:$I,0)),-1,1)="Score",0,OFFSET(INDIRECT("Concours!I"&amp;MATCH(J19,Concours!$I:$I,0)),-1,1))+VLOOKUP(J19,B$3:F$32,5,FALSE)</f>
        <v>#N/A</v>
      </c>
      <c r="O19" s="148" t="e">
        <f ca="1">M19-N19</f>
        <v>#N/A</v>
      </c>
      <c r="Q19" s="150">
        <v>17</v>
      </c>
      <c r="R19" s="151" t="s">
        <v>73</v>
      </c>
      <c r="S19" s="148" t="e">
        <f>IF(VLOOKUP(R19,Concours!$N$8:$O$65,2,FALSE)=13,"G","P")</f>
        <v>#N/A</v>
      </c>
      <c r="T19" s="148" t="e">
        <f>IF(S19="G",1,0)+VLOOKUP(R19,J$3:L$32,3,FALSE)</f>
        <v>#N/A</v>
      </c>
      <c r="U19" s="148" t="e">
        <f>VLOOKUP(R19,Concours!$N$8:$O$65,2,FALSE)+VLOOKUP(R19,J$3:M$32,4,FALSE)</f>
        <v>#N/A</v>
      </c>
      <c r="V19" s="148" t="e">
        <f ca="1">OFFSET(INDIRECT("Concours!n"&amp;MATCH(R19,Concours!$N:$N,0)),1,1)+IF(OFFSET(INDIRECT("Concours!n"&amp;MATCH(R19,Concours!$N:$N,0)),-1,1)="Score",0,OFFSET(INDIRECT("Concours!n"&amp;MATCH(R19,Concours!$N:$N,0)),-1,1))+VLOOKUP(R19,J$3:N$32,5,FALSE)</f>
        <v>#N/A</v>
      </c>
      <c r="W19" s="148" t="e">
        <f ca="1">U19-V19</f>
        <v>#N/A</v>
      </c>
      <c r="Y19" s="150">
        <v>17</v>
      </c>
      <c r="Z19" s="151" t="s">
        <v>73</v>
      </c>
      <c r="AA19" s="148" t="e">
        <f>IF(VLOOKUP(Z19,Concours!$S$8:$T$65,2,FALSE)=13,"G","P")</f>
        <v>#N/A</v>
      </c>
      <c r="AB19" s="148" t="e">
        <f>IF(AA19="G",1,0)+VLOOKUP(Z19,R$3:T$32,3,FALSE)</f>
        <v>#N/A</v>
      </c>
      <c r="AC19" s="148" t="e">
        <f>VLOOKUP(Z19,Concours!$S$8:$T$65,2,FALSE)+VLOOKUP(Z19,R$3:U$32,4,FALSE)</f>
        <v>#N/A</v>
      </c>
      <c r="AD19" s="148" t="e">
        <f ca="1">OFFSET(INDIRECT("Concours!S"&amp;MATCH(Z19,Concours!$S:$S,0)),1,1)+IF(OFFSET(INDIRECT("Concours!S"&amp;MATCH(Z19,Concours!$S:$S,0)),-1,1)="Score",0,OFFSET(INDIRECT("Concours!S"&amp;MATCH(Z19,Concours!$S:$S,0)),-1,1))+VLOOKUP(Z19,R$3:V$32,5,FALSE)</f>
        <v>#N/A</v>
      </c>
      <c r="AE19" s="148" t="e">
        <f ca="1">AC19-AD19</f>
        <v>#N/A</v>
      </c>
    </row>
    <row r="20" spans="1:31" x14ac:dyDescent="0.25">
      <c r="A20" s="150">
        <v>18</v>
      </c>
      <c r="B20" s="151" t="s">
        <v>76</v>
      </c>
      <c r="C20" s="148" t="e">
        <f>IF(VLOOKUP($B20,Concours!$D$8:$E$65,2,FALSE)=13,"G","P")</f>
        <v>#N/A</v>
      </c>
      <c r="D20" s="148" t="e">
        <f>IF(C20="G",1,0)</f>
        <v>#N/A</v>
      </c>
      <c r="E20" s="148" t="e">
        <f>VLOOKUP($B20,Concours!$D$8:$E$65,2,FALSE)</f>
        <v>#N/A</v>
      </c>
      <c r="F20" s="148" t="e">
        <f ca="1">OFFSET(INDIRECT("Concours!D"&amp;MATCH($B20,Concours!$D:$D,0)),1,1)+IF(OFFSET(INDIRECT("Concours!D"&amp;MATCH($B20,Concours!$D:$D,0)),-1,1)="Score",0,OFFSET(INDIRECT("Concours!D"&amp;MATCH($B20,Concours!$D:$D,0)),-1,1))</f>
        <v>#N/A</v>
      </c>
      <c r="G20" s="148" t="e">
        <f ca="1">E20-F20</f>
        <v>#N/A</v>
      </c>
      <c r="I20" s="150">
        <v>18</v>
      </c>
      <c r="J20" s="151" t="s">
        <v>74</v>
      </c>
      <c r="K20" s="148" t="e">
        <f>IF(VLOOKUP(J20,Concours!$I$8:$J$65,2,FALSE)=13,"G","P")</f>
        <v>#N/A</v>
      </c>
      <c r="L20" s="148" t="e">
        <f>IF(K20="G",1,0)+VLOOKUP(J20,B$3:D$32,3,FALSE)</f>
        <v>#N/A</v>
      </c>
      <c r="M20" s="148" t="e">
        <f>VLOOKUP(J20,Concours!$I$8:$J$65,2,FALSE)+VLOOKUP(J20,B$3:E$32,4,FALSE)</f>
        <v>#N/A</v>
      </c>
      <c r="N20" s="148" t="e">
        <f ca="1">OFFSET(INDIRECT("Concours!I"&amp;MATCH(J20,Concours!$I:$I,0)),1,1)+IF(OFFSET(INDIRECT("Concours!I"&amp;MATCH(J20,Concours!$I:$I,0)),-1,1)="Score",0,OFFSET(INDIRECT("Concours!I"&amp;MATCH(J20,Concours!$I:$I,0)),-1,1))+VLOOKUP(J20,B$3:F$32,5,FALSE)</f>
        <v>#N/A</v>
      </c>
      <c r="O20" s="148" t="e">
        <f ca="1">M20-N20</f>
        <v>#N/A</v>
      </c>
      <c r="Q20" s="150">
        <v>18</v>
      </c>
      <c r="R20" s="151" t="s">
        <v>74</v>
      </c>
      <c r="S20" s="148" t="e">
        <f>IF(VLOOKUP(R20,Concours!$N$8:$O$65,2,FALSE)=13,"G","P")</f>
        <v>#N/A</v>
      </c>
      <c r="T20" s="148" t="e">
        <f>IF(S20="G",1,0)+VLOOKUP(R20,J$3:L$32,3,FALSE)</f>
        <v>#N/A</v>
      </c>
      <c r="U20" s="148" t="e">
        <f>VLOOKUP(R20,Concours!$N$8:$O$65,2,FALSE)+VLOOKUP(R20,J$3:M$32,4,FALSE)</f>
        <v>#N/A</v>
      </c>
      <c r="V20" s="148" t="e">
        <f ca="1">OFFSET(INDIRECT("Concours!n"&amp;MATCH(R20,Concours!$N:$N,0)),1,1)+IF(OFFSET(INDIRECT("Concours!n"&amp;MATCH(R20,Concours!$N:$N,0)),-1,1)="Score",0,OFFSET(INDIRECT("Concours!n"&amp;MATCH(R20,Concours!$N:$N,0)),-1,1))+VLOOKUP(R20,J$3:N$32,5,FALSE)</f>
        <v>#N/A</v>
      </c>
      <c r="W20" s="148" t="e">
        <f ca="1">U20-V20</f>
        <v>#N/A</v>
      </c>
      <c r="Y20" s="150">
        <v>18</v>
      </c>
      <c r="Z20" s="151" t="s">
        <v>74</v>
      </c>
      <c r="AA20" s="148" t="e">
        <f>IF(VLOOKUP(Z20,Concours!$S$8:$T$65,2,FALSE)=13,"G","P")</f>
        <v>#N/A</v>
      </c>
      <c r="AB20" s="148" t="e">
        <f>IF(AA20="G",1,0)+VLOOKUP(Z20,R$3:T$32,3,FALSE)</f>
        <v>#N/A</v>
      </c>
      <c r="AC20" s="148" t="e">
        <f>VLOOKUP(Z20,Concours!$S$8:$T$65,2,FALSE)+VLOOKUP(Z20,R$3:U$32,4,FALSE)</f>
        <v>#N/A</v>
      </c>
      <c r="AD20" s="148" t="e">
        <f ca="1">OFFSET(INDIRECT("Concours!S"&amp;MATCH(Z20,Concours!$S:$S,0)),1,1)+IF(OFFSET(INDIRECT("Concours!S"&amp;MATCH(Z20,Concours!$S:$S,0)),-1,1)="Score",0,OFFSET(INDIRECT("Concours!S"&amp;MATCH(Z20,Concours!$S:$S,0)),-1,1))+VLOOKUP(Z20,R$3:V$32,5,FALSE)</f>
        <v>#N/A</v>
      </c>
      <c r="AE20" s="148" t="e">
        <f ca="1">AC20-AD20</f>
        <v>#N/A</v>
      </c>
    </row>
    <row r="21" spans="1:31" x14ac:dyDescent="0.25">
      <c r="A21" s="150">
        <v>19</v>
      </c>
      <c r="B21" s="151" t="s">
        <v>31</v>
      </c>
      <c r="C21" s="148" t="e">
        <f>IF(VLOOKUP($B21,Concours!$D$8:$E$65,2,FALSE)=13,"G","P")</f>
        <v>#N/A</v>
      </c>
      <c r="D21" s="148" t="e">
        <f>IF(C21="G",1,0)</f>
        <v>#N/A</v>
      </c>
      <c r="E21" s="148" t="e">
        <f>VLOOKUP($B21,Concours!$D$8:$E$65,2,FALSE)</f>
        <v>#N/A</v>
      </c>
      <c r="F21" s="148" t="e">
        <f ca="1">OFFSET(INDIRECT("Concours!D"&amp;MATCH($B21,Concours!$D:$D,0)),1,1)+IF(OFFSET(INDIRECT("Concours!D"&amp;MATCH($B21,Concours!$D:$D,0)),-1,1)="Score",0,OFFSET(INDIRECT("Concours!D"&amp;MATCH($B21,Concours!$D:$D,0)),-1,1))</f>
        <v>#N/A</v>
      </c>
      <c r="G21" s="148" t="e">
        <f ca="1">E21-F21</f>
        <v>#N/A</v>
      </c>
      <c r="I21" s="150">
        <v>19</v>
      </c>
      <c r="J21" s="151" t="s">
        <v>75</v>
      </c>
      <c r="K21" s="148" t="e">
        <f>IF(VLOOKUP(J21,Concours!$I$8:$J$65,2,FALSE)=13,"G","P")</f>
        <v>#N/A</v>
      </c>
      <c r="L21" s="148" t="e">
        <f>IF(K21="G",1,0)+VLOOKUP(J21,B$3:D$32,3,FALSE)</f>
        <v>#N/A</v>
      </c>
      <c r="M21" s="148" t="e">
        <f>VLOOKUP(J21,Concours!$I$8:$J$65,2,FALSE)+VLOOKUP(J21,B$3:E$32,4,FALSE)</f>
        <v>#N/A</v>
      </c>
      <c r="N21" s="148" t="e">
        <f ca="1">OFFSET(INDIRECT("Concours!I"&amp;MATCH(J21,Concours!$I:$I,0)),1,1)+IF(OFFSET(INDIRECT("Concours!I"&amp;MATCH(J21,Concours!$I:$I,0)),-1,1)="Score",0,OFFSET(INDIRECT("Concours!I"&amp;MATCH(J21,Concours!$I:$I,0)),-1,1))+VLOOKUP(J21,B$3:F$32,5,FALSE)</f>
        <v>#N/A</v>
      </c>
      <c r="O21" s="148" t="e">
        <f ca="1">M21-N21</f>
        <v>#N/A</v>
      </c>
      <c r="Q21" s="150">
        <v>19</v>
      </c>
      <c r="R21" s="151" t="s">
        <v>75</v>
      </c>
      <c r="S21" s="148" t="e">
        <f>IF(VLOOKUP(R21,Concours!$N$8:$O$65,2,FALSE)=13,"G","P")</f>
        <v>#N/A</v>
      </c>
      <c r="T21" s="148" t="e">
        <f>IF(S21="G",1,0)+VLOOKUP(R21,J$3:L$32,3,FALSE)</f>
        <v>#N/A</v>
      </c>
      <c r="U21" s="148" t="e">
        <f>VLOOKUP(R21,Concours!$N$8:$O$65,2,FALSE)+VLOOKUP(R21,J$3:M$32,4,FALSE)</f>
        <v>#N/A</v>
      </c>
      <c r="V21" s="148" t="e">
        <f ca="1">OFFSET(INDIRECT("Concours!n"&amp;MATCH(R21,Concours!$N:$N,0)),1,1)+IF(OFFSET(INDIRECT("Concours!n"&amp;MATCH(R21,Concours!$N:$N,0)),-1,1)="Score",0,OFFSET(INDIRECT("Concours!n"&amp;MATCH(R21,Concours!$N:$N,0)),-1,1))+VLOOKUP(R21,J$3:N$32,5,FALSE)</f>
        <v>#N/A</v>
      </c>
      <c r="W21" s="148" t="e">
        <f ca="1">U21-V21</f>
        <v>#N/A</v>
      </c>
      <c r="Y21" s="150">
        <v>19</v>
      </c>
      <c r="Z21" s="151" t="s">
        <v>75</v>
      </c>
      <c r="AA21" s="148" t="e">
        <f>IF(VLOOKUP(Z21,Concours!$S$8:$T$65,2,FALSE)=13,"G","P")</f>
        <v>#N/A</v>
      </c>
      <c r="AB21" s="148" t="e">
        <f>IF(AA21="G",1,0)+VLOOKUP(Z21,R$3:T$32,3,FALSE)</f>
        <v>#N/A</v>
      </c>
      <c r="AC21" s="148" t="e">
        <f>VLOOKUP(Z21,Concours!$S$8:$T$65,2,FALSE)+VLOOKUP(Z21,R$3:U$32,4,FALSE)</f>
        <v>#N/A</v>
      </c>
      <c r="AD21" s="148" t="e">
        <f ca="1">OFFSET(INDIRECT("Concours!S"&amp;MATCH(Z21,Concours!$S:$S,0)),1,1)+IF(OFFSET(INDIRECT("Concours!S"&amp;MATCH(Z21,Concours!$S:$S,0)),-1,1)="Score",0,OFFSET(INDIRECT("Concours!S"&amp;MATCH(Z21,Concours!$S:$S,0)),-1,1))+VLOOKUP(Z21,R$3:V$32,5,FALSE)</f>
        <v>#N/A</v>
      </c>
      <c r="AE21" s="148" t="e">
        <f ca="1">AC21-AD21</f>
        <v>#N/A</v>
      </c>
    </row>
    <row r="22" spans="1:31" x14ac:dyDescent="0.25">
      <c r="A22" s="150">
        <v>20</v>
      </c>
      <c r="B22" s="151" t="s">
        <v>29</v>
      </c>
      <c r="C22" s="148" t="e">
        <f>IF(VLOOKUP($B22,Concours!$D$8:$E$65,2,FALSE)=13,"G","P")</f>
        <v>#N/A</v>
      </c>
      <c r="D22" s="148" t="e">
        <f>IF(C22="G",1,0)</f>
        <v>#N/A</v>
      </c>
      <c r="E22" s="148" t="e">
        <f>VLOOKUP($B22,Concours!$D$8:$E$65,2,FALSE)</f>
        <v>#N/A</v>
      </c>
      <c r="F22" s="148" t="e">
        <f ca="1">OFFSET(INDIRECT("Concours!D"&amp;MATCH($B22,Concours!$D:$D,0)),1,1)+IF(OFFSET(INDIRECT("Concours!D"&amp;MATCH($B22,Concours!$D:$D,0)),-1,1)="Score",0,OFFSET(INDIRECT("Concours!D"&amp;MATCH($B22,Concours!$D:$D,0)),-1,1))</f>
        <v>#N/A</v>
      </c>
      <c r="G22" s="148" t="e">
        <f ca="1">E22-F22</f>
        <v>#N/A</v>
      </c>
      <c r="I22" s="150">
        <v>20</v>
      </c>
      <c r="J22" s="151" t="s">
        <v>76</v>
      </c>
      <c r="K22" s="148" t="e">
        <f>IF(VLOOKUP(J22,Concours!$I$8:$J$65,2,FALSE)=13,"G","P")</f>
        <v>#N/A</v>
      </c>
      <c r="L22" s="148" t="e">
        <f>IF(K22="G",1,0)+VLOOKUP(J22,B$3:D$32,3,FALSE)</f>
        <v>#N/A</v>
      </c>
      <c r="M22" s="148" t="e">
        <f>VLOOKUP(J22,Concours!$I$8:$J$65,2,FALSE)+VLOOKUP(J22,B$3:E$32,4,FALSE)</f>
        <v>#N/A</v>
      </c>
      <c r="N22" s="148" t="e">
        <f ca="1">OFFSET(INDIRECT("Concours!I"&amp;MATCH(J22,Concours!$I:$I,0)),1,1)+IF(OFFSET(INDIRECT("Concours!I"&amp;MATCH(J22,Concours!$I:$I,0)),-1,1)="Score",0,OFFSET(INDIRECT("Concours!I"&amp;MATCH(J22,Concours!$I:$I,0)),-1,1))+VLOOKUP(J22,B$3:F$32,5,FALSE)</f>
        <v>#N/A</v>
      </c>
      <c r="O22" s="148" t="e">
        <f ca="1">M22-N22</f>
        <v>#N/A</v>
      </c>
      <c r="Q22" s="150">
        <v>20</v>
      </c>
      <c r="R22" s="151" t="s">
        <v>76</v>
      </c>
      <c r="S22" s="148" t="e">
        <f>IF(VLOOKUP(R22,Concours!$N$8:$O$65,2,FALSE)=13,"G","P")</f>
        <v>#N/A</v>
      </c>
      <c r="T22" s="148" t="e">
        <f>IF(S22="G",1,0)+VLOOKUP(R22,J$3:L$32,3,FALSE)</f>
        <v>#N/A</v>
      </c>
      <c r="U22" s="148" t="e">
        <f>VLOOKUP(R22,Concours!$N$8:$O$65,2,FALSE)+VLOOKUP(R22,J$3:M$32,4,FALSE)</f>
        <v>#N/A</v>
      </c>
      <c r="V22" s="148" t="e">
        <f ca="1">OFFSET(INDIRECT("Concours!n"&amp;MATCH(R22,Concours!$N:$N,0)),1,1)+IF(OFFSET(INDIRECT("Concours!n"&amp;MATCH(R22,Concours!$N:$N,0)),-1,1)="Score",0,OFFSET(INDIRECT("Concours!n"&amp;MATCH(R22,Concours!$N:$N,0)),-1,1))+VLOOKUP(R22,J$3:N$32,5,FALSE)</f>
        <v>#N/A</v>
      </c>
      <c r="W22" s="148" t="e">
        <f ca="1">U22-V22</f>
        <v>#N/A</v>
      </c>
      <c r="Y22" s="150">
        <v>20</v>
      </c>
      <c r="Z22" s="151" t="s">
        <v>76</v>
      </c>
      <c r="AA22" s="148" t="e">
        <f>IF(VLOOKUP(Z22,Concours!$S$8:$T$65,2,FALSE)=13,"G","P")</f>
        <v>#N/A</v>
      </c>
      <c r="AB22" s="148" t="e">
        <f>IF(AA22="G",1,0)+VLOOKUP(Z22,R$3:T$32,3,FALSE)</f>
        <v>#N/A</v>
      </c>
      <c r="AC22" s="148" t="e">
        <f>VLOOKUP(Z22,Concours!$S$8:$T$65,2,FALSE)+VLOOKUP(Z22,R$3:U$32,4,FALSE)</f>
        <v>#N/A</v>
      </c>
      <c r="AD22" s="148" t="e">
        <f ca="1">OFFSET(INDIRECT("Concours!S"&amp;MATCH(Z22,Concours!$S:$S,0)),1,1)+IF(OFFSET(INDIRECT("Concours!S"&amp;MATCH(Z22,Concours!$S:$S,0)),-1,1)="Score",0,OFFSET(INDIRECT("Concours!S"&amp;MATCH(Z22,Concours!$S:$S,0)),-1,1))+VLOOKUP(Z22,R$3:V$32,5,FALSE)</f>
        <v>#N/A</v>
      </c>
      <c r="AE22" s="148" t="e">
        <f ca="1">AC22-AD22</f>
        <v>#N/A</v>
      </c>
    </row>
    <row r="23" spans="1:31" x14ac:dyDescent="0.25">
      <c r="A23" s="150">
        <v>21</v>
      </c>
      <c r="B23" s="151" t="s">
        <v>41</v>
      </c>
      <c r="C23" s="148" t="e">
        <f>IF(VLOOKUP($B23,Concours!$D$8:$E$65,2,FALSE)=13,"G","P")</f>
        <v>#N/A</v>
      </c>
      <c r="D23" s="148" t="e">
        <f>IF(C23="G",1,0)</f>
        <v>#N/A</v>
      </c>
      <c r="E23" s="148" t="e">
        <f>VLOOKUP($B23,Concours!$D$8:$E$65,2,FALSE)</f>
        <v>#N/A</v>
      </c>
      <c r="F23" s="148" t="e">
        <f ca="1">OFFSET(INDIRECT("Concours!D"&amp;MATCH($B23,Concours!$D:$D,0)),1,1)+IF(OFFSET(INDIRECT("Concours!D"&amp;MATCH($B23,Concours!$D:$D,0)),-1,1)="Score",0,OFFSET(INDIRECT("Concours!D"&amp;MATCH($B23,Concours!$D:$D,0)),-1,1))</f>
        <v>#N/A</v>
      </c>
      <c r="G23" s="148" t="e">
        <f ca="1">E23-F23</f>
        <v>#N/A</v>
      </c>
      <c r="I23" s="150">
        <v>21</v>
      </c>
      <c r="J23" s="151" t="s">
        <v>77</v>
      </c>
      <c r="K23" s="148" t="e">
        <f>IF(VLOOKUP(J23,Concours!$I$8:$J$65,2,FALSE)=13,"G","P")</f>
        <v>#N/A</v>
      </c>
      <c r="L23" s="148" t="e">
        <f>IF(K23="G",1,0)+VLOOKUP(J23,B$3:D$32,3,FALSE)</f>
        <v>#N/A</v>
      </c>
      <c r="M23" s="148" t="e">
        <f>VLOOKUP(J23,Concours!$I$8:$J$65,2,FALSE)+VLOOKUP(J23,B$3:E$32,4,FALSE)</f>
        <v>#N/A</v>
      </c>
      <c r="N23" s="148" t="e">
        <f ca="1">OFFSET(INDIRECT("Concours!I"&amp;MATCH(J23,Concours!$I:$I,0)),1,1)+IF(OFFSET(INDIRECT("Concours!I"&amp;MATCH(J23,Concours!$I:$I,0)),-1,1)="Score",0,OFFSET(INDIRECT("Concours!I"&amp;MATCH(J23,Concours!$I:$I,0)),-1,1))+VLOOKUP(J23,B$3:F$32,5,FALSE)</f>
        <v>#N/A</v>
      </c>
      <c r="O23" s="148" t="e">
        <f ca="1">M23-N23</f>
        <v>#N/A</v>
      </c>
      <c r="Q23" s="150">
        <v>21</v>
      </c>
      <c r="R23" s="151" t="s">
        <v>77</v>
      </c>
      <c r="S23" s="148" t="e">
        <f>IF(VLOOKUP(R23,Concours!$N$8:$O$65,2,FALSE)=13,"G","P")</f>
        <v>#N/A</v>
      </c>
      <c r="T23" s="148" t="e">
        <f>IF(S23="G",1,0)+VLOOKUP(R23,J$3:L$32,3,FALSE)</f>
        <v>#N/A</v>
      </c>
      <c r="U23" s="148" t="e">
        <f>VLOOKUP(R23,Concours!$N$8:$O$65,2,FALSE)+VLOOKUP(R23,J$3:M$32,4,FALSE)</f>
        <v>#N/A</v>
      </c>
      <c r="V23" s="148" t="e">
        <f ca="1">OFFSET(INDIRECT("Concours!n"&amp;MATCH(R23,Concours!$N:$N,0)),1,1)+IF(OFFSET(INDIRECT("Concours!n"&amp;MATCH(R23,Concours!$N:$N,0)),-1,1)="Score",0,OFFSET(INDIRECT("Concours!n"&amp;MATCH(R23,Concours!$N:$N,0)),-1,1))+VLOOKUP(R23,J$3:N$32,5,FALSE)</f>
        <v>#N/A</v>
      </c>
      <c r="W23" s="148" t="e">
        <f ca="1">U23-V23</f>
        <v>#N/A</v>
      </c>
      <c r="Y23" s="150">
        <v>21</v>
      </c>
      <c r="Z23" s="151" t="s">
        <v>77</v>
      </c>
      <c r="AA23" s="148" t="e">
        <f>IF(VLOOKUP(Z23,Concours!$S$8:$T$65,2,FALSE)=13,"G","P")</f>
        <v>#N/A</v>
      </c>
      <c r="AB23" s="148" t="e">
        <f>IF(AA23="G",1,0)+VLOOKUP(Z23,R$3:T$32,3,FALSE)</f>
        <v>#N/A</v>
      </c>
      <c r="AC23" s="148" t="e">
        <f>VLOOKUP(Z23,Concours!$S$8:$T$65,2,FALSE)+VLOOKUP(Z23,R$3:U$32,4,FALSE)</f>
        <v>#N/A</v>
      </c>
      <c r="AD23" s="148" t="e">
        <f ca="1">OFFSET(INDIRECT("Concours!S"&amp;MATCH(Z23,Concours!$S:$S,0)),1,1)+IF(OFFSET(INDIRECT("Concours!S"&amp;MATCH(Z23,Concours!$S:$S,0)),-1,1)="Score",0,OFFSET(INDIRECT("Concours!S"&amp;MATCH(Z23,Concours!$S:$S,0)),-1,1))+VLOOKUP(Z23,R$3:V$32,5,FALSE)</f>
        <v>#N/A</v>
      </c>
      <c r="AE23" s="148" t="e">
        <f ca="1">AC23-AD23</f>
        <v>#N/A</v>
      </c>
    </row>
    <row r="24" spans="1:31" x14ac:dyDescent="0.25">
      <c r="A24" s="150">
        <v>22</v>
      </c>
      <c r="B24" s="151" t="s">
        <v>42</v>
      </c>
      <c r="C24" s="148" t="e">
        <f>IF(VLOOKUP($B24,Concours!$D$8:$E$65,2,FALSE)=13,"G","P")</f>
        <v>#N/A</v>
      </c>
      <c r="D24" s="148" t="e">
        <f>IF(C24="G",1,0)</f>
        <v>#N/A</v>
      </c>
      <c r="E24" s="148" t="e">
        <f>VLOOKUP($B24,Concours!$D$8:$E$65,2,FALSE)</f>
        <v>#N/A</v>
      </c>
      <c r="F24" s="148" t="e">
        <f ca="1">OFFSET(INDIRECT("Concours!D"&amp;MATCH($B24,Concours!$D:$D,0)),1,1)+IF(OFFSET(INDIRECT("Concours!D"&amp;MATCH($B24,Concours!$D:$D,0)),-1,1)="Score",0,OFFSET(INDIRECT("Concours!D"&amp;MATCH($B24,Concours!$D:$D,0)),-1,1))</f>
        <v>#N/A</v>
      </c>
      <c r="G24" s="148" t="e">
        <f ca="1">E24-F24</f>
        <v>#N/A</v>
      </c>
      <c r="I24" s="150">
        <v>22</v>
      </c>
      <c r="J24" s="151" t="s">
        <v>78</v>
      </c>
      <c r="K24" s="148" t="e">
        <f>IF(VLOOKUP(J24,Concours!$I$8:$J$65,2,FALSE)=13,"G","P")</f>
        <v>#N/A</v>
      </c>
      <c r="L24" s="148" t="e">
        <f>IF(K24="G",1,0)+VLOOKUP(J24,B$3:D$32,3,FALSE)</f>
        <v>#N/A</v>
      </c>
      <c r="M24" s="148" t="e">
        <f>VLOOKUP(J24,Concours!$I$8:$J$65,2,FALSE)+VLOOKUP(J24,B$3:E$32,4,FALSE)</f>
        <v>#N/A</v>
      </c>
      <c r="N24" s="148" t="e">
        <f ca="1">OFFSET(INDIRECT("Concours!I"&amp;MATCH(J24,Concours!$I:$I,0)),1,1)+IF(OFFSET(INDIRECT("Concours!I"&amp;MATCH(J24,Concours!$I:$I,0)),-1,1)="Score",0,OFFSET(INDIRECT("Concours!I"&amp;MATCH(J24,Concours!$I:$I,0)),-1,1))+VLOOKUP(J24,B$3:F$32,5,FALSE)</f>
        <v>#N/A</v>
      </c>
      <c r="O24" s="148" t="e">
        <f ca="1">M24-N24</f>
        <v>#N/A</v>
      </c>
      <c r="Q24" s="150">
        <v>22</v>
      </c>
      <c r="R24" s="151" t="s">
        <v>78</v>
      </c>
      <c r="S24" s="148" t="e">
        <f>IF(VLOOKUP(R24,Concours!$N$8:$O$65,2,FALSE)=13,"G","P")</f>
        <v>#N/A</v>
      </c>
      <c r="T24" s="148" t="e">
        <f>IF(S24="G",1,0)+VLOOKUP(R24,J$3:L$32,3,FALSE)</f>
        <v>#N/A</v>
      </c>
      <c r="U24" s="148" t="e">
        <f>VLOOKUP(R24,Concours!$N$8:$O$65,2,FALSE)+VLOOKUP(R24,J$3:M$32,4,FALSE)</f>
        <v>#N/A</v>
      </c>
      <c r="V24" s="148" t="e">
        <f ca="1">OFFSET(INDIRECT("Concours!n"&amp;MATCH(R24,Concours!$N:$N,0)),1,1)+IF(OFFSET(INDIRECT("Concours!n"&amp;MATCH(R24,Concours!$N:$N,0)),-1,1)="Score",0,OFFSET(INDIRECT("Concours!n"&amp;MATCH(R24,Concours!$N:$N,0)),-1,1))+VLOOKUP(R24,J$3:N$32,5,FALSE)</f>
        <v>#N/A</v>
      </c>
      <c r="W24" s="148" t="e">
        <f ca="1">U24-V24</f>
        <v>#N/A</v>
      </c>
      <c r="Y24" s="150">
        <v>22</v>
      </c>
      <c r="Z24" s="151" t="s">
        <v>78</v>
      </c>
      <c r="AA24" s="148" t="e">
        <f>IF(VLOOKUP(Z24,Concours!$S$8:$T$65,2,FALSE)=13,"G","P")</f>
        <v>#N/A</v>
      </c>
      <c r="AB24" s="148" t="e">
        <f>IF(AA24="G",1,0)+VLOOKUP(Z24,R$3:T$32,3,FALSE)</f>
        <v>#N/A</v>
      </c>
      <c r="AC24" s="148" t="e">
        <f>VLOOKUP(Z24,Concours!$S$8:$T$65,2,FALSE)+VLOOKUP(Z24,R$3:U$32,4,FALSE)</f>
        <v>#N/A</v>
      </c>
      <c r="AD24" s="148" t="e">
        <f ca="1">OFFSET(INDIRECT("Concours!S"&amp;MATCH(Z24,Concours!$S:$S,0)),1,1)+IF(OFFSET(INDIRECT("Concours!S"&amp;MATCH(Z24,Concours!$S:$S,0)),-1,1)="Score",0,OFFSET(INDIRECT("Concours!S"&amp;MATCH(Z24,Concours!$S:$S,0)),-1,1))+VLOOKUP(Z24,R$3:V$32,5,FALSE)</f>
        <v>#N/A</v>
      </c>
      <c r="AE24" s="148" t="e">
        <f ca="1">AC24-AD24</f>
        <v>#N/A</v>
      </c>
    </row>
    <row r="25" spans="1:31" x14ac:dyDescent="0.25">
      <c r="A25" s="150">
        <v>23</v>
      </c>
      <c r="B25" s="151" t="s">
        <v>28</v>
      </c>
      <c r="C25" s="148" t="e">
        <f>IF(VLOOKUP($B25,Concours!$D$8:$E$65,2,FALSE)=13,"G","P")</f>
        <v>#N/A</v>
      </c>
      <c r="D25" s="148" t="e">
        <f>IF(C25="G",1,0)</f>
        <v>#N/A</v>
      </c>
      <c r="E25" s="148" t="e">
        <f>VLOOKUP($B25,Concours!$D$8:$E$65,2,FALSE)</f>
        <v>#N/A</v>
      </c>
      <c r="F25" s="148" t="e">
        <f ca="1">OFFSET(INDIRECT("Concours!D"&amp;MATCH($B25,Concours!$D:$D,0)),1,1)+IF(OFFSET(INDIRECT("Concours!D"&amp;MATCH($B25,Concours!$D:$D,0)),-1,1)="Score",0,OFFSET(INDIRECT("Concours!D"&amp;MATCH($B25,Concours!$D:$D,0)),-1,1))</f>
        <v>#N/A</v>
      </c>
      <c r="G25" s="148" t="e">
        <f ca="1">E25-F25</f>
        <v>#N/A</v>
      </c>
      <c r="I25" s="150">
        <v>23</v>
      </c>
      <c r="J25" s="151" t="s">
        <v>79</v>
      </c>
      <c r="K25" s="148" t="e">
        <f>IF(VLOOKUP(J25,Concours!$I$8:$J$65,2,FALSE)=13,"G","P")</f>
        <v>#N/A</v>
      </c>
      <c r="L25" s="148" t="e">
        <f>IF(K25="G",1,0)+VLOOKUP(J25,B$3:D$32,3,FALSE)</f>
        <v>#N/A</v>
      </c>
      <c r="M25" s="148" t="e">
        <f>VLOOKUP(J25,Concours!$I$8:$J$65,2,FALSE)+VLOOKUP(J25,B$3:E$32,4,FALSE)</f>
        <v>#N/A</v>
      </c>
      <c r="N25" s="148" t="e">
        <f ca="1">OFFSET(INDIRECT("Concours!I"&amp;MATCH(J25,Concours!$I:$I,0)),1,1)+IF(OFFSET(INDIRECT("Concours!I"&amp;MATCH(J25,Concours!$I:$I,0)),-1,1)="Score",0,OFFSET(INDIRECT("Concours!I"&amp;MATCH(J25,Concours!$I:$I,0)),-1,1))+VLOOKUP(J25,B$3:F$32,5,FALSE)</f>
        <v>#N/A</v>
      </c>
      <c r="O25" s="148" t="e">
        <f ca="1">M25-N25</f>
        <v>#N/A</v>
      </c>
      <c r="Q25" s="150">
        <v>23</v>
      </c>
      <c r="R25" s="151" t="s">
        <v>79</v>
      </c>
      <c r="S25" s="148" t="e">
        <f>IF(VLOOKUP(R25,Concours!$N$8:$O$65,2,FALSE)=13,"G","P")</f>
        <v>#N/A</v>
      </c>
      <c r="T25" s="148" t="e">
        <f>IF(S25="G",1,0)+VLOOKUP(R25,J$3:L$32,3,FALSE)</f>
        <v>#N/A</v>
      </c>
      <c r="U25" s="148" t="e">
        <f>VLOOKUP(R25,Concours!$N$8:$O$65,2,FALSE)+VLOOKUP(R25,J$3:M$32,4,FALSE)</f>
        <v>#N/A</v>
      </c>
      <c r="V25" s="148" t="e">
        <f ca="1">OFFSET(INDIRECT("Concours!n"&amp;MATCH(R25,Concours!$N:$N,0)),1,1)+IF(OFFSET(INDIRECT("Concours!n"&amp;MATCH(R25,Concours!$N:$N,0)),-1,1)="Score",0,OFFSET(INDIRECT("Concours!n"&amp;MATCH(R25,Concours!$N:$N,0)),-1,1))+VLOOKUP(R25,J$3:N$32,5,FALSE)</f>
        <v>#N/A</v>
      </c>
      <c r="W25" s="148" t="e">
        <f ca="1">U25-V25</f>
        <v>#N/A</v>
      </c>
      <c r="Y25" s="150">
        <v>23</v>
      </c>
      <c r="Z25" s="151" t="s">
        <v>79</v>
      </c>
      <c r="AA25" s="148" t="e">
        <f>IF(VLOOKUP(Z25,Concours!$S$8:$T$65,2,FALSE)=13,"G","P")</f>
        <v>#N/A</v>
      </c>
      <c r="AB25" s="148" t="e">
        <f>IF(AA25="G",1,0)+VLOOKUP(Z25,R$3:T$32,3,FALSE)</f>
        <v>#N/A</v>
      </c>
      <c r="AC25" s="148" t="e">
        <f>VLOOKUP(Z25,Concours!$S$8:$T$65,2,FALSE)+VLOOKUP(Z25,R$3:U$32,4,FALSE)</f>
        <v>#N/A</v>
      </c>
      <c r="AD25" s="148" t="e">
        <f ca="1">OFFSET(INDIRECT("Concours!S"&amp;MATCH(Z25,Concours!$S:$S,0)),1,1)+IF(OFFSET(INDIRECT("Concours!S"&amp;MATCH(Z25,Concours!$S:$S,0)),-1,1)="Score",0,OFFSET(INDIRECT("Concours!S"&amp;MATCH(Z25,Concours!$S:$S,0)),-1,1))+VLOOKUP(Z25,R$3:V$32,5,FALSE)</f>
        <v>#N/A</v>
      </c>
      <c r="AE25" s="148" t="e">
        <f ca="1">AC25-AD25</f>
        <v>#N/A</v>
      </c>
    </row>
    <row r="26" spans="1:31" x14ac:dyDescent="0.25">
      <c r="A26" s="150">
        <v>24</v>
      </c>
      <c r="B26" s="151" t="s">
        <v>33</v>
      </c>
      <c r="C26" s="148" t="e">
        <f>IF(VLOOKUP($B26,Concours!$D$8:$E$65,2,FALSE)=13,"G","P")</f>
        <v>#N/A</v>
      </c>
      <c r="D26" s="148" t="e">
        <f>IF(C26="G",1,0)</f>
        <v>#N/A</v>
      </c>
      <c r="E26" s="148" t="e">
        <f>VLOOKUP($B26,Concours!$D$8:$E$65,2,FALSE)</f>
        <v>#N/A</v>
      </c>
      <c r="F26" s="148" t="e">
        <f ca="1">OFFSET(INDIRECT("Concours!D"&amp;MATCH($B26,Concours!$D:$D,0)),1,1)+IF(OFFSET(INDIRECT("Concours!D"&amp;MATCH($B26,Concours!$D:$D,0)),-1,1)="Score",0,OFFSET(INDIRECT("Concours!D"&amp;MATCH($B26,Concours!$D:$D,0)),-1,1))</f>
        <v>#N/A</v>
      </c>
      <c r="G26" s="148" t="e">
        <f ca="1">E26-F26</f>
        <v>#N/A</v>
      </c>
      <c r="I26" s="150">
        <v>24</v>
      </c>
      <c r="J26" s="151" t="s">
        <v>80</v>
      </c>
      <c r="K26" s="148" t="e">
        <f>IF(VLOOKUP(J26,Concours!$I$8:$J$65,2,FALSE)=13,"G","P")</f>
        <v>#N/A</v>
      </c>
      <c r="L26" s="148" t="e">
        <f>IF(K26="G",1,0)+VLOOKUP(J26,B$3:D$32,3,FALSE)</f>
        <v>#N/A</v>
      </c>
      <c r="M26" s="148" t="e">
        <f>VLOOKUP(J26,Concours!$I$8:$J$65,2,FALSE)+VLOOKUP(J26,B$3:E$32,4,FALSE)</f>
        <v>#N/A</v>
      </c>
      <c r="N26" s="148" t="e">
        <f ca="1">OFFSET(INDIRECT("Concours!I"&amp;MATCH(J26,Concours!$I:$I,0)),1,1)+IF(OFFSET(INDIRECT("Concours!I"&amp;MATCH(J26,Concours!$I:$I,0)),-1,1)="Score",0,OFFSET(INDIRECT("Concours!I"&amp;MATCH(J26,Concours!$I:$I,0)),-1,1))+VLOOKUP(J26,B$3:F$32,5,FALSE)</f>
        <v>#N/A</v>
      </c>
      <c r="O26" s="148" t="e">
        <f ca="1">M26-N26</f>
        <v>#N/A</v>
      </c>
      <c r="Q26" s="150">
        <v>24</v>
      </c>
      <c r="R26" s="151" t="s">
        <v>80</v>
      </c>
      <c r="S26" s="148" t="e">
        <f>IF(VLOOKUP(R26,Concours!$N$8:$O$65,2,FALSE)=13,"G","P")</f>
        <v>#N/A</v>
      </c>
      <c r="T26" s="148" t="e">
        <f>IF(S26="G",1,0)+VLOOKUP(R26,J$3:L$32,3,FALSE)</f>
        <v>#N/A</v>
      </c>
      <c r="U26" s="148" t="e">
        <f>VLOOKUP(R26,Concours!$N$8:$O$65,2,FALSE)+VLOOKUP(R26,J$3:M$32,4,FALSE)</f>
        <v>#N/A</v>
      </c>
      <c r="V26" s="148" t="e">
        <f ca="1">OFFSET(INDIRECT("Concours!n"&amp;MATCH(R26,Concours!$N:$N,0)),1,1)+IF(OFFSET(INDIRECT("Concours!n"&amp;MATCH(R26,Concours!$N:$N,0)),-1,1)="Score",0,OFFSET(INDIRECT("Concours!n"&amp;MATCH(R26,Concours!$N:$N,0)),-1,1))+VLOOKUP(R26,J$3:N$32,5,FALSE)</f>
        <v>#N/A</v>
      </c>
      <c r="W26" s="148" t="e">
        <f ca="1">U26-V26</f>
        <v>#N/A</v>
      </c>
      <c r="Y26" s="150">
        <v>24</v>
      </c>
      <c r="Z26" s="151" t="s">
        <v>80</v>
      </c>
      <c r="AA26" s="148" t="e">
        <f>IF(VLOOKUP(Z26,Concours!$S$8:$T$65,2,FALSE)=13,"G","P")</f>
        <v>#N/A</v>
      </c>
      <c r="AB26" s="148" t="e">
        <f>IF(AA26="G",1,0)+VLOOKUP(Z26,R$3:T$32,3,FALSE)</f>
        <v>#N/A</v>
      </c>
      <c r="AC26" s="148" t="e">
        <f>VLOOKUP(Z26,Concours!$S$8:$T$65,2,FALSE)+VLOOKUP(Z26,R$3:U$32,4,FALSE)</f>
        <v>#N/A</v>
      </c>
      <c r="AD26" s="148" t="e">
        <f ca="1">OFFSET(INDIRECT("Concours!S"&amp;MATCH(Z26,Concours!$S:$S,0)),1,1)+IF(OFFSET(INDIRECT("Concours!S"&amp;MATCH(Z26,Concours!$S:$S,0)),-1,1)="Score",0,OFFSET(INDIRECT("Concours!S"&amp;MATCH(Z26,Concours!$S:$S,0)),-1,1))+VLOOKUP(Z26,R$3:V$32,5,FALSE)</f>
        <v>#N/A</v>
      </c>
      <c r="AE26" s="148" t="e">
        <f ca="1">AC26-AD26</f>
        <v>#N/A</v>
      </c>
    </row>
    <row r="27" spans="1:31" x14ac:dyDescent="0.25">
      <c r="A27" s="150">
        <v>25</v>
      </c>
      <c r="B27" s="151" t="s">
        <v>35</v>
      </c>
      <c r="C27" s="148" t="e">
        <f>IF(VLOOKUP($B27,Concours!$D$8:$E$65,2,FALSE)=13,"G","P")</f>
        <v>#N/A</v>
      </c>
      <c r="D27" s="148" t="e">
        <f>IF(C27="G",1,0)</f>
        <v>#N/A</v>
      </c>
      <c r="E27" s="148" t="e">
        <f>VLOOKUP($B27,Concours!$D$8:$E$65,2,FALSE)</f>
        <v>#N/A</v>
      </c>
      <c r="F27" s="148" t="e">
        <f ca="1">OFFSET(INDIRECT("Concours!D"&amp;MATCH($B27,Concours!$D:$D,0)),1,1)+IF(OFFSET(INDIRECT("Concours!D"&amp;MATCH($B27,Concours!$D:$D,0)),-1,1)="Score",0,OFFSET(INDIRECT("Concours!D"&amp;MATCH($B27,Concours!$D:$D,0)),-1,1))</f>
        <v>#N/A</v>
      </c>
      <c r="G27" s="148" t="e">
        <f ca="1">E27-F27</f>
        <v>#N/A</v>
      </c>
      <c r="I27" s="150">
        <v>25</v>
      </c>
      <c r="J27" s="151" t="s">
        <v>81</v>
      </c>
      <c r="K27" s="148" t="e">
        <f>IF(VLOOKUP(J27,Concours!$I$8:$J$65,2,FALSE)=13,"G","P")</f>
        <v>#N/A</v>
      </c>
      <c r="L27" s="148" t="e">
        <f>IF(K27="G",1,0)+VLOOKUP(J27,B$3:D$32,3,FALSE)</f>
        <v>#N/A</v>
      </c>
      <c r="M27" s="148" t="e">
        <f>VLOOKUP(J27,Concours!$I$8:$J$65,2,FALSE)+VLOOKUP(J27,B$3:E$32,4,FALSE)</f>
        <v>#N/A</v>
      </c>
      <c r="N27" s="148" t="e">
        <f ca="1">OFFSET(INDIRECT("Concours!I"&amp;MATCH(J27,Concours!$I:$I,0)),1,1)+IF(OFFSET(INDIRECT("Concours!I"&amp;MATCH(J27,Concours!$I:$I,0)),-1,1)="Score",0,OFFSET(INDIRECT("Concours!I"&amp;MATCH(J27,Concours!$I:$I,0)),-1,1))+VLOOKUP(J27,B$3:F$32,5,FALSE)</f>
        <v>#N/A</v>
      </c>
      <c r="O27" s="148" t="e">
        <f ca="1">M27-N27</f>
        <v>#N/A</v>
      </c>
      <c r="Q27" s="150">
        <v>25</v>
      </c>
      <c r="R27" s="151" t="s">
        <v>81</v>
      </c>
      <c r="S27" s="148" t="e">
        <f>IF(VLOOKUP(R27,Concours!$N$8:$O$65,2,FALSE)=13,"G","P")</f>
        <v>#N/A</v>
      </c>
      <c r="T27" s="148" t="e">
        <f>IF(S27="G",1,0)+VLOOKUP(R27,J$3:L$32,3,FALSE)</f>
        <v>#N/A</v>
      </c>
      <c r="U27" s="148" t="e">
        <f>VLOOKUP(R27,Concours!$N$8:$O$65,2,FALSE)+VLOOKUP(R27,J$3:M$32,4,FALSE)</f>
        <v>#N/A</v>
      </c>
      <c r="V27" s="148" t="e">
        <f ca="1">OFFSET(INDIRECT("Concours!n"&amp;MATCH(R27,Concours!$N:$N,0)),1,1)+IF(OFFSET(INDIRECT("Concours!n"&amp;MATCH(R27,Concours!$N:$N,0)),-1,1)="Score",0,OFFSET(INDIRECT("Concours!n"&amp;MATCH(R27,Concours!$N:$N,0)),-1,1))+VLOOKUP(R27,J$3:N$32,5,FALSE)</f>
        <v>#N/A</v>
      </c>
      <c r="W27" s="148" t="e">
        <f ca="1">U27-V27</f>
        <v>#N/A</v>
      </c>
      <c r="Y27" s="150">
        <v>25</v>
      </c>
      <c r="Z27" s="151" t="s">
        <v>81</v>
      </c>
      <c r="AA27" s="148" t="e">
        <f>IF(VLOOKUP(Z27,Concours!$S$8:$T$65,2,FALSE)=13,"G","P")</f>
        <v>#N/A</v>
      </c>
      <c r="AB27" s="148" t="e">
        <f>IF(AA27="G",1,0)+VLOOKUP(Z27,R$3:T$32,3,FALSE)</f>
        <v>#N/A</v>
      </c>
      <c r="AC27" s="148" t="e">
        <f>VLOOKUP(Z27,Concours!$S$8:$T$65,2,FALSE)+VLOOKUP(Z27,R$3:U$32,4,FALSE)</f>
        <v>#N/A</v>
      </c>
      <c r="AD27" s="148" t="e">
        <f ca="1">OFFSET(INDIRECT("Concours!S"&amp;MATCH(Z27,Concours!$S:$S,0)),1,1)+IF(OFFSET(INDIRECT("Concours!S"&amp;MATCH(Z27,Concours!$S:$S,0)),-1,1)="Score",0,OFFSET(INDIRECT("Concours!S"&amp;MATCH(Z27,Concours!$S:$S,0)),-1,1))+VLOOKUP(Z27,R$3:V$32,5,FALSE)</f>
        <v>#N/A</v>
      </c>
      <c r="AE27" s="148" t="e">
        <f ca="1">AC27-AD27</f>
        <v>#N/A</v>
      </c>
    </row>
    <row r="28" spans="1:31" x14ac:dyDescent="0.25">
      <c r="A28" s="150">
        <v>26</v>
      </c>
      <c r="B28" s="151" t="s">
        <v>32</v>
      </c>
      <c r="C28" s="148" t="e">
        <f>IF(VLOOKUP($B28,Concours!$D$8:$E$65,2,FALSE)=13,"G","P")</f>
        <v>#N/A</v>
      </c>
      <c r="D28" s="148" t="e">
        <f>IF(C28="G",1,0)</f>
        <v>#N/A</v>
      </c>
      <c r="E28" s="148" t="e">
        <f>VLOOKUP($B28,Concours!$D$8:$E$65,2,FALSE)</f>
        <v>#N/A</v>
      </c>
      <c r="F28" s="148" t="e">
        <f ca="1">OFFSET(INDIRECT("Concours!D"&amp;MATCH($B28,Concours!$D:$D,0)),1,1)+IF(OFFSET(INDIRECT("Concours!D"&amp;MATCH($B28,Concours!$D:$D,0)),-1,1)="Score",0,OFFSET(INDIRECT("Concours!D"&amp;MATCH($B28,Concours!$D:$D,0)),-1,1))</f>
        <v>#N/A</v>
      </c>
      <c r="G28" s="148" t="e">
        <f ca="1">E28-F28</f>
        <v>#N/A</v>
      </c>
      <c r="I28" s="150">
        <v>26</v>
      </c>
      <c r="J28" s="151" t="s">
        <v>82</v>
      </c>
      <c r="K28" s="148" t="e">
        <f>IF(VLOOKUP(J28,Concours!$I$8:$J$65,2,FALSE)=13,"G","P")</f>
        <v>#N/A</v>
      </c>
      <c r="L28" s="148" t="e">
        <f>IF(K28="G",1,0)+VLOOKUP(J28,B$3:D$32,3,FALSE)</f>
        <v>#N/A</v>
      </c>
      <c r="M28" s="148" t="e">
        <f>VLOOKUP(J28,Concours!$I$8:$J$65,2,FALSE)+VLOOKUP(J28,B$3:E$32,4,FALSE)</f>
        <v>#N/A</v>
      </c>
      <c r="N28" s="148" t="e">
        <f ca="1">OFFSET(INDIRECT("Concours!I"&amp;MATCH(J28,Concours!$I:$I,0)),1,1)+IF(OFFSET(INDIRECT("Concours!I"&amp;MATCH(J28,Concours!$I:$I,0)),-1,1)="Score",0,OFFSET(INDIRECT("Concours!I"&amp;MATCH(J28,Concours!$I:$I,0)),-1,1))+VLOOKUP(J28,B$3:F$32,5,FALSE)</f>
        <v>#N/A</v>
      </c>
      <c r="O28" s="148" t="e">
        <f ca="1">M28-N28</f>
        <v>#N/A</v>
      </c>
      <c r="Q28" s="150">
        <v>26</v>
      </c>
      <c r="R28" s="151" t="s">
        <v>82</v>
      </c>
      <c r="S28" s="148" t="e">
        <f>IF(VLOOKUP(R28,Concours!$N$8:$O$65,2,FALSE)=13,"G","P")</f>
        <v>#N/A</v>
      </c>
      <c r="T28" s="148" t="e">
        <f>IF(S28="G",1,0)+VLOOKUP(R28,J$3:L$32,3,FALSE)</f>
        <v>#N/A</v>
      </c>
      <c r="U28" s="148" t="e">
        <f>VLOOKUP(R28,Concours!$N$8:$O$65,2,FALSE)+VLOOKUP(R28,J$3:M$32,4,FALSE)</f>
        <v>#N/A</v>
      </c>
      <c r="V28" s="148" t="e">
        <f ca="1">OFFSET(INDIRECT("Concours!n"&amp;MATCH(R28,Concours!$N:$N,0)),1,1)+IF(OFFSET(INDIRECT("Concours!n"&amp;MATCH(R28,Concours!$N:$N,0)),-1,1)="Score",0,OFFSET(INDIRECT("Concours!n"&amp;MATCH(R28,Concours!$N:$N,0)),-1,1))+VLOOKUP(R28,J$3:N$32,5,FALSE)</f>
        <v>#N/A</v>
      </c>
      <c r="W28" s="148" t="e">
        <f ca="1">U28-V28</f>
        <v>#N/A</v>
      </c>
      <c r="Y28" s="150">
        <v>26</v>
      </c>
      <c r="Z28" s="151" t="s">
        <v>82</v>
      </c>
      <c r="AA28" s="148" t="e">
        <f>IF(VLOOKUP(Z28,Concours!$S$8:$T$65,2,FALSE)=13,"G","P")</f>
        <v>#N/A</v>
      </c>
      <c r="AB28" s="148" t="e">
        <f>IF(AA28="G",1,0)+VLOOKUP(Z28,R$3:T$32,3,FALSE)</f>
        <v>#N/A</v>
      </c>
      <c r="AC28" s="148" t="e">
        <f>VLOOKUP(Z28,Concours!$S$8:$T$65,2,FALSE)+VLOOKUP(Z28,R$3:U$32,4,FALSE)</f>
        <v>#N/A</v>
      </c>
      <c r="AD28" s="148" t="e">
        <f ca="1">OFFSET(INDIRECT("Concours!S"&amp;MATCH(Z28,Concours!$S:$S,0)),1,1)+IF(OFFSET(INDIRECT("Concours!S"&amp;MATCH(Z28,Concours!$S:$S,0)),-1,1)="Score",0,OFFSET(INDIRECT("Concours!S"&amp;MATCH(Z28,Concours!$S:$S,0)),-1,1))+VLOOKUP(Z28,R$3:V$32,5,FALSE)</f>
        <v>#N/A</v>
      </c>
      <c r="AE28" s="148" t="e">
        <f ca="1">AC28-AD28</f>
        <v>#N/A</v>
      </c>
    </row>
    <row r="29" spans="1:31" x14ac:dyDescent="0.25">
      <c r="A29" s="150">
        <v>27</v>
      </c>
      <c r="B29" s="151" t="s">
        <v>79</v>
      </c>
      <c r="C29" s="148" t="e">
        <f>IF(VLOOKUP($B29,Concours!$D$8:$E$65,2,FALSE)=13,"G","P")</f>
        <v>#N/A</v>
      </c>
      <c r="D29" s="148" t="e">
        <f>IF(C29="G",1,0)</f>
        <v>#N/A</v>
      </c>
      <c r="E29" s="148" t="e">
        <f>VLOOKUP($B29,Concours!$D$8:$E$65,2,FALSE)</f>
        <v>#N/A</v>
      </c>
      <c r="F29" s="148" t="e">
        <f ca="1">OFFSET(INDIRECT("Concours!D"&amp;MATCH($B29,Concours!$D:$D,0)),1,1)+IF(OFFSET(INDIRECT("Concours!D"&amp;MATCH($B29,Concours!$D:$D,0)),-1,1)="Score",0,OFFSET(INDIRECT("Concours!D"&amp;MATCH($B29,Concours!$D:$D,0)),-1,1))</f>
        <v>#N/A</v>
      </c>
      <c r="G29" s="148" t="e">
        <f ca="1">E29-F29</f>
        <v>#N/A</v>
      </c>
      <c r="I29" s="150">
        <v>27</v>
      </c>
      <c r="J29" s="151" t="s">
        <v>83</v>
      </c>
      <c r="K29" s="148" t="e">
        <f>IF(VLOOKUP(J29,Concours!$I$8:$J$65,2,FALSE)=13,"G","P")</f>
        <v>#N/A</v>
      </c>
      <c r="L29" s="148" t="e">
        <f>IF(K29="G",1,0)+VLOOKUP(J29,B$3:D$32,3,FALSE)</f>
        <v>#N/A</v>
      </c>
      <c r="M29" s="148" t="e">
        <f>VLOOKUP(J29,Concours!$I$8:$J$65,2,FALSE)+VLOOKUP(J29,B$3:E$32,4,FALSE)</f>
        <v>#N/A</v>
      </c>
      <c r="N29" s="148" t="e">
        <f ca="1">OFFSET(INDIRECT("Concours!I"&amp;MATCH(J29,Concours!$I:$I,0)),1,1)+IF(OFFSET(INDIRECT("Concours!I"&amp;MATCH(J29,Concours!$I:$I,0)),-1,1)="Score",0,OFFSET(INDIRECT("Concours!I"&amp;MATCH(J29,Concours!$I:$I,0)),-1,1))+VLOOKUP(J29,B$3:F$32,5,FALSE)</f>
        <v>#N/A</v>
      </c>
      <c r="O29" s="148" t="e">
        <f ca="1">M29-N29</f>
        <v>#N/A</v>
      </c>
      <c r="Q29" s="150">
        <v>27</v>
      </c>
      <c r="R29" s="151" t="s">
        <v>83</v>
      </c>
      <c r="S29" s="148" t="e">
        <f>IF(VLOOKUP(R29,Concours!$N$8:$O$65,2,FALSE)=13,"G","P")</f>
        <v>#N/A</v>
      </c>
      <c r="T29" s="148" t="e">
        <f>IF(S29="G",1,0)+VLOOKUP(R29,J$3:L$32,3,FALSE)</f>
        <v>#N/A</v>
      </c>
      <c r="U29" s="148" t="e">
        <f>VLOOKUP(R29,Concours!$N$8:$O$65,2,FALSE)+VLOOKUP(R29,J$3:M$32,4,FALSE)</f>
        <v>#N/A</v>
      </c>
      <c r="V29" s="148" t="e">
        <f ca="1">OFFSET(INDIRECT("Concours!n"&amp;MATCH(R29,Concours!$N:$N,0)),1,1)+IF(OFFSET(INDIRECT("Concours!n"&amp;MATCH(R29,Concours!$N:$N,0)),-1,1)="Score",0,OFFSET(INDIRECT("Concours!n"&amp;MATCH(R29,Concours!$N:$N,0)),-1,1))+VLOOKUP(R29,J$3:N$32,5,FALSE)</f>
        <v>#N/A</v>
      </c>
      <c r="W29" s="148" t="e">
        <f ca="1">U29-V29</f>
        <v>#N/A</v>
      </c>
      <c r="Y29" s="150">
        <v>27</v>
      </c>
      <c r="Z29" s="151" t="s">
        <v>83</v>
      </c>
      <c r="AA29" s="148" t="e">
        <f>IF(VLOOKUP(Z29,Concours!$S$8:$T$65,2,FALSE)=13,"G","P")</f>
        <v>#N/A</v>
      </c>
      <c r="AB29" s="148" t="e">
        <f>IF(AA29="G",1,0)+VLOOKUP(Z29,R$3:T$32,3,FALSE)</f>
        <v>#N/A</v>
      </c>
      <c r="AC29" s="148" t="e">
        <f>VLOOKUP(Z29,Concours!$S$8:$T$65,2,FALSE)+VLOOKUP(Z29,R$3:U$32,4,FALSE)</f>
        <v>#N/A</v>
      </c>
      <c r="AD29" s="148" t="e">
        <f ca="1">OFFSET(INDIRECT("Concours!S"&amp;MATCH(Z29,Concours!$S:$S,0)),1,1)+IF(OFFSET(INDIRECT("Concours!S"&amp;MATCH(Z29,Concours!$S:$S,0)),-1,1)="Score",0,OFFSET(INDIRECT("Concours!S"&amp;MATCH(Z29,Concours!$S:$S,0)),-1,1))+VLOOKUP(Z29,R$3:V$32,5,FALSE)</f>
        <v>#N/A</v>
      </c>
      <c r="AE29" s="148" t="e">
        <f ca="1">AC29-AD29</f>
        <v>#N/A</v>
      </c>
    </row>
    <row r="30" spans="1:31" x14ac:dyDescent="0.25">
      <c r="A30" s="150">
        <v>28</v>
      </c>
      <c r="B30" s="151" t="s">
        <v>82</v>
      </c>
      <c r="C30" s="148" t="e">
        <f>IF(VLOOKUP($B30,Concours!$D$8:$E$65,2,FALSE)=13,"G","P")</f>
        <v>#N/A</v>
      </c>
      <c r="D30" s="148" t="e">
        <f>IF(C30="G",1,0)</f>
        <v>#N/A</v>
      </c>
      <c r="E30" s="148" t="e">
        <f>VLOOKUP($B30,Concours!$D$8:$E$65,2,FALSE)</f>
        <v>#N/A</v>
      </c>
      <c r="F30" s="148" t="e">
        <f ca="1">OFFSET(INDIRECT("Concours!D"&amp;MATCH($B30,Concours!$D:$D,0)),1,1)+IF(OFFSET(INDIRECT("Concours!D"&amp;MATCH($B30,Concours!$D:$D,0)),-1,1)="Score",0,OFFSET(INDIRECT("Concours!D"&amp;MATCH($B30,Concours!$D:$D,0)),-1,1))</f>
        <v>#N/A</v>
      </c>
      <c r="G30" s="148" t="e">
        <f ca="1">E30-F30</f>
        <v>#N/A</v>
      </c>
      <c r="I30" s="150">
        <v>28</v>
      </c>
      <c r="J30" s="151" t="s">
        <v>84</v>
      </c>
      <c r="K30" s="148" t="e">
        <f>IF(VLOOKUP(J30,Concours!$I$8:$J$65,2,FALSE)=13,"G","P")</f>
        <v>#N/A</v>
      </c>
      <c r="L30" s="148" t="e">
        <f>IF(K30="G",1,0)+VLOOKUP(J30,B$3:D$32,3,FALSE)</f>
        <v>#N/A</v>
      </c>
      <c r="M30" s="148" t="e">
        <f>VLOOKUP(J30,Concours!$I$8:$J$65,2,FALSE)+VLOOKUP(J30,B$3:E$32,4,FALSE)</f>
        <v>#N/A</v>
      </c>
      <c r="N30" s="148" t="e">
        <f ca="1">OFFSET(INDIRECT("Concours!I"&amp;MATCH(J30,Concours!$I:$I,0)),1,1)+IF(OFFSET(INDIRECT("Concours!I"&amp;MATCH(J30,Concours!$I:$I,0)),-1,1)="Score",0,OFFSET(INDIRECT("Concours!I"&amp;MATCH(J30,Concours!$I:$I,0)),-1,1))+VLOOKUP(J30,B$3:F$32,5,FALSE)</f>
        <v>#N/A</v>
      </c>
      <c r="O30" s="148" t="e">
        <f ca="1">M30-N30</f>
        <v>#N/A</v>
      </c>
      <c r="Q30" s="150">
        <v>28</v>
      </c>
      <c r="R30" s="151" t="s">
        <v>84</v>
      </c>
      <c r="S30" s="148" t="e">
        <f>IF(VLOOKUP(R30,Concours!$N$8:$O$65,2,FALSE)=13,"G","P")</f>
        <v>#N/A</v>
      </c>
      <c r="T30" s="148" t="e">
        <f>IF(S30="G",1,0)+VLOOKUP(R30,J$3:L$32,3,FALSE)</f>
        <v>#N/A</v>
      </c>
      <c r="U30" s="148" t="e">
        <f>VLOOKUP(R30,Concours!$N$8:$O$65,2,FALSE)+VLOOKUP(R30,J$3:M$32,4,FALSE)</f>
        <v>#N/A</v>
      </c>
      <c r="V30" s="148" t="e">
        <f ca="1">OFFSET(INDIRECT("Concours!n"&amp;MATCH(R30,Concours!$N:$N,0)),1,1)+IF(OFFSET(INDIRECT("Concours!n"&amp;MATCH(R30,Concours!$N:$N,0)),-1,1)="Score",0,OFFSET(INDIRECT("Concours!n"&amp;MATCH(R30,Concours!$N:$N,0)),-1,1))+VLOOKUP(R30,J$3:N$32,5,FALSE)</f>
        <v>#N/A</v>
      </c>
      <c r="W30" s="148" t="e">
        <f ca="1">U30-V30</f>
        <v>#N/A</v>
      </c>
      <c r="Y30" s="150">
        <v>28</v>
      </c>
      <c r="Z30" s="151" t="s">
        <v>84</v>
      </c>
      <c r="AA30" s="148" t="e">
        <f>IF(VLOOKUP(Z30,Concours!$S$8:$T$65,2,FALSE)=13,"G","P")</f>
        <v>#N/A</v>
      </c>
      <c r="AB30" s="148" t="e">
        <f>IF(AA30="G",1,0)+VLOOKUP(Z30,R$3:T$32,3,FALSE)</f>
        <v>#N/A</v>
      </c>
      <c r="AC30" s="148" t="e">
        <f>VLOOKUP(Z30,Concours!$S$8:$T$65,2,FALSE)+VLOOKUP(Z30,R$3:U$32,4,FALSE)</f>
        <v>#N/A</v>
      </c>
      <c r="AD30" s="148" t="e">
        <f ca="1">OFFSET(INDIRECT("Concours!S"&amp;MATCH(Z30,Concours!$S:$S,0)),1,1)+IF(OFFSET(INDIRECT("Concours!S"&amp;MATCH(Z30,Concours!$S:$S,0)),-1,1)="Score",0,OFFSET(INDIRECT("Concours!S"&amp;MATCH(Z30,Concours!$S:$S,0)),-1,1))+VLOOKUP(Z30,R$3:V$32,5,FALSE)</f>
        <v>#N/A</v>
      </c>
      <c r="AE30" s="148" t="e">
        <f ca="1">AC30-AD30</f>
        <v>#N/A</v>
      </c>
    </row>
    <row r="31" spans="1:31" x14ac:dyDescent="0.25">
      <c r="A31" s="150">
        <v>29</v>
      </c>
      <c r="B31" s="151" t="s">
        <v>39</v>
      </c>
      <c r="C31" s="148" t="e">
        <f>IF(VLOOKUP($B31,Concours!$D$8:$E$65,2,FALSE)=13,"G","P")</f>
        <v>#N/A</v>
      </c>
      <c r="D31" s="148" t="e">
        <f>IF(C31="G",1,0)</f>
        <v>#N/A</v>
      </c>
      <c r="E31" s="148" t="e">
        <f>VLOOKUP($B31,Concours!$D$8:$E$65,2,FALSE)</f>
        <v>#N/A</v>
      </c>
      <c r="F31" s="148" t="e">
        <f ca="1">OFFSET(INDIRECT("Concours!D"&amp;MATCH($B31,Concours!$D:$D,0)),1,1)+IF(OFFSET(INDIRECT("Concours!D"&amp;MATCH($B31,Concours!$D:$D,0)),-1,1)="Score",0,OFFSET(INDIRECT("Concours!D"&amp;MATCH($B31,Concours!$D:$D,0)),-1,1))</f>
        <v>#N/A</v>
      </c>
      <c r="G31" s="148" t="e">
        <f ca="1">E31-F31</f>
        <v>#N/A</v>
      </c>
      <c r="I31" s="150">
        <v>29</v>
      </c>
      <c r="J31" s="151" t="s">
        <v>85</v>
      </c>
      <c r="K31" s="148" t="e">
        <f>IF(VLOOKUP(J31,Concours!$I$8:$J$65,2,FALSE)=13,"G","P")</f>
        <v>#N/A</v>
      </c>
      <c r="L31" s="148" t="e">
        <f>IF(K31="G",1,0)+VLOOKUP(J31,B$3:D$32,3,FALSE)</f>
        <v>#N/A</v>
      </c>
      <c r="M31" s="148" t="e">
        <f>VLOOKUP(J31,Concours!$I$8:$J$65,2,FALSE)+VLOOKUP(J31,B$3:E$32,4,FALSE)</f>
        <v>#N/A</v>
      </c>
      <c r="N31" s="148" t="e">
        <f ca="1">OFFSET(INDIRECT("Concours!I"&amp;MATCH(J31,Concours!$I:$I,0)),1,1)+IF(OFFSET(INDIRECT("Concours!I"&amp;MATCH(J31,Concours!$I:$I,0)),-1,1)="Score",0,OFFSET(INDIRECT("Concours!I"&amp;MATCH(J31,Concours!$I:$I,0)),-1,1))+VLOOKUP(J31,B$3:F$32,5,FALSE)</f>
        <v>#N/A</v>
      </c>
      <c r="O31" s="148" t="e">
        <f ca="1">M31-N31</f>
        <v>#N/A</v>
      </c>
      <c r="Q31" s="150">
        <v>29</v>
      </c>
      <c r="R31" s="151" t="s">
        <v>85</v>
      </c>
      <c r="S31" s="148" t="e">
        <f>IF(VLOOKUP(R31,Concours!$N$8:$O$65,2,FALSE)=13,"G","P")</f>
        <v>#N/A</v>
      </c>
      <c r="T31" s="148" t="e">
        <f>IF(S31="G",1,0)+VLOOKUP(R31,J$3:L$32,3,FALSE)</f>
        <v>#N/A</v>
      </c>
      <c r="U31" s="148" t="e">
        <f>VLOOKUP(R31,Concours!$N$8:$O$65,2,FALSE)+VLOOKUP(R31,J$3:M$32,4,FALSE)</f>
        <v>#N/A</v>
      </c>
      <c r="V31" s="148" t="e">
        <f ca="1">OFFSET(INDIRECT("Concours!n"&amp;MATCH(R31,Concours!$N:$N,0)),1,1)+IF(OFFSET(INDIRECT("Concours!n"&amp;MATCH(R31,Concours!$N:$N,0)),-1,1)="Score",0,OFFSET(INDIRECT("Concours!n"&amp;MATCH(R31,Concours!$N:$N,0)),-1,1))+VLOOKUP(R31,J$3:N$32,5,FALSE)</f>
        <v>#N/A</v>
      </c>
      <c r="W31" s="148" t="e">
        <f ca="1">U31-V31</f>
        <v>#N/A</v>
      </c>
      <c r="Y31" s="150">
        <v>29</v>
      </c>
      <c r="Z31" s="151" t="s">
        <v>85</v>
      </c>
      <c r="AA31" s="148" t="e">
        <f>IF(VLOOKUP(Z31,Concours!$S$8:$T$65,2,FALSE)=13,"G","P")</f>
        <v>#N/A</v>
      </c>
      <c r="AB31" s="148" t="e">
        <f>IF(AA31="G",1,0)+VLOOKUP(Z31,R$3:T$32,3,FALSE)</f>
        <v>#N/A</v>
      </c>
      <c r="AC31" s="148" t="e">
        <f>VLOOKUP(Z31,Concours!$S$8:$T$65,2,FALSE)+VLOOKUP(Z31,R$3:U$32,4,FALSE)</f>
        <v>#N/A</v>
      </c>
      <c r="AD31" s="148" t="e">
        <f ca="1">OFFSET(INDIRECT("Concours!S"&amp;MATCH(Z31,Concours!$S:$S,0)),1,1)+IF(OFFSET(INDIRECT("Concours!S"&amp;MATCH(Z31,Concours!$S:$S,0)),-1,1)="Score",0,OFFSET(INDIRECT("Concours!S"&amp;MATCH(Z31,Concours!$S:$S,0)),-1,1))+VLOOKUP(Z31,R$3:V$32,5,FALSE)</f>
        <v>#N/A</v>
      </c>
      <c r="AE31" s="148" t="e">
        <f ca="1">AC31-AD31</f>
        <v>#N/A</v>
      </c>
    </row>
    <row r="32" spans="1:31" x14ac:dyDescent="0.25">
      <c r="A32" s="150">
        <v>30</v>
      </c>
      <c r="B32" s="151" t="s">
        <v>40</v>
      </c>
      <c r="C32" s="148" t="e">
        <f>IF(VLOOKUP($B32,Concours!$D$8:$E$65,2,FALSE)=13,"G","P")</f>
        <v>#N/A</v>
      </c>
      <c r="D32" s="148" t="e">
        <f>IF(C32="G",1,0)</f>
        <v>#N/A</v>
      </c>
      <c r="E32" s="148" t="e">
        <f>VLOOKUP($B32,Concours!$D$8:$E$65,2,FALSE)</f>
        <v>#N/A</v>
      </c>
      <c r="F32" s="148" t="e">
        <f ca="1">OFFSET(INDIRECT("Concours!D"&amp;MATCH($B32,Concours!$D:$D,0)),1,1)+IF(OFFSET(INDIRECT("Concours!D"&amp;MATCH($B32,Concours!$D:$D,0)),-1,1)="Score",0,OFFSET(INDIRECT("Concours!D"&amp;MATCH($B32,Concours!$D:$D,0)),-1,1))</f>
        <v>#N/A</v>
      </c>
      <c r="G32" s="148" t="e">
        <f ca="1">E32-F32</f>
        <v>#N/A</v>
      </c>
      <c r="I32" s="150">
        <v>30</v>
      </c>
      <c r="J32" s="151" t="s">
        <v>99</v>
      </c>
      <c r="K32" s="148" t="e">
        <f>IF(VLOOKUP(J32,Concours!$I$8:$J$65,2,FALSE)=13,"G","P")</f>
        <v>#N/A</v>
      </c>
      <c r="L32" s="148" t="e">
        <f>IF(K32="G",1,0)+VLOOKUP(J32,B$3:D$32,3,FALSE)</f>
        <v>#N/A</v>
      </c>
      <c r="M32" s="148" t="e">
        <f>VLOOKUP(J32,Concours!$I$8:$J$65,2,FALSE)+VLOOKUP(J32,B$3:E$32,4,FALSE)</f>
        <v>#N/A</v>
      </c>
      <c r="N32" s="148" t="e">
        <f ca="1">OFFSET(INDIRECT("Concours!I"&amp;MATCH(J32,Concours!$I:$I,0)),1,1)+IF(OFFSET(INDIRECT("Concours!I"&amp;MATCH(J32,Concours!$I:$I,0)),-1,1)="Score",0,OFFSET(INDIRECT("Concours!I"&amp;MATCH(J32,Concours!$I:$I,0)),-1,1))+VLOOKUP(J32,B$3:F$32,5,FALSE)</f>
        <v>#N/A</v>
      </c>
      <c r="O32" s="148" t="e">
        <f ca="1">M32-N32</f>
        <v>#N/A</v>
      </c>
      <c r="Q32" s="150">
        <v>30</v>
      </c>
      <c r="R32" s="151" t="s">
        <v>99</v>
      </c>
      <c r="S32" s="148" t="e">
        <f>IF(VLOOKUP(R32,Concours!$N$8:$O$65,2,FALSE)=13,"G","P")</f>
        <v>#N/A</v>
      </c>
      <c r="T32" s="148" t="e">
        <f>IF(S32="G",1,0)+VLOOKUP(R32,J$3:L$32,3,FALSE)</f>
        <v>#N/A</v>
      </c>
      <c r="U32" s="148" t="e">
        <f>VLOOKUP(R32,Concours!$N$8:$O$65,2,FALSE)+VLOOKUP(R32,J$3:M$32,4,FALSE)</f>
        <v>#N/A</v>
      </c>
      <c r="V32" s="148" t="e">
        <f ca="1">OFFSET(INDIRECT("Concours!n"&amp;MATCH(R32,Concours!$N:$N,0)),1,1)+IF(OFFSET(INDIRECT("Concours!n"&amp;MATCH(R32,Concours!$N:$N,0)),-1,1)="Score",0,OFFSET(INDIRECT("Concours!n"&amp;MATCH(R32,Concours!$N:$N,0)),-1,1))+VLOOKUP(R32,J$3:N$32,5,FALSE)</f>
        <v>#N/A</v>
      </c>
      <c r="W32" s="148" t="e">
        <f ca="1">U32-V32</f>
        <v>#N/A</v>
      </c>
      <c r="Y32" s="150">
        <v>30</v>
      </c>
      <c r="Z32" s="151" t="s">
        <v>99</v>
      </c>
      <c r="AA32" s="148" t="e">
        <f>IF(VLOOKUP(Z32,Concours!$S$8:$T$65,2,FALSE)=13,"G","P")</f>
        <v>#N/A</v>
      </c>
      <c r="AB32" s="148" t="e">
        <f>IF(AA32="G",1,0)+VLOOKUP(Z32,R$3:T$32,3,FALSE)</f>
        <v>#N/A</v>
      </c>
      <c r="AC32" s="148" t="e">
        <f>VLOOKUP(Z32,Concours!$S$8:$T$65,2,FALSE)+VLOOKUP(Z32,R$3:U$32,4,FALSE)</f>
        <v>#N/A</v>
      </c>
      <c r="AD32" s="148" t="e">
        <f ca="1">OFFSET(INDIRECT("Concours!S"&amp;MATCH(Z32,Concours!$S:$S,0)),1,1)+IF(OFFSET(INDIRECT("Concours!S"&amp;MATCH(Z32,Concours!$S:$S,0)),-1,1)="Score",0,OFFSET(INDIRECT("Concours!S"&amp;MATCH(Z32,Concours!$S:$S,0)),-1,1))+VLOOKUP(Z32,R$3:V$32,5,FALSE)</f>
        <v>#N/A</v>
      </c>
      <c r="AE32" s="148" t="e">
        <f ca="1">AC32-AD32</f>
        <v>#N/A</v>
      </c>
    </row>
  </sheetData>
  <sortState ref="B3:G32">
    <sortCondition descending="1" ref="D3:D32"/>
    <sortCondition descending="1" ref="G3:G32"/>
  </sortState>
  <mergeCells count="4">
    <mergeCell ref="A1:G1"/>
    <mergeCell ref="I1:O1"/>
    <mergeCell ref="Q1:W1"/>
    <mergeCell ref="Y1:AE1"/>
  </mergeCells>
  <pageMargins left="0.7" right="0.7" top="0.75" bottom="0.75" header="0.3" footer="0.3"/>
  <pageSetup paperSize="9" orientation="portrait" r:id="rId1"/>
  <customProperties>
    <customPr name="EpmWorksheetKeyString_GUID" r:id="rId2"/>
  </customPropertie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45E7344F9C6C74C97B25E3887DF0BA5" ma:contentTypeVersion="16" ma:contentTypeDescription="Crée un document." ma:contentTypeScope="" ma:versionID="d86032ce6bfbeadc145060542a64a787">
  <xsd:schema xmlns:xsd="http://www.w3.org/2001/XMLSchema" xmlns:xs="http://www.w3.org/2001/XMLSchema" xmlns:p="http://schemas.microsoft.com/office/2006/metadata/properties" xmlns:ns3="b2f320b3-f9ae-4273-9830-01b261b3e2ee" xmlns:ns4="b413c4e1-8d3c-4ea7-8b49-e3cc2c8438d0" targetNamespace="http://schemas.microsoft.com/office/2006/metadata/properties" ma:root="true" ma:fieldsID="3458e19e018a3bebaac55fc11b92cb22" ns3:_="" ns4:_="">
    <xsd:import namespace="b2f320b3-f9ae-4273-9830-01b261b3e2ee"/>
    <xsd:import namespace="b413c4e1-8d3c-4ea7-8b49-e3cc2c8438d0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Location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  <xsd:element ref="ns3:_activity" minOccurs="0"/>
                <xsd:element ref="ns3:MediaServiceObjectDetectorVersions" minOccurs="0"/>
                <xsd:element ref="ns3:MediaServiceSearchProperties" minOccurs="0"/>
                <xsd:element ref="ns3:MediaServiceSystemTags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2f320b3-f9ae-4273-9830-01b261b3e2e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Location" ma:index="12" nillable="true" ma:displayName="Location" ma:internalName="MediaServiceLocation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_activity" ma:index="19" nillable="true" ma:displayName="_activity" ma:hidden="true" ma:internalName="_activity">
      <xsd:simpleType>
        <xsd:restriction base="dms:Note"/>
      </xsd:simpleType>
    </xsd:element>
    <xsd:element name="MediaServiceObjectDetectorVersions" ma:index="2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1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SystemTags" ma:index="22" nillable="true" ma:displayName="MediaServiceSystemTags" ma:hidden="true" ma:internalName="MediaServiceSystemTags" ma:readOnly="true">
      <xsd:simpleType>
        <xsd:restriction base="dms:Note"/>
      </xsd:simpleType>
    </xsd:element>
    <xsd:element name="MediaLengthInSeconds" ma:index="23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413c4e1-8d3c-4ea7-8b49-e3cc2c8438d0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b2f320b3-f9ae-4273-9830-01b261b3e2ee" xsi:nil="true"/>
  </documentManagement>
</p:properties>
</file>

<file path=customXml/itemProps1.xml><?xml version="1.0" encoding="utf-8"?>
<ds:datastoreItem xmlns:ds="http://schemas.openxmlformats.org/officeDocument/2006/customXml" ds:itemID="{7C24324D-8922-4D6B-A43C-68BCDFFB0D3F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2BD3D45E-1AB7-434D-BAE0-2DE6AB605CA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2f320b3-f9ae-4273-9830-01b261b3e2ee"/>
    <ds:schemaRef ds:uri="b413c4e1-8d3c-4ea7-8b49-e3cc2c8438d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99AD17C5-9AC9-46E4-9270-5528E284EC24}">
  <ds:schemaRefs>
    <ds:schemaRef ds:uri="http://purl.org/dc/elements/1.1/"/>
    <ds:schemaRef ds:uri="http://schemas.microsoft.com/office/2006/documentManagement/types"/>
    <ds:schemaRef ds:uri="http://purl.org/dc/terms/"/>
    <ds:schemaRef ds:uri="http://schemas.microsoft.com/office/infopath/2007/PartnerControls"/>
    <ds:schemaRef ds:uri="b2f320b3-f9ae-4273-9830-01b261b3e2ee"/>
    <ds:schemaRef ds:uri="http://www.w3.org/XML/1998/namespace"/>
    <ds:schemaRef ds:uri="http://schemas.microsoft.com/office/2006/metadata/properties"/>
    <ds:schemaRef ds:uri="http://schemas.openxmlformats.org/package/2006/metadata/core-properties"/>
    <ds:schemaRef ds:uri="http://purl.org/dc/dcmitype/"/>
    <ds:schemaRef ds:uri="b413c4e1-8d3c-4ea7-8b49-e3cc2c8438d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Stage 1</vt:lpstr>
      <vt:lpstr>Inscription</vt:lpstr>
      <vt:lpstr>Tirages</vt:lpstr>
      <vt:lpstr>Concours</vt:lpstr>
      <vt:lpstr>Classementfictif</vt:lpstr>
      <vt:lpstr>Classement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BRUYERE Eric</dc:creator>
  <cp:lastModifiedBy>LUDOVIC LEBRUN</cp:lastModifiedBy>
  <cp:lastPrinted>2018-02-01T06:43:31Z</cp:lastPrinted>
  <dcterms:created xsi:type="dcterms:W3CDTF">2015-12-30T15:32:56Z</dcterms:created>
  <dcterms:modified xsi:type="dcterms:W3CDTF">2025-03-21T14:57:11Z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  <property fmtid="{D5CDD505-2E9C-101B-9397-08002B2CF9AE}" pid="4" name="ContentTypeId">
    <vt:lpwstr>0x010100C45E7344F9C6C74C97B25E3887DF0BA5</vt:lpwstr>
  </property>
</Properties>
</file>