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ppartAixquis\Google Drive\"/>
    </mc:Choice>
  </mc:AlternateContent>
  <xr:revisionPtr revIDLastSave="0" documentId="13_ncr:1_{12D9D1A5-4BA8-4EC8-BAE6-DF7F8BFBF638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GENCE" sheetId="1" r:id="rId1"/>
    <sheet name="PROPRIETAIRE" sheetId="2" r:id="rId2"/>
  </sheets>
  <calcPr calcId="191029"/>
  <fileRecoveryPr repairLoad="1"/>
</workbook>
</file>

<file path=xl/calcChain.xml><?xml version="1.0" encoding="utf-8"?>
<calcChain xmlns="http://schemas.openxmlformats.org/spreadsheetml/2006/main">
  <c r="A18" i="2" l="1"/>
  <c r="A19" i="2"/>
  <c r="A22" i="2"/>
  <c r="A20" i="2"/>
  <c r="A21" i="2"/>
  <c r="H30" i="2"/>
  <c r="H31" i="2"/>
  <c r="H32" i="2"/>
  <c r="H33" i="2"/>
  <c r="H34" i="2"/>
  <c r="H29" i="2"/>
  <c r="D30" i="2"/>
  <c r="D31" i="2"/>
  <c r="D32" i="2"/>
  <c r="D33" i="2"/>
  <c r="D34" i="2"/>
  <c r="D29" i="2"/>
  <c r="G18" i="2"/>
  <c r="H15" i="1"/>
  <c r="D28" i="2"/>
  <c r="H3" i="2"/>
  <c r="H43" i="2"/>
  <c r="H42" i="2"/>
  <c r="E42" i="2"/>
  <c r="H41" i="2"/>
  <c r="E41" i="2"/>
  <c r="H28" i="2"/>
  <c r="H27" i="2"/>
  <c r="D27" i="2"/>
  <c r="G22" i="2"/>
  <c r="G21" i="2"/>
  <c r="G20" i="2"/>
  <c r="G19" i="2"/>
  <c r="E18" i="2"/>
  <c r="C18" i="2"/>
  <c r="G17" i="2"/>
  <c r="E17" i="2"/>
  <c r="C17" i="2"/>
  <c r="A17" i="2"/>
  <c r="G16" i="2"/>
  <c r="E16" i="2"/>
  <c r="C16" i="2"/>
  <c r="A16" i="2"/>
  <c r="H13" i="2"/>
  <c r="G13" i="2"/>
  <c r="F13" i="2"/>
  <c r="B13" i="2"/>
  <c r="A11" i="2"/>
  <c r="A10" i="2"/>
  <c r="C9" i="2"/>
  <c r="A9" i="2"/>
  <c r="A8" i="2"/>
  <c r="D7" i="2"/>
  <c r="D6" i="2"/>
  <c r="D5" i="2"/>
  <c r="G3" i="2"/>
  <c r="F3" i="2"/>
  <c r="H16" i="1"/>
  <c r="G23" i="2" l="1"/>
  <c r="H35" i="2"/>
  <c r="H36" i="2" s="1"/>
  <c r="H37" i="2" s="1"/>
  <c r="G43" i="1"/>
  <c r="H38" i="1"/>
  <c r="G38" i="1"/>
  <c r="F43" i="1"/>
  <c r="N29" i="1"/>
  <c r="N30" i="1" s="1"/>
  <c r="N31" i="1" s="1"/>
  <c r="N37" i="1"/>
  <c r="E43" i="1"/>
  <c r="I15" i="1" s="1"/>
  <c r="I1" i="1"/>
  <c r="I7" i="1"/>
  <c r="F12" i="1"/>
  <c r="J12" i="1"/>
  <c r="E39" i="1"/>
  <c r="F39" i="1" s="1"/>
  <c r="E38" i="1"/>
  <c r="M12" i="1"/>
  <c r="I10" i="1"/>
  <c r="K9" i="1"/>
  <c r="I9" i="1"/>
  <c r="I8" i="1"/>
  <c r="L7" i="1"/>
  <c r="L6" i="1"/>
  <c r="L5" i="1"/>
  <c r="N3" i="1"/>
  <c r="M3" i="1"/>
  <c r="L3" i="1"/>
  <c r="L12" i="1" l="1"/>
  <c r="H43" i="1"/>
  <c r="L15" i="1"/>
  <c r="N43" i="1" s="1"/>
  <c r="H47" i="2" s="1"/>
  <c r="J15" i="1"/>
  <c r="H12" i="1"/>
  <c r="H40" i="1" l="1"/>
  <c r="H41" i="1" s="1"/>
  <c r="N12" i="1"/>
  <c r="K15" i="1"/>
  <c r="M15" i="1" s="1"/>
  <c r="N15" i="1" l="1"/>
</calcChain>
</file>

<file path=xl/sharedStrings.xml><?xml version="1.0" encoding="utf-8"?>
<sst xmlns="http://schemas.openxmlformats.org/spreadsheetml/2006/main" count="67" uniqueCount="54">
  <si>
    <t>FACTURE</t>
  </si>
  <si>
    <t>COMPTE RENDU DE GESTION</t>
  </si>
  <si>
    <t>Réf :</t>
  </si>
  <si>
    <t xml:space="preserve">Locataire </t>
  </si>
  <si>
    <t>Versement 
perçu TTC</t>
  </si>
  <si>
    <t>TOTAL 
NUITEES</t>
  </si>
  <si>
    <t xml:space="preserve">TOTAL VERSEMENT 
</t>
  </si>
  <si>
    <t>TOTAL COMMISSION 
TTC</t>
  </si>
  <si>
    <t xml:space="preserve">
PART 
PROPRIETAIRE
</t>
  </si>
  <si>
    <t>% 
COMMISSION</t>
  </si>
  <si>
    <t>% 
PROPRIETAIRE</t>
  </si>
  <si>
    <t>DEPENSES ENGAGEES</t>
  </si>
  <si>
    <t>HT</t>
  </si>
  <si>
    <t>TOTAL DEPENSES HT</t>
  </si>
  <si>
    <t>TVA 20%</t>
  </si>
  <si>
    <t>TOTAL TTC DEPENSES</t>
  </si>
  <si>
    <t>CREDITS PROPRIETAIRES DIVERS</t>
  </si>
  <si>
    <t xml:space="preserve">TVA </t>
  </si>
  <si>
    <t>TOTAL A PAYER</t>
  </si>
  <si>
    <t>Paiement à réception</t>
  </si>
  <si>
    <t>En cas de retard de paiement, seront exigibles, conformément à l'article L 441-6 du code de commerce, une indemnité calculée sur la base de trois fois le taux de l'intérêt légal en vigueur ainsi qu'une indemnité forfaitaire pour frais de recouvrement de 40 euros.</t>
  </si>
  <si>
    <t xml:space="preserve">Linge de maison </t>
  </si>
  <si>
    <t>Immobilisation linge</t>
  </si>
  <si>
    <t>FC2139</t>
  </si>
  <si>
    <t>Fabian</t>
  </si>
  <si>
    <t>9 Avenue Jules Ferry</t>
  </si>
  <si>
    <t>AGENCE</t>
  </si>
  <si>
    <t>OFFERT</t>
  </si>
  <si>
    <t>PROPRIETAIRE</t>
  </si>
  <si>
    <t>et le</t>
  </si>
  <si>
    <t>Arrivée du voyageur entre le</t>
  </si>
  <si>
    <t>Arrivée ou prolongation</t>
  </si>
  <si>
    <t>Nuitées</t>
  </si>
  <si>
    <t xml:space="preserve">Commission 
</t>
  </si>
  <si>
    <t>Part
propriétaire</t>
  </si>
  <si>
    <t>Total versement</t>
  </si>
  <si>
    <t>Total
nuitées</t>
  </si>
  <si>
    <t>En cas de retard de paiement, seront exigibles, conformément à l'article L 441-6 du code de commerce, une indemnité calculée sur la base de trois fois le taux de l'intérêt légal en vigueur ainsi qu'une indemnitéforfaitaire pour frais de recouvrement de 40 euros.</t>
  </si>
  <si>
    <t>Commission 
loyer TTC</t>
  </si>
  <si>
    <t>Commission
ménage
+ blanchisserie</t>
  </si>
  <si>
    <t>Commission totale HT</t>
  </si>
  <si>
    <t>Total TTC</t>
  </si>
  <si>
    <t xml:space="preserve">
Commission totale loyer + ménage TTC
</t>
  </si>
  <si>
    <t>Commission
 ménage</t>
  </si>
  <si>
    <t>Commission 
loyer</t>
  </si>
  <si>
    <t>FACTURE ET COMPTE RENDU DE GESTION</t>
  </si>
  <si>
    <t>Net propriétaire</t>
  </si>
  <si>
    <t xml:space="preserve">Part propriétaire </t>
  </si>
  <si>
    <t>TOTAL DEPENSES TTC</t>
  </si>
  <si>
    <t xml:space="preserve">Nico </t>
  </si>
  <si>
    <t>TOTAL LOYER</t>
  </si>
  <si>
    <t>Julien Robert</t>
  </si>
  <si>
    <t>Cours de la Paix</t>
  </si>
  <si>
    <t>75000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</si>
</sst>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0.0"/>
    <numFmt numFmtId="166" formatCode="dd/mm/yy;@"/>
  </numFmts>
  <fonts count="18" x14ac:knownFonts="1">
    <font>
      <sz val="11"/>
      <color theme="1"/>
      <name val="Calibri"/>
    </font>
    <font>
      <b/>
      <sz val="16"/>
      <color theme="1"/>
      <name val="Calibri"/>
      <family val="2"/>
    </font>
    <font>
      <sz val="11"/>
      <name val="Calibri"/>
      <family val="2"/>
    </font>
    <font>
      <b/>
      <sz val="14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i/>
      <sz val="8"/>
      <color theme="1"/>
      <name val="Calibri"/>
      <family val="2"/>
    </font>
    <font>
      <sz val="8"/>
      <color theme="1"/>
      <name val="Calibri"/>
      <family val="2"/>
    </font>
    <font>
      <sz val="11"/>
      <color rgb="FFFF0000"/>
      <name val="Calibri"/>
      <family val="2"/>
    </font>
    <font>
      <b/>
      <sz val="9"/>
      <color theme="1"/>
      <name val="Calibri"/>
      <family val="2"/>
    </font>
    <font>
      <sz val="9"/>
      <name val="Calibri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4" fillId="0" borderId="0" xfId="0" applyFont="1"/>
    <xf numFmtId="164" fontId="5" fillId="0" borderId="0" xfId="0" applyNumberFormat="1" applyFont="1"/>
    <xf numFmtId="0" fontId="5" fillId="0" borderId="0" xfId="0" applyFont="1"/>
    <xf numFmtId="0" fontId="8" fillId="0" borderId="0" xfId="0" applyFont="1"/>
    <xf numFmtId="0" fontId="5" fillId="0" borderId="0" xfId="0" applyFont="1" applyAlignment="1">
      <alignment horizontal="center"/>
    </xf>
    <xf numFmtId="0" fontId="9" fillId="0" borderId="0" xfId="0" applyFont="1"/>
    <xf numFmtId="0" fontId="5" fillId="0" borderId="0" xfId="0" applyFont="1" applyAlignment="1">
      <alignment horizontal="right"/>
    </xf>
    <xf numFmtId="164" fontId="5" fillId="0" borderId="0" xfId="0" applyNumberFormat="1" applyFont="1" applyAlignment="1">
      <alignment horizontal="center"/>
    </xf>
    <xf numFmtId="0" fontId="11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0" xfId="0" applyFon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 vertical="center"/>
    </xf>
    <xf numFmtId="2" fontId="8" fillId="0" borderId="0" xfId="0" applyNumberFormat="1" applyFont="1"/>
    <xf numFmtId="165" fontId="0" fillId="0" borderId="0" xfId="0" applyNumberFormat="1"/>
    <xf numFmtId="165" fontId="6" fillId="0" borderId="0" xfId="0" applyNumberFormat="1" applyFont="1"/>
    <xf numFmtId="10" fontId="12" fillId="0" borderId="1" xfId="0" applyNumberFormat="1" applyFont="1" applyBorder="1"/>
    <xf numFmtId="0" fontId="0" fillId="0" borderId="0" xfId="0" applyAlignment="1">
      <alignment horizontal="center" vertical="center"/>
    </xf>
    <xf numFmtId="2" fontId="0" fillId="0" borderId="4" xfId="0" applyNumberFormat="1" applyBorder="1"/>
    <xf numFmtId="2" fontId="0" fillId="0" borderId="1" xfId="0" applyNumberFormat="1" applyBorder="1" applyAlignment="1">
      <alignment horizontal="right" vertical="center"/>
    </xf>
    <xf numFmtId="0" fontId="0" fillId="0" borderId="2" xfId="0" applyBorder="1" applyAlignment="1">
      <alignment horizontal="right"/>
    </xf>
    <xf numFmtId="9" fontId="0" fillId="0" borderId="3" xfId="0" applyNumberFormat="1" applyBorder="1" applyAlignment="1">
      <alignment horizontal="left" vertical="center"/>
    </xf>
    <xf numFmtId="0" fontId="12" fillId="0" borderId="1" xfId="0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right"/>
    </xf>
    <xf numFmtId="2" fontId="5" fillId="0" borderId="1" xfId="0" applyNumberFormat="1" applyFont="1" applyBorder="1" applyAlignment="1">
      <alignment horizontal="right"/>
    </xf>
    <xf numFmtId="0" fontId="14" fillId="0" borderId="0" xfId="0" applyFont="1" applyAlignment="1">
      <alignment horizontal="left"/>
    </xf>
    <xf numFmtId="0" fontId="0" fillId="0" borderId="0" xfId="0" applyAlignment="1">
      <alignment horizontal="right" vertical="center"/>
    </xf>
    <xf numFmtId="0" fontId="13" fillId="0" borderId="0" xfId="0" applyFont="1"/>
    <xf numFmtId="166" fontId="4" fillId="0" borderId="0" xfId="0" applyNumberFormat="1" applyFont="1" applyAlignment="1">
      <alignment horizontal="left"/>
    </xf>
    <xf numFmtId="166" fontId="5" fillId="0" borderId="0" xfId="0" applyNumberFormat="1" applyFont="1" applyAlignment="1">
      <alignment horizontal="center"/>
    </xf>
    <xf numFmtId="14" fontId="4" fillId="0" borderId="0" xfId="0" applyNumberFormat="1" applyFont="1"/>
    <xf numFmtId="2" fontId="4" fillId="0" borderId="1" xfId="0" applyNumberFormat="1" applyFont="1" applyBorder="1" applyAlignment="1">
      <alignment horizontal="center"/>
    </xf>
    <xf numFmtId="0" fontId="13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Alignment="1">
      <alignment horizontal="center"/>
    </xf>
    <xf numFmtId="0" fontId="2" fillId="0" borderId="4" xfId="0" applyFont="1" applyBorder="1"/>
    <xf numFmtId="0" fontId="5" fillId="0" borderId="2" xfId="0" applyFont="1" applyBorder="1" applyAlignment="1">
      <alignment horizontal="center"/>
    </xf>
    <xf numFmtId="0" fontId="2" fillId="0" borderId="3" xfId="0" applyFont="1" applyBorder="1"/>
    <xf numFmtId="0" fontId="13" fillId="0" borderId="0" xfId="0" applyFont="1" applyAlignment="1">
      <alignment horizontal="left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2" fillId="0" borderId="6" xfId="0" applyFont="1" applyBorder="1"/>
    <xf numFmtId="0" fontId="2" fillId="0" borderId="7" xfId="0" applyFont="1" applyBorder="1"/>
    <xf numFmtId="0" fontId="6" fillId="0" borderId="5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2" fillId="0" borderId="9" xfId="0" applyFont="1" applyBorder="1"/>
    <xf numFmtId="0" fontId="7" fillId="0" borderId="10" xfId="0" applyFont="1" applyBorder="1" applyAlignment="1">
      <alignment horizontal="left"/>
    </xf>
    <xf numFmtId="0" fontId="2" fillId="0" borderId="11" xfId="0" applyFont="1" applyBorder="1"/>
    <xf numFmtId="0" fontId="2" fillId="0" borderId="12" xfId="0" applyFont="1" applyBorder="1"/>
    <xf numFmtId="166" fontId="0" fillId="0" borderId="0" xfId="0" applyNumberFormat="1"/>
    <xf numFmtId="166" fontId="4" fillId="0" borderId="0" xfId="0" applyNumberFormat="1" applyFont="1"/>
    <xf numFmtId="0" fontId="0" fillId="0" borderId="1" xfId="0" applyBorder="1" applyAlignment="1">
      <alignment horizontal="right" vertical="center"/>
    </xf>
    <xf numFmtId="0" fontId="0" fillId="0" borderId="0" xfId="0" applyAlignment="1"/>
    <xf numFmtId="9" fontId="8" fillId="0" borderId="2" xfId="0" applyNumberFormat="1" applyFont="1" applyBorder="1" applyAlignment="1">
      <alignment horizontal="center" vertical="center"/>
    </xf>
    <xf numFmtId="9" fontId="8" fillId="0" borderId="4" xfId="0" applyNumberFormat="1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" xfId="0" applyNumberFormat="1" applyBorder="1"/>
    <xf numFmtId="0" fontId="16" fillId="0" borderId="25" xfId="0" applyFont="1" applyBorder="1" applyAlignment="1">
      <alignment horizontal="center" vertical="center" wrapText="1"/>
    </xf>
    <xf numFmtId="0" fontId="16" fillId="0" borderId="2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6" xfId="0" applyBorder="1"/>
    <xf numFmtId="0" fontId="5" fillId="0" borderId="17" xfId="0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16" fillId="0" borderId="16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 wrapText="1"/>
    </xf>
    <xf numFmtId="0" fontId="12" fillId="0" borderId="16" xfId="0" applyFont="1" applyBorder="1" applyAlignment="1">
      <alignment horizontal="center"/>
    </xf>
    <xf numFmtId="166" fontId="4" fillId="0" borderId="16" xfId="0" applyNumberFormat="1" applyFont="1" applyBorder="1" applyAlignment="1">
      <alignment horizontal="center"/>
    </xf>
    <xf numFmtId="0" fontId="0" fillId="0" borderId="16" xfId="0" applyBorder="1" applyAlignment="1">
      <alignment horizontal="center"/>
    </xf>
    <xf numFmtId="2" fontId="0" fillId="0" borderId="16" xfId="0" applyNumberForma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166" fontId="4" fillId="0" borderId="0" xfId="0" applyNumberFormat="1" applyFont="1" applyBorder="1" applyAlignment="1">
      <alignment horizontal="center"/>
    </xf>
    <xf numFmtId="2" fontId="0" fillId="0" borderId="0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8" fillId="0" borderId="2" xfId="0" applyFont="1" applyBorder="1" applyAlignment="1">
      <alignment horizontal="center" wrapText="1"/>
    </xf>
    <xf numFmtId="0" fontId="5" fillId="0" borderId="4" xfId="0" applyFont="1" applyBorder="1" applyAlignment="1">
      <alignment horizontal="center"/>
    </xf>
    <xf numFmtId="0" fontId="5" fillId="0" borderId="27" xfId="0" applyFont="1" applyBorder="1"/>
    <xf numFmtId="2" fontId="3" fillId="0" borderId="1" xfId="0" applyNumberFormat="1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0" fillId="0" borderId="14" xfId="0" applyBorder="1" applyAlignment="1">
      <alignment horizontal="center"/>
    </xf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0" fillId="0" borderId="0" xfId="0" applyProtection="1">
      <protection locked="0"/>
    </xf>
    <xf numFmtId="166" fontId="4" fillId="0" borderId="0" xfId="0" applyNumberFormat="1" applyFont="1" applyProtection="1">
      <protection locked="0"/>
    </xf>
    <xf numFmtId="0" fontId="8" fillId="0" borderId="0" xfId="0" applyFont="1" applyAlignment="1" applyProtection="1">
      <alignment horizontal="right"/>
      <protection locked="0"/>
    </xf>
    <xf numFmtId="0" fontId="4" fillId="0" borderId="0" xfId="0" applyFont="1" applyProtection="1">
      <protection locked="0"/>
    </xf>
    <xf numFmtId="0" fontId="6" fillId="0" borderId="5" xfId="0" applyFont="1" applyBorder="1" applyAlignment="1" applyProtection="1">
      <alignment horizontal="left" wrapText="1"/>
      <protection locked="0"/>
    </xf>
    <xf numFmtId="0" fontId="6" fillId="0" borderId="6" xfId="0" applyFont="1" applyBorder="1" applyAlignment="1" applyProtection="1">
      <alignment horizontal="left" wrapText="1"/>
      <protection locked="0"/>
    </xf>
    <xf numFmtId="0" fontId="6" fillId="0" borderId="7" xfId="0" applyFont="1" applyBorder="1" applyAlignment="1" applyProtection="1">
      <alignment horizontal="left" wrapText="1"/>
      <protection locked="0"/>
    </xf>
    <xf numFmtId="0" fontId="8" fillId="0" borderId="8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8" fillId="0" borderId="9" xfId="0" applyFont="1" applyBorder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8" fillId="0" borderId="10" xfId="0" applyFont="1" applyBorder="1" applyAlignment="1" applyProtection="1">
      <alignment horizontal="left"/>
      <protection locked="0"/>
    </xf>
    <xf numFmtId="0" fontId="8" fillId="0" borderId="11" xfId="0" applyFont="1" applyBorder="1" applyAlignment="1" applyProtection="1">
      <alignment horizontal="left"/>
      <protection locked="0"/>
    </xf>
    <xf numFmtId="0" fontId="8" fillId="0" borderId="12" xfId="0" applyFont="1" applyBorder="1" applyAlignment="1" applyProtection="1">
      <alignment horizontal="left"/>
      <protection locked="0"/>
    </xf>
    <xf numFmtId="0" fontId="5" fillId="0" borderId="0" xfId="0" applyFon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0" xfId="0" applyFont="1" applyAlignment="1" applyProtection="1">
      <alignment horizontal="center"/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NumberFormat="1" applyFont="1" applyAlignment="1" applyProtection="1">
      <alignment horizontal="center"/>
      <protection locked="0"/>
    </xf>
    <xf numFmtId="9" fontId="15" fillId="0" borderId="0" xfId="0" applyNumberFormat="1" applyFont="1" applyAlignment="1" applyProtection="1">
      <alignment horizontal="center" vertical="center"/>
      <protection locked="0"/>
    </xf>
    <xf numFmtId="2" fontId="2" fillId="0" borderId="0" xfId="0" applyNumberFormat="1" applyFont="1" applyAlignment="1" applyProtection="1">
      <alignment horizontal="center" vertical="center"/>
      <protection locked="0"/>
    </xf>
    <xf numFmtId="166" fontId="2" fillId="0" borderId="0" xfId="0" applyNumberFormat="1" applyFont="1" applyBorder="1" applyAlignment="1" applyProtection="1">
      <alignment horizontal="center"/>
      <protection locked="0"/>
    </xf>
    <xf numFmtId="0" fontId="2" fillId="0" borderId="0" xfId="0" applyNumberFormat="1" applyFont="1" applyBorder="1" applyAlignment="1" applyProtection="1">
      <alignment horizontal="center"/>
      <protection locked="0"/>
    </xf>
    <xf numFmtId="2" fontId="2" fillId="0" borderId="0" xfId="0" applyNumberFormat="1" applyFont="1" applyBorder="1" applyAlignment="1" applyProtection="1">
      <alignment horizontal="center"/>
      <protection locked="0"/>
    </xf>
    <xf numFmtId="16" fontId="2" fillId="0" borderId="0" xfId="0" applyNumberFormat="1" applyFont="1" applyBorder="1" applyAlignme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166" fontId="4" fillId="0" borderId="0" xfId="0" applyNumberFormat="1" applyFont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NumberFormat="1" applyFont="1" applyAlignment="1" applyProtection="1">
      <alignment horizont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164" fontId="8" fillId="0" borderId="0" xfId="0" applyNumberFormat="1" applyFont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8" fillId="0" borderId="0" xfId="0" applyFont="1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2" fontId="2" fillId="0" borderId="0" xfId="0" applyNumberFormat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Protection="1"/>
    <xf numFmtId="0" fontId="0" fillId="0" borderId="0" xfId="0" applyAlignment="1" applyProtection="1">
      <alignment horizontal="center" vertical="center"/>
    </xf>
    <xf numFmtId="0" fontId="5" fillId="0" borderId="0" xfId="0" applyFont="1" applyAlignment="1" applyProtection="1">
      <alignment horizontal="center"/>
    </xf>
    <xf numFmtId="166" fontId="4" fillId="0" borderId="0" xfId="0" applyNumberFormat="1" applyFont="1" applyAlignment="1" applyProtection="1">
      <alignment horizontal="right"/>
    </xf>
    <xf numFmtId="0" fontId="5" fillId="0" borderId="0" xfId="0" applyFont="1" applyAlignment="1" applyProtection="1">
      <alignment horizontal="center"/>
    </xf>
    <xf numFmtId="166" fontId="4" fillId="0" borderId="0" xfId="0" applyNumberFormat="1" applyFont="1" applyAlignment="1" applyProtection="1">
      <alignment horizontal="left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4" xfId="0" applyFont="1" applyBorder="1" applyProtection="1">
      <protection locked="0"/>
    </xf>
    <xf numFmtId="2" fontId="4" fillId="0" borderId="1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8" fillId="0" borderId="2" xfId="0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Protection="1">
      <protection locked="0"/>
    </xf>
    <xf numFmtId="2" fontId="0" fillId="0" borderId="1" xfId="0" applyNumberFormat="1" applyBorder="1" applyProtection="1">
      <protection locked="0"/>
    </xf>
    <xf numFmtId="0" fontId="12" fillId="0" borderId="0" xfId="0" quotePrefix="1" applyFont="1" applyAlignment="1" applyProtection="1">
      <alignment horizontal="center"/>
      <protection locked="0"/>
    </xf>
    <xf numFmtId="0" fontId="8" fillId="0" borderId="14" xfId="0" applyFont="1" applyBorder="1" applyAlignment="1">
      <alignment horizontal="center"/>
    </xf>
  </cellXfs>
  <cellStyles count="1">
    <cellStyle name="Normal" xfId="0" builtinId="0"/>
  </cellStyles>
  <dxfs count="3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114300</xdr:colOff>
      <xdr:row>1</xdr:row>
      <xdr:rowOff>76201</xdr:rowOff>
    </xdr:from>
    <xdr:ext cx="733425" cy="933450"/>
    <xdr:pic>
      <xdr:nvPicPr>
        <xdr:cNvPr id="3" name="image1.png">
          <a:extLst>
            <a:ext uri="{FF2B5EF4-FFF2-40B4-BE49-F238E27FC236}">
              <a16:creationId xmlns:a16="http://schemas.microsoft.com/office/drawing/2014/main" id="{6C0C3833-F57B-4761-BCFB-A32635C403D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300" y="10077451"/>
          <a:ext cx="733425" cy="933450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999"/>
  <sheetViews>
    <sheetView view="pageLayout" topLeftCell="A55" zoomScaleNormal="100" workbookViewId="0">
      <selection activeCell="A17" sqref="A17"/>
    </sheetView>
  </sheetViews>
  <sheetFormatPr baseColWidth="10" defaultColWidth="14.42578125" defaultRowHeight="15" customHeight="1" x14ac:dyDescent="0.25"/>
  <cols>
    <col min="1" max="1" width="15.5703125" customWidth="1"/>
    <col min="2" max="2" width="9.85546875" customWidth="1"/>
    <col min="3" max="3" width="7" customWidth="1"/>
    <col min="4" max="4" width="10.42578125" customWidth="1"/>
    <col min="5" max="5" width="10.140625" customWidth="1"/>
    <col min="6" max="6" width="10.5703125" customWidth="1"/>
    <col min="7" max="7" width="11" customWidth="1"/>
    <col min="8" max="8" width="12.5703125" customWidth="1"/>
    <col min="9" max="9" width="8.7109375" customWidth="1"/>
    <col min="10" max="10" width="13.7109375" customWidth="1"/>
    <col min="11" max="11" width="15.140625" customWidth="1"/>
    <col min="12" max="12" width="19.28515625" customWidth="1"/>
    <col min="13" max="13" width="13.85546875" customWidth="1"/>
    <col min="14" max="14" width="16.140625" customWidth="1"/>
    <col min="15" max="28" width="10.7109375" customWidth="1"/>
  </cols>
  <sheetData>
    <row r="1" spans="1:28" ht="36.75" customHeight="1" x14ac:dyDescent="0.25">
      <c r="B1" s="50" t="s">
        <v>26</v>
      </c>
      <c r="C1" s="70"/>
      <c r="D1" s="71"/>
      <c r="F1" s="50" t="s">
        <v>0</v>
      </c>
      <c r="G1" s="70"/>
      <c r="H1" s="71"/>
      <c r="I1" s="50" t="str">
        <f>B1</f>
        <v>AGENCE</v>
      </c>
      <c r="J1" s="71"/>
      <c r="K1" s="1"/>
      <c r="L1" s="50" t="s">
        <v>1</v>
      </c>
      <c r="M1" s="42"/>
      <c r="N1" s="40"/>
    </row>
    <row r="2" spans="1:28" ht="13.5" customHeight="1" x14ac:dyDescent="0.25">
      <c r="F2" s="2"/>
      <c r="G2" s="2"/>
      <c r="H2" s="2"/>
    </row>
    <row r="3" spans="1:28" ht="13.5" customHeight="1" x14ac:dyDescent="0.25">
      <c r="A3" s="111"/>
      <c r="B3" s="111"/>
      <c r="C3" s="111"/>
      <c r="D3" s="111"/>
      <c r="E3" s="111"/>
      <c r="F3" s="112">
        <v>45747</v>
      </c>
      <c r="G3" s="113" t="s">
        <v>2</v>
      </c>
      <c r="H3" s="114" t="s">
        <v>23</v>
      </c>
      <c r="L3" s="59">
        <f>F3</f>
        <v>45747</v>
      </c>
      <c r="M3" s="3" t="str">
        <f>G3</f>
        <v>Réf :</v>
      </c>
      <c r="N3" s="5" t="str">
        <f>H3</f>
        <v>FC2139</v>
      </c>
    </row>
    <row r="4" spans="1:28" ht="13.5" customHeight="1" x14ac:dyDescent="0.25">
      <c r="A4" s="111"/>
      <c r="B4" s="111"/>
      <c r="C4" s="111"/>
      <c r="D4" s="111"/>
      <c r="E4" s="111"/>
      <c r="F4" s="111"/>
      <c r="G4" s="111"/>
      <c r="H4" s="111"/>
    </row>
    <row r="5" spans="1:28" ht="13.5" customHeight="1" x14ac:dyDescent="0.25">
      <c r="A5" s="111"/>
      <c r="B5" s="111"/>
      <c r="C5" s="111"/>
      <c r="D5" s="115" t="s">
        <v>51</v>
      </c>
      <c r="E5" s="116"/>
      <c r="F5" s="116"/>
      <c r="G5" s="116"/>
      <c r="H5" s="117"/>
      <c r="L5" s="53" t="str">
        <f>D5</f>
        <v>Julien Robert</v>
      </c>
      <c r="M5" s="51"/>
      <c r="N5" s="52"/>
    </row>
    <row r="6" spans="1:28" ht="13.5" customHeight="1" x14ac:dyDescent="0.25">
      <c r="A6" s="111"/>
      <c r="B6" s="111"/>
      <c r="C6" s="111"/>
      <c r="D6" s="118" t="s">
        <v>52</v>
      </c>
      <c r="E6" s="119"/>
      <c r="F6" s="119"/>
      <c r="G6" s="119"/>
      <c r="H6" s="120"/>
      <c r="L6" s="54" t="str">
        <f>D6</f>
        <v>Cours de la Paix</v>
      </c>
      <c r="M6" s="38"/>
      <c r="N6" s="55"/>
    </row>
    <row r="7" spans="1:28" ht="13.5" customHeight="1" x14ac:dyDescent="0.25">
      <c r="A7" s="121"/>
      <c r="B7" s="121"/>
      <c r="C7" s="111"/>
      <c r="D7" s="122" t="s">
        <v>53</v>
      </c>
      <c r="E7" s="123"/>
      <c r="F7" s="123"/>
      <c r="G7" s="123"/>
      <c r="H7" s="124"/>
      <c r="I7" s="6">
        <f>A7</f>
        <v>0</v>
      </c>
      <c r="L7" s="56" t="str">
        <f>D7</f>
        <v>75000 Paris</v>
      </c>
      <c r="M7" s="57"/>
      <c r="N7" s="58"/>
    </row>
    <row r="8" spans="1:28" ht="13.5" customHeight="1" x14ac:dyDescent="0.25">
      <c r="A8" s="111"/>
      <c r="B8" s="111"/>
      <c r="C8" s="111"/>
      <c r="D8" s="111"/>
      <c r="E8" s="111"/>
      <c r="F8" s="111"/>
      <c r="G8" s="111"/>
      <c r="H8" s="111"/>
      <c r="I8" s="7">
        <f>A8</f>
        <v>0</v>
      </c>
    </row>
    <row r="9" spans="1:28" ht="13.5" customHeight="1" x14ac:dyDescent="0.25">
      <c r="A9" s="111"/>
      <c r="B9" s="111"/>
      <c r="C9" s="125" t="s">
        <v>25</v>
      </c>
      <c r="D9" s="125"/>
      <c r="E9" s="125"/>
      <c r="F9" s="125"/>
      <c r="G9" s="125"/>
      <c r="H9" s="125"/>
      <c r="I9" s="7">
        <f>A9</f>
        <v>0</v>
      </c>
      <c r="K9" s="48" t="str">
        <f>C9</f>
        <v>9 Avenue Jules Ferry</v>
      </c>
      <c r="L9" s="38"/>
      <c r="M9" s="38"/>
      <c r="N9" s="38"/>
    </row>
    <row r="10" spans="1:28" ht="13.5" customHeight="1" x14ac:dyDescent="0.25">
      <c r="A10" s="111"/>
      <c r="B10" s="111"/>
      <c r="C10" s="111"/>
      <c r="D10" s="111"/>
      <c r="E10" s="111"/>
      <c r="F10" s="111"/>
      <c r="G10" s="111"/>
      <c r="H10" s="111"/>
      <c r="I10" s="7">
        <f>A10</f>
        <v>0</v>
      </c>
    </row>
    <row r="11" spans="1:28" ht="13.5" customHeight="1" x14ac:dyDescent="0.25">
      <c r="A11" s="111"/>
      <c r="B11" s="111"/>
      <c r="C11" s="111"/>
      <c r="D11" s="111"/>
      <c r="E11" s="111"/>
      <c r="F11" s="111"/>
      <c r="G11" s="111"/>
      <c r="H11" s="111"/>
    </row>
    <row r="12" spans="1:28" ht="13.5" customHeight="1" x14ac:dyDescent="0.25">
      <c r="A12" s="126"/>
      <c r="B12" s="154" t="s">
        <v>30</v>
      </c>
      <c r="C12" s="154"/>
      <c r="D12" s="154"/>
      <c r="E12" s="154"/>
      <c r="F12" s="155">
        <f>DATE(YEAR(F3),MONTH(F3),1)</f>
        <v>45717</v>
      </c>
      <c r="G12" s="156" t="s">
        <v>29</v>
      </c>
      <c r="H12" s="157">
        <f>EOMONTH(F12,0)</f>
        <v>45747</v>
      </c>
      <c r="I12" s="9"/>
      <c r="J12" s="48" t="str">
        <f>B12</f>
        <v>Arrivée du voyageur entre le</v>
      </c>
      <c r="K12" s="39"/>
      <c r="L12" s="34">
        <f>F12</f>
        <v>45717</v>
      </c>
      <c r="M12" s="11" t="str">
        <f>G12</f>
        <v>et le</v>
      </c>
      <c r="N12" s="34">
        <f>H12</f>
        <v>45747</v>
      </c>
    </row>
    <row r="13" spans="1:28" ht="14.25" customHeight="1" x14ac:dyDescent="0.25">
      <c r="A13" s="111"/>
      <c r="B13" s="111"/>
      <c r="C13" s="111"/>
      <c r="D13" s="111"/>
      <c r="E13" s="111"/>
      <c r="F13" s="111"/>
      <c r="G13" s="111"/>
      <c r="H13" s="111"/>
    </row>
    <row r="14" spans="1:28" ht="39" customHeight="1" x14ac:dyDescent="0.25">
      <c r="A14" s="127" t="s">
        <v>3</v>
      </c>
      <c r="B14" s="128" t="s">
        <v>31</v>
      </c>
      <c r="C14" s="127" t="s">
        <v>32</v>
      </c>
      <c r="D14" s="128" t="s">
        <v>4</v>
      </c>
      <c r="E14" s="128" t="s">
        <v>33</v>
      </c>
      <c r="F14" s="128" t="s">
        <v>47</v>
      </c>
      <c r="G14" s="128" t="s">
        <v>38</v>
      </c>
      <c r="H14" s="128" t="s">
        <v>39</v>
      </c>
      <c r="I14" s="12" t="s">
        <v>5</v>
      </c>
      <c r="J14" s="12" t="s">
        <v>6</v>
      </c>
      <c r="K14" s="12" t="s">
        <v>7</v>
      </c>
      <c r="L14" s="13" t="s">
        <v>8</v>
      </c>
      <c r="M14" s="12" t="s">
        <v>9</v>
      </c>
      <c r="N14" s="12" t="s">
        <v>10</v>
      </c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</row>
    <row r="15" spans="1:28" ht="13.5" customHeight="1" x14ac:dyDescent="0.25">
      <c r="A15" s="129" t="s">
        <v>24</v>
      </c>
      <c r="B15" s="130">
        <v>45725</v>
      </c>
      <c r="C15" s="131">
        <v>30</v>
      </c>
      <c r="D15" s="132">
        <v>2700</v>
      </c>
      <c r="E15" s="133">
        <v>0.3</v>
      </c>
      <c r="F15" s="134">
        <v>2500</v>
      </c>
      <c r="G15" s="134">
        <v>400</v>
      </c>
      <c r="H15" s="150">
        <f>D15-G15-F15</f>
        <v>-200</v>
      </c>
      <c r="I15" s="7">
        <f>E43</f>
        <v>45</v>
      </c>
      <c r="J15" s="18">
        <f>F43</f>
        <v>4700</v>
      </c>
      <c r="K15" s="19">
        <f>H43</f>
        <v>400</v>
      </c>
      <c r="L15" s="20">
        <f>G43</f>
        <v>4300</v>
      </c>
      <c r="M15" s="21">
        <f>K15/J15</f>
        <v>8.5106382978723402E-2</v>
      </c>
      <c r="N15" s="21">
        <f>L15/J15</f>
        <v>0.91489361702127658</v>
      </c>
    </row>
    <row r="16" spans="1:28" ht="13.5" customHeight="1" x14ac:dyDescent="0.25">
      <c r="A16" s="129" t="s">
        <v>49</v>
      </c>
      <c r="B16" s="130">
        <v>45726</v>
      </c>
      <c r="C16" s="131">
        <v>15</v>
      </c>
      <c r="D16" s="132">
        <v>2000</v>
      </c>
      <c r="E16" s="133">
        <v>0.3</v>
      </c>
      <c r="F16" s="134">
        <v>1800</v>
      </c>
      <c r="G16" s="134"/>
      <c r="H16" s="150">
        <f>D16-G16-F16</f>
        <v>200</v>
      </c>
    </row>
    <row r="17" spans="1:14" ht="13.5" customHeight="1" x14ac:dyDescent="0.25">
      <c r="A17" s="129"/>
      <c r="B17" s="135"/>
      <c r="C17" s="136"/>
      <c r="D17" s="136"/>
      <c r="E17" s="133"/>
      <c r="F17" s="137"/>
      <c r="G17" s="138"/>
      <c r="H17" s="150"/>
      <c r="I17" s="49" t="s">
        <v>11</v>
      </c>
      <c r="J17" s="42"/>
      <c r="K17" s="42"/>
      <c r="L17" s="42"/>
      <c r="M17" s="42"/>
      <c r="N17" s="40"/>
    </row>
    <row r="18" spans="1:14" ht="13.5" customHeight="1" x14ac:dyDescent="0.25">
      <c r="A18" s="139"/>
      <c r="B18" s="140"/>
      <c r="C18" s="141"/>
      <c r="D18" s="142"/>
      <c r="E18" s="133"/>
      <c r="F18" s="134"/>
      <c r="G18" s="143"/>
      <c r="H18" s="151"/>
    </row>
    <row r="19" spans="1:14" ht="13.5" customHeight="1" x14ac:dyDescent="0.25">
      <c r="A19" s="139"/>
      <c r="B19" s="140"/>
      <c r="C19" s="141"/>
      <c r="D19" s="142"/>
      <c r="E19" s="133"/>
      <c r="F19" s="134"/>
      <c r="G19" s="143"/>
      <c r="H19" s="151"/>
      <c r="N19" s="22" t="s">
        <v>12</v>
      </c>
    </row>
    <row r="20" spans="1:14" ht="13.5" customHeight="1" x14ac:dyDescent="0.25">
      <c r="A20" s="139"/>
      <c r="B20" s="140"/>
      <c r="C20" s="141"/>
      <c r="D20" s="142"/>
      <c r="E20" s="133"/>
      <c r="F20" s="134"/>
      <c r="G20" s="143"/>
      <c r="H20" s="151"/>
      <c r="L20" s="158" t="s">
        <v>21</v>
      </c>
      <c r="M20" s="159"/>
      <c r="N20" s="160" t="s">
        <v>27</v>
      </c>
    </row>
    <row r="21" spans="1:14" ht="13.5" customHeight="1" x14ac:dyDescent="0.25">
      <c r="A21" s="171"/>
      <c r="B21" s="140"/>
      <c r="C21" s="141"/>
      <c r="D21" s="142"/>
      <c r="E21" s="133"/>
      <c r="F21" s="134"/>
      <c r="G21" s="143"/>
      <c r="H21" s="151"/>
      <c r="L21" s="161" t="s">
        <v>22</v>
      </c>
      <c r="M21" s="159"/>
      <c r="N21" s="160" t="s">
        <v>27</v>
      </c>
    </row>
    <row r="22" spans="1:14" ht="13.5" customHeight="1" x14ac:dyDescent="0.25">
      <c r="A22" s="139"/>
      <c r="B22" s="140"/>
      <c r="C22" s="141"/>
      <c r="D22" s="142"/>
      <c r="E22" s="133"/>
      <c r="F22" s="134"/>
      <c r="G22" s="143"/>
      <c r="H22" s="151"/>
      <c r="L22" s="162"/>
      <c r="M22" s="163"/>
      <c r="N22" s="170"/>
    </row>
    <row r="23" spans="1:14" ht="13.5" customHeight="1" x14ac:dyDescent="0.25">
      <c r="A23" s="139"/>
      <c r="B23" s="140"/>
      <c r="C23" s="141"/>
      <c r="D23" s="142"/>
      <c r="E23" s="133"/>
      <c r="F23" s="134"/>
      <c r="G23" s="143"/>
      <c r="H23" s="151"/>
      <c r="L23" s="162"/>
      <c r="M23" s="163"/>
      <c r="N23" s="170"/>
    </row>
    <row r="24" spans="1:14" ht="13.5" customHeight="1" x14ac:dyDescent="0.25">
      <c r="A24" s="139"/>
      <c r="B24" s="140"/>
      <c r="C24" s="141"/>
      <c r="D24" s="142"/>
      <c r="E24" s="133"/>
      <c r="F24" s="134"/>
      <c r="G24" s="143"/>
      <c r="H24" s="151"/>
      <c r="L24" s="162"/>
      <c r="M24" s="163"/>
      <c r="N24" s="170"/>
    </row>
    <row r="25" spans="1:14" ht="13.5" customHeight="1" x14ac:dyDescent="0.25">
      <c r="A25" s="139"/>
      <c r="B25" s="140"/>
      <c r="C25" s="141"/>
      <c r="D25" s="142"/>
      <c r="E25" s="133"/>
      <c r="F25" s="134"/>
      <c r="G25" s="143"/>
      <c r="H25" s="151"/>
      <c r="L25" s="162"/>
      <c r="M25" s="159"/>
      <c r="N25" s="170"/>
    </row>
    <row r="26" spans="1:14" ht="13.5" customHeight="1" x14ac:dyDescent="0.25">
      <c r="A26" s="139"/>
      <c r="B26" s="140"/>
      <c r="C26" s="141"/>
      <c r="D26" s="142"/>
      <c r="E26" s="133"/>
      <c r="F26" s="134"/>
      <c r="G26" s="143"/>
      <c r="H26" s="151"/>
      <c r="L26" s="164"/>
      <c r="M26" s="165"/>
      <c r="N26" s="170"/>
    </row>
    <row r="27" spans="1:14" ht="13.5" customHeight="1" x14ac:dyDescent="0.25">
      <c r="A27" s="139"/>
      <c r="B27" s="144"/>
      <c r="C27" s="141"/>
      <c r="D27" s="142"/>
      <c r="E27" s="133"/>
      <c r="F27" s="134"/>
      <c r="G27" s="143"/>
      <c r="H27" s="151"/>
      <c r="L27" s="164"/>
      <c r="M27" s="165"/>
      <c r="N27" s="170"/>
    </row>
    <row r="28" spans="1:14" ht="13.5" customHeight="1" x14ac:dyDescent="0.25">
      <c r="A28" s="139"/>
      <c r="B28" s="144"/>
      <c r="C28" s="141"/>
      <c r="D28" s="142"/>
      <c r="E28" s="133"/>
      <c r="F28" s="134"/>
      <c r="G28" s="143"/>
      <c r="H28" s="151"/>
      <c r="L28" s="164"/>
      <c r="M28" s="166"/>
      <c r="N28" s="170"/>
    </row>
    <row r="29" spans="1:14" ht="13.5" customHeight="1" x14ac:dyDescent="0.25">
      <c r="A29" s="139"/>
      <c r="B29" s="144"/>
      <c r="C29" s="141"/>
      <c r="D29" s="142"/>
      <c r="E29" s="133"/>
      <c r="F29" s="134"/>
      <c r="G29" s="143"/>
      <c r="H29" s="151"/>
      <c r="L29" s="44" t="s">
        <v>13</v>
      </c>
      <c r="M29" s="40"/>
      <c r="N29" s="23">
        <f>SUM(N20:N28)</f>
        <v>0</v>
      </c>
    </row>
    <row r="30" spans="1:14" ht="13.5" customHeight="1" x14ac:dyDescent="0.25">
      <c r="A30" s="139"/>
      <c r="B30" s="144"/>
      <c r="C30" s="141"/>
      <c r="D30" s="142"/>
      <c r="E30" s="133"/>
      <c r="F30" s="134"/>
      <c r="G30" s="143"/>
      <c r="H30" s="151"/>
      <c r="L30" s="45" t="s">
        <v>14</v>
      </c>
      <c r="M30" s="40"/>
      <c r="N30" s="23">
        <f>N29*20%</f>
        <v>0</v>
      </c>
    </row>
    <row r="31" spans="1:14" ht="13.5" customHeight="1" x14ac:dyDescent="0.25">
      <c r="A31" s="139"/>
      <c r="B31" s="144"/>
      <c r="C31" s="141"/>
      <c r="D31" s="142"/>
      <c r="E31" s="133"/>
      <c r="F31" s="134"/>
      <c r="G31" s="143"/>
      <c r="H31" s="151"/>
      <c r="L31" s="45" t="s">
        <v>15</v>
      </c>
      <c r="M31" s="40"/>
      <c r="N31" s="67">
        <f>SUM(N29:N30)</f>
        <v>0</v>
      </c>
    </row>
    <row r="32" spans="1:14" ht="13.5" customHeight="1" x14ac:dyDescent="0.25">
      <c r="A32" s="145"/>
      <c r="B32" s="146"/>
      <c r="C32" s="146"/>
      <c r="D32" s="142"/>
      <c r="E32" s="133"/>
      <c r="F32" s="143"/>
      <c r="G32" s="146"/>
      <c r="H32" s="152"/>
      <c r="J32" s="39"/>
      <c r="K32" s="38"/>
      <c r="L32" s="38"/>
    </row>
    <row r="33" spans="1:14" ht="13.5" customHeight="1" x14ac:dyDescent="0.25">
      <c r="A33" s="139"/>
      <c r="B33" s="144"/>
      <c r="C33" s="141"/>
      <c r="D33" s="142"/>
      <c r="E33" s="133"/>
      <c r="F33" s="143"/>
      <c r="G33" s="143"/>
      <c r="H33" s="151"/>
      <c r="I33" s="41" t="s">
        <v>16</v>
      </c>
      <c r="J33" s="42"/>
      <c r="K33" s="42"/>
      <c r="L33" s="42"/>
      <c r="M33" s="42"/>
      <c r="N33" s="40"/>
    </row>
    <row r="34" spans="1:14" ht="13.5" customHeight="1" x14ac:dyDescent="0.25">
      <c r="A34" s="139"/>
      <c r="B34" s="144"/>
      <c r="C34" s="141"/>
      <c r="D34" s="142"/>
      <c r="E34" s="133"/>
      <c r="F34" s="143"/>
      <c r="G34" s="143"/>
      <c r="H34" s="151"/>
      <c r="J34" s="39"/>
      <c r="K34" s="38"/>
      <c r="L34" s="38"/>
    </row>
    <row r="35" spans="1:14" ht="13.5" customHeight="1" x14ac:dyDescent="0.25">
      <c r="A35" s="139"/>
      <c r="B35" s="147"/>
      <c r="C35" s="148"/>
      <c r="D35" s="148"/>
      <c r="E35" s="133"/>
      <c r="F35" s="149"/>
      <c r="G35" s="149"/>
      <c r="H35" s="153"/>
      <c r="J35" s="62"/>
      <c r="K35" s="62"/>
      <c r="L35" s="167"/>
      <c r="M35" s="168"/>
      <c r="N35" s="169">
        <v>100</v>
      </c>
    </row>
    <row r="36" spans="1:14" ht="13.5" customHeight="1" x14ac:dyDescent="0.25">
      <c r="A36" s="15"/>
      <c r="B36" s="16"/>
      <c r="C36" s="15"/>
      <c r="D36" s="15"/>
      <c r="E36" s="17"/>
      <c r="F36" s="22"/>
      <c r="G36" s="68" t="s">
        <v>44</v>
      </c>
      <c r="H36" s="68" t="s">
        <v>43</v>
      </c>
      <c r="J36" s="62"/>
      <c r="K36" s="62"/>
      <c r="L36" s="167"/>
      <c r="M36" s="168"/>
      <c r="N36" s="169">
        <v>200</v>
      </c>
    </row>
    <row r="37" spans="1:14" ht="13.5" customHeight="1" x14ac:dyDescent="0.25">
      <c r="A37" s="15"/>
      <c r="B37" s="16"/>
      <c r="C37" s="15"/>
      <c r="D37" s="15"/>
      <c r="E37" s="17"/>
      <c r="F37" s="22"/>
      <c r="G37" s="69"/>
      <c r="H37" s="69"/>
      <c r="J37" s="62"/>
      <c r="K37" s="62"/>
      <c r="L37" s="62"/>
      <c r="N37" s="105">
        <f>SUM(N34:N36)</f>
        <v>300</v>
      </c>
    </row>
    <row r="38" spans="1:14" ht="13.5" customHeight="1" x14ac:dyDescent="0.25">
      <c r="A38" s="15"/>
      <c r="B38" s="16"/>
      <c r="C38" s="15"/>
      <c r="D38" s="15"/>
      <c r="E38" s="17" t="str">
        <f>IF(C38="","",(IF(C38&lt;=2,0.5,IF(C38&gt;=7,0.35,IF(C38=3,0.4,IF(C38=4,0.4,IF(C38=5,0.4,IF(C38=6,0.4,IF(C38=0,"")))))))))</f>
        <v/>
      </c>
      <c r="F38" s="65" t="s">
        <v>41</v>
      </c>
      <c r="G38" s="66">
        <f>SUM(G15:G34)</f>
        <v>400</v>
      </c>
      <c r="H38" s="66">
        <f>SUM(H15:H34)</f>
        <v>0</v>
      </c>
      <c r="J38" s="62"/>
      <c r="K38" s="62"/>
      <c r="L38" s="62"/>
    </row>
    <row r="39" spans="1:14" ht="13.5" customHeight="1" x14ac:dyDescent="0.25">
      <c r="A39" s="15"/>
      <c r="B39" s="16"/>
      <c r="C39" s="15"/>
      <c r="D39" s="15"/>
      <c r="E39" s="17" t="str">
        <f>IF(C39="","",(IF(C39&lt;=2,0.5,IF(C39&gt;=7,0.35,IF(C39=3,0.45,IF(C39=4,0.45,IF(C39=5,0.45,IF(C39=6,0.45,IF(C39=0,"")))))))))</f>
        <v/>
      </c>
      <c r="F39" s="22" t="str">
        <f>IF(ISERROR(D39*E39),"",D39*E39)</f>
        <v/>
      </c>
      <c r="G39" s="22"/>
      <c r="H39" s="22"/>
      <c r="J39" s="62"/>
      <c r="K39" s="62"/>
      <c r="L39" s="62"/>
    </row>
    <row r="40" spans="1:14" ht="13.5" customHeight="1" x14ac:dyDescent="0.25">
      <c r="A40" s="15"/>
      <c r="B40" s="16"/>
      <c r="E40" s="15"/>
      <c r="F40" s="63" t="s">
        <v>40</v>
      </c>
      <c r="G40" s="64"/>
      <c r="H40" s="24">
        <f>H43/1.2</f>
        <v>333.33333333333337</v>
      </c>
    </row>
    <row r="41" spans="1:14" ht="13.5" customHeight="1" x14ac:dyDescent="0.25">
      <c r="E41" s="15"/>
      <c r="F41" s="25" t="s">
        <v>17</v>
      </c>
      <c r="G41" s="26">
        <v>0.2</v>
      </c>
      <c r="H41" s="24">
        <f>H43-H40</f>
        <v>66.666666666666629</v>
      </c>
    </row>
    <row r="42" spans="1:14" ht="42" customHeight="1" x14ac:dyDescent="0.25">
      <c r="A42" s="15"/>
      <c r="B42" s="15"/>
      <c r="E42" s="27" t="s">
        <v>36</v>
      </c>
      <c r="F42" s="27" t="s">
        <v>35</v>
      </c>
      <c r="G42" s="27" t="s">
        <v>34</v>
      </c>
      <c r="H42" s="27" t="s">
        <v>42</v>
      </c>
      <c r="I42" s="43"/>
      <c r="J42" s="38"/>
      <c r="K42" s="38"/>
    </row>
    <row r="43" spans="1:14" ht="14.25" customHeight="1" x14ac:dyDescent="0.3">
      <c r="A43" s="43"/>
      <c r="B43" s="38"/>
      <c r="E43" s="61">
        <f>SUM(C15:C41)</f>
        <v>45</v>
      </c>
      <c r="F43" s="28">
        <f>SUM(D15:D38)</f>
        <v>4700</v>
      </c>
      <c r="G43" s="28">
        <f>SUM(F15:F34)</f>
        <v>4300</v>
      </c>
      <c r="H43" s="29">
        <f>G38+H38</f>
        <v>400</v>
      </c>
      <c r="L43" s="44" t="s">
        <v>18</v>
      </c>
      <c r="M43" s="40"/>
      <c r="N43" s="106">
        <f>L15-N31+N37</f>
        <v>4600</v>
      </c>
    </row>
    <row r="44" spans="1:14" ht="14.25" customHeight="1" x14ac:dyDescent="0.25">
      <c r="A44" s="30"/>
      <c r="B44" s="30"/>
      <c r="F44" s="3"/>
      <c r="H44" s="10"/>
      <c r="I44" s="43"/>
      <c r="J44" s="38"/>
    </row>
    <row r="45" spans="1:14" ht="15" customHeight="1" x14ac:dyDescent="0.25">
      <c r="A45" s="32" t="s">
        <v>19</v>
      </c>
      <c r="F45" s="10"/>
      <c r="H45" s="10"/>
      <c r="I45" s="32" t="s">
        <v>19</v>
      </c>
      <c r="K45" s="31"/>
      <c r="L45" s="3"/>
      <c r="M45" s="3"/>
      <c r="N45" s="10"/>
    </row>
    <row r="46" spans="1:14" ht="39" customHeight="1" x14ac:dyDescent="0.25">
      <c r="A46" s="37" t="s">
        <v>37</v>
      </c>
      <c r="B46" s="37"/>
      <c r="C46" s="37"/>
      <c r="D46" s="37"/>
      <c r="E46" s="37"/>
      <c r="F46" s="37"/>
      <c r="G46" s="37"/>
      <c r="H46" s="37"/>
      <c r="I46" s="37" t="s">
        <v>20</v>
      </c>
      <c r="J46" s="38"/>
      <c r="K46" s="38"/>
      <c r="L46" s="38"/>
      <c r="M46" s="38"/>
      <c r="N46" s="38"/>
    </row>
    <row r="47" spans="1:14" ht="13.5" customHeight="1" x14ac:dyDescent="0.25"/>
    <row r="48" spans="1:14" ht="14.25" customHeight="1" x14ac:dyDescent="0.25"/>
    <row r="49" ht="32.25" customHeight="1" x14ac:dyDescent="0.25"/>
    <row r="50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1" customHeight="1" x14ac:dyDescent="0.25"/>
    <row r="64" ht="14.1" customHeight="1" x14ac:dyDescent="0.25"/>
    <row r="65" ht="14.1" customHeight="1" x14ac:dyDescent="0.25"/>
    <row r="66" ht="14.1" customHeight="1" x14ac:dyDescent="0.25"/>
    <row r="67" ht="14.1" customHeight="1" x14ac:dyDescent="0.25"/>
    <row r="68" ht="14.1" customHeight="1" x14ac:dyDescent="0.25"/>
    <row r="69" ht="14.1" customHeight="1" x14ac:dyDescent="0.25"/>
    <row r="70" ht="14.1" customHeight="1" x14ac:dyDescent="0.25"/>
    <row r="71" ht="14.1" customHeight="1" x14ac:dyDescent="0.25"/>
    <row r="72" ht="14.1" customHeight="1" x14ac:dyDescent="0.25"/>
    <row r="73" ht="14.1" customHeight="1" x14ac:dyDescent="0.25"/>
    <row r="74" ht="14.1" customHeight="1" x14ac:dyDescent="0.25"/>
    <row r="75" ht="14.1" customHeight="1" x14ac:dyDescent="0.25"/>
    <row r="76" ht="14.1" customHeight="1" x14ac:dyDescent="0.25"/>
    <row r="77" ht="14.1" customHeight="1" x14ac:dyDescent="0.25"/>
    <row r="78" ht="14.1" customHeight="1" x14ac:dyDescent="0.25"/>
    <row r="79" ht="14.1" customHeight="1" x14ac:dyDescent="0.25"/>
    <row r="80" ht="14.1" customHeight="1" x14ac:dyDescent="0.25"/>
    <row r="81" ht="14.1" customHeight="1" x14ac:dyDescent="0.25"/>
    <row r="82" ht="14.1" customHeight="1" x14ac:dyDescent="0.25"/>
    <row r="83" ht="14.1" customHeight="1" x14ac:dyDescent="0.25"/>
    <row r="84" ht="14.1" customHeight="1" x14ac:dyDescent="0.25"/>
    <row r="85" ht="14.1" customHeight="1" x14ac:dyDescent="0.25"/>
    <row r="86" ht="14.1" customHeight="1" x14ac:dyDescent="0.25"/>
    <row r="87" ht="14.1" customHeight="1" x14ac:dyDescent="0.25"/>
    <row r="88" ht="14.1" customHeight="1" x14ac:dyDescent="0.25"/>
    <row r="89" ht="14.1" customHeight="1" x14ac:dyDescent="0.25"/>
    <row r="90" ht="14.1" customHeight="1" x14ac:dyDescent="0.25"/>
    <row r="91" ht="14.1" customHeight="1" x14ac:dyDescent="0.25"/>
    <row r="92" ht="14.1" customHeight="1" x14ac:dyDescent="0.25"/>
    <row r="93" ht="14.1" customHeight="1" x14ac:dyDescent="0.25"/>
    <row r="94" ht="14.1" customHeight="1" x14ac:dyDescent="0.25"/>
    <row r="95" ht="18" customHeight="1" x14ac:dyDescent="0.25"/>
    <row r="96" ht="14.1" customHeight="1" x14ac:dyDescent="0.25"/>
    <row r="97" ht="14.25" customHeight="1" x14ac:dyDescent="0.25"/>
    <row r="98" ht="22.5" customHeight="1" x14ac:dyDescent="0.25"/>
    <row r="99" ht="14.25" customHeight="1" x14ac:dyDescent="0.25"/>
    <row r="100" ht="14.25" customHeight="1" x14ac:dyDescent="0.25"/>
    <row r="101" ht="14.25" customHeight="1" x14ac:dyDescent="0.25"/>
    <row r="102" ht="14.25" customHeight="1" x14ac:dyDescent="0.25"/>
    <row r="103" ht="14.25" customHeight="1" x14ac:dyDescent="0.25"/>
    <row r="104" ht="14.25" customHeight="1" x14ac:dyDescent="0.25"/>
    <row r="105" ht="14.25" customHeight="1" x14ac:dyDescent="0.25"/>
    <row r="106" ht="14.25" customHeight="1" x14ac:dyDescent="0.25"/>
    <row r="107" ht="14.25" customHeight="1" x14ac:dyDescent="0.25"/>
    <row r="108" ht="14.25" customHeight="1" x14ac:dyDescent="0.25"/>
    <row r="109" ht="14.25" customHeight="1" x14ac:dyDescent="0.25"/>
    <row r="110" ht="14.25" customHeight="1" x14ac:dyDescent="0.25"/>
    <row r="111" ht="14.25" customHeight="1" x14ac:dyDescent="0.25"/>
    <row r="112" ht="14.25" customHeight="1" x14ac:dyDescent="0.25"/>
    <row r="113" ht="14.25" customHeight="1" x14ac:dyDescent="0.25"/>
    <row r="114" ht="14.25" customHeight="1" x14ac:dyDescent="0.25"/>
    <row r="115" ht="14.25" customHeight="1" x14ac:dyDescent="0.25"/>
    <row r="116" ht="14.25" customHeight="1" x14ac:dyDescent="0.25"/>
    <row r="117" ht="14.25" customHeight="1" x14ac:dyDescent="0.25"/>
    <row r="118" ht="14.25" customHeight="1" x14ac:dyDescent="0.25"/>
    <row r="119" ht="14.25" customHeight="1" x14ac:dyDescent="0.25"/>
    <row r="120" ht="14.25" customHeight="1" x14ac:dyDescent="0.25"/>
    <row r="121" ht="14.25" customHeight="1" x14ac:dyDescent="0.25"/>
    <row r="122" ht="14.25" customHeight="1" x14ac:dyDescent="0.25"/>
    <row r="123" ht="14.25" customHeight="1" x14ac:dyDescent="0.25"/>
    <row r="124" ht="14.25" customHeight="1" x14ac:dyDescent="0.25"/>
    <row r="125" ht="14.25" customHeight="1" x14ac:dyDescent="0.25"/>
    <row r="126" ht="14.25" customHeight="1" x14ac:dyDescent="0.25"/>
    <row r="127" ht="14.25" customHeight="1" x14ac:dyDescent="0.25"/>
    <row r="128" ht="14.25" customHeight="1" x14ac:dyDescent="0.25"/>
    <row r="129" ht="14.25" customHeight="1" x14ac:dyDescent="0.25"/>
    <row r="130" ht="14.25" customHeight="1" x14ac:dyDescent="0.25"/>
    <row r="131" ht="14.25" customHeight="1" x14ac:dyDescent="0.25"/>
    <row r="132" ht="14.25" customHeight="1" x14ac:dyDescent="0.25"/>
    <row r="133" ht="14.25" customHeight="1" x14ac:dyDescent="0.25"/>
    <row r="134" ht="14.25" customHeight="1" x14ac:dyDescent="0.25"/>
    <row r="135" ht="14.25" customHeight="1" x14ac:dyDescent="0.25"/>
    <row r="136" ht="14.25" customHeight="1" x14ac:dyDescent="0.25"/>
    <row r="137" ht="14.25" customHeight="1" x14ac:dyDescent="0.25"/>
    <row r="138" ht="14.25" customHeight="1" x14ac:dyDescent="0.25"/>
    <row r="139" ht="14.25" customHeight="1" x14ac:dyDescent="0.25"/>
    <row r="140" ht="14.25" customHeight="1" x14ac:dyDescent="0.25"/>
    <row r="141" ht="14.25" customHeight="1" x14ac:dyDescent="0.25"/>
    <row r="142" ht="14.25" customHeight="1" x14ac:dyDescent="0.25"/>
    <row r="143" ht="14.25" customHeight="1" x14ac:dyDescent="0.25"/>
    <row r="144" ht="14.25" customHeight="1" x14ac:dyDescent="0.25"/>
    <row r="145" ht="14.25" customHeight="1" x14ac:dyDescent="0.25"/>
    <row r="146" ht="14.25" customHeight="1" x14ac:dyDescent="0.25"/>
    <row r="147" ht="14.25" customHeight="1" x14ac:dyDescent="0.25"/>
    <row r="148" ht="14.25" customHeight="1" x14ac:dyDescent="0.25"/>
    <row r="149" ht="14.25" customHeight="1" x14ac:dyDescent="0.25"/>
    <row r="150" ht="14.25" customHeight="1" x14ac:dyDescent="0.25"/>
    <row r="151" ht="14.25" customHeight="1" x14ac:dyDescent="0.25"/>
    <row r="152" ht="14.25" customHeight="1" x14ac:dyDescent="0.25"/>
    <row r="153" ht="14.25" customHeight="1" x14ac:dyDescent="0.25"/>
    <row r="154" ht="14.25" customHeight="1" x14ac:dyDescent="0.25"/>
    <row r="155" ht="14.25" customHeight="1" x14ac:dyDescent="0.25"/>
    <row r="156" ht="14.25" customHeight="1" x14ac:dyDescent="0.25"/>
    <row r="157" ht="14.25" customHeight="1" x14ac:dyDescent="0.25"/>
    <row r="158" ht="14.25" customHeight="1" x14ac:dyDescent="0.25"/>
    <row r="159" ht="14.25" customHeight="1" x14ac:dyDescent="0.25"/>
    <row r="160" ht="14.25" customHeight="1" x14ac:dyDescent="0.25"/>
    <row r="161" ht="14.25" customHeight="1" x14ac:dyDescent="0.25"/>
    <row r="162" ht="14.25" customHeight="1" x14ac:dyDescent="0.25"/>
    <row r="163" ht="14.25" customHeight="1" x14ac:dyDescent="0.25"/>
    <row r="164" ht="14.25" customHeight="1" x14ac:dyDescent="0.25"/>
    <row r="165" ht="14.25" customHeight="1" x14ac:dyDescent="0.25"/>
    <row r="166" ht="14.25" customHeight="1" x14ac:dyDescent="0.25"/>
    <row r="167" ht="14.25" customHeight="1" x14ac:dyDescent="0.25"/>
    <row r="168" ht="14.25" customHeight="1" x14ac:dyDescent="0.25"/>
    <row r="169" ht="14.25" customHeight="1" x14ac:dyDescent="0.25"/>
    <row r="170" ht="14.25" customHeight="1" x14ac:dyDescent="0.25"/>
    <row r="171" ht="14.25" customHeight="1" x14ac:dyDescent="0.25"/>
    <row r="172" ht="14.25" customHeight="1" x14ac:dyDescent="0.25"/>
    <row r="173" ht="14.25" customHeight="1" x14ac:dyDescent="0.25"/>
    <row r="174" ht="14.25" customHeight="1" x14ac:dyDescent="0.25"/>
    <row r="175" ht="14.25" customHeight="1" x14ac:dyDescent="0.25"/>
    <row r="176" ht="14.25" customHeight="1" x14ac:dyDescent="0.25"/>
    <row r="177" ht="14.25" customHeight="1" x14ac:dyDescent="0.25"/>
    <row r="178" ht="14.25" customHeight="1" x14ac:dyDescent="0.25"/>
    <row r="179" ht="14.25" customHeight="1" x14ac:dyDescent="0.25"/>
    <row r="180" ht="14.25" customHeight="1" x14ac:dyDescent="0.25"/>
    <row r="181" ht="14.25" customHeight="1" x14ac:dyDescent="0.25"/>
    <row r="182" ht="14.25" customHeight="1" x14ac:dyDescent="0.25"/>
    <row r="183" ht="14.25" customHeight="1" x14ac:dyDescent="0.25"/>
    <row r="184" ht="14.25" customHeight="1" x14ac:dyDescent="0.25"/>
    <row r="185" ht="14.25" customHeight="1" x14ac:dyDescent="0.25"/>
    <row r="186" ht="14.25" customHeight="1" x14ac:dyDescent="0.25"/>
    <row r="187" ht="14.25" customHeight="1" x14ac:dyDescent="0.25"/>
    <row r="188" ht="14.25" customHeight="1" x14ac:dyDescent="0.25"/>
    <row r="189" ht="14.25" customHeight="1" x14ac:dyDescent="0.25"/>
    <row r="190" ht="14.25" customHeight="1" x14ac:dyDescent="0.25"/>
    <row r="191" ht="14.25" customHeight="1" x14ac:dyDescent="0.25"/>
    <row r="192" ht="14.25" customHeight="1" x14ac:dyDescent="0.25"/>
    <row r="193" ht="14.25" customHeight="1" x14ac:dyDescent="0.25"/>
    <row r="194" ht="14.25" customHeight="1" x14ac:dyDescent="0.25"/>
    <row r="195" ht="14.25" customHeight="1" x14ac:dyDescent="0.25"/>
    <row r="196" ht="14.25" customHeight="1" x14ac:dyDescent="0.25"/>
    <row r="197" ht="14.25" customHeight="1" x14ac:dyDescent="0.25"/>
    <row r="198" ht="14.25" customHeight="1" x14ac:dyDescent="0.25"/>
    <row r="199" ht="14.25" customHeight="1" x14ac:dyDescent="0.25"/>
    <row r="200" ht="14.25" customHeight="1" x14ac:dyDescent="0.25"/>
    <row r="201" ht="14.25" customHeight="1" x14ac:dyDescent="0.25"/>
    <row r="202" ht="14.25" customHeight="1" x14ac:dyDescent="0.25"/>
    <row r="203" ht="14.25" customHeight="1" x14ac:dyDescent="0.25"/>
    <row r="204" ht="14.25" customHeight="1" x14ac:dyDescent="0.25"/>
    <row r="205" ht="14.25" customHeight="1" x14ac:dyDescent="0.25"/>
    <row r="206" ht="14.25" customHeight="1" x14ac:dyDescent="0.25"/>
    <row r="207" ht="14.25" customHeight="1" x14ac:dyDescent="0.25"/>
    <row r="208" ht="14.25" customHeight="1" x14ac:dyDescent="0.25"/>
    <row r="209" ht="14.25" customHeight="1" x14ac:dyDescent="0.25"/>
    <row r="210" ht="14.25" customHeight="1" x14ac:dyDescent="0.25"/>
    <row r="211" ht="14.25" customHeight="1" x14ac:dyDescent="0.25"/>
    <row r="212" ht="14.25" customHeight="1" x14ac:dyDescent="0.25"/>
    <row r="213" ht="14.25" customHeight="1" x14ac:dyDescent="0.25"/>
    <row r="214" ht="14.25" customHeight="1" x14ac:dyDescent="0.25"/>
    <row r="215" ht="14.25" customHeight="1" x14ac:dyDescent="0.25"/>
    <row r="216" ht="14.25" customHeight="1" x14ac:dyDescent="0.25"/>
    <row r="217" ht="14.25" customHeight="1" x14ac:dyDescent="0.25"/>
    <row r="218" ht="14.25" customHeight="1" x14ac:dyDescent="0.25"/>
    <row r="219" ht="14.25" customHeight="1" x14ac:dyDescent="0.25"/>
    <row r="220" ht="14.25" customHeight="1" x14ac:dyDescent="0.25"/>
    <row r="221" ht="14.25" customHeight="1" x14ac:dyDescent="0.25"/>
    <row r="222" ht="14.25" customHeight="1" x14ac:dyDescent="0.25"/>
    <row r="223" ht="14.25" customHeight="1" x14ac:dyDescent="0.25"/>
    <row r="224" ht="14.25" customHeight="1" x14ac:dyDescent="0.25"/>
    <row r="225" ht="14.25" customHeight="1" x14ac:dyDescent="0.25"/>
    <row r="226" ht="14.25" customHeight="1" x14ac:dyDescent="0.25"/>
    <row r="227" ht="14.25" customHeight="1" x14ac:dyDescent="0.25"/>
    <row r="228" ht="14.25" customHeight="1" x14ac:dyDescent="0.25"/>
    <row r="229" ht="14.25" customHeight="1" x14ac:dyDescent="0.25"/>
    <row r="230" ht="14.25" customHeight="1" x14ac:dyDescent="0.25"/>
    <row r="231" ht="14.25" customHeight="1" x14ac:dyDescent="0.25"/>
    <row r="232" ht="14.25" customHeight="1" x14ac:dyDescent="0.25"/>
    <row r="233" ht="14.25" customHeight="1" x14ac:dyDescent="0.25"/>
    <row r="234" ht="14.25" customHeight="1" x14ac:dyDescent="0.25"/>
    <row r="235" ht="14.25" customHeight="1" x14ac:dyDescent="0.25"/>
    <row r="236" ht="14.25" customHeight="1" x14ac:dyDescent="0.25"/>
    <row r="237" ht="14.25" customHeight="1" x14ac:dyDescent="0.25"/>
    <row r="238" ht="14.25" customHeight="1" x14ac:dyDescent="0.25"/>
    <row r="239" ht="14.25" customHeight="1" x14ac:dyDescent="0.25"/>
    <row r="240" ht="14.25" customHeight="1" x14ac:dyDescent="0.25"/>
    <row r="241" ht="14.25" customHeight="1" x14ac:dyDescent="0.25"/>
    <row r="242" ht="14.25" customHeight="1" x14ac:dyDescent="0.25"/>
    <row r="243" ht="14.25" customHeight="1" x14ac:dyDescent="0.25"/>
    <row r="244" ht="14.25" customHeight="1" x14ac:dyDescent="0.25"/>
    <row r="245" ht="14.25" customHeight="1" x14ac:dyDescent="0.25"/>
    <row r="246" ht="14.25" customHeight="1" x14ac:dyDescent="0.25"/>
    <row r="247" ht="14.25" customHeight="1" x14ac:dyDescent="0.25"/>
    <row r="248" ht="14.25" customHeight="1" x14ac:dyDescent="0.25"/>
    <row r="249" ht="14.25" customHeight="1" x14ac:dyDescent="0.25"/>
    <row r="250" ht="14.25" customHeight="1" x14ac:dyDescent="0.25"/>
    <row r="251" ht="14.25" customHeight="1" x14ac:dyDescent="0.25"/>
    <row r="252" ht="14.25" customHeight="1" x14ac:dyDescent="0.25"/>
    <row r="253" ht="14.25" customHeight="1" x14ac:dyDescent="0.25"/>
    <row r="254" ht="14.25" customHeight="1" x14ac:dyDescent="0.25"/>
    <row r="255" ht="14.25" customHeight="1" x14ac:dyDescent="0.25"/>
    <row r="256" ht="14.25" customHeight="1" x14ac:dyDescent="0.25"/>
    <row r="257" ht="14.25" customHeight="1" x14ac:dyDescent="0.25"/>
    <row r="258" ht="14.25" customHeight="1" x14ac:dyDescent="0.25"/>
    <row r="259" ht="14.25" customHeight="1" x14ac:dyDescent="0.25"/>
    <row r="260" ht="14.25" customHeight="1" x14ac:dyDescent="0.25"/>
    <row r="261" ht="14.25" customHeight="1" x14ac:dyDescent="0.25"/>
    <row r="262" ht="14.25" customHeight="1" x14ac:dyDescent="0.25"/>
    <row r="263" ht="14.25" customHeight="1" x14ac:dyDescent="0.25"/>
    <row r="264" ht="14.25" customHeight="1" x14ac:dyDescent="0.25"/>
    <row r="265" ht="14.25" customHeight="1" x14ac:dyDescent="0.25"/>
    <row r="266" ht="14.25" customHeight="1" x14ac:dyDescent="0.25"/>
    <row r="267" ht="14.25" customHeight="1" x14ac:dyDescent="0.25"/>
    <row r="268" ht="14.25" customHeight="1" x14ac:dyDescent="0.25"/>
    <row r="269" ht="14.25" customHeight="1" x14ac:dyDescent="0.25"/>
    <row r="270" ht="14.25" customHeight="1" x14ac:dyDescent="0.25"/>
    <row r="271" ht="14.25" customHeight="1" x14ac:dyDescent="0.25"/>
    <row r="272" ht="14.25" customHeight="1" x14ac:dyDescent="0.25"/>
    <row r="273" ht="14.25" customHeight="1" x14ac:dyDescent="0.25"/>
    <row r="274" ht="14.25" customHeight="1" x14ac:dyDescent="0.25"/>
    <row r="275" ht="14.25" customHeight="1" x14ac:dyDescent="0.25"/>
    <row r="276" ht="14.25" customHeight="1" x14ac:dyDescent="0.25"/>
    <row r="277" ht="14.25" customHeight="1" x14ac:dyDescent="0.25"/>
    <row r="278" ht="14.25" customHeight="1" x14ac:dyDescent="0.25"/>
    <row r="279" ht="14.25" customHeight="1" x14ac:dyDescent="0.25"/>
    <row r="280" ht="14.25" customHeight="1" x14ac:dyDescent="0.25"/>
    <row r="281" ht="14.25" customHeight="1" x14ac:dyDescent="0.25"/>
    <row r="282" ht="14.25" customHeight="1" x14ac:dyDescent="0.25"/>
    <row r="283" ht="14.25" customHeight="1" x14ac:dyDescent="0.25"/>
    <row r="284" ht="14.25" customHeight="1" x14ac:dyDescent="0.25"/>
    <row r="285" ht="14.25" customHeight="1" x14ac:dyDescent="0.25"/>
    <row r="286" ht="14.25" customHeight="1" x14ac:dyDescent="0.25"/>
    <row r="287" ht="14.25" customHeight="1" x14ac:dyDescent="0.25"/>
    <row r="288" ht="14.25" customHeight="1" x14ac:dyDescent="0.25"/>
    <row r="289" ht="14.25" customHeight="1" x14ac:dyDescent="0.25"/>
    <row r="290" ht="14.25" customHeight="1" x14ac:dyDescent="0.25"/>
    <row r="291" ht="14.25" customHeight="1" x14ac:dyDescent="0.25"/>
    <row r="292" ht="14.25" customHeight="1" x14ac:dyDescent="0.25"/>
    <row r="293" ht="14.25" customHeight="1" x14ac:dyDescent="0.25"/>
    <row r="294" ht="14.25" customHeight="1" x14ac:dyDescent="0.25"/>
    <row r="295" ht="14.25" customHeight="1" x14ac:dyDescent="0.25"/>
    <row r="296" ht="14.25" customHeight="1" x14ac:dyDescent="0.25"/>
    <row r="297" ht="14.25" customHeight="1" x14ac:dyDescent="0.25"/>
    <row r="298" ht="14.25" customHeight="1" x14ac:dyDescent="0.25"/>
    <row r="299" ht="14.25" customHeight="1" x14ac:dyDescent="0.25"/>
    <row r="300" ht="14.25" customHeight="1" x14ac:dyDescent="0.25"/>
    <row r="301" ht="14.25" customHeight="1" x14ac:dyDescent="0.25"/>
    <row r="302" ht="14.25" customHeight="1" x14ac:dyDescent="0.25"/>
    <row r="303" ht="14.25" customHeight="1" x14ac:dyDescent="0.25"/>
    <row r="304" ht="14.25" customHeight="1" x14ac:dyDescent="0.25"/>
    <row r="305" ht="14.25" customHeight="1" x14ac:dyDescent="0.25"/>
    <row r="306" ht="14.25" customHeight="1" x14ac:dyDescent="0.25"/>
    <row r="307" ht="14.25" customHeight="1" x14ac:dyDescent="0.25"/>
    <row r="308" ht="14.25" customHeight="1" x14ac:dyDescent="0.25"/>
    <row r="309" ht="14.25" customHeight="1" x14ac:dyDescent="0.25"/>
    <row r="310" ht="14.25" customHeight="1" x14ac:dyDescent="0.25"/>
    <row r="311" ht="14.25" customHeight="1" x14ac:dyDescent="0.25"/>
    <row r="312" ht="14.25" customHeight="1" x14ac:dyDescent="0.25"/>
    <row r="313" ht="14.25" customHeight="1" x14ac:dyDescent="0.25"/>
    <row r="314" ht="14.25" customHeight="1" x14ac:dyDescent="0.25"/>
    <row r="315" ht="14.25" customHeight="1" x14ac:dyDescent="0.25"/>
    <row r="316" ht="14.25" customHeight="1" x14ac:dyDescent="0.25"/>
    <row r="317" ht="14.25" customHeight="1" x14ac:dyDescent="0.25"/>
    <row r="318" ht="14.25" customHeight="1" x14ac:dyDescent="0.25"/>
    <row r="319" ht="14.25" customHeight="1" x14ac:dyDescent="0.25"/>
    <row r="320" ht="14.25" customHeight="1" x14ac:dyDescent="0.25"/>
    <row r="321" ht="14.25" customHeight="1" x14ac:dyDescent="0.25"/>
    <row r="322" ht="14.25" customHeight="1" x14ac:dyDescent="0.25"/>
    <row r="323" ht="14.25" customHeight="1" x14ac:dyDescent="0.25"/>
    <row r="324" ht="14.25" customHeight="1" x14ac:dyDescent="0.25"/>
    <row r="325" ht="14.25" customHeight="1" x14ac:dyDescent="0.25"/>
    <row r="326" ht="14.25" customHeight="1" x14ac:dyDescent="0.25"/>
    <row r="327" ht="14.25" customHeight="1" x14ac:dyDescent="0.25"/>
    <row r="328" ht="14.25" customHeight="1" x14ac:dyDescent="0.25"/>
    <row r="329" ht="14.25" customHeight="1" x14ac:dyDescent="0.25"/>
    <row r="330" ht="14.25" customHeight="1" x14ac:dyDescent="0.25"/>
    <row r="331" ht="14.25" customHeight="1" x14ac:dyDescent="0.25"/>
    <row r="332" ht="14.25" customHeight="1" x14ac:dyDescent="0.25"/>
    <row r="333" ht="14.25" customHeight="1" x14ac:dyDescent="0.25"/>
    <row r="334" ht="14.25" customHeight="1" x14ac:dyDescent="0.25"/>
    <row r="335" ht="14.25" customHeight="1" x14ac:dyDescent="0.25"/>
    <row r="336" ht="14.25" customHeight="1" x14ac:dyDescent="0.25"/>
    <row r="337" ht="14.25" customHeight="1" x14ac:dyDescent="0.25"/>
    <row r="338" ht="14.25" customHeight="1" x14ac:dyDescent="0.25"/>
    <row r="339" ht="14.25" customHeight="1" x14ac:dyDescent="0.25"/>
    <row r="340" ht="14.25" customHeight="1" x14ac:dyDescent="0.25"/>
    <row r="341" ht="14.25" customHeight="1" x14ac:dyDescent="0.25"/>
    <row r="342" ht="14.25" customHeight="1" x14ac:dyDescent="0.25"/>
    <row r="343" ht="14.25" customHeight="1" x14ac:dyDescent="0.25"/>
    <row r="344" ht="14.25" customHeight="1" x14ac:dyDescent="0.25"/>
    <row r="345" ht="14.25" customHeight="1" x14ac:dyDescent="0.25"/>
    <row r="346" ht="14.25" customHeight="1" x14ac:dyDescent="0.25"/>
    <row r="347" ht="14.25" customHeight="1" x14ac:dyDescent="0.25"/>
    <row r="348" ht="14.25" customHeight="1" x14ac:dyDescent="0.25"/>
    <row r="349" ht="14.25" customHeight="1" x14ac:dyDescent="0.25"/>
    <row r="350" ht="14.25" customHeight="1" x14ac:dyDescent="0.25"/>
    <row r="351" ht="14.25" customHeight="1" x14ac:dyDescent="0.25"/>
    <row r="352" ht="14.25" customHeight="1" x14ac:dyDescent="0.25"/>
    <row r="353" ht="14.25" customHeight="1" x14ac:dyDescent="0.25"/>
    <row r="354" ht="14.25" customHeight="1" x14ac:dyDescent="0.25"/>
    <row r="355" ht="14.25" customHeight="1" x14ac:dyDescent="0.25"/>
    <row r="356" ht="14.25" customHeight="1" x14ac:dyDescent="0.25"/>
    <row r="357" ht="14.25" customHeight="1" x14ac:dyDescent="0.25"/>
    <row r="358" ht="14.25" customHeight="1" x14ac:dyDescent="0.25"/>
    <row r="359" ht="14.25" customHeight="1" x14ac:dyDescent="0.25"/>
    <row r="360" ht="14.25" customHeight="1" x14ac:dyDescent="0.25"/>
    <row r="361" ht="14.25" customHeight="1" x14ac:dyDescent="0.25"/>
    <row r="362" ht="14.25" customHeight="1" x14ac:dyDescent="0.25"/>
    <row r="363" ht="14.25" customHeight="1" x14ac:dyDescent="0.25"/>
    <row r="364" ht="14.25" customHeight="1" x14ac:dyDescent="0.25"/>
    <row r="365" ht="14.25" customHeight="1" x14ac:dyDescent="0.25"/>
    <row r="366" ht="14.25" customHeight="1" x14ac:dyDescent="0.25"/>
    <row r="367" ht="14.25" customHeight="1" x14ac:dyDescent="0.25"/>
    <row r="368" ht="14.25" customHeight="1" x14ac:dyDescent="0.25"/>
    <row r="369" ht="14.25" customHeight="1" x14ac:dyDescent="0.25"/>
    <row r="370" ht="14.25" customHeight="1" x14ac:dyDescent="0.25"/>
    <row r="371" ht="14.25" customHeight="1" x14ac:dyDescent="0.25"/>
    <row r="372" ht="14.25" customHeight="1" x14ac:dyDescent="0.25"/>
    <row r="373" ht="14.25" customHeight="1" x14ac:dyDescent="0.25"/>
    <row r="374" ht="14.25" customHeight="1" x14ac:dyDescent="0.25"/>
    <row r="375" ht="14.25" customHeight="1" x14ac:dyDescent="0.25"/>
    <row r="376" ht="14.25" customHeight="1" x14ac:dyDescent="0.25"/>
    <row r="377" ht="14.25" customHeight="1" x14ac:dyDescent="0.25"/>
    <row r="378" ht="14.25" customHeight="1" x14ac:dyDescent="0.25"/>
    <row r="379" ht="14.25" customHeight="1" x14ac:dyDescent="0.25"/>
    <row r="380" ht="14.25" customHeight="1" x14ac:dyDescent="0.25"/>
    <row r="381" ht="14.25" customHeight="1" x14ac:dyDescent="0.25"/>
    <row r="382" ht="14.25" customHeight="1" x14ac:dyDescent="0.25"/>
    <row r="383" ht="14.25" customHeight="1" x14ac:dyDescent="0.25"/>
    <row r="384" ht="14.25" customHeight="1" x14ac:dyDescent="0.25"/>
    <row r="385" ht="14.25" customHeight="1" x14ac:dyDescent="0.25"/>
    <row r="386" ht="14.25" customHeight="1" x14ac:dyDescent="0.25"/>
    <row r="387" ht="14.25" customHeight="1" x14ac:dyDescent="0.25"/>
    <row r="388" ht="14.25" customHeight="1" x14ac:dyDescent="0.25"/>
    <row r="389" ht="14.25" customHeight="1" x14ac:dyDescent="0.25"/>
    <row r="390" ht="14.25" customHeight="1" x14ac:dyDescent="0.25"/>
    <row r="391" ht="14.25" customHeight="1" x14ac:dyDescent="0.25"/>
    <row r="392" ht="14.25" customHeight="1" x14ac:dyDescent="0.25"/>
    <row r="393" ht="14.25" customHeight="1" x14ac:dyDescent="0.25"/>
    <row r="394" ht="14.25" customHeight="1" x14ac:dyDescent="0.25"/>
    <row r="395" ht="14.25" customHeight="1" x14ac:dyDescent="0.25"/>
    <row r="396" ht="14.25" customHeight="1" x14ac:dyDescent="0.25"/>
    <row r="397" ht="14.25" customHeight="1" x14ac:dyDescent="0.25"/>
    <row r="398" ht="14.25" customHeight="1" x14ac:dyDescent="0.25"/>
    <row r="399" ht="14.25" customHeight="1" x14ac:dyDescent="0.25"/>
    <row r="400" ht="14.25" customHeight="1" x14ac:dyDescent="0.25"/>
    <row r="401" ht="14.25" customHeight="1" x14ac:dyDescent="0.25"/>
    <row r="402" ht="14.25" customHeight="1" x14ac:dyDescent="0.25"/>
    <row r="403" ht="14.25" customHeight="1" x14ac:dyDescent="0.25"/>
    <row r="404" ht="14.25" customHeight="1" x14ac:dyDescent="0.25"/>
    <row r="405" ht="14.25" customHeight="1" x14ac:dyDescent="0.25"/>
    <row r="406" ht="14.25" customHeight="1" x14ac:dyDescent="0.25"/>
    <row r="407" ht="14.25" customHeight="1" x14ac:dyDescent="0.25"/>
    <row r="408" ht="14.25" customHeight="1" x14ac:dyDescent="0.25"/>
    <row r="409" ht="14.25" customHeight="1" x14ac:dyDescent="0.25"/>
    <row r="410" ht="14.25" customHeight="1" x14ac:dyDescent="0.25"/>
    <row r="411" ht="14.25" customHeight="1" x14ac:dyDescent="0.25"/>
    <row r="412" ht="14.25" customHeight="1" x14ac:dyDescent="0.25"/>
    <row r="413" ht="14.25" customHeight="1" x14ac:dyDescent="0.25"/>
    <row r="414" ht="14.25" customHeight="1" x14ac:dyDescent="0.25"/>
    <row r="415" ht="14.25" customHeight="1" x14ac:dyDescent="0.25"/>
    <row r="416" ht="14.25" customHeight="1" x14ac:dyDescent="0.25"/>
    <row r="417" ht="14.25" customHeight="1" x14ac:dyDescent="0.25"/>
    <row r="418" ht="14.25" customHeight="1" x14ac:dyDescent="0.25"/>
    <row r="419" ht="14.25" customHeight="1" x14ac:dyDescent="0.25"/>
    <row r="420" ht="14.25" customHeight="1" x14ac:dyDescent="0.25"/>
    <row r="421" ht="14.25" customHeight="1" x14ac:dyDescent="0.25"/>
    <row r="422" ht="14.25" customHeight="1" x14ac:dyDescent="0.25"/>
    <row r="423" ht="14.25" customHeight="1" x14ac:dyDescent="0.25"/>
    <row r="424" ht="14.25" customHeight="1" x14ac:dyDescent="0.25"/>
    <row r="425" ht="14.25" customHeight="1" x14ac:dyDescent="0.25"/>
    <row r="426" ht="14.25" customHeight="1" x14ac:dyDescent="0.25"/>
    <row r="427" ht="14.25" customHeight="1" x14ac:dyDescent="0.25"/>
    <row r="428" ht="14.25" customHeight="1" x14ac:dyDescent="0.25"/>
    <row r="429" ht="14.25" customHeight="1" x14ac:dyDescent="0.25"/>
    <row r="430" ht="14.25" customHeight="1" x14ac:dyDescent="0.25"/>
    <row r="431" ht="14.25" customHeight="1" x14ac:dyDescent="0.25"/>
    <row r="432" ht="14.25" customHeight="1" x14ac:dyDescent="0.25"/>
    <row r="433" ht="14.25" customHeight="1" x14ac:dyDescent="0.25"/>
    <row r="434" ht="14.25" customHeight="1" x14ac:dyDescent="0.25"/>
    <row r="435" ht="14.25" customHeight="1" x14ac:dyDescent="0.25"/>
    <row r="436" ht="14.25" customHeight="1" x14ac:dyDescent="0.25"/>
    <row r="437" ht="14.25" customHeight="1" x14ac:dyDescent="0.25"/>
    <row r="438" ht="14.25" customHeight="1" x14ac:dyDescent="0.25"/>
    <row r="439" ht="14.25" customHeight="1" x14ac:dyDescent="0.25"/>
    <row r="440" ht="14.25" customHeight="1" x14ac:dyDescent="0.25"/>
    <row r="441" ht="14.25" customHeight="1" x14ac:dyDescent="0.25"/>
    <row r="442" ht="14.25" customHeight="1" x14ac:dyDescent="0.25"/>
    <row r="443" ht="14.25" customHeight="1" x14ac:dyDescent="0.25"/>
    <row r="444" ht="14.25" customHeight="1" x14ac:dyDescent="0.25"/>
    <row r="445" ht="14.25" customHeight="1" x14ac:dyDescent="0.25"/>
    <row r="446" ht="14.25" customHeight="1" x14ac:dyDescent="0.25"/>
    <row r="447" ht="14.25" customHeight="1" x14ac:dyDescent="0.25"/>
    <row r="448" ht="14.25" customHeight="1" x14ac:dyDescent="0.25"/>
    <row r="449" ht="14.25" customHeight="1" x14ac:dyDescent="0.25"/>
    <row r="450" ht="14.25" customHeight="1" x14ac:dyDescent="0.25"/>
    <row r="451" ht="14.25" customHeight="1" x14ac:dyDescent="0.25"/>
    <row r="452" ht="14.25" customHeight="1" x14ac:dyDescent="0.25"/>
    <row r="453" ht="14.25" customHeight="1" x14ac:dyDescent="0.25"/>
    <row r="454" ht="14.25" customHeight="1" x14ac:dyDescent="0.25"/>
    <row r="455" ht="14.25" customHeight="1" x14ac:dyDescent="0.25"/>
    <row r="456" ht="14.25" customHeight="1" x14ac:dyDescent="0.25"/>
    <row r="457" ht="14.25" customHeight="1" x14ac:dyDescent="0.25"/>
    <row r="458" ht="14.25" customHeight="1" x14ac:dyDescent="0.25"/>
    <row r="459" ht="14.25" customHeight="1" x14ac:dyDescent="0.25"/>
    <row r="460" ht="14.25" customHeight="1" x14ac:dyDescent="0.25"/>
    <row r="461" ht="14.25" customHeight="1" x14ac:dyDescent="0.25"/>
    <row r="462" ht="14.25" customHeight="1" x14ac:dyDescent="0.25"/>
    <row r="463" ht="14.25" customHeight="1" x14ac:dyDescent="0.25"/>
    <row r="464" ht="14.25" customHeight="1" x14ac:dyDescent="0.25"/>
    <row r="465" ht="14.25" customHeight="1" x14ac:dyDescent="0.25"/>
    <row r="466" ht="14.25" customHeight="1" x14ac:dyDescent="0.25"/>
    <row r="467" ht="14.25" customHeight="1" x14ac:dyDescent="0.25"/>
    <row r="468" ht="14.25" customHeight="1" x14ac:dyDescent="0.25"/>
    <row r="469" ht="14.25" customHeight="1" x14ac:dyDescent="0.25"/>
    <row r="470" ht="14.25" customHeight="1" x14ac:dyDescent="0.25"/>
    <row r="471" ht="14.25" customHeight="1" x14ac:dyDescent="0.25"/>
    <row r="472" ht="14.25" customHeight="1" x14ac:dyDescent="0.25"/>
    <row r="473" ht="14.25" customHeight="1" x14ac:dyDescent="0.25"/>
    <row r="474" ht="14.25" customHeight="1" x14ac:dyDescent="0.25"/>
    <row r="475" ht="14.25" customHeight="1" x14ac:dyDescent="0.25"/>
    <row r="476" ht="14.25" customHeight="1" x14ac:dyDescent="0.25"/>
    <row r="477" ht="14.25" customHeight="1" x14ac:dyDescent="0.25"/>
    <row r="478" ht="14.25" customHeight="1" x14ac:dyDescent="0.25"/>
    <row r="479" ht="14.25" customHeight="1" x14ac:dyDescent="0.25"/>
    <row r="480" ht="14.25" customHeight="1" x14ac:dyDescent="0.25"/>
    <row r="481" ht="14.25" customHeight="1" x14ac:dyDescent="0.25"/>
    <row r="482" ht="14.25" customHeight="1" x14ac:dyDescent="0.25"/>
    <row r="483" ht="14.25" customHeight="1" x14ac:dyDescent="0.25"/>
    <row r="484" ht="14.25" customHeight="1" x14ac:dyDescent="0.25"/>
    <row r="485" ht="14.25" customHeight="1" x14ac:dyDescent="0.25"/>
    <row r="486" ht="14.25" customHeight="1" x14ac:dyDescent="0.25"/>
    <row r="487" ht="14.25" customHeight="1" x14ac:dyDescent="0.25"/>
    <row r="488" ht="14.25" customHeight="1" x14ac:dyDescent="0.25"/>
    <row r="489" ht="14.25" customHeight="1" x14ac:dyDescent="0.25"/>
    <row r="490" ht="14.25" customHeight="1" x14ac:dyDescent="0.25"/>
    <row r="491" ht="14.25" customHeight="1" x14ac:dyDescent="0.25"/>
    <row r="492" ht="14.25" customHeight="1" x14ac:dyDescent="0.25"/>
    <row r="493" ht="14.25" customHeight="1" x14ac:dyDescent="0.25"/>
    <row r="494" ht="14.25" customHeight="1" x14ac:dyDescent="0.25"/>
    <row r="495" ht="14.25" customHeight="1" x14ac:dyDescent="0.25"/>
    <row r="496" ht="14.25" customHeight="1" x14ac:dyDescent="0.25"/>
    <row r="497" ht="14.25" customHeight="1" x14ac:dyDescent="0.25"/>
    <row r="498" ht="14.25" customHeight="1" x14ac:dyDescent="0.25"/>
    <row r="499" ht="14.25" customHeight="1" x14ac:dyDescent="0.25"/>
    <row r="500" ht="14.25" customHeight="1" x14ac:dyDescent="0.25"/>
    <row r="501" ht="14.25" customHeight="1" x14ac:dyDescent="0.25"/>
    <row r="502" ht="14.25" customHeight="1" x14ac:dyDescent="0.25"/>
    <row r="503" ht="14.25" customHeight="1" x14ac:dyDescent="0.25"/>
    <row r="504" ht="14.25" customHeight="1" x14ac:dyDescent="0.25"/>
    <row r="505" ht="14.25" customHeight="1" x14ac:dyDescent="0.25"/>
    <row r="506" ht="14.25" customHeight="1" x14ac:dyDescent="0.25"/>
    <row r="507" ht="14.25" customHeight="1" x14ac:dyDescent="0.25"/>
    <row r="508" ht="14.25" customHeight="1" x14ac:dyDescent="0.25"/>
    <row r="509" ht="14.25" customHeight="1" x14ac:dyDescent="0.25"/>
    <row r="510" ht="14.25" customHeight="1" x14ac:dyDescent="0.25"/>
    <row r="511" ht="14.25" customHeight="1" x14ac:dyDescent="0.25"/>
    <row r="512" ht="14.25" customHeight="1" x14ac:dyDescent="0.25"/>
    <row r="513" ht="14.25" customHeight="1" x14ac:dyDescent="0.25"/>
    <row r="514" ht="14.25" customHeight="1" x14ac:dyDescent="0.25"/>
    <row r="515" ht="14.25" customHeight="1" x14ac:dyDescent="0.25"/>
    <row r="516" ht="14.25" customHeight="1" x14ac:dyDescent="0.25"/>
    <row r="517" ht="14.25" customHeight="1" x14ac:dyDescent="0.25"/>
    <row r="518" ht="14.25" customHeight="1" x14ac:dyDescent="0.25"/>
    <row r="519" ht="14.25" customHeight="1" x14ac:dyDescent="0.25"/>
    <row r="520" ht="14.25" customHeight="1" x14ac:dyDescent="0.25"/>
    <row r="521" ht="14.25" customHeight="1" x14ac:dyDescent="0.25"/>
    <row r="522" ht="14.25" customHeight="1" x14ac:dyDescent="0.25"/>
    <row r="523" ht="14.25" customHeight="1" x14ac:dyDescent="0.25"/>
    <row r="524" ht="14.25" customHeight="1" x14ac:dyDescent="0.25"/>
    <row r="525" ht="14.25" customHeight="1" x14ac:dyDescent="0.25"/>
    <row r="526" ht="14.25" customHeight="1" x14ac:dyDescent="0.25"/>
    <row r="527" ht="14.25" customHeight="1" x14ac:dyDescent="0.25"/>
    <row r="528" ht="14.25" customHeight="1" x14ac:dyDescent="0.25"/>
    <row r="529" ht="14.25" customHeight="1" x14ac:dyDescent="0.25"/>
    <row r="530" ht="14.25" customHeight="1" x14ac:dyDescent="0.25"/>
    <row r="531" ht="14.25" customHeight="1" x14ac:dyDescent="0.25"/>
    <row r="532" ht="14.25" customHeight="1" x14ac:dyDescent="0.25"/>
    <row r="533" ht="14.25" customHeight="1" x14ac:dyDescent="0.25"/>
    <row r="534" ht="14.25" customHeight="1" x14ac:dyDescent="0.25"/>
    <row r="535" ht="14.25" customHeight="1" x14ac:dyDescent="0.25"/>
    <row r="536" ht="14.25" customHeight="1" x14ac:dyDescent="0.25"/>
    <row r="537" ht="14.25" customHeight="1" x14ac:dyDescent="0.25"/>
    <row r="538" ht="14.25" customHeight="1" x14ac:dyDescent="0.25"/>
    <row r="539" ht="14.25" customHeight="1" x14ac:dyDescent="0.25"/>
    <row r="540" ht="14.25" customHeight="1" x14ac:dyDescent="0.25"/>
    <row r="541" ht="14.25" customHeight="1" x14ac:dyDescent="0.25"/>
    <row r="542" ht="14.25" customHeight="1" x14ac:dyDescent="0.25"/>
    <row r="543" ht="14.25" customHeight="1" x14ac:dyDescent="0.25"/>
    <row r="544" ht="14.25" customHeight="1" x14ac:dyDescent="0.25"/>
    <row r="545" ht="14.25" customHeight="1" x14ac:dyDescent="0.25"/>
    <row r="546" ht="14.25" customHeight="1" x14ac:dyDescent="0.25"/>
    <row r="547" ht="14.25" customHeight="1" x14ac:dyDescent="0.25"/>
    <row r="548" ht="14.25" customHeight="1" x14ac:dyDescent="0.25"/>
    <row r="549" ht="14.25" customHeight="1" x14ac:dyDescent="0.25"/>
    <row r="550" ht="14.25" customHeight="1" x14ac:dyDescent="0.25"/>
    <row r="551" ht="14.25" customHeight="1" x14ac:dyDescent="0.25"/>
    <row r="552" ht="14.25" customHeight="1" x14ac:dyDescent="0.25"/>
    <row r="553" ht="14.25" customHeight="1" x14ac:dyDescent="0.25"/>
    <row r="554" ht="14.25" customHeight="1" x14ac:dyDescent="0.25"/>
    <row r="555" ht="14.25" customHeight="1" x14ac:dyDescent="0.25"/>
    <row r="556" ht="14.25" customHeight="1" x14ac:dyDescent="0.25"/>
    <row r="557" ht="14.25" customHeight="1" x14ac:dyDescent="0.25"/>
    <row r="558" ht="14.25" customHeight="1" x14ac:dyDescent="0.25"/>
    <row r="559" ht="14.25" customHeight="1" x14ac:dyDescent="0.25"/>
    <row r="560" ht="14.25" customHeight="1" x14ac:dyDescent="0.25"/>
    <row r="561" ht="14.25" customHeight="1" x14ac:dyDescent="0.25"/>
    <row r="562" ht="14.25" customHeight="1" x14ac:dyDescent="0.25"/>
    <row r="563" ht="14.25" customHeight="1" x14ac:dyDescent="0.25"/>
    <row r="564" ht="14.25" customHeight="1" x14ac:dyDescent="0.25"/>
    <row r="565" ht="14.25" customHeight="1" x14ac:dyDescent="0.25"/>
    <row r="566" ht="14.25" customHeight="1" x14ac:dyDescent="0.25"/>
    <row r="567" ht="14.25" customHeight="1" x14ac:dyDescent="0.25"/>
    <row r="568" ht="14.25" customHeight="1" x14ac:dyDescent="0.25"/>
    <row r="569" ht="14.25" customHeight="1" x14ac:dyDescent="0.25"/>
    <row r="570" ht="14.25" customHeight="1" x14ac:dyDescent="0.25"/>
    <row r="571" ht="14.25" customHeight="1" x14ac:dyDescent="0.25"/>
    <row r="572" ht="14.25" customHeight="1" x14ac:dyDescent="0.25"/>
    <row r="573" ht="14.25" customHeight="1" x14ac:dyDescent="0.25"/>
    <row r="574" ht="14.25" customHeight="1" x14ac:dyDescent="0.25"/>
    <row r="575" ht="14.25" customHeight="1" x14ac:dyDescent="0.25"/>
    <row r="576" ht="14.25" customHeight="1" x14ac:dyDescent="0.25"/>
    <row r="577" ht="14.25" customHeight="1" x14ac:dyDescent="0.25"/>
    <row r="578" ht="14.25" customHeight="1" x14ac:dyDescent="0.25"/>
    <row r="579" ht="14.25" customHeight="1" x14ac:dyDescent="0.25"/>
    <row r="580" ht="14.25" customHeight="1" x14ac:dyDescent="0.25"/>
    <row r="581" ht="14.25" customHeight="1" x14ac:dyDescent="0.25"/>
    <row r="582" ht="14.25" customHeight="1" x14ac:dyDescent="0.25"/>
    <row r="583" ht="14.25" customHeight="1" x14ac:dyDescent="0.25"/>
    <row r="584" ht="14.25" customHeight="1" x14ac:dyDescent="0.25"/>
    <row r="585" ht="14.25" customHeight="1" x14ac:dyDescent="0.25"/>
    <row r="586" ht="14.25" customHeight="1" x14ac:dyDescent="0.25"/>
    <row r="587" ht="14.25" customHeight="1" x14ac:dyDescent="0.25"/>
    <row r="588" ht="14.25" customHeight="1" x14ac:dyDescent="0.25"/>
    <row r="589" ht="14.25" customHeight="1" x14ac:dyDescent="0.25"/>
    <row r="590" ht="14.25" customHeight="1" x14ac:dyDescent="0.25"/>
    <row r="591" ht="14.25" customHeight="1" x14ac:dyDescent="0.25"/>
    <row r="592" ht="14.25" customHeight="1" x14ac:dyDescent="0.25"/>
    <row r="593" ht="14.25" customHeight="1" x14ac:dyDescent="0.25"/>
    <row r="594" ht="14.25" customHeight="1" x14ac:dyDescent="0.25"/>
    <row r="595" ht="14.25" customHeight="1" x14ac:dyDescent="0.25"/>
    <row r="596" ht="14.25" customHeight="1" x14ac:dyDescent="0.25"/>
    <row r="597" ht="14.25" customHeight="1" x14ac:dyDescent="0.25"/>
    <row r="598" ht="14.25" customHeight="1" x14ac:dyDescent="0.25"/>
    <row r="599" ht="14.25" customHeight="1" x14ac:dyDescent="0.25"/>
    <row r="600" ht="14.25" customHeight="1" x14ac:dyDescent="0.25"/>
    <row r="601" ht="14.25" customHeight="1" x14ac:dyDescent="0.25"/>
    <row r="602" ht="14.25" customHeight="1" x14ac:dyDescent="0.25"/>
    <row r="603" ht="14.25" customHeight="1" x14ac:dyDescent="0.25"/>
    <row r="604" ht="14.25" customHeight="1" x14ac:dyDescent="0.25"/>
    <row r="605" ht="14.25" customHeight="1" x14ac:dyDescent="0.25"/>
    <row r="606" ht="14.25" customHeight="1" x14ac:dyDescent="0.25"/>
    <row r="607" ht="14.25" customHeight="1" x14ac:dyDescent="0.25"/>
    <row r="608" ht="14.25" customHeight="1" x14ac:dyDescent="0.25"/>
    <row r="609" ht="14.25" customHeight="1" x14ac:dyDescent="0.25"/>
    <row r="610" ht="14.25" customHeight="1" x14ac:dyDescent="0.25"/>
    <row r="611" ht="14.25" customHeight="1" x14ac:dyDescent="0.25"/>
    <row r="612" ht="14.25" customHeight="1" x14ac:dyDescent="0.25"/>
    <row r="613" ht="14.25" customHeight="1" x14ac:dyDescent="0.25"/>
    <row r="614" ht="14.25" customHeight="1" x14ac:dyDescent="0.25"/>
    <row r="615" ht="14.25" customHeight="1" x14ac:dyDescent="0.25"/>
    <row r="616" ht="14.25" customHeight="1" x14ac:dyDescent="0.25"/>
    <row r="617" ht="14.25" customHeight="1" x14ac:dyDescent="0.25"/>
    <row r="618" ht="14.25" customHeight="1" x14ac:dyDescent="0.25"/>
    <row r="619" ht="14.25" customHeight="1" x14ac:dyDescent="0.25"/>
    <row r="620" ht="14.25" customHeight="1" x14ac:dyDescent="0.25"/>
    <row r="621" ht="14.25" customHeight="1" x14ac:dyDescent="0.25"/>
    <row r="622" ht="14.25" customHeight="1" x14ac:dyDescent="0.25"/>
    <row r="623" ht="14.25" customHeight="1" x14ac:dyDescent="0.25"/>
    <row r="624" ht="14.25" customHeight="1" x14ac:dyDescent="0.25"/>
    <row r="625" ht="14.25" customHeight="1" x14ac:dyDescent="0.25"/>
    <row r="626" ht="14.25" customHeight="1" x14ac:dyDescent="0.25"/>
    <row r="627" ht="14.25" customHeight="1" x14ac:dyDescent="0.25"/>
    <row r="628" ht="14.25" customHeight="1" x14ac:dyDescent="0.25"/>
    <row r="629" ht="14.25" customHeight="1" x14ac:dyDescent="0.25"/>
    <row r="630" ht="14.25" customHeight="1" x14ac:dyDescent="0.25"/>
    <row r="631" ht="14.25" customHeight="1" x14ac:dyDescent="0.25"/>
    <row r="632" ht="14.25" customHeight="1" x14ac:dyDescent="0.25"/>
    <row r="633" ht="14.25" customHeight="1" x14ac:dyDescent="0.25"/>
    <row r="634" ht="14.25" customHeight="1" x14ac:dyDescent="0.25"/>
    <row r="635" ht="14.25" customHeight="1" x14ac:dyDescent="0.25"/>
    <row r="636" ht="14.25" customHeight="1" x14ac:dyDescent="0.25"/>
    <row r="637" ht="14.25" customHeight="1" x14ac:dyDescent="0.25"/>
    <row r="638" ht="14.25" customHeight="1" x14ac:dyDescent="0.25"/>
    <row r="639" ht="14.25" customHeight="1" x14ac:dyDescent="0.25"/>
    <row r="640" ht="14.25" customHeight="1" x14ac:dyDescent="0.25"/>
    <row r="641" ht="14.25" customHeight="1" x14ac:dyDescent="0.25"/>
    <row r="642" ht="14.25" customHeight="1" x14ac:dyDescent="0.25"/>
    <row r="643" ht="14.25" customHeight="1" x14ac:dyDescent="0.25"/>
    <row r="644" ht="14.25" customHeight="1" x14ac:dyDescent="0.25"/>
    <row r="645" ht="14.25" customHeight="1" x14ac:dyDescent="0.25"/>
    <row r="646" ht="14.25" customHeight="1" x14ac:dyDescent="0.25"/>
    <row r="647" ht="14.25" customHeight="1" x14ac:dyDescent="0.25"/>
    <row r="648" ht="14.25" customHeight="1" x14ac:dyDescent="0.25"/>
    <row r="649" ht="14.25" customHeight="1" x14ac:dyDescent="0.25"/>
    <row r="650" ht="14.25" customHeight="1" x14ac:dyDescent="0.25"/>
    <row r="651" ht="14.25" customHeight="1" x14ac:dyDescent="0.25"/>
    <row r="652" ht="14.25" customHeight="1" x14ac:dyDescent="0.25"/>
    <row r="653" ht="14.25" customHeight="1" x14ac:dyDescent="0.25"/>
    <row r="654" ht="14.25" customHeight="1" x14ac:dyDescent="0.25"/>
    <row r="655" ht="14.25" customHeight="1" x14ac:dyDescent="0.25"/>
    <row r="656" ht="14.25" customHeight="1" x14ac:dyDescent="0.25"/>
    <row r="657" ht="14.25" customHeight="1" x14ac:dyDescent="0.25"/>
    <row r="658" ht="14.25" customHeight="1" x14ac:dyDescent="0.25"/>
    <row r="659" ht="14.25" customHeight="1" x14ac:dyDescent="0.25"/>
    <row r="660" ht="14.25" customHeight="1" x14ac:dyDescent="0.25"/>
    <row r="661" ht="14.25" customHeight="1" x14ac:dyDescent="0.25"/>
    <row r="662" ht="14.25" customHeight="1" x14ac:dyDescent="0.25"/>
    <row r="663" ht="14.25" customHeight="1" x14ac:dyDescent="0.25"/>
    <row r="664" ht="14.25" customHeight="1" x14ac:dyDescent="0.25"/>
    <row r="665" ht="14.25" customHeight="1" x14ac:dyDescent="0.25"/>
    <row r="666" ht="14.25" customHeight="1" x14ac:dyDescent="0.25"/>
    <row r="667" ht="14.25" customHeight="1" x14ac:dyDescent="0.25"/>
    <row r="668" ht="14.25" customHeight="1" x14ac:dyDescent="0.25"/>
    <row r="669" ht="14.25" customHeight="1" x14ac:dyDescent="0.25"/>
    <row r="670" ht="14.25" customHeight="1" x14ac:dyDescent="0.25"/>
    <row r="671" ht="14.25" customHeight="1" x14ac:dyDescent="0.25"/>
    <row r="672" ht="14.25" customHeight="1" x14ac:dyDescent="0.25"/>
    <row r="673" ht="14.25" customHeight="1" x14ac:dyDescent="0.25"/>
    <row r="674" ht="14.25" customHeight="1" x14ac:dyDescent="0.25"/>
    <row r="675" ht="14.25" customHeight="1" x14ac:dyDescent="0.25"/>
    <row r="676" ht="14.25" customHeight="1" x14ac:dyDescent="0.25"/>
    <row r="677" ht="14.25" customHeight="1" x14ac:dyDescent="0.25"/>
    <row r="678" ht="14.25" customHeight="1" x14ac:dyDescent="0.25"/>
    <row r="679" ht="14.25" customHeight="1" x14ac:dyDescent="0.25"/>
    <row r="680" ht="14.25" customHeight="1" x14ac:dyDescent="0.25"/>
    <row r="681" ht="14.25" customHeight="1" x14ac:dyDescent="0.25"/>
    <row r="682" ht="14.25" customHeight="1" x14ac:dyDescent="0.25"/>
    <row r="683" ht="14.25" customHeight="1" x14ac:dyDescent="0.25"/>
    <row r="684" ht="14.25" customHeight="1" x14ac:dyDescent="0.25"/>
    <row r="685" ht="14.25" customHeight="1" x14ac:dyDescent="0.25"/>
    <row r="686" ht="14.25" customHeight="1" x14ac:dyDescent="0.25"/>
    <row r="687" ht="14.25" customHeight="1" x14ac:dyDescent="0.25"/>
    <row r="688" ht="14.25" customHeight="1" x14ac:dyDescent="0.25"/>
    <row r="689" ht="14.25" customHeight="1" x14ac:dyDescent="0.25"/>
    <row r="690" ht="14.25" customHeight="1" x14ac:dyDescent="0.25"/>
    <row r="691" ht="14.25" customHeight="1" x14ac:dyDescent="0.25"/>
    <row r="692" ht="14.25" customHeight="1" x14ac:dyDescent="0.25"/>
    <row r="693" ht="14.25" customHeight="1" x14ac:dyDescent="0.25"/>
    <row r="694" ht="14.25" customHeight="1" x14ac:dyDescent="0.25"/>
    <row r="695" ht="14.25" customHeight="1" x14ac:dyDescent="0.25"/>
    <row r="696" ht="14.25" customHeight="1" x14ac:dyDescent="0.25"/>
    <row r="697" ht="14.25" customHeight="1" x14ac:dyDescent="0.25"/>
    <row r="698" ht="14.25" customHeight="1" x14ac:dyDescent="0.25"/>
    <row r="699" ht="14.25" customHeight="1" x14ac:dyDescent="0.25"/>
    <row r="700" ht="14.25" customHeight="1" x14ac:dyDescent="0.25"/>
    <row r="701" ht="14.25" customHeight="1" x14ac:dyDescent="0.25"/>
    <row r="702" ht="14.25" customHeight="1" x14ac:dyDescent="0.25"/>
    <row r="703" ht="14.25" customHeight="1" x14ac:dyDescent="0.25"/>
    <row r="704" ht="14.25" customHeight="1" x14ac:dyDescent="0.25"/>
    <row r="705" ht="14.25" customHeight="1" x14ac:dyDescent="0.25"/>
    <row r="706" ht="14.25" customHeight="1" x14ac:dyDescent="0.25"/>
    <row r="707" ht="14.25" customHeight="1" x14ac:dyDescent="0.25"/>
    <row r="708" ht="14.25" customHeight="1" x14ac:dyDescent="0.25"/>
    <row r="709" ht="14.25" customHeight="1" x14ac:dyDescent="0.25"/>
    <row r="710" ht="14.25" customHeight="1" x14ac:dyDescent="0.25"/>
    <row r="711" ht="14.25" customHeight="1" x14ac:dyDescent="0.25"/>
    <row r="712" ht="14.25" customHeight="1" x14ac:dyDescent="0.25"/>
    <row r="713" ht="14.25" customHeight="1" x14ac:dyDescent="0.25"/>
    <row r="714" ht="14.25" customHeight="1" x14ac:dyDescent="0.25"/>
    <row r="715" ht="14.25" customHeight="1" x14ac:dyDescent="0.25"/>
    <row r="716" ht="14.25" customHeight="1" x14ac:dyDescent="0.25"/>
    <row r="717" ht="14.25" customHeight="1" x14ac:dyDescent="0.25"/>
    <row r="718" ht="14.25" customHeight="1" x14ac:dyDescent="0.25"/>
    <row r="719" ht="14.25" customHeight="1" x14ac:dyDescent="0.25"/>
    <row r="720" ht="14.25" customHeight="1" x14ac:dyDescent="0.25"/>
    <row r="721" ht="14.25" customHeight="1" x14ac:dyDescent="0.25"/>
    <row r="722" ht="14.25" customHeight="1" x14ac:dyDescent="0.25"/>
    <row r="723" ht="14.25" customHeight="1" x14ac:dyDescent="0.25"/>
    <row r="724" ht="14.25" customHeight="1" x14ac:dyDescent="0.25"/>
    <row r="725" ht="14.25" customHeight="1" x14ac:dyDescent="0.25"/>
    <row r="726" ht="14.25" customHeight="1" x14ac:dyDescent="0.25"/>
    <row r="727" ht="14.25" customHeight="1" x14ac:dyDescent="0.25"/>
    <row r="728" ht="14.25" customHeight="1" x14ac:dyDescent="0.25"/>
    <row r="729" ht="14.25" customHeight="1" x14ac:dyDescent="0.25"/>
    <row r="730" ht="14.25" customHeight="1" x14ac:dyDescent="0.25"/>
    <row r="731" ht="14.25" customHeight="1" x14ac:dyDescent="0.25"/>
    <row r="732" ht="14.25" customHeight="1" x14ac:dyDescent="0.25"/>
    <row r="733" ht="14.25" customHeight="1" x14ac:dyDescent="0.25"/>
    <row r="734" ht="14.25" customHeight="1" x14ac:dyDescent="0.25"/>
    <row r="735" ht="14.25" customHeight="1" x14ac:dyDescent="0.25"/>
    <row r="736" ht="14.25" customHeight="1" x14ac:dyDescent="0.25"/>
    <row r="737" ht="14.25" customHeight="1" x14ac:dyDescent="0.25"/>
    <row r="738" ht="14.25" customHeight="1" x14ac:dyDescent="0.25"/>
    <row r="739" ht="14.25" customHeight="1" x14ac:dyDescent="0.25"/>
    <row r="740" ht="14.25" customHeight="1" x14ac:dyDescent="0.25"/>
    <row r="741" ht="14.25" customHeight="1" x14ac:dyDescent="0.25"/>
    <row r="742" ht="14.25" customHeight="1" x14ac:dyDescent="0.25"/>
    <row r="743" ht="14.25" customHeight="1" x14ac:dyDescent="0.25"/>
    <row r="744" ht="14.25" customHeight="1" x14ac:dyDescent="0.25"/>
    <row r="745" ht="14.25" customHeight="1" x14ac:dyDescent="0.25"/>
    <row r="746" ht="14.25" customHeight="1" x14ac:dyDescent="0.25"/>
    <row r="747" ht="14.25" customHeight="1" x14ac:dyDescent="0.25"/>
    <row r="748" ht="14.25" customHeight="1" x14ac:dyDescent="0.25"/>
    <row r="749" ht="14.25" customHeight="1" x14ac:dyDescent="0.25"/>
    <row r="750" ht="14.25" customHeight="1" x14ac:dyDescent="0.25"/>
    <row r="751" ht="14.25" customHeight="1" x14ac:dyDescent="0.25"/>
    <row r="752" ht="14.25" customHeight="1" x14ac:dyDescent="0.25"/>
    <row r="753" ht="14.25" customHeight="1" x14ac:dyDescent="0.25"/>
    <row r="754" ht="14.25" customHeight="1" x14ac:dyDescent="0.25"/>
    <row r="755" ht="14.25" customHeight="1" x14ac:dyDescent="0.25"/>
    <row r="756" ht="14.25" customHeight="1" x14ac:dyDescent="0.25"/>
    <row r="757" ht="14.25" customHeight="1" x14ac:dyDescent="0.25"/>
    <row r="758" ht="14.25" customHeight="1" x14ac:dyDescent="0.25"/>
    <row r="759" ht="14.25" customHeight="1" x14ac:dyDescent="0.25"/>
    <row r="760" ht="14.25" customHeight="1" x14ac:dyDescent="0.25"/>
    <row r="761" ht="14.25" customHeight="1" x14ac:dyDescent="0.25"/>
    <row r="762" ht="14.25" customHeight="1" x14ac:dyDescent="0.25"/>
    <row r="763" ht="14.25" customHeight="1" x14ac:dyDescent="0.25"/>
    <row r="764" ht="14.25" customHeight="1" x14ac:dyDescent="0.25"/>
    <row r="765" ht="14.25" customHeight="1" x14ac:dyDescent="0.25"/>
    <row r="766" ht="14.25" customHeight="1" x14ac:dyDescent="0.25"/>
    <row r="767" ht="14.25" customHeight="1" x14ac:dyDescent="0.25"/>
    <row r="768" ht="14.25" customHeight="1" x14ac:dyDescent="0.25"/>
    <row r="769" ht="14.25" customHeight="1" x14ac:dyDescent="0.25"/>
    <row r="770" ht="14.25" customHeight="1" x14ac:dyDescent="0.25"/>
    <row r="771" ht="14.25" customHeight="1" x14ac:dyDescent="0.25"/>
    <row r="772" ht="14.25" customHeight="1" x14ac:dyDescent="0.25"/>
    <row r="773" ht="14.25" customHeight="1" x14ac:dyDescent="0.25"/>
    <row r="774" ht="14.25" customHeight="1" x14ac:dyDescent="0.25"/>
    <row r="775" ht="14.25" customHeight="1" x14ac:dyDescent="0.25"/>
    <row r="776" ht="14.25" customHeight="1" x14ac:dyDescent="0.25"/>
    <row r="777" ht="14.25" customHeight="1" x14ac:dyDescent="0.25"/>
    <row r="778" ht="14.25" customHeight="1" x14ac:dyDescent="0.25"/>
    <row r="779" ht="14.25" customHeight="1" x14ac:dyDescent="0.25"/>
    <row r="780" ht="14.25" customHeight="1" x14ac:dyDescent="0.25"/>
    <row r="781" ht="14.25" customHeight="1" x14ac:dyDescent="0.25"/>
    <row r="782" ht="14.25" customHeight="1" x14ac:dyDescent="0.25"/>
    <row r="783" ht="14.25" customHeight="1" x14ac:dyDescent="0.25"/>
    <row r="784" ht="14.25" customHeight="1" x14ac:dyDescent="0.25"/>
    <row r="785" ht="14.25" customHeight="1" x14ac:dyDescent="0.25"/>
    <row r="786" ht="14.25" customHeight="1" x14ac:dyDescent="0.25"/>
    <row r="787" ht="14.25" customHeight="1" x14ac:dyDescent="0.25"/>
    <row r="788" ht="14.25" customHeight="1" x14ac:dyDescent="0.25"/>
    <row r="789" ht="14.25" customHeight="1" x14ac:dyDescent="0.25"/>
    <row r="790" ht="14.25" customHeight="1" x14ac:dyDescent="0.25"/>
    <row r="791" ht="14.25" customHeight="1" x14ac:dyDescent="0.25"/>
    <row r="792" ht="14.25" customHeight="1" x14ac:dyDescent="0.25"/>
    <row r="793" ht="14.25" customHeight="1" x14ac:dyDescent="0.25"/>
    <row r="794" ht="14.25" customHeight="1" x14ac:dyDescent="0.25"/>
    <row r="795" ht="14.25" customHeight="1" x14ac:dyDescent="0.25"/>
    <row r="796" ht="14.25" customHeight="1" x14ac:dyDescent="0.25"/>
    <row r="797" ht="14.25" customHeight="1" x14ac:dyDescent="0.25"/>
    <row r="798" ht="14.25" customHeight="1" x14ac:dyDescent="0.25"/>
    <row r="799" ht="14.25" customHeight="1" x14ac:dyDescent="0.25"/>
    <row r="800" ht="14.25" customHeight="1" x14ac:dyDescent="0.25"/>
    <row r="801" ht="14.25" customHeight="1" x14ac:dyDescent="0.25"/>
    <row r="802" ht="14.25" customHeight="1" x14ac:dyDescent="0.25"/>
    <row r="803" ht="14.25" customHeight="1" x14ac:dyDescent="0.25"/>
    <row r="804" ht="14.25" customHeight="1" x14ac:dyDescent="0.25"/>
    <row r="805" ht="14.25" customHeight="1" x14ac:dyDescent="0.25"/>
    <row r="806" ht="14.25" customHeight="1" x14ac:dyDescent="0.25"/>
    <row r="807" ht="14.25" customHeight="1" x14ac:dyDescent="0.25"/>
    <row r="808" ht="14.25" customHeight="1" x14ac:dyDescent="0.25"/>
    <row r="809" ht="14.25" customHeight="1" x14ac:dyDescent="0.25"/>
    <row r="810" ht="14.25" customHeight="1" x14ac:dyDescent="0.25"/>
    <row r="811" ht="14.25" customHeight="1" x14ac:dyDescent="0.25"/>
    <row r="812" ht="14.25" customHeight="1" x14ac:dyDescent="0.25"/>
    <row r="813" ht="14.25" customHeight="1" x14ac:dyDescent="0.25"/>
    <row r="814" ht="14.25" customHeight="1" x14ac:dyDescent="0.25"/>
    <row r="815" ht="14.25" customHeight="1" x14ac:dyDescent="0.25"/>
    <row r="816" ht="14.25" customHeight="1" x14ac:dyDescent="0.25"/>
    <row r="817" ht="14.25" customHeight="1" x14ac:dyDescent="0.25"/>
    <row r="818" ht="14.25" customHeight="1" x14ac:dyDescent="0.25"/>
    <row r="819" ht="14.25" customHeight="1" x14ac:dyDescent="0.25"/>
    <row r="820" ht="14.25" customHeight="1" x14ac:dyDescent="0.25"/>
    <row r="821" ht="14.25" customHeight="1" x14ac:dyDescent="0.25"/>
    <row r="822" ht="14.25" customHeight="1" x14ac:dyDescent="0.25"/>
    <row r="823" ht="14.25" customHeight="1" x14ac:dyDescent="0.25"/>
    <row r="824" ht="14.25" customHeight="1" x14ac:dyDescent="0.25"/>
    <row r="825" ht="14.25" customHeight="1" x14ac:dyDescent="0.25"/>
    <row r="826" ht="14.25" customHeight="1" x14ac:dyDescent="0.25"/>
    <row r="827" ht="14.25" customHeight="1" x14ac:dyDescent="0.25"/>
    <row r="828" ht="14.25" customHeight="1" x14ac:dyDescent="0.25"/>
    <row r="829" ht="14.25" customHeight="1" x14ac:dyDescent="0.25"/>
    <row r="830" ht="14.25" customHeight="1" x14ac:dyDescent="0.25"/>
    <row r="831" ht="14.25" customHeight="1" x14ac:dyDescent="0.25"/>
    <row r="832" ht="14.25" customHeight="1" x14ac:dyDescent="0.25"/>
    <row r="833" ht="14.25" customHeight="1" x14ac:dyDescent="0.25"/>
    <row r="834" ht="14.25" customHeight="1" x14ac:dyDescent="0.25"/>
    <row r="835" ht="14.25" customHeight="1" x14ac:dyDescent="0.25"/>
    <row r="836" ht="14.25" customHeight="1" x14ac:dyDescent="0.25"/>
    <row r="837" ht="14.25" customHeight="1" x14ac:dyDescent="0.25"/>
    <row r="838" ht="14.25" customHeight="1" x14ac:dyDescent="0.25"/>
    <row r="839" ht="14.25" customHeight="1" x14ac:dyDescent="0.25"/>
    <row r="840" ht="14.25" customHeight="1" x14ac:dyDescent="0.25"/>
    <row r="841" ht="14.25" customHeight="1" x14ac:dyDescent="0.25"/>
    <row r="842" ht="14.25" customHeight="1" x14ac:dyDescent="0.25"/>
    <row r="843" ht="14.25" customHeight="1" x14ac:dyDescent="0.25"/>
    <row r="844" ht="14.25" customHeight="1" x14ac:dyDescent="0.25"/>
    <row r="845" ht="14.25" customHeight="1" x14ac:dyDescent="0.25"/>
    <row r="846" ht="14.25" customHeight="1" x14ac:dyDescent="0.25"/>
    <row r="847" ht="14.25" customHeight="1" x14ac:dyDescent="0.25"/>
    <row r="848" ht="14.25" customHeight="1" x14ac:dyDescent="0.25"/>
    <row r="849" ht="14.25" customHeight="1" x14ac:dyDescent="0.25"/>
    <row r="850" ht="14.25" customHeight="1" x14ac:dyDescent="0.25"/>
    <row r="851" ht="14.25" customHeight="1" x14ac:dyDescent="0.25"/>
    <row r="852" ht="14.25" customHeight="1" x14ac:dyDescent="0.25"/>
    <row r="853" ht="14.25" customHeight="1" x14ac:dyDescent="0.25"/>
    <row r="854" ht="14.25" customHeight="1" x14ac:dyDescent="0.25"/>
    <row r="855" ht="14.25" customHeight="1" x14ac:dyDescent="0.25"/>
    <row r="856" ht="14.25" customHeight="1" x14ac:dyDescent="0.25"/>
    <row r="857" ht="14.25" customHeight="1" x14ac:dyDescent="0.25"/>
    <row r="858" ht="14.25" customHeight="1" x14ac:dyDescent="0.25"/>
    <row r="859" ht="14.25" customHeight="1" x14ac:dyDescent="0.25"/>
    <row r="860" ht="14.25" customHeight="1" x14ac:dyDescent="0.25"/>
    <row r="861" ht="14.25" customHeight="1" x14ac:dyDescent="0.25"/>
    <row r="862" ht="14.25" customHeight="1" x14ac:dyDescent="0.25"/>
    <row r="863" ht="14.25" customHeight="1" x14ac:dyDescent="0.25"/>
    <row r="864" ht="14.25" customHeight="1" x14ac:dyDescent="0.25"/>
    <row r="865" ht="14.25" customHeight="1" x14ac:dyDescent="0.25"/>
    <row r="866" ht="14.25" customHeight="1" x14ac:dyDescent="0.25"/>
    <row r="867" ht="14.25" customHeight="1" x14ac:dyDescent="0.25"/>
    <row r="868" ht="14.25" customHeight="1" x14ac:dyDescent="0.25"/>
    <row r="869" ht="14.25" customHeight="1" x14ac:dyDescent="0.25"/>
    <row r="870" ht="14.25" customHeight="1" x14ac:dyDescent="0.25"/>
    <row r="871" ht="14.25" customHeight="1" x14ac:dyDescent="0.25"/>
    <row r="872" ht="14.25" customHeight="1" x14ac:dyDescent="0.25"/>
    <row r="873" ht="14.25" customHeight="1" x14ac:dyDescent="0.25"/>
    <row r="874" ht="14.25" customHeight="1" x14ac:dyDescent="0.25"/>
    <row r="875" ht="14.25" customHeight="1" x14ac:dyDescent="0.25"/>
    <row r="876" ht="14.25" customHeight="1" x14ac:dyDescent="0.25"/>
    <row r="877" ht="14.25" customHeight="1" x14ac:dyDescent="0.25"/>
    <row r="878" ht="14.25" customHeight="1" x14ac:dyDescent="0.25"/>
    <row r="879" ht="14.25" customHeight="1" x14ac:dyDescent="0.25"/>
    <row r="880" ht="14.25" customHeight="1" x14ac:dyDescent="0.25"/>
    <row r="881" ht="14.25" customHeight="1" x14ac:dyDescent="0.25"/>
    <row r="882" ht="14.25" customHeight="1" x14ac:dyDescent="0.25"/>
    <row r="883" ht="14.25" customHeight="1" x14ac:dyDescent="0.25"/>
    <row r="884" ht="14.25" customHeight="1" x14ac:dyDescent="0.25"/>
    <row r="885" ht="14.25" customHeight="1" x14ac:dyDescent="0.25"/>
    <row r="886" ht="14.25" customHeight="1" x14ac:dyDescent="0.25"/>
    <row r="887" ht="14.25" customHeight="1" x14ac:dyDescent="0.25"/>
    <row r="888" ht="14.25" customHeight="1" x14ac:dyDescent="0.25"/>
    <row r="889" ht="14.25" customHeight="1" x14ac:dyDescent="0.25"/>
    <row r="890" ht="14.25" customHeight="1" x14ac:dyDescent="0.25"/>
    <row r="891" ht="14.25" customHeight="1" x14ac:dyDescent="0.25"/>
    <row r="892" ht="14.25" customHeight="1" x14ac:dyDescent="0.25"/>
    <row r="893" ht="14.25" customHeight="1" x14ac:dyDescent="0.25"/>
    <row r="894" ht="14.25" customHeight="1" x14ac:dyDescent="0.25"/>
    <row r="895" ht="14.25" customHeight="1" x14ac:dyDescent="0.25"/>
    <row r="896" ht="14.25" customHeight="1" x14ac:dyDescent="0.25"/>
    <row r="897" ht="14.25" customHeight="1" x14ac:dyDescent="0.25"/>
    <row r="898" ht="14.25" customHeight="1" x14ac:dyDescent="0.25"/>
    <row r="899" ht="14.25" customHeight="1" x14ac:dyDescent="0.25"/>
    <row r="900" ht="14.25" customHeight="1" x14ac:dyDescent="0.25"/>
    <row r="901" ht="14.25" customHeight="1" x14ac:dyDescent="0.25"/>
    <row r="902" ht="14.25" customHeight="1" x14ac:dyDescent="0.25"/>
    <row r="903" ht="14.25" customHeight="1" x14ac:dyDescent="0.25"/>
    <row r="904" ht="14.25" customHeight="1" x14ac:dyDescent="0.25"/>
    <row r="905" ht="14.25" customHeight="1" x14ac:dyDescent="0.25"/>
    <row r="906" ht="14.25" customHeight="1" x14ac:dyDescent="0.25"/>
    <row r="907" ht="14.25" customHeight="1" x14ac:dyDescent="0.25"/>
    <row r="908" ht="14.25" customHeight="1" x14ac:dyDescent="0.25"/>
    <row r="909" ht="14.25" customHeight="1" x14ac:dyDescent="0.25"/>
    <row r="910" ht="14.25" customHeight="1" x14ac:dyDescent="0.25"/>
    <row r="911" ht="14.25" customHeight="1" x14ac:dyDescent="0.25"/>
    <row r="912" ht="14.25" customHeight="1" x14ac:dyDescent="0.25"/>
    <row r="913" ht="14.25" customHeight="1" x14ac:dyDescent="0.25"/>
    <row r="914" ht="14.25" customHeight="1" x14ac:dyDescent="0.25"/>
    <row r="915" ht="14.25" customHeight="1" x14ac:dyDescent="0.25"/>
    <row r="916" ht="14.25" customHeight="1" x14ac:dyDescent="0.25"/>
    <row r="917" ht="14.25" customHeight="1" x14ac:dyDescent="0.25"/>
    <row r="918" ht="14.25" customHeight="1" x14ac:dyDescent="0.25"/>
    <row r="919" ht="14.25" customHeight="1" x14ac:dyDescent="0.25"/>
    <row r="920" ht="14.25" customHeight="1" x14ac:dyDescent="0.25"/>
    <row r="921" ht="14.25" customHeight="1" x14ac:dyDescent="0.25"/>
    <row r="922" ht="14.25" customHeight="1" x14ac:dyDescent="0.25"/>
    <row r="923" ht="14.25" customHeight="1" x14ac:dyDescent="0.25"/>
    <row r="924" ht="14.25" customHeight="1" x14ac:dyDescent="0.25"/>
    <row r="925" ht="14.25" customHeight="1" x14ac:dyDescent="0.25"/>
    <row r="926" ht="14.25" customHeight="1" x14ac:dyDescent="0.25"/>
    <row r="927" ht="14.25" customHeight="1" x14ac:dyDescent="0.25"/>
    <row r="928" ht="14.25" customHeight="1" x14ac:dyDescent="0.25"/>
    <row r="929" ht="14.25" customHeight="1" x14ac:dyDescent="0.25"/>
    <row r="930" ht="14.25" customHeight="1" x14ac:dyDescent="0.25"/>
    <row r="931" ht="14.25" customHeight="1" x14ac:dyDescent="0.25"/>
    <row r="932" ht="14.25" customHeight="1" x14ac:dyDescent="0.25"/>
    <row r="933" ht="14.25" customHeight="1" x14ac:dyDescent="0.25"/>
    <row r="934" ht="14.25" customHeight="1" x14ac:dyDescent="0.25"/>
    <row r="935" ht="14.25" customHeight="1" x14ac:dyDescent="0.25"/>
    <row r="936" ht="14.25" customHeight="1" x14ac:dyDescent="0.25"/>
    <row r="937" ht="14.25" customHeight="1" x14ac:dyDescent="0.25"/>
    <row r="938" ht="14.25" customHeight="1" x14ac:dyDescent="0.25"/>
    <row r="939" ht="14.25" customHeight="1" x14ac:dyDescent="0.25"/>
    <row r="940" ht="14.25" customHeight="1" x14ac:dyDescent="0.25"/>
    <row r="941" ht="14.25" customHeight="1" x14ac:dyDescent="0.25"/>
    <row r="942" ht="14.25" customHeight="1" x14ac:dyDescent="0.25"/>
    <row r="943" ht="14.25" customHeight="1" x14ac:dyDescent="0.25"/>
    <row r="944" ht="14.25" customHeight="1" x14ac:dyDescent="0.25"/>
    <row r="945" ht="14.25" customHeight="1" x14ac:dyDescent="0.25"/>
    <row r="946" ht="14.25" customHeight="1" x14ac:dyDescent="0.25"/>
    <row r="947" ht="14.25" customHeight="1" x14ac:dyDescent="0.25"/>
    <row r="948" ht="14.25" customHeight="1" x14ac:dyDescent="0.25"/>
    <row r="949" ht="14.25" customHeight="1" x14ac:dyDescent="0.25"/>
    <row r="950" ht="14.25" customHeight="1" x14ac:dyDescent="0.25"/>
    <row r="951" ht="14.25" customHeight="1" x14ac:dyDescent="0.25"/>
    <row r="952" ht="14.25" customHeight="1" x14ac:dyDescent="0.25"/>
    <row r="953" ht="14.25" customHeight="1" x14ac:dyDescent="0.25"/>
    <row r="954" ht="14.25" customHeight="1" x14ac:dyDescent="0.25"/>
    <row r="955" ht="14.25" customHeight="1" x14ac:dyDescent="0.25"/>
    <row r="956" ht="14.25" customHeight="1" x14ac:dyDescent="0.25"/>
    <row r="957" ht="14.25" customHeight="1" x14ac:dyDescent="0.25"/>
    <row r="958" ht="14.25" customHeight="1" x14ac:dyDescent="0.25"/>
    <row r="959" ht="14.25" customHeight="1" x14ac:dyDescent="0.25"/>
    <row r="960" ht="14.25" customHeight="1" x14ac:dyDescent="0.25"/>
    <row r="961" ht="14.25" customHeight="1" x14ac:dyDescent="0.25"/>
    <row r="962" ht="14.25" customHeight="1" x14ac:dyDescent="0.25"/>
    <row r="963" ht="14.25" customHeight="1" x14ac:dyDescent="0.25"/>
    <row r="964" ht="14.25" customHeight="1" x14ac:dyDescent="0.25"/>
    <row r="965" ht="14.25" customHeight="1" x14ac:dyDescent="0.25"/>
    <row r="966" ht="14.25" customHeight="1" x14ac:dyDescent="0.25"/>
    <row r="967" ht="14.25" customHeight="1" x14ac:dyDescent="0.25"/>
    <row r="968" ht="14.25" customHeight="1" x14ac:dyDescent="0.25"/>
    <row r="969" ht="14.25" customHeight="1" x14ac:dyDescent="0.25"/>
    <row r="970" ht="14.25" customHeight="1" x14ac:dyDescent="0.25"/>
    <row r="971" ht="14.25" customHeight="1" x14ac:dyDescent="0.25"/>
    <row r="972" ht="14.25" customHeight="1" x14ac:dyDescent="0.25"/>
    <row r="973" ht="14.25" customHeight="1" x14ac:dyDescent="0.25"/>
    <row r="974" ht="14.25" customHeight="1" x14ac:dyDescent="0.25"/>
    <row r="975" ht="14.25" customHeight="1" x14ac:dyDescent="0.25"/>
    <row r="976" ht="14.25" customHeight="1" x14ac:dyDescent="0.25"/>
    <row r="977" ht="14.25" customHeight="1" x14ac:dyDescent="0.25"/>
    <row r="978" ht="14.25" customHeight="1" x14ac:dyDescent="0.25"/>
    <row r="979" ht="14.25" customHeight="1" x14ac:dyDescent="0.25"/>
    <row r="980" ht="14.25" customHeight="1" x14ac:dyDescent="0.25"/>
    <row r="981" ht="14.25" customHeight="1" x14ac:dyDescent="0.25"/>
    <row r="982" ht="14.25" customHeight="1" x14ac:dyDescent="0.25"/>
    <row r="983" ht="14.25" customHeight="1" x14ac:dyDescent="0.25"/>
    <row r="984" ht="14.25" customHeight="1" x14ac:dyDescent="0.25"/>
    <row r="985" ht="14.25" customHeight="1" x14ac:dyDescent="0.25"/>
    <row r="986" ht="14.25" customHeight="1" x14ac:dyDescent="0.25"/>
    <row r="987" ht="14.25" customHeight="1" x14ac:dyDescent="0.25"/>
    <row r="988" ht="14.25" customHeight="1" x14ac:dyDescent="0.25"/>
    <row r="989" ht="14.25" customHeight="1" x14ac:dyDescent="0.25"/>
    <row r="990" ht="14.25" customHeight="1" x14ac:dyDescent="0.25"/>
    <row r="991" ht="14.25" customHeight="1" x14ac:dyDescent="0.25"/>
    <row r="992" ht="14.25" customHeight="1" x14ac:dyDescent="0.25"/>
    <row r="993" ht="14.25" customHeight="1" x14ac:dyDescent="0.25"/>
    <row r="994" ht="14.25" customHeight="1" x14ac:dyDescent="0.25"/>
    <row r="995" ht="14.25" customHeight="1" x14ac:dyDescent="0.25"/>
    <row r="996" ht="14.25" customHeight="1" x14ac:dyDescent="0.25"/>
    <row r="997" ht="14.25" customHeight="1" x14ac:dyDescent="0.25"/>
    <row r="998" ht="14.25" customHeight="1" x14ac:dyDescent="0.25"/>
    <row r="999" ht="14.25" customHeight="1" x14ac:dyDescent="0.25"/>
  </sheetData>
  <sheetProtection sheet="1" objects="1" scenarios="1"/>
  <mergeCells count="41">
    <mergeCell ref="L28:M28"/>
    <mergeCell ref="L35:M35"/>
    <mergeCell ref="L36:M36"/>
    <mergeCell ref="F1:H1"/>
    <mergeCell ref="I1:J1"/>
    <mergeCell ref="B1:D1"/>
    <mergeCell ref="D5:H5"/>
    <mergeCell ref="D6:H6"/>
    <mergeCell ref="D7:H7"/>
    <mergeCell ref="C9:H9"/>
    <mergeCell ref="B12:E12"/>
    <mergeCell ref="A46:H46"/>
    <mergeCell ref="F40:G40"/>
    <mergeCell ref="L1:N1"/>
    <mergeCell ref="L5:N5"/>
    <mergeCell ref="L6:N6"/>
    <mergeCell ref="L7:N7"/>
    <mergeCell ref="K9:N9"/>
    <mergeCell ref="J12:K12"/>
    <mergeCell ref="I17:N17"/>
    <mergeCell ref="L20:M20"/>
    <mergeCell ref="L21:M21"/>
    <mergeCell ref="L22:M22"/>
    <mergeCell ref="L25:M25"/>
    <mergeCell ref="L26:M26"/>
    <mergeCell ref="L23:M23"/>
    <mergeCell ref="L24:M24"/>
    <mergeCell ref="L27:M27"/>
    <mergeCell ref="L29:M29"/>
    <mergeCell ref="L30:M30"/>
    <mergeCell ref="L31:M31"/>
    <mergeCell ref="J32:L32"/>
    <mergeCell ref="I33:N33"/>
    <mergeCell ref="I42:K42"/>
    <mergeCell ref="A43:B43"/>
    <mergeCell ref="L43:M43"/>
    <mergeCell ref="I44:J44"/>
    <mergeCell ref="G36:G37"/>
    <mergeCell ref="H36:H37"/>
    <mergeCell ref="I46:N46"/>
    <mergeCell ref="J34:L34"/>
  </mergeCells>
  <conditionalFormatting sqref="F40 H40">
    <cfRule type="expression" dxfId="18" priority="27">
      <formula>$A39&lt;&gt;""</formula>
    </cfRule>
  </conditionalFormatting>
  <conditionalFormatting sqref="F14:H14">
    <cfRule type="notContainsBlanks" dxfId="17" priority="57">
      <formula>LEN(TRIM(F14))&gt;0</formula>
    </cfRule>
  </conditionalFormatting>
  <conditionalFormatting sqref="I14:L15">
    <cfRule type="notContainsBlanks" dxfId="16" priority="31">
      <formula>LEN(TRIM(I14))&gt;0</formula>
    </cfRule>
  </conditionalFormatting>
  <conditionalFormatting sqref="I17:N17">
    <cfRule type="notContainsBlanks" dxfId="15" priority="38">
      <formula>LEN(TRIM(I17))&gt;0</formula>
    </cfRule>
  </conditionalFormatting>
  <conditionalFormatting sqref="I40:N40 I43:K43 K44:N45">
    <cfRule type="notContainsBlanks" dxfId="14" priority="32">
      <formula>LEN(TRIM(I40))&gt;0</formula>
    </cfRule>
  </conditionalFormatting>
  <conditionalFormatting sqref="J34:M34">
    <cfRule type="notContainsBlanks" dxfId="13" priority="28">
      <formula>LEN(TRIM(J34))&gt;0</formula>
    </cfRule>
  </conditionalFormatting>
  <conditionalFormatting sqref="K14">
    <cfRule type="notContainsBlanks" dxfId="12" priority="30">
      <formula>LEN(TRIM(K14))&gt;0</formula>
    </cfRule>
  </conditionalFormatting>
  <conditionalFormatting sqref="J28:L28 J29:K30 J31:L31 N31 J32:M32 J38:M39 I41:L41 L43">
    <cfRule type="notContainsBlanks" dxfId="11" priority="29">
      <formula>LEN(TRIM(I43))&gt;0</formula>
    </cfRule>
  </conditionalFormatting>
  <conditionalFormatting sqref="L20:L24">
    <cfRule type="notContainsBlanks" dxfId="10" priority="23">
      <formula>LEN(TRIM(L20))&gt;0</formula>
    </cfRule>
  </conditionalFormatting>
  <conditionalFormatting sqref="L29:L30">
    <cfRule type="notContainsBlanks" dxfId="9" priority="35">
      <formula>LEN(TRIM(L29))&gt;0</formula>
    </cfRule>
  </conditionalFormatting>
  <conditionalFormatting sqref="J25:K25 J26:L27 J37:M37 N41 N43 J35:L36">
    <cfRule type="notContainsBlanks" dxfId="8" priority="24">
      <formula>LEN(TRIM(J45))&gt;0</formula>
    </cfRule>
  </conditionalFormatting>
  <conditionalFormatting sqref="N20:N24">
    <cfRule type="notContainsBlanks" dxfId="7" priority="39">
      <formula>LEN(TRIM(N20))&gt;0</formula>
    </cfRule>
  </conditionalFormatting>
  <conditionalFormatting sqref="N30">
    <cfRule type="notContainsBlanks" dxfId="6" priority="36">
      <formula>LEN(TRIM(N30))&gt;0</formula>
    </cfRule>
  </conditionalFormatting>
  <conditionalFormatting sqref="K20:L24 N19:N24">
    <cfRule type="notContainsBlanks" dxfId="5" priority="65">
      <formula>LEN(TRIM(K41))&gt;0</formula>
    </cfRule>
  </conditionalFormatting>
  <conditionalFormatting sqref="L14">
    <cfRule type="notContainsBlanks" dxfId="4" priority="66">
      <formula>LEN(TRIM(L31))&gt;0</formula>
    </cfRule>
  </conditionalFormatting>
  <conditionalFormatting sqref="E41">
    <cfRule type="notContainsBlanks" dxfId="3" priority="70">
      <formula>LEN(TRIM(#REF!))&gt;0</formula>
    </cfRule>
  </conditionalFormatting>
  <conditionalFormatting sqref="A15:H34">
    <cfRule type="expression" dxfId="0" priority="4">
      <formula>$A15&lt;&gt;""</formula>
    </cfRule>
  </conditionalFormatting>
  <pageMargins left="0.7" right="0.7" top="0.75" bottom="0.75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Blanks" priority="73" id="{00000000-000E-0000-0000-000001000000}">
            <xm:f>LEN(TRIM(PROPRIETAIRE!A14))&gt;0</xm:f>
            <x14:dxf>
              <fill>
                <patternFill patternType="none"/>
              </fill>
              <border>
                <left style="thin">
                  <color rgb="FF000000"/>
                </left>
                <right style="thin">
                  <color rgb="FF000000"/>
                </right>
                <top style="thin">
                  <color rgb="FF000000"/>
                </top>
                <bottom style="thin">
                  <color rgb="FF000000"/>
                </bottom>
              </border>
            </x14:dxf>
          </x14:cfRule>
          <xm:sqref>A42:B42 F45 H45</xm:sqref>
        </x14:conditionalFormatting>
        <x14:conditionalFormatting xmlns:xm="http://schemas.microsoft.com/office/excel/2006/main">
          <x14:cfRule type="notContainsBlanks" priority="76" id="{00000000-000E-0000-0000-000003000000}">
            <xm:f>LEN(TRIM(PROPRIETAIRE!C14))&gt;0</xm:f>
            <x14:dxf>
              <fill>
                <patternFill patternType="none"/>
              </fill>
              <border>
                <left style="thin">
                  <color rgb="FF000000"/>
                </left>
                <right style="thin">
                  <color rgb="FF000000"/>
                </right>
                <top style="thin">
                  <color rgb="FF000000"/>
                </top>
                <bottom style="thin">
                  <color rgb="FF000000"/>
                </bottom>
              </border>
            </x14:dxf>
          </x14:cfRule>
          <xm:sqref>E42:H43 F44 H44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6078A-3F5E-4857-83F7-247275E7EAB0}">
  <sheetPr codeName="Feuil2"/>
  <dimension ref="A1:H50"/>
  <sheetViews>
    <sheetView tabSelected="1" view="pageLayout" zoomScaleNormal="100" workbookViewId="0">
      <selection activeCell="A18" sqref="A18:B18"/>
    </sheetView>
  </sheetViews>
  <sheetFormatPr baseColWidth="10" defaultRowHeight="15" x14ac:dyDescent="0.25"/>
  <cols>
    <col min="3" max="3" width="9.140625" customWidth="1"/>
    <col min="4" max="4" width="8.7109375" customWidth="1"/>
    <col min="5" max="5" width="10.140625" customWidth="1"/>
    <col min="6" max="6" width="11.7109375" customWidth="1"/>
  </cols>
  <sheetData>
    <row r="1" spans="1:8" ht="21" x14ac:dyDescent="0.25">
      <c r="A1" s="73" t="s">
        <v>28</v>
      </c>
      <c r="B1" s="74"/>
      <c r="C1" s="72"/>
      <c r="D1" s="50" t="s">
        <v>45</v>
      </c>
      <c r="E1" s="70"/>
      <c r="F1" s="70"/>
      <c r="G1" s="70"/>
      <c r="H1" s="71"/>
    </row>
    <row r="2" spans="1:8" ht="13.5" customHeight="1" x14ac:dyDescent="0.25"/>
    <row r="3" spans="1:8" ht="13.5" customHeight="1" x14ac:dyDescent="0.25">
      <c r="F3" s="35">
        <f>AGENCE!F3</f>
        <v>45747</v>
      </c>
      <c r="G3" s="3" t="str">
        <f>AGENCE!G3</f>
        <v>Réf :</v>
      </c>
      <c r="H3" s="4" t="str">
        <f>AGENCE!H3</f>
        <v>FC2139</v>
      </c>
    </row>
    <row r="4" spans="1:8" ht="13.5" customHeight="1" x14ac:dyDescent="0.25"/>
    <row r="5" spans="1:8" ht="13.5" customHeight="1" x14ac:dyDescent="0.25">
      <c r="D5" s="77" t="str">
        <f>AGENCE!D5</f>
        <v>Julien Robert</v>
      </c>
      <c r="E5" s="78"/>
      <c r="F5" s="78"/>
      <c r="G5" s="78"/>
      <c r="H5" s="79"/>
    </row>
    <row r="6" spans="1:8" ht="13.5" customHeight="1" x14ac:dyDescent="0.25">
      <c r="D6" s="80" t="str">
        <f>AGENCE!D6</f>
        <v>Cours de la Paix</v>
      </c>
      <c r="E6" s="81"/>
      <c r="F6" s="81"/>
      <c r="G6" s="81"/>
      <c r="H6" s="82"/>
    </row>
    <row r="7" spans="1:8" ht="13.5" customHeight="1" x14ac:dyDescent="0.25">
      <c r="D7" s="83" t="str">
        <f>AGENCE!D7</f>
        <v>75000 Paris</v>
      </c>
      <c r="E7" s="84"/>
      <c r="F7" s="84"/>
      <c r="G7" s="84"/>
      <c r="H7" s="85"/>
    </row>
    <row r="8" spans="1:8" ht="13.5" customHeight="1" x14ac:dyDescent="0.25">
      <c r="A8">
        <f>AGENCE!A7</f>
        <v>0</v>
      </c>
    </row>
    <row r="9" spans="1:8" ht="13.5" customHeight="1" x14ac:dyDescent="0.25">
      <c r="A9">
        <f>AGENCE!A8</f>
        <v>0</v>
      </c>
      <c r="C9" s="47" t="str">
        <f>AGENCE!C9</f>
        <v>9 Avenue Jules Ferry</v>
      </c>
      <c r="D9" s="47"/>
      <c r="E9" s="47"/>
      <c r="F9" s="47"/>
      <c r="G9" s="47"/>
      <c r="H9" s="47"/>
    </row>
    <row r="10" spans="1:8" ht="13.5" customHeight="1" x14ac:dyDescent="0.25">
      <c r="A10">
        <f>AGENCE!A9</f>
        <v>0</v>
      </c>
    </row>
    <row r="11" spans="1:8" ht="13.5" customHeight="1" x14ac:dyDescent="0.25">
      <c r="A11">
        <f>AGENCE!A10</f>
        <v>0</v>
      </c>
    </row>
    <row r="12" spans="1:8" ht="13.5" customHeight="1" x14ac:dyDescent="0.25"/>
    <row r="13" spans="1:8" ht="13.5" customHeight="1" x14ac:dyDescent="0.25">
      <c r="B13" s="48" t="str">
        <f>AGENCE!B12</f>
        <v>Arrivée du voyageur entre le</v>
      </c>
      <c r="C13" s="48"/>
      <c r="D13" s="48"/>
      <c r="E13" s="48"/>
      <c r="F13" s="60">
        <f>AGENCE!F12</f>
        <v>45717</v>
      </c>
      <c r="G13" s="8" t="str">
        <f>AGENCE!G12</f>
        <v>et le</v>
      </c>
      <c r="H13" s="33">
        <f>AGENCE!H12</f>
        <v>45747</v>
      </c>
    </row>
    <row r="14" spans="1:8" ht="13.5" customHeight="1" x14ac:dyDescent="0.25"/>
    <row r="15" spans="1:8" ht="13.5" customHeight="1" x14ac:dyDescent="0.25">
      <c r="A15" s="86" t="s">
        <v>3</v>
      </c>
      <c r="B15" s="86"/>
      <c r="C15" s="87" t="s">
        <v>31</v>
      </c>
      <c r="D15" s="87"/>
      <c r="E15" s="86" t="s">
        <v>32</v>
      </c>
      <c r="F15" s="86"/>
      <c r="G15" s="87" t="s">
        <v>46</v>
      </c>
      <c r="H15" s="87"/>
    </row>
    <row r="16" spans="1:8" ht="13.5" customHeight="1" x14ac:dyDescent="0.25">
      <c r="A16" s="88" t="str">
        <f>IF(AGENCE!A15=0," ",AGENCE!A15)</f>
        <v>Fabian</v>
      </c>
      <c r="B16" s="88"/>
      <c r="C16" s="89">
        <f>IF(AGENCE!B15=0," ",AGENCE!B15)</f>
        <v>45725</v>
      </c>
      <c r="D16" s="89"/>
      <c r="E16" s="90">
        <f>IF(AGENCE!C15=0," ",AGENCE!C15)</f>
        <v>30</v>
      </c>
      <c r="F16" s="90"/>
      <c r="G16" s="91">
        <f>IF(AGENCE!F15=0," ",AGENCE!F15)</f>
        <v>2500</v>
      </c>
      <c r="H16" s="91"/>
    </row>
    <row r="17" spans="1:8" ht="13.5" customHeight="1" x14ac:dyDescent="0.25">
      <c r="A17" s="107" t="str">
        <f>IF(AGENCE!A16=0," ",AGENCE!A16)</f>
        <v xml:space="preserve">Nico </v>
      </c>
      <c r="B17" s="107"/>
      <c r="C17" s="89">
        <f>IF(AGENCE!B16=0," ",AGENCE!B16)</f>
        <v>45726</v>
      </c>
      <c r="D17" s="89"/>
      <c r="E17" s="90">
        <f>IF(AGENCE!C16=0," ",AGENCE!C16)</f>
        <v>15</v>
      </c>
      <c r="F17" s="90"/>
      <c r="G17" s="91">
        <f>IF(AGENCE!F16=0," ",AGENCE!F16)</f>
        <v>1800</v>
      </c>
      <c r="H17" s="91"/>
    </row>
    <row r="18" spans="1:8" ht="13.5" customHeight="1" x14ac:dyDescent="0.25">
      <c r="A18" s="92" t="str">
        <f>IF(AGENCE!A17=0," ",AGENCE!A17)</f>
        <v xml:space="preserve"> </v>
      </c>
      <c r="B18" s="92"/>
      <c r="C18" s="89" t="str">
        <f>IF(AGENCE!B17=0," ",AGENCE!B17)</f>
        <v xml:space="preserve"> </v>
      </c>
      <c r="D18" s="89"/>
      <c r="E18" s="90" t="str">
        <f>IF(AGENCE!C17=0," ",AGENCE!C17)</f>
        <v xml:space="preserve"> </v>
      </c>
      <c r="F18" s="90"/>
      <c r="G18" s="91" t="str">
        <f>IF(AGENCE!F17=0," ",AGENCE!F17)</f>
        <v xml:space="preserve"> </v>
      </c>
      <c r="H18" s="91"/>
    </row>
    <row r="19" spans="1:8" ht="13.5" customHeight="1" x14ac:dyDescent="0.25">
      <c r="A19" s="92" t="str">
        <f>IF(AGENCE!A18=0," ",AGENCE!A18)</f>
        <v xml:space="preserve"> </v>
      </c>
      <c r="B19" s="92"/>
      <c r="C19" s="93"/>
      <c r="D19" s="93"/>
      <c r="E19" s="75"/>
      <c r="F19" s="75"/>
      <c r="G19" s="39" t="str">
        <f>IF(AGENCE!F18=0," ",AGENCE!F18)</f>
        <v xml:space="preserve"> </v>
      </c>
      <c r="H19" s="39"/>
    </row>
    <row r="20" spans="1:8" ht="13.5" customHeight="1" x14ac:dyDescent="0.25">
      <c r="A20" s="92" t="str">
        <f>IF(AGENCE!A19=0," ",AGENCE!A19)</f>
        <v xml:space="preserve"> </v>
      </c>
      <c r="B20" s="92"/>
      <c r="C20" s="93"/>
      <c r="D20" s="93"/>
      <c r="E20" s="75"/>
      <c r="F20" s="75"/>
      <c r="G20" s="39" t="str">
        <f>IF(AGENCE!F19=0," ",AGENCE!F19)</f>
        <v xml:space="preserve"> </v>
      </c>
      <c r="H20" s="39"/>
    </row>
    <row r="21" spans="1:8" ht="13.5" customHeight="1" x14ac:dyDescent="0.25">
      <c r="A21" s="92" t="str">
        <f>IF(AGENCE!A20=0," ",AGENCE!A20)</f>
        <v xml:space="preserve"> </v>
      </c>
      <c r="B21" s="92"/>
      <c r="C21" s="93"/>
      <c r="D21" s="93"/>
      <c r="E21" s="75"/>
      <c r="F21" s="75"/>
      <c r="G21" s="39" t="str">
        <f>IF(AGENCE!F20=0," ",AGENCE!F20)</f>
        <v xml:space="preserve"> </v>
      </c>
      <c r="H21" s="39"/>
    </row>
    <row r="22" spans="1:8" ht="13.5" customHeight="1" x14ac:dyDescent="0.25">
      <c r="A22" s="92" t="str">
        <f>IF(AGENCE!A21=0," ",AGENCE!A21)</f>
        <v xml:space="preserve"> </v>
      </c>
      <c r="B22" s="92"/>
      <c r="C22" s="93"/>
      <c r="D22" s="93"/>
      <c r="E22" s="75"/>
      <c r="F22" s="75"/>
      <c r="G22" s="39" t="str">
        <f>IF(AGENCE!F21=0," ",AGENCE!F21)</f>
        <v xml:space="preserve"> </v>
      </c>
      <c r="H22" s="39"/>
    </row>
    <row r="23" spans="1:8" ht="13.5" customHeight="1" x14ac:dyDescent="0.25">
      <c r="A23" s="92"/>
      <c r="B23" s="92"/>
      <c r="C23" s="93"/>
      <c r="D23" s="93"/>
      <c r="E23" s="172" t="s">
        <v>50</v>
      </c>
      <c r="F23" s="108"/>
      <c r="G23" s="109">
        <f>SUM(G16:H22)</f>
        <v>4300</v>
      </c>
      <c r="H23" s="110"/>
    </row>
    <row r="24" spans="1:8" ht="13.5" customHeight="1" x14ac:dyDescent="0.25">
      <c r="A24" s="92"/>
      <c r="B24" s="92"/>
      <c r="C24" s="93"/>
      <c r="D24" s="93"/>
      <c r="E24" s="75"/>
      <c r="F24" s="75"/>
      <c r="G24" s="94"/>
      <c r="H24" s="94"/>
    </row>
    <row r="25" spans="1:8" ht="13.5" customHeight="1" x14ac:dyDescent="0.25">
      <c r="A25" s="99" t="s">
        <v>11</v>
      </c>
      <c r="B25" s="100"/>
      <c r="C25" s="100"/>
      <c r="D25" s="100"/>
      <c r="E25" s="100"/>
      <c r="F25" s="100"/>
      <c r="G25" s="100"/>
      <c r="H25" s="101"/>
    </row>
    <row r="26" spans="1:8" ht="13.5" customHeight="1" x14ac:dyDescent="0.25">
      <c r="H26" s="22" t="s">
        <v>12</v>
      </c>
    </row>
    <row r="27" spans="1:8" ht="13.5" customHeight="1" x14ac:dyDescent="0.25">
      <c r="D27" s="46" t="str">
        <f>AGENCE!L20</f>
        <v xml:space="preserve">Linge de maison </v>
      </c>
      <c r="E27" s="95"/>
      <c r="F27" s="95"/>
      <c r="G27" s="96"/>
      <c r="H27" s="36" t="str">
        <f>AGENCE!N20</f>
        <v>OFFERT</v>
      </c>
    </row>
    <row r="28" spans="1:8" ht="13.5" customHeight="1" x14ac:dyDescent="0.25">
      <c r="D28" s="44" t="str">
        <f>AGENCE!L21</f>
        <v>Immobilisation linge</v>
      </c>
      <c r="E28" s="97"/>
      <c r="F28" s="97"/>
      <c r="G28" s="98"/>
      <c r="H28" s="36" t="str">
        <f>AGENCE!N21</f>
        <v>OFFERT</v>
      </c>
    </row>
    <row r="29" spans="1:8" ht="13.5" customHeight="1" x14ac:dyDescent="0.25">
      <c r="D29" s="44" t="str">
        <f>IF(AGENCE!L22=0," ",AGENCE!L22)</f>
        <v xml:space="preserve"> </v>
      </c>
      <c r="E29" s="97"/>
      <c r="F29" s="97"/>
      <c r="G29" s="98"/>
      <c r="H29" s="67" t="str">
        <f>IF(AGENCE!N22=0," ",AGENCE!N22)</f>
        <v xml:space="preserve"> </v>
      </c>
    </row>
    <row r="30" spans="1:8" ht="13.5" customHeight="1" x14ac:dyDescent="0.25">
      <c r="D30" s="44" t="str">
        <f>IF(AGENCE!L23=0," ",AGENCE!L23)</f>
        <v xml:space="preserve"> </v>
      </c>
      <c r="E30" s="97"/>
      <c r="F30" s="97"/>
      <c r="G30" s="98"/>
      <c r="H30" s="67" t="str">
        <f>IF(AGENCE!N23=0," ",AGENCE!N23)</f>
        <v xml:space="preserve"> </v>
      </c>
    </row>
    <row r="31" spans="1:8" ht="13.5" customHeight="1" x14ac:dyDescent="0.25">
      <c r="D31" s="44" t="str">
        <f>IF(AGENCE!L24=0," ",AGENCE!L24)</f>
        <v xml:space="preserve"> </v>
      </c>
      <c r="E31" s="97"/>
      <c r="F31" s="97"/>
      <c r="G31" s="98"/>
      <c r="H31" s="67" t="str">
        <f>IF(AGENCE!N24=0," ",AGENCE!N24)</f>
        <v xml:space="preserve"> </v>
      </c>
    </row>
    <row r="32" spans="1:8" ht="13.5" customHeight="1" x14ac:dyDescent="0.25">
      <c r="D32" s="44" t="str">
        <f>IF(AGENCE!L25=0," ",AGENCE!L25)</f>
        <v xml:space="preserve"> </v>
      </c>
      <c r="E32" s="97"/>
      <c r="F32" s="97"/>
      <c r="G32" s="98"/>
      <c r="H32" s="67" t="str">
        <f>IF(AGENCE!N25=0," ",AGENCE!N25)</f>
        <v xml:space="preserve"> </v>
      </c>
    </row>
    <row r="33" spans="1:8" ht="13.5" customHeight="1" x14ac:dyDescent="0.25">
      <c r="D33" s="44" t="str">
        <f>IF(AGENCE!L26=0," ",AGENCE!L26)</f>
        <v xml:space="preserve"> </v>
      </c>
      <c r="E33" s="97"/>
      <c r="F33" s="97"/>
      <c r="G33" s="98"/>
      <c r="H33" s="67" t="str">
        <f>IF(AGENCE!N26=0," ",AGENCE!N26)</f>
        <v xml:space="preserve"> </v>
      </c>
    </row>
    <row r="34" spans="1:8" ht="13.5" customHeight="1" x14ac:dyDescent="0.25">
      <c r="D34" s="44" t="str">
        <f>IF(AGENCE!L27=0," ",AGENCE!L27)</f>
        <v xml:space="preserve"> </v>
      </c>
      <c r="E34" s="97"/>
      <c r="F34" s="97"/>
      <c r="G34" s="98"/>
      <c r="H34" s="67" t="str">
        <f>IF(AGENCE!N27=0," ",AGENCE!N27)</f>
        <v xml:space="preserve"> </v>
      </c>
    </row>
    <row r="35" spans="1:8" ht="13.5" customHeight="1" x14ac:dyDescent="0.25">
      <c r="F35" s="44" t="s">
        <v>13</v>
      </c>
      <c r="G35" s="98"/>
      <c r="H35" s="23">
        <f>SUM(H27:H34)</f>
        <v>0</v>
      </c>
    </row>
    <row r="36" spans="1:8" ht="13.5" customHeight="1" x14ac:dyDescent="0.25">
      <c r="F36" s="45" t="s">
        <v>14</v>
      </c>
      <c r="G36" s="102"/>
      <c r="H36" s="23">
        <f>H35*20%</f>
        <v>0</v>
      </c>
    </row>
    <row r="37" spans="1:8" ht="13.5" customHeight="1" x14ac:dyDescent="0.25">
      <c r="F37" s="103" t="s">
        <v>48</v>
      </c>
      <c r="G37" s="40"/>
      <c r="H37" s="67">
        <f>SUM(H35:H36)</f>
        <v>0</v>
      </c>
    </row>
    <row r="38" spans="1:8" ht="13.5" customHeight="1" x14ac:dyDescent="0.25"/>
    <row r="39" spans="1:8" ht="13.5" customHeight="1" x14ac:dyDescent="0.25">
      <c r="A39" s="41" t="s">
        <v>16</v>
      </c>
      <c r="B39" s="49"/>
      <c r="C39" s="49"/>
      <c r="D39" s="49"/>
      <c r="E39" s="49"/>
      <c r="F39" s="49"/>
      <c r="G39" s="49"/>
      <c r="H39" s="104"/>
    </row>
    <row r="40" spans="1:8" ht="13.5" customHeight="1" x14ac:dyDescent="0.25"/>
    <row r="41" spans="1:8" ht="13.5" customHeight="1" x14ac:dyDescent="0.25">
      <c r="E41" s="90">
        <f>AGENCE!L35</f>
        <v>0</v>
      </c>
      <c r="F41" s="90"/>
      <c r="G41" s="90"/>
      <c r="H41" s="76">
        <f>AGENCE!N35</f>
        <v>100</v>
      </c>
    </row>
    <row r="42" spans="1:8" ht="13.5" customHeight="1" x14ac:dyDescent="0.25">
      <c r="E42" s="90">
        <f>AGENCE!L36</f>
        <v>0</v>
      </c>
      <c r="F42" s="90"/>
      <c r="G42" s="90"/>
      <c r="H42" s="76">
        <f>AGENCE!N36</f>
        <v>200</v>
      </c>
    </row>
    <row r="43" spans="1:8" ht="13.5" customHeight="1" x14ac:dyDescent="0.25">
      <c r="E43" s="39"/>
      <c r="F43" s="39"/>
      <c r="G43" s="39"/>
      <c r="H43" s="6">
        <f>AGENCE!N37</f>
        <v>300</v>
      </c>
    </row>
    <row r="44" spans="1:8" ht="13.5" customHeight="1" x14ac:dyDescent="0.25"/>
    <row r="45" spans="1:8" ht="13.5" customHeight="1" x14ac:dyDescent="0.25"/>
    <row r="46" spans="1:8" ht="13.5" customHeight="1" x14ac:dyDescent="0.25"/>
    <row r="47" spans="1:8" ht="13.5" customHeight="1" x14ac:dyDescent="0.3">
      <c r="E47" s="41" t="s">
        <v>18</v>
      </c>
      <c r="F47" s="49"/>
      <c r="G47" s="104"/>
      <c r="H47" s="106">
        <f>AGENCE!N43</f>
        <v>4600</v>
      </c>
    </row>
    <row r="48" spans="1:8" ht="13.5" customHeight="1" x14ac:dyDescent="0.25"/>
    <row r="49" spans="1:8" ht="13.5" customHeight="1" x14ac:dyDescent="0.25">
      <c r="A49" s="32" t="s">
        <v>19</v>
      </c>
      <c r="F49" s="10"/>
      <c r="H49" s="10"/>
    </row>
    <row r="50" spans="1:8" ht="29.25" customHeight="1" x14ac:dyDescent="0.25">
      <c r="A50" s="37" t="s">
        <v>37</v>
      </c>
      <c r="B50" s="37"/>
      <c r="C50" s="37"/>
      <c r="D50" s="37"/>
      <c r="E50" s="37"/>
      <c r="F50" s="37"/>
      <c r="G50" s="37"/>
      <c r="H50" s="37"/>
    </row>
  </sheetData>
  <mergeCells count="62">
    <mergeCell ref="E16:F16"/>
    <mergeCell ref="B13:E13"/>
    <mergeCell ref="A1:B1"/>
    <mergeCell ref="C9:H9"/>
    <mergeCell ref="D1:H1"/>
    <mergeCell ref="A15:B15"/>
    <mergeCell ref="G15:H15"/>
    <mergeCell ref="G16:H16"/>
    <mergeCell ref="A17:B17"/>
    <mergeCell ref="C17:D17"/>
    <mergeCell ref="E17:F17"/>
    <mergeCell ref="G17:H17"/>
    <mergeCell ref="A16:B16"/>
    <mergeCell ref="C15:D15"/>
    <mergeCell ref="C16:D16"/>
    <mergeCell ref="E15:F15"/>
    <mergeCell ref="E21:F21"/>
    <mergeCell ref="G21:H21"/>
    <mergeCell ref="A18:B18"/>
    <mergeCell ref="C18:D18"/>
    <mergeCell ref="E18:F18"/>
    <mergeCell ref="G18:H18"/>
    <mergeCell ref="A19:B19"/>
    <mergeCell ref="C19:D19"/>
    <mergeCell ref="E19:F19"/>
    <mergeCell ref="G19:H19"/>
    <mergeCell ref="A22:B22"/>
    <mergeCell ref="C22:D22"/>
    <mergeCell ref="E22:F22"/>
    <mergeCell ref="G22:H22"/>
    <mergeCell ref="A20:B20"/>
    <mergeCell ref="C20:D20"/>
    <mergeCell ref="E20:F20"/>
    <mergeCell ref="G20:H20"/>
    <mergeCell ref="A21:B21"/>
    <mergeCell ref="C21:D21"/>
    <mergeCell ref="A23:B23"/>
    <mergeCell ref="C23:D23"/>
    <mergeCell ref="E23:F23"/>
    <mergeCell ref="G23:H23"/>
    <mergeCell ref="A24:B24"/>
    <mergeCell ref="C24:D24"/>
    <mergeCell ref="E24:F24"/>
    <mergeCell ref="G24:H24"/>
    <mergeCell ref="D28:G28"/>
    <mergeCell ref="D27:G27"/>
    <mergeCell ref="F37:G37"/>
    <mergeCell ref="A25:H25"/>
    <mergeCell ref="F35:G35"/>
    <mergeCell ref="F36:G36"/>
    <mergeCell ref="D34:G34"/>
    <mergeCell ref="D33:G33"/>
    <mergeCell ref="D32:G32"/>
    <mergeCell ref="D31:G31"/>
    <mergeCell ref="D30:G30"/>
    <mergeCell ref="D29:G29"/>
    <mergeCell ref="A50:H50"/>
    <mergeCell ref="A39:H39"/>
    <mergeCell ref="E41:G41"/>
    <mergeCell ref="E42:G42"/>
    <mergeCell ref="E43:G43"/>
    <mergeCell ref="E47:G47"/>
  </mergeCells>
  <conditionalFormatting sqref="D27:D28">
    <cfRule type="notContainsBlanks" dxfId="33" priority="13">
      <formula>LEN(TRIM(D27))&gt;0</formula>
    </cfRule>
  </conditionalFormatting>
  <conditionalFormatting sqref="G15">
    <cfRule type="notContainsBlanks" dxfId="32" priority="12">
      <formula>LEN(TRIM(G15))&gt;0</formula>
    </cfRule>
  </conditionalFormatting>
  <conditionalFormatting sqref="H26 D28 H28:H34">
    <cfRule type="notContainsBlanks" dxfId="31" priority="14">
      <formula>LEN(TRIM(#REF!))&gt;0</formula>
    </cfRule>
  </conditionalFormatting>
  <conditionalFormatting sqref="F49 H49">
    <cfRule type="notContainsBlanks" dxfId="30" priority="11">
      <formula>LEN(TRIM(F65))&gt;0</formula>
    </cfRule>
  </conditionalFormatting>
  <conditionalFormatting sqref="A25">
    <cfRule type="notContainsBlanks" dxfId="29" priority="10">
      <formula>LEN(TRIM(A25))&gt;0</formula>
    </cfRule>
  </conditionalFormatting>
  <conditionalFormatting sqref="F37 H37">
    <cfRule type="notContainsBlanks" dxfId="28" priority="6">
      <formula>LEN(TRIM(F52))&gt;0</formula>
    </cfRule>
  </conditionalFormatting>
  <conditionalFormatting sqref="F35:F36">
    <cfRule type="notContainsBlanks" dxfId="27" priority="7">
      <formula>LEN(TRIM(F35))&gt;0</formula>
    </cfRule>
  </conditionalFormatting>
  <conditionalFormatting sqref="H27:H34">
    <cfRule type="notContainsBlanks" dxfId="26" priority="9">
      <formula>LEN(TRIM(H27))&gt;0</formula>
    </cfRule>
  </conditionalFormatting>
  <conditionalFormatting sqref="H36">
    <cfRule type="notContainsBlanks" dxfId="25" priority="8">
      <formula>LEN(TRIM(H36))&gt;0</formula>
    </cfRule>
  </conditionalFormatting>
  <conditionalFormatting sqref="D27">
    <cfRule type="notContainsBlanks" dxfId="24" priority="15">
      <formula>LEN(TRIM(F48))&gt;0</formula>
    </cfRule>
  </conditionalFormatting>
  <conditionalFormatting sqref="H27">
    <cfRule type="notContainsBlanks" dxfId="23" priority="16">
      <formula>LEN(TRIM(H48))&gt;0</formula>
    </cfRule>
  </conditionalFormatting>
  <conditionalFormatting sqref="E47">
    <cfRule type="notContainsBlanks" dxfId="22" priority="5">
      <formula>LEN(TRIM(E62))&gt;0</formula>
    </cfRule>
  </conditionalFormatting>
  <conditionalFormatting sqref="A16:H23">
    <cfRule type="expression" dxfId="21" priority="3">
      <formula>$A18&lt;&gt;""</formula>
    </cfRule>
    <cfRule type="expression" dxfId="20" priority="4">
      <formula>$A16&lt;&gt;""</formula>
    </cfRule>
  </conditionalFormatting>
  <conditionalFormatting sqref="A18:H22">
    <cfRule type="expression" dxfId="19" priority="1">
      <formula>$A15&lt;&gt;""</formula>
    </cfRule>
  </conditionalFormatting>
  <pageMargins left="0.7" right="0.7" top="0.75" bottom="0.75" header="0.3" footer="0.3"/>
  <pageSetup paperSize="9" orientation="portrait" horizontalDpi="0" verticalDpi="0" r:id="rId1"/>
  <headerFooter>
    <oddFooter xml:space="preserve">&amp;L
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AGENCE</vt:lpstr>
      <vt:lpstr>PROPRIETAIRE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Romain GOUJON</cp:lastModifiedBy>
  <cp:lastPrinted>2025-03-18T11:36:17Z</cp:lastPrinted>
  <dcterms:created xsi:type="dcterms:W3CDTF">2015-03-13T16:29:55Z</dcterms:created>
  <dcterms:modified xsi:type="dcterms:W3CDTF">2025-03-21T08:44:53Z</dcterms:modified>
</cp:coreProperties>
</file>