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5" yWindow="465" windowWidth="29040" windowHeight="16440" tabRatio="830"/>
  </bookViews>
  <sheets>
    <sheet name="Pointage" sheetId="242" r:id="rId1"/>
    <sheet name="AGENTS_CS" sheetId="249" state="hidden" r:id="rId2"/>
    <sheet name="SECTEUR" sheetId="250" state="hidden" r:id="rId3"/>
    <sheet name="Feuil1" sheetId="248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3" hidden="1">Feuil1!$A$1:$B$85</definedName>
    <definedName name="_xlnm._FilterDatabase" localSheetId="0" hidden="1">Pointage!$A$7:$V$44</definedName>
    <definedName name="ADMINISTRATIF">[1]ADMINISTRATIF!$A$1:$A$11</definedName>
    <definedName name="AGENTS_DETACHES">AGENTS_CS!$A$1:$A$42</definedName>
    <definedName name="CPL">[1]CPL!$A$1:$A$16</definedName>
    <definedName name="HorAm">#REF!</definedName>
    <definedName name="HorJour">#REF!</definedName>
    <definedName name="HorMat">#REF!</definedName>
    <definedName name="HorSoir">#REF!</definedName>
    <definedName name="HorSup">#REF!</definedName>
    <definedName name="Liste" localSheetId="0">OFFSET(#REF!,,,COUNTA(#REF!)-1)</definedName>
    <definedName name="Liste">OFFSET([2]Parametres!$C$2,,,COUNTA([2]Parametres!#REF!)-1)</definedName>
    <definedName name="LISTE_MONSTRE">AGENTS_CS!$B$1:$B$10</definedName>
    <definedName name="LISTE_OM">AGENTS_CS!$A$1:$A$31</definedName>
    <definedName name="LISTE_RESERVE">AGENTS_CS!$F$1:$F$2</definedName>
    <definedName name="LISTE_TURIN">AGENTS_CS!$D$1:$D$10</definedName>
    <definedName name="LISTE_VIDE">AGENTS_CS!$E$1:$E$2</definedName>
    <definedName name="LISTE_VN">AGENTS_CS!$C$1:$C$15</definedName>
    <definedName name="RESPONSABLE">[1]RESPONSABLE!$A$1:$A$20</definedName>
    <definedName name="RIPPEURS">[1]RIPPEURS!$A$1:$A$22</definedName>
    <definedName name="VEH_MONSTRE">AGENTS_CS!$B$2:$B$7</definedName>
    <definedName name="VEH_OM">AGENTS_CS!$A$2:$A$7</definedName>
    <definedName name="VEH_VN">AGENTS_CS!$C$2:$C$7</definedName>
    <definedName name="_xlnm.Print_Area" localSheetId="0">Pointage!$A$1:$M$45</definedName>
  </definedNames>
  <calcPr calcId="145621" concurrentCalc="0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242" l="1"/>
  <c r="A44" i="242"/>
  <c r="D44" i="242"/>
  <c r="E44" i="242"/>
  <c r="L44" i="242"/>
  <c r="A16" i="242"/>
  <c r="D16" i="242"/>
  <c r="E16" i="242"/>
  <c r="L16" i="242"/>
  <c r="A20" i="242"/>
  <c r="D20" i="242"/>
  <c r="E20" i="242"/>
  <c r="L20" i="242"/>
  <c r="A36" i="242"/>
  <c r="D36" i="242"/>
  <c r="E36" i="242"/>
  <c r="L36" i="242"/>
  <c r="A38" i="242"/>
  <c r="D38" i="242"/>
  <c r="E38" i="242"/>
  <c r="L38" i="242"/>
  <c r="A8" i="242"/>
  <c r="E8" i="242"/>
  <c r="L8" i="242"/>
  <c r="A11" i="242"/>
  <c r="D11" i="242"/>
  <c r="E11" i="242"/>
  <c r="L11" i="242"/>
  <c r="A26" i="242"/>
  <c r="D26" i="242"/>
  <c r="E26" i="242"/>
  <c r="L26" i="242"/>
  <c r="A30" i="242"/>
  <c r="D30" i="242"/>
  <c r="E30" i="242"/>
  <c r="L30" i="242"/>
  <c r="A21" i="242"/>
  <c r="D21" i="242"/>
  <c r="E21" i="242"/>
  <c r="L21" i="242"/>
  <c r="A9" i="242"/>
  <c r="D9" i="242"/>
  <c r="E9" i="242"/>
  <c r="L9" i="242"/>
  <c r="A34" i="242"/>
  <c r="D34" i="242"/>
  <c r="E34" i="242"/>
  <c r="L34" i="242"/>
  <c r="A22" i="242"/>
  <c r="D22" i="242"/>
  <c r="E22" i="242"/>
  <c r="L22" i="242"/>
  <c r="A42" i="242"/>
  <c r="D42" i="242"/>
  <c r="E42" i="242"/>
  <c r="L42" i="242"/>
  <c r="A17" i="242"/>
  <c r="D17" i="242"/>
  <c r="E17" i="242"/>
  <c r="L17" i="242"/>
  <c r="A35" i="242"/>
  <c r="D35" i="242"/>
  <c r="E35" i="242"/>
  <c r="L35" i="242"/>
  <c r="A13" i="242"/>
  <c r="D13" i="242"/>
  <c r="E13" i="242"/>
  <c r="L13" i="242"/>
  <c r="A40" i="242"/>
  <c r="D40" i="242"/>
  <c r="E40" i="242"/>
  <c r="L40" i="242"/>
  <c r="A18" i="242"/>
  <c r="D18" i="242"/>
  <c r="E18" i="242"/>
  <c r="L18" i="242"/>
  <c r="A24" i="242"/>
  <c r="D24" i="242"/>
  <c r="E24" i="242"/>
  <c r="L24" i="242"/>
  <c r="A14" i="242"/>
  <c r="D14" i="242"/>
  <c r="E14" i="242"/>
  <c r="L14" i="242"/>
  <c r="A27" i="242"/>
  <c r="D27" i="242"/>
  <c r="E27" i="242"/>
  <c r="L27" i="242"/>
  <c r="A19" i="242"/>
  <c r="D19" i="242"/>
  <c r="E19" i="242"/>
  <c r="L19" i="242"/>
  <c r="A25" i="242"/>
  <c r="D25" i="242"/>
  <c r="E25" i="242"/>
  <c r="L25" i="242"/>
  <c r="A10" i="242"/>
  <c r="D10" i="242"/>
  <c r="E10" i="242"/>
  <c r="L10" i="242"/>
  <c r="A12" i="242"/>
  <c r="D12" i="242"/>
  <c r="E12" i="242"/>
  <c r="L12" i="242"/>
  <c r="A15" i="242"/>
  <c r="D15" i="242"/>
  <c r="E15" i="242"/>
  <c r="L15" i="242"/>
  <c r="A31" i="242"/>
  <c r="D31" i="242"/>
  <c r="E31" i="242"/>
  <c r="L31" i="242"/>
  <c r="A23" i="242"/>
  <c r="D23" i="242"/>
  <c r="E23" i="242"/>
  <c r="L23" i="242"/>
  <c r="A28" i="242"/>
  <c r="D28" i="242"/>
  <c r="E28" i="242"/>
  <c r="L28" i="242"/>
  <c r="A29" i="242"/>
  <c r="D29" i="242"/>
  <c r="E29" i="242"/>
  <c r="L29" i="242"/>
  <c r="A39" i="242"/>
  <c r="D39" i="242"/>
  <c r="E39" i="242"/>
  <c r="L39" i="242"/>
  <c r="A37" i="242"/>
  <c r="D37" i="242"/>
  <c r="E37" i="242"/>
  <c r="L37" i="242"/>
  <c r="A41" i="242"/>
  <c r="D41" i="242"/>
  <c r="E41" i="242"/>
  <c r="L41" i="242"/>
  <c r="A32" i="242"/>
  <c r="D32" i="242"/>
  <c r="E32" i="242"/>
  <c r="L32" i="242"/>
  <c r="A33" i="242"/>
  <c r="D33" i="242"/>
  <c r="E33" i="242"/>
  <c r="L33" i="242"/>
  <c r="A43" i="242"/>
  <c r="D43" i="242"/>
  <c r="E43" i="242"/>
  <c r="L43" i="242"/>
  <c r="V21" i="242"/>
  <c r="K44" i="242"/>
  <c r="K16" i="242"/>
  <c r="K20" i="242"/>
  <c r="K36" i="242"/>
  <c r="K38" i="242"/>
  <c r="K8" i="242"/>
  <c r="K11" i="242"/>
  <c r="K26" i="242"/>
  <c r="K30" i="242"/>
  <c r="K21" i="242"/>
  <c r="K9" i="242"/>
  <c r="K34" i="242"/>
  <c r="K22" i="242"/>
  <c r="K42" i="242"/>
  <c r="K17" i="242"/>
  <c r="K35" i="242"/>
  <c r="K13" i="242"/>
  <c r="K40" i="242"/>
  <c r="K18" i="242"/>
  <c r="K24" i="242"/>
  <c r="K14" i="242"/>
  <c r="K27" i="242"/>
  <c r="K19" i="242"/>
  <c r="K25" i="242"/>
  <c r="K10" i="242"/>
  <c r="K12" i="242"/>
  <c r="K15" i="242"/>
  <c r="K31" i="242"/>
  <c r="K23" i="242"/>
  <c r="K28" i="242"/>
  <c r="K29" i="242"/>
  <c r="K39" i="242"/>
  <c r="K37" i="242"/>
  <c r="K41" i="242"/>
  <c r="K32" i="242"/>
  <c r="K33" i="242"/>
  <c r="K43" i="242"/>
  <c r="V20" i="242"/>
  <c r="J44" i="242"/>
  <c r="J16" i="242"/>
  <c r="J20" i="242"/>
  <c r="J36" i="242"/>
  <c r="J38" i="242"/>
  <c r="J8" i="242"/>
  <c r="J11" i="242"/>
  <c r="J26" i="242"/>
  <c r="J30" i="242"/>
  <c r="J21" i="242"/>
  <c r="J9" i="242"/>
  <c r="J34" i="242"/>
  <c r="J22" i="242"/>
  <c r="J42" i="242"/>
  <c r="J17" i="242"/>
  <c r="J35" i="242"/>
  <c r="J13" i="242"/>
  <c r="J40" i="242"/>
  <c r="J18" i="242"/>
  <c r="J24" i="242"/>
  <c r="J14" i="242"/>
  <c r="J27" i="242"/>
  <c r="J19" i="242"/>
  <c r="J25" i="242"/>
  <c r="J10" i="242"/>
  <c r="J12" i="242"/>
  <c r="J15" i="242"/>
  <c r="J31" i="242"/>
  <c r="J23" i="242"/>
  <c r="J28" i="242"/>
  <c r="J29" i="242"/>
  <c r="J39" i="242"/>
  <c r="J37" i="242"/>
  <c r="J41" i="242"/>
  <c r="J32" i="242"/>
  <c r="J33" i="242"/>
  <c r="J43" i="242"/>
  <c r="V19" i="242"/>
  <c r="V18" i="242"/>
  <c r="I44" i="242"/>
  <c r="I16" i="242"/>
  <c r="I20" i="242"/>
  <c r="I36" i="242"/>
  <c r="I38" i="242"/>
  <c r="I8" i="242"/>
  <c r="I11" i="242"/>
  <c r="I26" i="242"/>
  <c r="I30" i="242"/>
  <c r="I21" i="242"/>
  <c r="I9" i="242"/>
  <c r="I34" i="242"/>
  <c r="I22" i="242"/>
  <c r="I42" i="242"/>
  <c r="I17" i="242"/>
  <c r="I35" i="242"/>
  <c r="I13" i="242"/>
  <c r="I40" i="242"/>
  <c r="I18" i="242"/>
  <c r="I24" i="242"/>
  <c r="I14" i="242"/>
  <c r="I27" i="242"/>
  <c r="I19" i="242"/>
  <c r="I25" i="242"/>
  <c r="I10" i="242"/>
  <c r="I12" i="242"/>
  <c r="I15" i="242"/>
  <c r="I31" i="242"/>
  <c r="I23" i="242"/>
  <c r="I28" i="242"/>
  <c r="I29" i="242"/>
  <c r="I39" i="242"/>
  <c r="I37" i="242"/>
  <c r="I41" i="242"/>
  <c r="I32" i="242"/>
  <c r="I33" i="242"/>
  <c r="I43" i="242"/>
  <c r="V17" i="242"/>
  <c r="H44" i="242"/>
  <c r="H16" i="242"/>
  <c r="H20" i="242"/>
  <c r="H36" i="242"/>
  <c r="H38" i="242"/>
  <c r="H8" i="242"/>
  <c r="H11" i="242"/>
  <c r="H26" i="242"/>
  <c r="H30" i="242"/>
  <c r="H21" i="242"/>
  <c r="H9" i="242"/>
  <c r="H34" i="242"/>
  <c r="H22" i="242"/>
  <c r="H42" i="242"/>
  <c r="H17" i="242"/>
  <c r="H35" i="242"/>
  <c r="H13" i="242"/>
  <c r="H40" i="242"/>
  <c r="H18" i="242"/>
  <c r="H24" i="242"/>
  <c r="H14" i="242"/>
  <c r="H27" i="242"/>
  <c r="H19" i="242"/>
  <c r="H25" i="242"/>
  <c r="H10" i="242"/>
  <c r="H12" i="242"/>
  <c r="H15" i="242"/>
  <c r="H31" i="242"/>
  <c r="H23" i="242"/>
  <c r="H28" i="242"/>
  <c r="H29" i="242"/>
  <c r="H39" i="242"/>
  <c r="H37" i="242"/>
  <c r="H41" i="242"/>
  <c r="H32" i="242"/>
  <c r="H33" i="242"/>
  <c r="H43" i="242"/>
  <c r="V16" i="242"/>
  <c r="G44" i="242"/>
  <c r="G16" i="242"/>
  <c r="G20" i="242"/>
  <c r="G36" i="242"/>
  <c r="G38" i="242"/>
  <c r="G8" i="242"/>
  <c r="G11" i="242"/>
  <c r="G26" i="242"/>
  <c r="G30" i="242"/>
  <c r="G21" i="242"/>
  <c r="G9" i="242"/>
  <c r="G34" i="242"/>
  <c r="G22" i="242"/>
  <c r="G42" i="242"/>
  <c r="G17" i="242"/>
  <c r="G35" i="242"/>
  <c r="G13" i="242"/>
  <c r="G40" i="242"/>
  <c r="G18" i="242"/>
  <c r="G24" i="242"/>
  <c r="G14" i="242"/>
  <c r="G27" i="242"/>
  <c r="G19" i="242"/>
  <c r="G25" i="242"/>
  <c r="G10" i="242"/>
  <c r="G12" i="242"/>
  <c r="G15" i="242"/>
  <c r="G31" i="242"/>
  <c r="G23" i="242"/>
  <c r="G28" i="242"/>
  <c r="G29" i="242"/>
  <c r="G39" i="242"/>
  <c r="G37" i="242"/>
  <c r="G41" i="242"/>
  <c r="G32" i="242"/>
  <c r="G33" i="242"/>
  <c r="G43" i="242"/>
  <c r="V15" i="242"/>
  <c r="F44" i="242"/>
  <c r="F16" i="242"/>
  <c r="F20" i="242"/>
  <c r="F36" i="242"/>
  <c r="F38" i="242"/>
  <c r="F8" i="242"/>
  <c r="F11" i="242"/>
  <c r="F26" i="242"/>
  <c r="F30" i="242"/>
  <c r="F21" i="242"/>
  <c r="F9" i="242"/>
  <c r="F34" i="242"/>
  <c r="F22" i="242"/>
  <c r="F42" i="242"/>
  <c r="F17" i="242"/>
  <c r="F35" i="242"/>
  <c r="F13" i="242"/>
  <c r="F40" i="242"/>
  <c r="F18" i="242"/>
  <c r="F24" i="242"/>
  <c r="F14" i="242"/>
  <c r="F27" i="242"/>
  <c r="F19" i="242"/>
  <c r="F25" i="242"/>
  <c r="F10" i="242"/>
  <c r="F12" i="242"/>
  <c r="F15" i="242"/>
  <c r="F31" i="242"/>
  <c r="F23" i="242"/>
  <c r="F28" i="242"/>
  <c r="F29" i="242"/>
  <c r="F39" i="242"/>
  <c r="F37" i="242"/>
  <c r="F41" i="242"/>
  <c r="F32" i="242"/>
  <c r="F33" i="242"/>
  <c r="F43" i="242"/>
  <c r="V14" i="242"/>
  <c r="B36" i="242"/>
  <c r="V22" i="242"/>
  <c r="B44" i="242"/>
  <c r="B14" i="242"/>
  <c r="B15" i="242"/>
  <c r="B16" i="242"/>
  <c r="B17" i="242"/>
  <c r="B35" i="242"/>
  <c r="B19" i="242"/>
  <c r="B32" i="242"/>
  <c r="B20" i="242"/>
  <c r="B13" i="242"/>
  <c r="B29" i="242"/>
  <c r="B40" i="242"/>
  <c r="B31" i="242"/>
  <c r="B43" i="242"/>
  <c r="B37" i="242"/>
  <c r="B30" i="242"/>
  <c r="B26" i="242"/>
  <c r="B10" i="242"/>
  <c r="B41" i="242"/>
  <c r="B9" i="242"/>
  <c r="B38" i="242"/>
  <c r="B23" i="242"/>
  <c r="B24" i="242"/>
  <c r="B39" i="242"/>
  <c r="B12" i="242"/>
  <c r="B28" i="242"/>
  <c r="B18" i="242"/>
  <c r="B8" i="242"/>
  <c r="B27" i="242"/>
  <c r="B33" i="242"/>
  <c r="B21" i="242"/>
  <c r="B22" i="242"/>
  <c r="B11" i="242"/>
  <c r="B34" i="242"/>
  <c r="B42" i="242"/>
  <c r="B25" i="242"/>
  <c r="M39" i="242"/>
  <c r="M41" i="242"/>
  <c r="S30" i="242"/>
  <c r="S25" i="242"/>
</calcChain>
</file>

<file path=xl/sharedStrings.xml><?xml version="1.0" encoding="utf-8"?>
<sst xmlns="http://schemas.openxmlformats.org/spreadsheetml/2006/main" count="350" uniqueCount="238">
  <si>
    <t>NOMS &amp; PRENOMS</t>
  </si>
  <si>
    <t>PRESENT</t>
  </si>
  <si>
    <t>ABSENT</t>
  </si>
  <si>
    <t>Congés</t>
  </si>
  <si>
    <t>Mal/A.T</t>
  </si>
  <si>
    <t>Repos</t>
  </si>
  <si>
    <t xml:space="preserve">ETAT JOURNALIER DU                                                       </t>
  </si>
  <si>
    <t>HS presta. Except</t>
  </si>
  <si>
    <t>REPOS</t>
  </si>
  <si>
    <t>Inactif</t>
  </si>
  <si>
    <t>Matricule</t>
  </si>
  <si>
    <t>Type</t>
  </si>
  <si>
    <t>RTT</t>
  </si>
  <si>
    <t>RECUP DEBIT</t>
  </si>
  <si>
    <t>RECUP CREDIT</t>
  </si>
  <si>
    <t>Maladie</t>
  </si>
  <si>
    <t>AT</t>
  </si>
  <si>
    <t>Congés Exp</t>
  </si>
  <si>
    <t>ANGLETERRE</t>
  </si>
  <si>
    <t>ANGLETERRE Dim-Je</t>
  </si>
  <si>
    <t>ANGLETERRE FERIE</t>
  </si>
  <si>
    <t>BAUMETTES</t>
  </si>
  <si>
    <t>BAUMETTES Dim-Je</t>
  </si>
  <si>
    <t>BAUMETTES FERIE</t>
  </si>
  <si>
    <t>BENNE VN DIM</t>
  </si>
  <si>
    <t>BENNETTE PL</t>
  </si>
  <si>
    <t>BENNETTE PL Dim-Je</t>
  </si>
  <si>
    <t>BENNETTE VN AP 1</t>
  </si>
  <si>
    <t>BENNETTE VN AP 1 FERIE</t>
  </si>
  <si>
    <t>BENNETTE VN MATIN 1</t>
  </si>
  <si>
    <t>BENNETTE VN MATIN 1 FERIE</t>
  </si>
  <si>
    <t>BENNETTE VN MATIN 2</t>
  </si>
  <si>
    <t>BENNETTE VN MATIN 2 FERIE</t>
  </si>
  <si>
    <t>BOM RENFORT</t>
  </si>
  <si>
    <t>BOM RENFORT Dim-Je</t>
  </si>
  <si>
    <t>BOM RENFORT FERIE</t>
  </si>
  <si>
    <t>BOM VENDREDI SOIR</t>
  </si>
  <si>
    <t>BOM VENDREDI SOIR FERIE</t>
  </si>
  <si>
    <t>CONVOYAGE</t>
  </si>
  <si>
    <t>CONVOYAGE Dim-Je</t>
  </si>
  <si>
    <t>CONVOYAGE FERIE</t>
  </si>
  <si>
    <t>FOURGON ENC</t>
  </si>
  <si>
    <t>FOURGON ENC Dim-Je</t>
  </si>
  <si>
    <t>FOURGON ENC FERIE</t>
  </si>
  <si>
    <t>GIOFFREDO</t>
  </si>
  <si>
    <t>GIOFFREDO Dim-Je</t>
  </si>
  <si>
    <t>GIOFFREDO FERIE</t>
  </si>
  <si>
    <t>GROSSO</t>
  </si>
  <si>
    <t>GROSSO Dim-Je</t>
  </si>
  <si>
    <t>GROSSO FERIE</t>
  </si>
  <si>
    <t>HS BENNETTE VN AP 1</t>
  </si>
  <si>
    <t>HS BENNETTE VN MATIN 1</t>
  </si>
  <si>
    <t>HS BENNETTE VN MATIN 2</t>
  </si>
  <si>
    <t>HS BENNE VN</t>
  </si>
  <si>
    <t xml:space="preserve">HS ZONE PIETONNE </t>
  </si>
  <si>
    <t>MT BORON</t>
  </si>
  <si>
    <t>MT BORON Dim-Je</t>
  </si>
  <si>
    <t>MT BORON FERIE</t>
  </si>
  <si>
    <t>MUSICIEN</t>
  </si>
  <si>
    <t>MUSICIEN Dim-Je</t>
  </si>
  <si>
    <t>MUSICIEN FERIE</t>
  </si>
  <si>
    <t>NOTRE DAME</t>
  </si>
  <si>
    <t>NOTRE DAME Dim-Je</t>
  </si>
  <si>
    <t>NOTRE DAME FERIE</t>
  </si>
  <si>
    <t>PORT</t>
  </si>
  <si>
    <t>PORT Dim-Je</t>
  </si>
  <si>
    <t>PORT FERIE</t>
  </si>
  <si>
    <t>PROMENADE</t>
  </si>
  <si>
    <t>PROMENADE Dim-Je</t>
  </si>
  <si>
    <t>PROMENADE FERIE</t>
  </si>
  <si>
    <t>RIQUIER</t>
  </si>
  <si>
    <t>RIQUIER Dim-Je</t>
  </si>
  <si>
    <t>RIQUIER FERIE</t>
  </si>
  <si>
    <t>ZONE PIETONNE</t>
  </si>
  <si>
    <t>ZONE PIETONNE FERIE</t>
  </si>
  <si>
    <t>OM</t>
  </si>
  <si>
    <t>VN</t>
  </si>
  <si>
    <t>TURIN</t>
  </si>
  <si>
    <t>MONSTRE</t>
  </si>
  <si>
    <t>MONSTRES MATIN EST</t>
  </si>
  <si>
    <t>MONSTRES MATIN FERIE</t>
  </si>
  <si>
    <t>MONSTRES MATIN NORD</t>
  </si>
  <si>
    <t>MONSTRES MATIN OUEST</t>
  </si>
  <si>
    <t>MONSTRES MATIN SUP</t>
  </si>
  <si>
    <t>MONSTRES SOIR 2 FERIE</t>
  </si>
  <si>
    <t>MONSTRES SOIR CENTRE</t>
  </si>
  <si>
    <t>MONSTRES SOIR EST</t>
  </si>
  <si>
    <t>MONSTRES SOIR NORD</t>
  </si>
  <si>
    <t>MONSTRES SOIR OUEST</t>
  </si>
  <si>
    <t>MONSTRES SOIR SUP</t>
  </si>
  <si>
    <t>MONSTRES SOIR SUP Dim-Je</t>
  </si>
  <si>
    <t>ENT MONSTRES SOIR CENTRE</t>
  </si>
  <si>
    <t>ENT MONSTRES SOIR EST</t>
  </si>
  <si>
    <t>ENT MONSTRES SOIR NORD</t>
  </si>
  <si>
    <t>ENT MONSTRES SOIR OUEST</t>
  </si>
  <si>
    <t>ENT MONSTRES SOIR SUP</t>
  </si>
  <si>
    <t>HS BOM VENDREDI SOIR</t>
  </si>
  <si>
    <t>HS MONSTRES VENDREDI SOIR</t>
  </si>
  <si>
    <t>VIDE</t>
  </si>
  <si>
    <t>RESERVE</t>
  </si>
  <si>
    <t>615-598</t>
  </si>
  <si>
    <t>MONSTRES SOIR 1 FERIE</t>
  </si>
  <si>
    <t>BENNETTE VN + BOM AP 2</t>
  </si>
  <si>
    <t>BENNETTE VN + BOM AP 2 FERIE</t>
  </si>
  <si>
    <t>HS BENNETTE VN + BOM AP 2</t>
  </si>
  <si>
    <t>HS RESP SAMEDI MATIN</t>
  </si>
  <si>
    <t>HS RESP VENDREDI SOIR</t>
  </si>
  <si>
    <t>FORMATION</t>
  </si>
  <si>
    <t>BOM</t>
  </si>
  <si>
    <t>VIEUX NICE</t>
  </si>
  <si>
    <t>ENCOMBRANTS</t>
  </si>
  <si>
    <t>CONGES</t>
  </si>
  <si>
    <t>MALADIES / AT</t>
  </si>
  <si>
    <t>COP NICE</t>
  </si>
  <si>
    <t>FORMATION / CONCOURS</t>
  </si>
  <si>
    <t>N0124201</t>
  </si>
  <si>
    <t>N0122013</t>
  </si>
  <si>
    <t>N0123230</t>
  </si>
  <si>
    <t>N0123439</t>
  </si>
  <si>
    <t>N0123723</t>
  </si>
  <si>
    <t>N0122030</t>
  </si>
  <si>
    <t>N0125956</t>
  </si>
  <si>
    <t>N0122059</t>
  </si>
  <si>
    <t>N0123523</t>
  </si>
  <si>
    <t>N0132673</t>
  </si>
  <si>
    <t>N0126106</t>
  </si>
  <si>
    <t>N0123167</t>
  </si>
  <si>
    <t>N0024361</t>
  </si>
  <si>
    <t>N0132223</t>
  </si>
  <si>
    <t>N0122304</t>
  </si>
  <si>
    <t>N0132761</t>
  </si>
  <si>
    <t>N0124574</t>
  </si>
  <si>
    <t>N0124273</t>
  </si>
  <si>
    <t>N0122418</t>
  </si>
  <si>
    <t>N0122503</t>
  </si>
  <si>
    <t>N0122502</t>
  </si>
  <si>
    <t>N0132762</t>
  </si>
  <si>
    <t>N0122509</t>
  </si>
  <si>
    <t>N0122578</t>
  </si>
  <si>
    <t>N0122739</t>
  </si>
  <si>
    <t>N0122546</t>
  </si>
  <si>
    <t>N0125739</t>
  </si>
  <si>
    <t>N0123480</t>
  </si>
  <si>
    <t>N0123451</t>
  </si>
  <si>
    <t>N0113343</t>
  </si>
  <si>
    <t>N0124309</t>
  </si>
  <si>
    <t>N0128996</t>
  </si>
  <si>
    <t>N0128579</t>
  </si>
  <si>
    <t>N0122893</t>
  </si>
  <si>
    <t>N0122019</t>
  </si>
  <si>
    <t>N0122070</t>
  </si>
  <si>
    <t>Sorties des Equipages de Collecte</t>
  </si>
  <si>
    <t>ANGLETERRE Dim-Ma</t>
  </si>
  <si>
    <t>AUTRE COP</t>
  </si>
  <si>
    <t>BAUMETTES Dim-Ma</t>
  </si>
  <si>
    <t>BENNETTE MAR ARRIERE</t>
  </si>
  <si>
    <t>BENNETTE MAR ARRIERE Dim-Ma</t>
  </si>
  <si>
    <t>BENNETTE MAR ARRIERE FERIE</t>
  </si>
  <si>
    <t>BENNETTE PL Dim-Ma</t>
  </si>
  <si>
    <t>BENNETTE PL FERIE</t>
  </si>
  <si>
    <t>BOM RENFORT Dim-Ma</t>
  </si>
  <si>
    <t>BOM VEND SOIR GROSSO</t>
  </si>
  <si>
    <t>BOM VEND SOIR GROSSO FERIE</t>
  </si>
  <si>
    <t>BOM VEND SOIR RIQUIER</t>
  </si>
  <si>
    <t>BOM VEND SOIR RIQUIER FERIE</t>
  </si>
  <si>
    <t>ENC SOIR</t>
  </si>
  <si>
    <t>ENC SOIR Dim-Ma</t>
  </si>
  <si>
    <t>ENC SOIR FERIE</t>
  </si>
  <si>
    <t>GIOFFREDO Dim-Ma</t>
  </si>
  <si>
    <t>GROSSO Dim-Ma</t>
  </si>
  <si>
    <t>HS BENNETTE MAR ARRIERE</t>
  </si>
  <si>
    <t>HS BOM VEND SOIR GROSSO</t>
  </si>
  <si>
    <t>HS BOM VEND SOIR RIQUIER</t>
  </si>
  <si>
    <t>HS ENC SOIR</t>
  </si>
  <si>
    <t>MT BORON Dim-Ma</t>
  </si>
  <si>
    <t>MUSICIEN Dim-Ma</t>
  </si>
  <si>
    <t>NOTRE DAME Dim-Ma</t>
  </si>
  <si>
    <t>PORT Dim-Ma</t>
  </si>
  <si>
    <t>Presta Except</t>
  </si>
  <si>
    <t>PROMENADE Dim-Ma</t>
  </si>
  <si>
    <t>RECUP DEBIT / CONGES</t>
  </si>
  <si>
    <t>RECUP DEBIT / RTT</t>
  </si>
  <si>
    <t>RIQUIER Dim-Ma</t>
  </si>
  <si>
    <t>VIEUX NICE Dim-Ma</t>
  </si>
  <si>
    <t>VIEUX NICE FERIE</t>
  </si>
  <si>
    <t>Contrôle OM NUIT</t>
  </si>
  <si>
    <t>Contrôle OM NUIT Dim-Ma</t>
  </si>
  <si>
    <t>HS Contrôle OM NUIT JF</t>
  </si>
  <si>
    <t>RESP SAM AM</t>
  </si>
  <si>
    <t>RESP SAM MATIN</t>
  </si>
  <si>
    <t>PRESTATIONS</t>
  </si>
  <si>
    <t>BENNETTE MAR ARRIERE &amp; FORMATION</t>
  </si>
  <si>
    <t>MONT BORON &amp; FORMATION</t>
  </si>
  <si>
    <t>REPOS - FORMATION</t>
  </si>
  <si>
    <t>HS BENNETTE MAR ARRIERE &amp; FORMATION</t>
  </si>
  <si>
    <t>CS</t>
  </si>
  <si>
    <t>Addario Grégory</t>
  </si>
  <si>
    <t>Addario Jean-Baptiste</t>
  </si>
  <si>
    <t>Alliouane Saïd</t>
  </si>
  <si>
    <t>Audibert Michel</t>
  </si>
  <si>
    <t>Ben Bouzid Bourhane</t>
  </si>
  <si>
    <t>Benchniti Toufik</t>
  </si>
  <si>
    <t>Bour Yvon</t>
  </si>
  <si>
    <t>Brulin Olivier</t>
  </si>
  <si>
    <t>Calvifiori Nicolas</t>
  </si>
  <si>
    <t>Cardinale Jean Claude</t>
  </si>
  <si>
    <t>Claus Benjamin</t>
  </si>
  <si>
    <r>
      <t>Cirimèle Thomas</t>
    </r>
    <r>
      <rPr>
        <sz val="11"/>
        <color theme="1"/>
        <rFont val="Georgia"/>
        <family val="1"/>
      </rPr>
      <t> </t>
    </r>
  </si>
  <si>
    <t>Darbois Jonathan</t>
  </si>
  <si>
    <t>Dhouimer Yassine</t>
  </si>
  <si>
    <t>Frendo Mathieu</t>
  </si>
  <si>
    <t>Frougier David</t>
  </si>
  <si>
    <t>Gazannaud Yann</t>
  </si>
  <si>
    <t>Giordano Lucas</t>
  </si>
  <si>
    <t>Glaskoff Hervé</t>
  </si>
  <si>
    <t>Imbert Frédéric </t>
  </si>
  <si>
    <t>Isoard Nicolas</t>
  </si>
  <si>
    <t>Lanteri Joachim</t>
  </si>
  <si>
    <r>
      <t>Maiel Nawfel</t>
    </r>
    <r>
      <rPr>
        <sz val="11"/>
        <color theme="1"/>
        <rFont val="Georgia"/>
        <family val="1"/>
      </rPr>
      <t> </t>
    </r>
  </si>
  <si>
    <t>Mallo Alfred</t>
  </si>
  <si>
    <t>Mandréa Thierry</t>
  </si>
  <si>
    <t>Mandréa Valentin</t>
  </si>
  <si>
    <t>Mangiarotti Tony</t>
  </si>
  <si>
    <t>Mannassero Enzo</t>
  </si>
  <si>
    <t>Marcelli Alain</t>
  </si>
  <si>
    <t>Marzarro Christopher</t>
  </si>
  <si>
    <t>Miceli Lorenzo</t>
  </si>
  <si>
    <t>Moraldo Adrien</t>
  </si>
  <si>
    <t>Paul Patrick</t>
  </si>
  <si>
    <t>Perrone Lucas</t>
  </si>
  <si>
    <t>Rini Romain</t>
  </si>
  <si>
    <t>Restagno Alexandre</t>
  </si>
  <si>
    <t>Romero Trystan</t>
  </si>
  <si>
    <t>Spadaccini Steve</t>
  </si>
  <si>
    <t>Terranova Pierre</t>
  </si>
  <si>
    <t>Torre Jean Marie</t>
  </si>
  <si>
    <t>Viale Jonathan</t>
  </si>
  <si>
    <t>AGENTS DETACHES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</si>
</sst>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General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  <charset val="204"/>
    </font>
    <font>
      <b/>
      <sz val="18"/>
      <color indexed="9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0"/>
      <name val="Arial"/>
      <family val="2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indexed="12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9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0"/>
      <name val="Times Roman"/>
    </font>
    <font>
      <b/>
      <sz val="11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Georgia"/>
      <family val="1"/>
    </font>
    <font>
      <b/>
      <sz val="11"/>
      <color rgb="FFFF0000"/>
      <name val="Times Roman"/>
    </font>
    <font>
      <b/>
      <sz val="11"/>
      <name val="Times Roman"/>
    </font>
    <font>
      <sz val="12"/>
      <color rgb="FF000000"/>
      <name val="Helvetica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9">
    <xf numFmtId="0" fontId="0" fillId="0" borderId="0"/>
    <xf numFmtId="165" fontId="10" fillId="0" borderId="0"/>
    <xf numFmtId="0" fontId="2" fillId="0" borderId="0"/>
    <xf numFmtId="165" fontId="11" fillId="0" borderId="0"/>
    <xf numFmtId="0" fontId="4" fillId="0" borderId="0"/>
    <xf numFmtId="0" fontId="1" fillId="0" borderId="0"/>
    <xf numFmtId="0" fontId="2" fillId="0" borderId="0"/>
    <xf numFmtId="0" fontId="6" fillId="0" borderId="0"/>
    <xf numFmtId="0" fontId="12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78">
    <xf numFmtId="0" fontId="0" fillId="0" borderId="0" xfId="0"/>
    <xf numFmtId="0" fontId="13" fillId="0" borderId="0" xfId="0" applyFont="1"/>
    <xf numFmtId="0" fontId="9" fillId="2" borderId="0" xfId="0" applyFont="1" applyFill="1" applyBorder="1" applyAlignment="1">
      <alignment horizontal="center"/>
    </xf>
    <xf numFmtId="0" fontId="0" fillId="0" borderId="0" xfId="0" applyFont="1"/>
    <xf numFmtId="0" fontId="9" fillId="2" borderId="6" xfId="0" applyFont="1" applyFill="1" applyBorder="1" applyAlignment="1">
      <alignment horizontal="center" vertical="center"/>
    </xf>
    <xf numFmtId="0" fontId="0" fillId="0" borderId="0" xfId="0" applyBorder="1" applyAlignment="1"/>
    <xf numFmtId="0" fontId="9" fillId="2" borderId="18" xfId="0" applyFont="1" applyFill="1" applyBorder="1" applyAlignment="1">
      <alignment horizontal="center" vertical="center"/>
    </xf>
    <xf numFmtId="0" fontId="15" fillId="0" borderId="16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6" borderId="1" xfId="5" applyFont="1" applyFill="1" applyBorder="1" applyAlignment="1">
      <alignment horizontal="center" vertical="center"/>
    </xf>
    <xf numFmtId="14" fontId="20" fillId="6" borderId="1" xfId="5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0" borderId="25" xfId="6" applyFont="1" applyBorder="1" applyAlignment="1">
      <alignment horizontal="center" vertical="center"/>
    </xf>
    <xf numFmtId="0" fontId="15" fillId="0" borderId="26" xfId="6" applyFont="1" applyBorder="1" applyAlignment="1">
      <alignment horizontal="center" vertical="center"/>
    </xf>
    <xf numFmtId="0" fontId="15" fillId="0" borderId="27" xfId="6" applyFont="1" applyBorder="1" applyAlignment="1">
      <alignment horizontal="center" vertical="center"/>
    </xf>
    <xf numFmtId="0" fontId="15" fillId="0" borderId="28" xfId="6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Fill="1" applyBorder="1"/>
    <xf numFmtId="0" fontId="21" fillId="0" borderId="0" xfId="0" applyFont="1"/>
    <xf numFmtId="0" fontId="20" fillId="0" borderId="1" xfId="5" applyFont="1" applyFill="1" applyBorder="1" applyAlignment="1">
      <alignment horizontal="center" vertical="center"/>
    </xf>
    <xf numFmtId="14" fontId="20" fillId="0" borderId="1" xfId="5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49" fontId="18" fillId="0" borderId="23" xfId="0" applyNumberFormat="1" applyFont="1" applyBorder="1" applyAlignment="1" applyProtection="1">
      <alignment horizontal="center" vertical="center" wrapText="1"/>
    </xf>
    <xf numFmtId="49" fontId="18" fillId="0" borderId="23" xfId="0" applyNumberFormat="1" applyFont="1" applyFill="1" applyBorder="1" applyAlignment="1" applyProtection="1">
      <alignment horizontal="center" vertical="center" wrapText="1"/>
    </xf>
    <xf numFmtId="0" fontId="20" fillId="7" borderId="1" xfId="5" applyFont="1" applyFill="1" applyBorder="1" applyAlignment="1">
      <alignment horizontal="center" vertical="center"/>
    </xf>
    <xf numFmtId="14" fontId="20" fillId="7" borderId="1" xfId="5" applyNumberFormat="1" applyFont="1" applyFill="1" applyBorder="1" applyAlignment="1">
      <alignment horizontal="center" vertical="center" wrapText="1"/>
    </xf>
    <xf numFmtId="164" fontId="14" fillId="4" borderId="8" xfId="0" applyNumberFormat="1" applyFont="1" applyFill="1" applyBorder="1" applyAlignment="1">
      <alignment vertical="center"/>
    </xf>
    <xf numFmtId="164" fontId="14" fillId="4" borderId="4" xfId="0" applyNumberFormat="1" applyFont="1" applyFill="1" applyBorder="1" applyAlignment="1">
      <alignment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0" xfId="6" applyFont="1" applyBorder="1" applyAlignment="1">
      <alignment horizontal="center" vertical="center"/>
    </xf>
    <xf numFmtId="0" fontId="15" fillId="0" borderId="31" xfId="6" applyFont="1" applyBorder="1" applyAlignment="1">
      <alignment horizontal="center" vertical="center"/>
    </xf>
    <xf numFmtId="0" fontId="15" fillId="0" borderId="32" xfId="6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5" fillId="0" borderId="20" xfId="3" applyFont="1" applyFill="1" applyBorder="1" applyAlignment="1">
      <alignment horizontal="center" vertical="center"/>
    </xf>
    <xf numFmtId="0" fontId="15" fillId="0" borderId="24" xfId="6" applyFont="1" applyBorder="1" applyAlignment="1">
      <alignment horizontal="center" vertical="center"/>
    </xf>
    <xf numFmtId="165" fontId="5" fillId="0" borderId="21" xfId="3" applyFont="1" applyFill="1" applyBorder="1" applyAlignment="1">
      <alignment horizontal="center" vertical="center"/>
    </xf>
    <xf numFmtId="0" fontId="15" fillId="0" borderId="19" xfId="6" applyFont="1" applyBorder="1" applyAlignment="1">
      <alignment horizontal="center" vertical="center"/>
    </xf>
    <xf numFmtId="165" fontId="5" fillId="0" borderId="22" xfId="3" applyFont="1" applyFill="1" applyBorder="1" applyAlignment="1">
      <alignment horizontal="center" vertical="center"/>
    </xf>
    <xf numFmtId="0" fontId="15" fillId="0" borderId="29" xfId="6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5" fontId="22" fillId="0" borderId="1" xfId="0" applyNumberFormat="1" applyFont="1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3" fillId="4" borderId="1" xfId="2" applyFont="1" applyFill="1" applyBorder="1" applyAlignment="1">
      <alignment horizontal="center"/>
    </xf>
    <xf numFmtId="0" fontId="24" fillId="0" borderId="1" xfId="2" applyFont="1" applyBorder="1" applyAlignment="1">
      <alignment horizontal="center"/>
    </xf>
    <xf numFmtId="165" fontId="25" fillId="8" borderId="33" xfId="1" applyFont="1" applyFill="1" applyBorder="1" applyAlignment="1">
      <alignment horizontal="center"/>
    </xf>
    <xf numFmtId="0" fontId="27" fillId="6" borderId="1" xfId="2" applyFont="1" applyFill="1" applyBorder="1" applyAlignment="1">
      <alignment horizontal="center"/>
    </xf>
    <xf numFmtId="0" fontId="23" fillId="8" borderId="1" xfId="2" applyFont="1" applyFill="1" applyBorder="1" applyAlignment="1">
      <alignment horizontal="center"/>
    </xf>
    <xf numFmtId="0" fontId="28" fillId="5" borderId="1" xfId="2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4" fontId="14" fillId="4" borderId="9" xfId="0" applyNumberFormat="1" applyFont="1" applyFill="1" applyBorder="1" applyAlignment="1">
      <alignment horizontal="center" vertical="center"/>
    </xf>
    <xf numFmtId="164" fontId="14" fillId="4" borderId="10" xfId="0" applyNumberFormat="1" applyFont="1" applyFill="1" applyBorder="1" applyAlignment="1">
      <alignment horizontal="center" vertical="center"/>
    </xf>
    <xf numFmtId="164" fontId="14" fillId="4" borderId="8" xfId="0" applyNumberFormat="1" applyFont="1" applyFill="1" applyBorder="1" applyAlignment="1">
      <alignment horizontal="center" vertical="center"/>
    </xf>
    <xf numFmtId="164" fontId="14" fillId="4" borderId="5" xfId="0" applyNumberFormat="1" applyFont="1" applyFill="1" applyBorder="1" applyAlignment="1">
      <alignment horizontal="center" vertical="center"/>
    </xf>
    <xf numFmtId="164" fontId="14" fillId="4" borderId="12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49" fontId="18" fillId="0" borderId="1" xfId="0" applyNumberFormat="1" applyFont="1" applyBorder="1" applyAlignment="1" applyProtection="1">
      <alignment horizontal="center" vertical="center" wrapText="1"/>
    </xf>
    <xf numFmtId="49" fontId="18" fillId="0" borderId="23" xfId="0" applyNumberFormat="1" applyFont="1" applyBorder="1" applyAlignment="1">
      <alignment horizontal="center" vertical="center" wrapText="1"/>
    </xf>
  </cellXfs>
  <cellStyles count="19">
    <cellStyle name="Excel Built-in Normal" xfId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</cellStyles>
  <dxfs count="31"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297416</xdr:colOff>
      <xdr:row>8</xdr:row>
      <xdr:rowOff>5129</xdr:rowOff>
    </xdr:from>
    <xdr:to>
      <xdr:col>19</xdr:col>
      <xdr:colOff>619330</xdr:colOff>
      <xdr:row>18</xdr:row>
      <xdr:rowOff>103403</xdr:rowOff>
    </xdr:to>
    <xdr:grpSp>
      <xdr:nvGrpSpPr>
        <xdr:cNvPr id="7" name="Grouper 6"/>
        <xdr:cNvGrpSpPr/>
      </xdr:nvGrpSpPr>
      <xdr:grpSpPr>
        <a:xfrm>
          <a:off x="16571559" y="1842093"/>
          <a:ext cx="4512914" cy="3363989"/>
          <a:chOff x="17199428" y="2568727"/>
          <a:chExt cx="3616477" cy="2955774"/>
        </a:xfrm>
      </xdr:grpSpPr>
      <xdr:sp macro="" textlink="">
        <xdr:nvSpPr>
          <xdr:cNvPr id="6" name="Rectangle à coins arrondis 5"/>
          <xdr:cNvSpPr/>
        </xdr:nvSpPr>
        <xdr:spPr>
          <a:xfrm>
            <a:off x="17199428" y="2568727"/>
            <a:ext cx="3616477" cy="2955774"/>
          </a:xfrm>
          <a:prstGeom prst="roundRect">
            <a:avLst/>
          </a:prstGeom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TRI_ALPHA.TRI_ALPHA" textlink="">
        <xdr:nvSpPr>
          <xdr:cNvPr id="2" name="ZoneTexte 1">
            <a:extLst>
              <a:ext uri="{FF2B5EF4-FFF2-40B4-BE49-F238E27FC236}">
                <a16:creationId xmlns:a16="http://schemas.microsoft.com/office/drawing/2014/main" xmlns="" id="{00000000-0008-0000-0400-000002000000}"/>
              </a:ext>
            </a:extLst>
          </xdr:cNvPr>
          <xdr:cNvSpPr txBox="1"/>
        </xdr:nvSpPr>
        <xdr:spPr>
          <a:xfrm>
            <a:off x="17417508" y="3570862"/>
            <a:ext cx="3175597" cy="533823"/>
          </a:xfrm>
          <a:prstGeom prst="roundRect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>
                <a:solidFill>
                  <a:srgbClr val="0000FF"/>
                </a:solidFill>
              </a:rPr>
              <a:t>Classement</a:t>
            </a:r>
            <a:r>
              <a:rPr lang="fr-FR" sz="2000" baseline="0">
                <a:solidFill>
                  <a:srgbClr val="0000FF"/>
                </a:solidFill>
              </a:rPr>
              <a:t> / Nom</a:t>
            </a:r>
            <a:endParaRPr lang="fr-FR" sz="2000">
              <a:solidFill>
                <a:srgbClr val="0000FF"/>
              </a:solidFill>
            </a:endParaRPr>
          </a:p>
        </xdr:txBody>
      </xdr:sp>
      <xdr:sp macro="[0]!TRI_FONCTION.TRI_FONCTION" textlink="">
        <xdr:nvSpPr>
          <xdr:cNvPr id="3" name="ZoneTexte 2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SpPr txBox="1"/>
        </xdr:nvSpPr>
        <xdr:spPr>
          <a:xfrm>
            <a:off x="17414125" y="4243103"/>
            <a:ext cx="3175597" cy="533823"/>
          </a:xfrm>
          <a:prstGeom prst="roundRect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>
                <a:solidFill>
                  <a:srgbClr val="0000FF"/>
                </a:solidFill>
              </a:rPr>
              <a:t>Classement</a:t>
            </a:r>
            <a:r>
              <a:rPr lang="fr-FR" sz="2000" baseline="0">
                <a:solidFill>
                  <a:srgbClr val="0000FF"/>
                </a:solidFill>
              </a:rPr>
              <a:t> / Prestations</a:t>
            </a:r>
            <a:endParaRPr lang="fr-FR" sz="2000">
              <a:solidFill>
                <a:srgbClr val="0000FF"/>
              </a:solidFill>
            </a:endParaRPr>
          </a:p>
        </xdr:txBody>
      </xdr:sp>
      <xdr:pic macro="[0]!Portrait">
        <xdr:nvPicPr>
          <xdr:cNvPr id="4" name="Image 3" descr="Résultat de recherche d'images pour &quot;image bouton imprimante&quot;">
            <a:extLst>
              <a:ext uri="{FF2B5EF4-FFF2-40B4-BE49-F238E27FC236}">
                <a16:creationId xmlns:a16="http://schemas.microsoft.com/office/drawing/2014/main" xmlns="" id="{00000000-0008-0000-04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394318" y="2740234"/>
            <a:ext cx="1249411" cy="68938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876300</xdr:colOff>
          <xdr:row>19</xdr:row>
          <xdr:rowOff>142875</xdr:rowOff>
        </xdr:from>
        <xdr:to>
          <xdr:col>19</xdr:col>
          <xdr:colOff>0</xdr:colOff>
          <xdr:row>22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DUPLIQUER CETTE FEUILLE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esktop/Pointage/2017.02.01/Planning-Mensuel-et-Individuel-V5-FEVRIER%20(version%20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esktop/Pointage/2017.01.01/Planning-Mensuel-et-Individuel-V5-Janvi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ropbox/PLANNING%20OM%20NUIT/Parame&#768;tr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ropbox/PLANNING%20OM%20NUIT/Planning%20Agents%20OM%20Nui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CPL"/>
      <sheetName val="RESPONSABLE"/>
      <sheetName val="RIPPEUR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DER_AGENTS_OM_NUIT"/>
      <sheetName val="DER_RESP_OM_NUIT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Code Serv</v>
          </cell>
          <cell r="I1" t="str">
            <v>Type agents</v>
          </cell>
        </row>
        <row r="2">
          <cell r="A2" t="str">
            <v>N0124201</v>
          </cell>
          <cell r="B2" t="str">
            <v>Ali</v>
          </cell>
          <cell r="C2" t="str">
            <v>Mhadjou</v>
          </cell>
          <cell r="D2" t="str">
            <v>Ali Mhadjou</v>
          </cell>
          <cell r="E2" t="str">
            <v>Ali Mhadjou |N0124201</v>
          </cell>
          <cell r="F2" t="str">
            <v>N0124201</v>
          </cell>
          <cell r="G2">
            <v>0</v>
          </cell>
          <cell r="H2" t="str">
            <v>NHA-27</v>
          </cell>
          <cell r="I2" t="str">
            <v>A</v>
          </cell>
        </row>
        <row r="3">
          <cell r="A3" t="str">
            <v>N0122013</v>
          </cell>
          <cell r="B3" t="str">
            <v>Alleto</v>
          </cell>
          <cell r="C3" t="str">
            <v>Jean-Yves</v>
          </cell>
          <cell r="D3" t="str">
            <v>Alleto Jean-Yves</v>
          </cell>
          <cell r="E3" t="str">
            <v>Alleto Jean-Yves |N0122013</v>
          </cell>
          <cell r="F3" t="str">
            <v>N0122013</v>
          </cell>
          <cell r="G3">
            <v>0</v>
          </cell>
          <cell r="H3" t="str">
            <v>NHA-27</v>
          </cell>
          <cell r="I3" t="str">
            <v>A</v>
          </cell>
        </row>
        <row r="4">
          <cell r="A4" t="str">
            <v>N0123230</v>
          </cell>
          <cell r="B4" t="str">
            <v>Arlandis</v>
          </cell>
          <cell r="C4" t="str">
            <v>Jonathan</v>
          </cell>
          <cell r="D4" t="str">
            <v>Arlandis Jonathan</v>
          </cell>
          <cell r="E4" t="str">
            <v>Arlandis Jonathan |N0123230</v>
          </cell>
          <cell r="F4" t="str">
            <v>N0123230</v>
          </cell>
          <cell r="G4">
            <v>0</v>
          </cell>
          <cell r="H4" t="str">
            <v>NHA-27</v>
          </cell>
          <cell r="I4" t="str">
            <v>A</v>
          </cell>
        </row>
        <row r="5">
          <cell r="A5" t="str">
            <v>N0123439</v>
          </cell>
          <cell r="B5" t="str">
            <v>Arouen</v>
          </cell>
          <cell r="C5" t="str">
            <v>Patrice</v>
          </cell>
          <cell r="D5" t="str">
            <v>Arouen Patrice</v>
          </cell>
          <cell r="E5" t="str">
            <v>Arouen Patrice |N0123439</v>
          </cell>
          <cell r="F5" t="str">
            <v>N0123439</v>
          </cell>
          <cell r="G5">
            <v>0</v>
          </cell>
          <cell r="H5" t="str">
            <v>NHA-27</v>
          </cell>
          <cell r="I5" t="str">
            <v>A</v>
          </cell>
        </row>
        <row r="6">
          <cell r="A6" t="str">
            <v>N0123723</v>
          </cell>
          <cell r="B6" t="str">
            <v>Arrighi</v>
          </cell>
          <cell r="C6" t="str">
            <v>Loïc</v>
          </cell>
          <cell r="D6" t="str">
            <v>Arrighi Loïc</v>
          </cell>
          <cell r="E6" t="str">
            <v>Arrighi Loïc |N0123723</v>
          </cell>
          <cell r="F6" t="str">
            <v>N0123723</v>
          </cell>
          <cell r="G6">
            <v>0</v>
          </cell>
          <cell r="H6" t="str">
            <v>NHA-27</v>
          </cell>
          <cell r="I6" t="str">
            <v>A</v>
          </cell>
        </row>
        <row r="7">
          <cell r="A7" t="str">
            <v>N0122030</v>
          </cell>
          <cell r="B7" t="str">
            <v>Atlan</v>
          </cell>
          <cell r="C7" t="str">
            <v>José</v>
          </cell>
          <cell r="D7" t="str">
            <v>Atlan José</v>
          </cell>
          <cell r="E7" t="str">
            <v>Atlan José |N0122030</v>
          </cell>
          <cell r="F7" t="str">
            <v>N0122030</v>
          </cell>
          <cell r="G7">
            <v>0</v>
          </cell>
          <cell r="H7" t="str">
            <v>NHA-27</v>
          </cell>
          <cell r="I7" t="str">
            <v>A</v>
          </cell>
        </row>
        <row r="8">
          <cell r="A8" t="str">
            <v>N0125956</v>
          </cell>
          <cell r="B8" t="str">
            <v>Bensoltane</v>
          </cell>
          <cell r="C8" t="str">
            <v>Florian</v>
          </cell>
          <cell r="D8" t="str">
            <v>Bensoltane Florian</v>
          </cell>
          <cell r="E8" t="str">
            <v>Bensoltane Florian |N0125956</v>
          </cell>
          <cell r="F8" t="str">
            <v>N0125956</v>
          </cell>
          <cell r="G8">
            <v>0</v>
          </cell>
          <cell r="H8" t="str">
            <v>NHA-27</v>
          </cell>
          <cell r="I8" t="str">
            <v>A</v>
          </cell>
        </row>
        <row r="9">
          <cell r="A9" t="str">
            <v>N0122059</v>
          </cell>
          <cell r="B9" t="str">
            <v>Besch</v>
          </cell>
          <cell r="C9" t="str">
            <v>Raymond</v>
          </cell>
          <cell r="D9" t="str">
            <v>Besch Raymond</v>
          </cell>
          <cell r="E9" t="str">
            <v>Besch Raymond |N0122059</v>
          </cell>
          <cell r="F9" t="str">
            <v>N0122059</v>
          </cell>
          <cell r="G9">
            <v>0</v>
          </cell>
          <cell r="H9" t="str">
            <v>NHA-27</v>
          </cell>
          <cell r="I9" t="str">
            <v>A</v>
          </cell>
        </row>
        <row r="10">
          <cell r="A10" t="str">
            <v>N0123523</v>
          </cell>
          <cell r="B10" t="str">
            <v>Bour</v>
          </cell>
          <cell r="C10" t="str">
            <v>Yvon-Grégory</v>
          </cell>
          <cell r="D10" t="str">
            <v>Bour Yvon-Grégory</v>
          </cell>
          <cell r="E10" t="str">
            <v>Bour Yvon-Grégory |N0123523</v>
          </cell>
          <cell r="F10" t="str">
            <v>N0123523</v>
          </cell>
          <cell r="G10">
            <v>0</v>
          </cell>
          <cell r="H10" t="str">
            <v>NHA-27</v>
          </cell>
          <cell r="I10" t="str">
            <v>A</v>
          </cell>
        </row>
        <row r="11">
          <cell r="A11" t="str">
            <v>N0132673</v>
          </cell>
          <cell r="B11" t="str">
            <v>Brouwers</v>
          </cell>
          <cell r="C11" t="str">
            <v>Stéphane</v>
          </cell>
          <cell r="D11" t="str">
            <v>Brouwers Stéphane</v>
          </cell>
          <cell r="E11" t="str">
            <v>Brouwers Stéphane |N0132673</v>
          </cell>
          <cell r="F11" t="str">
            <v>N0132673</v>
          </cell>
          <cell r="G11">
            <v>0</v>
          </cell>
          <cell r="H11" t="str">
            <v>NHA-27</v>
          </cell>
          <cell r="I11" t="str">
            <v>A</v>
          </cell>
        </row>
        <row r="12">
          <cell r="A12" t="str">
            <v>N0126106</v>
          </cell>
          <cell r="B12" t="str">
            <v>Cirimele</v>
          </cell>
          <cell r="C12" t="str">
            <v>Mickael</v>
          </cell>
          <cell r="D12" t="str">
            <v>Cirimele Mickael</v>
          </cell>
          <cell r="E12" t="str">
            <v>Cirimele Mickael |N0126106</v>
          </cell>
          <cell r="F12" t="str">
            <v>N0126106</v>
          </cell>
          <cell r="G12">
            <v>0</v>
          </cell>
          <cell r="H12" t="str">
            <v>NHA-27</v>
          </cell>
          <cell r="I12" t="str">
            <v>A</v>
          </cell>
        </row>
        <row r="13">
          <cell r="A13" t="str">
            <v>N0123167</v>
          </cell>
          <cell r="B13" t="str">
            <v>Cucchiara</v>
          </cell>
          <cell r="C13" t="str">
            <v>Richard</v>
          </cell>
          <cell r="D13" t="str">
            <v>Cucchiara Richard</v>
          </cell>
          <cell r="E13" t="str">
            <v>Cucchiara Richard |N0123167</v>
          </cell>
          <cell r="F13" t="str">
            <v>N0123167</v>
          </cell>
          <cell r="G13">
            <v>0</v>
          </cell>
          <cell r="H13" t="str">
            <v>NHA-27</v>
          </cell>
          <cell r="I13" t="str">
            <v>A</v>
          </cell>
        </row>
        <row r="14">
          <cell r="A14" t="str">
            <v>N0024361</v>
          </cell>
          <cell r="B14" t="str">
            <v>Cusimano</v>
          </cell>
          <cell r="C14" t="str">
            <v>Louis</v>
          </cell>
          <cell r="D14" t="str">
            <v>Cusimano Louis</v>
          </cell>
          <cell r="E14" t="str">
            <v>Cusimano Louis |N0024361</v>
          </cell>
          <cell r="F14" t="str">
            <v>N0024361</v>
          </cell>
          <cell r="G14">
            <v>0</v>
          </cell>
          <cell r="H14" t="str">
            <v>NHA-27</v>
          </cell>
          <cell r="I14" t="str">
            <v>A</v>
          </cell>
        </row>
        <row r="15">
          <cell r="A15" t="str">
            <v>N0132223</v>
          </cell>
          <cell r="B15" t="str">
            <v>Demesy</v>
          </cell>
          <cell r="C15" t="str">
            <v>Cédric</v>
          </cell>
          <cell r="D15" t="str">
            <v>Demesy Cédric</v>
          </cell>
          <cell r="E15" t="str">
            <v>Demesy Cédric |N0132223</v>
          </cell>
          <cell r="F15" t="str">
            <v>N0132223</v>
          </cell>
          <cell r="G15">
            <v>0</v>
          </cell>
          <cell r="H15" t="str">
            <v>NHA-27</v>
          </cell>
          <cell r="I15" t="str">
            <v>A</v>
          </cell>
        </row>
        <row r="16">
          <cell r="A16" t="str">
            <v>N0122304</v>
          </cell>
          <cell r="B16" t="str">
            <v>Galdi</v>
          </cell>
          <cell r="C16" t="str">
            <v>Pierrik</v>
          </cell>
          <cell r="D16" t="str">
            <v>Galdi Pierrik</v>
          </cell>
          <cell r="E16" t="str">
            <v>Galdi Pierrik |N0122304</v>
          </cell>
          <cell r="F16" t="str">
            <v>N0122304</v>
          </cell>
          <cell r="G16">
            <v>0</v>
          </cell>
          <cell r="H16" t="str">
            <v>NHA-27</v>
          </cell>
          <cell r="I16" t="str">
            <v>A</v>
          </cell>
        </row>
        <row r="17">
          <cell r="A17" t="str">
            <v>N0132761</v>
          </cell>
          <cell r="B17" t="str">
            <v>Gandolin</v>
          </cell>
          <cell r="C17" t="str">
            <v>Adrien</v>
          </cell>
          <cell r="D17" t="str">
            <v>Gandolin Adrien</v>
          </cell>
          <cell r="E17" t="str">
            <v>Gandolin Adrien |N0132761</v>
          </cell>
          <cell r="F17" t="str">
            <v>N0132761</v>
          </cell>
          <cell r="G17">
            <v>0</v>
          </cell>
          <cell r="H17" t="str">
            <v>NHA-27</v>
          </cell>
          <cell r="I17" t="str">
            <v>A</v>
          </cell>
        </row>
        <row r="18">
          <cell r="A18" t="str">
            <v>N0124574</v>
          </cell>
          <cell r="B18" t="str">
            <v>Ghazi-Touri</v>
          </cell>
          <cell r="C18" t="str">
            <v>Nawfal</v>
          </cell>
          <cell r="D18" t="str">
            <v>Ghazi-Touri Nawfal</v>
          </cell>
          <cell r="E18" t="str">
            <v>Ghazi-Touri Nawfal |N0124574</v>
          </cell>
          <cell r="F18" t="str">
            <v>N0124574</v>
          </cell>
          <cell r="G18">
            <v>0</v>
          </cell>
          <cell r="H18" t="str">
            <v>NHA-27</v>
          </cell>
          <cell r="I18" t="str">
            <v>A</v>
          </cell>
        </row>
        <row r="19">
          <cell r="A19" t="str">
            <v>N0124273</v>
          </cell>
          <cell r="B19" t="str">
            <v>Khnati</v>
          </cell>
          <cell r="C19" t="str">
            <v>Kamal</v>
          </cell>
          <cell r="D19" t="str">
            <v>Khnati Kamal</v>
          </cell>
          <cell r="E19" t="str">
            <v>Khnati Kamal |N0124273</v>
          </cell>
          <cell r="F19" t="str">
            <v>N0124273</v>
          </cell>
          <cell r="G19">
            <v>0</v>
          </cell>
          <cell r="H19" t="str">
            <v>NHA-27</v>
          </cell>
          <cell r="I19" t="str">
            <v>A</v>
          </cell>
        </row>
        <row r="20">
          <cell r="A20" t="str">
            <v>N0122418</v>
          </cell>
          <cell r="B20" t="str">
            <v>Marsala</v>
          </cell>
          <cell r="C20" t="str">
            <v>Jean-Luc</v>
          </cell>
          <cell r="D20" t="str">
            <v>Marsala Jean-Luc</v>
          </cell>
          <cell r="E20" t="str">
            <v>Marsala Jean-Luc |N0122418</v>
          </cell>
          <cell r="F20" t="str">
            <v>N0122418</v>
          </cell>
          <cell r="G20">
            <v>0</v>
          </cell>
          <cell r="H20" t="str">
            <v>NHA-27</v>
          </cell>
          <cell r="I20" t="str">
            <v>A</v>
          </cell>
        </row>
        <row r="21">
          <cell r="A21" t="str">
            <v>N0122503</v>
          </cell>
          <cell r="B21" t="str">
            <v>Pallanca</v>
          </cell>
          <cell r="C21" t="str">
            <v>Gérard</v>
          </cell>
          <cell r="D21" t="str">
            <v>Pallanca Gérard</v>
          </cell>
          <cell r="E21" t="str">
            <v>Pallanca Gérard |N0122503</v>
          </cell>
          <cell r="F21" t="str">
            <v>N0122503</v>
          </cell>
          <cell r="G21">
            <v>0</v>
          </cell>
          <cell r="H21" t="str">
            <v>NHA-27</v>
          </cell>
          <cell r="I21" t="str">
            <v>A</v>
          </cell>
        </row>
        <row r="22">
          <cell r="A22" t="str">
            <v>N0122502</v>
          </cell>
          <cell r="B22" t="str">
            <v>Pallanca</v>
          </cell>
          <cell r="C22" t="str">
            <v>Jean-Paul</v>
          </cell>
          <cell r="D22" t="str">
            <v>Pallanca Jean-Paul</v>
          </cell>
          <cell r="E22" t="str">
            <v>Pallanca Jean-Paul |N0122502</v>
          </cell>
          <cell r="F22" t="str">
            <v>N0122502</v>
          </cell>
          <cell r="G22">
            <v>0</v>
          </cell>
          <cell r="H22" t="str">
            <v>NHA-27</v>
          </cell>
          <cell r="I22" t="str">
            <v>A</v>
          </cell>
        </row>
        <row r="23">
          <cell r="A23" t="str">
            <v>N0132762</v>
          </cell>
          <cell r="B23" t="str">
            <v>Palombo</v>
          </cell>
          <cell r="C23" t="str">
            <v>Philippe</v>
          </cell>
          <cell r="D23" t="str">
            <v>Palombo Philippe</v>
          </cell>
          <cell r="E23" t="str">
            <v>Palombo Philippe |N0132762</v>
          </cell>
          <cell r="F23" t="str">
            <v>N0132762</v>
          </cell>
          <cell r="G23">
            <v>0</v>
          </cell>
          <cell r="H23" t="str">
            <v>NHA-27</v>
          </cell>
          <cell r="I23" t="str">
            <v>A</v>
          </cell>
        </row>
        <row r="24">
          <cell r="A24" t="str">
            <v>N0122509</v>
          </cell>
          <cell r="B24" t="str">
            <v>Paolino</v>
          </cell>
          <cell r="C24" t="str">
            <v>Joseph</v>
          </cell>
          <cell r="D24" t="str">
            <v>Paolino Joseph</v>
          </cell>
          <cell r="E24" t="str">
            <v>Paolino Joseph |N0122509</v>
          </cell>
          <cell r="F24" t="str">
            <v>N0122509</v>
          </cell>
          <cell r="G24">
            <v>0</v>
          </cell>
          <cell r="H24" t="str">
            <v>NHA-27</v>
          </cell>
          <cell r="I24" t="str">
            <v>A</v>
          </cell>
        </row>
        <row r="25">
          <cell r="A25" t="str">
            <v>N0122578</v>
          </cell>
          <cell r="B25" t="str">
            <v>Piala</v>
          </cell>
          <cell r="C25" t="str">
            <v>Marc</v>
          </cell>
          <cell r="D25" t="str">
            <v>Piala Marc</v>
          </cell>
          <cell r="E25" t="str">
            <v>Piala Marc |N0122578</v>
          </cell>
          <cell r="F25" t="str">
            <v>N0122578</v>
          </cell>
          <cell r="G25">
            <v>0</v>
          </cell>
          <cell r="H25" t="str">
            <v>NHA-27</v>
          </cell>
          <cell r="I25" t="str">
            <v>A</v>
          </cell>
        </row>
        <row r="26">
          <cell r="A26" t="str">
            <v>N0122739</v>
          </cell>
          <cell r="B26" t="str">
            <v>Rapetti</v>
          </cell>
          <cell r="C26" t="str">
            <v>Fabrice</v>
          </cell>
          <cell r="D26" t="str">
            <v>Rapetti Fabrice</v>
          </cell>
          <cell r="E26" t="str">
            <v>Rapetti Fabrice |N0122739</v>
          </cell>
          <cell r="F26" t="str">
            <v>N0122739</v>
          </cell>
          <cell r="G26">
            <v>0</v>
          </cell>
          <cell r="H26" t="str">
            <v>NHA-27</v>
          </cell>
          <cell r="I26" t="str">
            <v>A</v>
          </cell>
        </row>
        <row r="27">
          <cell r="A27" t="str">
            <v>N0122546</v>
          </cell>
          <cell r="B27" t="str">
            <v>Robin</v>
          </cell>
          <cell r="C27" t="str">
            <v>Thierry</v>
          </cell>
          <cell r="D27" t="str">
            <v>Robin Thierry</v>
          </cell>
          <cell r="E27" t="str">
            <v>Robin Thierry |N0122546</v>
          </cell>
          <cell r="F27" t="str">
            <v>N0122546</v>
          </cell>
          <cell r="G27">
            <v>0</v>
          </cell>
          <cell r="H27" t="str">
            <v>NHA-27</v>
          </cell>
          <cell r="I27" t="str">
            <v>A</v>
          </cell>
        </row>
        <row r="28">
          <cell r="A28" t="str">
            <v>N0125739</v>
          </cell>
          <cell r="B28" t="str">
            <v>Rochetaing</v>
          </cell>
          <cell r="C28" t="str">
            <v>Teddy</v>
          </cell>
          <cell r="D28" t="str">
            <v>Rochetaing Teddy</v>
          </cell>
          <cell r="E28" t="str">
            <v>Rochetaing Teddy |N0125739</v>
          </cell>
          <cell r="F28" t="str">
            <v>N0125739</v>
          </cell>
          <cell r="G28">
            <v>0</v>
          </cell>
          <cell r="H28" t="str">
            <v>NHA-27</v>
          </cell>
          <cell r="I28" t="str">
            <v>A</v>
          </cell>
        </row>
        <row r="29">
          <cell r="A29" t="str">
            <v>N0123480</v>
          </cell>
          <cell r="B29" t="str">
            <v>Salvatici</v>
          </cell>
          <cell r="C29" t="str">
            <v>Paul</v>
          </cell>
          <cell r="D29" t="str">
            <v>Salvatici Paul</v>
          </cell>
          <cell r="E29" t="str">
            <v>Salvatici Paul |N0123480</v>
          </cell>
          <cell r="F29" t="str">
            <v>N0123480</v>
          </cell>
          <cell r="G29">
            <v>0</v>
          </cell>
          <cell r="H29" t="str">
            <v>NHA-27</v>
          </cell>
          <cell r="I29" t="str">
            <v>A</v>
          </cell>
        </row>
        <row r="30">
          <cell r="A30" t="str">
            <v>N0123451</v>
          </cell>
          <cell r="B30" t="str">
            <v>Scala</v>
          </cell>
          <cell r="C30" t="str">
            <v>Cédric</v>
          </cell>
          <cell r="D30" t="str">
            <v>Scala Cédric</v>
          </cell>
          <cell r="E30" t="str">
            <v>Scala Cédric |N0123451</v>
          </cell>
          <cell r="F30" t="str">
            <v>N0123451</v>
          </cell>
          <cell r="G30">
            <v>0</v>
          </cell>
          <cell r="H30" t="str">
            <v>NHA-27</v>
          </cell>
          <cell r="I30" t="str">
            <v>A</v>
          </cell>
        </row>
        <row r="31">
          <cell r="A31" t="str">
            <v>N0113343</v>
          </cell>
          <cell r="B31" t="str">
            <v>Stenzel</v>
          </cell>
          <cell r="C31" t="str">
            <v>Marcel</v>
          </cell>
          <cell r="D31" t="str">
            <v>Stenzel Marcel</v>
          </cell>
          <cell r="E31" t="str">
            <v>Stenzel Marcel |N0113343</v>
          </cell>
          <cell r="F31" t="str">
            <v>N0113343</v>
          </cell>
          <cell r="G31">
            <v>0</v>
          </cell>
          <cell r="H31" t="str">
            <v>NHA-27</v>
          </cell>
          <cell r="I31" t="str">
            <v>A</v>
          </cell>
        </row>
        <row r="32">
          <cell r="A32" t="str">
            <v>N0124309</v>
          </cell>
          <cell r="B32" t="str">
            <v>Tassano</v>
          </cell>
          <cell r="C32" t="str">
            <v>Maxence</v>
          </cell>
          <cell r="D32" t="str">
            <v>Tassano Maxence</v>
          </cell>
          <cell r="E32" t="str">
            <v>Tassano Maxence |N0124309</v>
          </cell>
          <cell r="F32" t="str">
            <v>N0124309</v>
          </cell>
          <cell r="G32" t="str">
            <v>Oui</v>
          </cell>
          <cell r="H32" t="str">
            <v>NHA-27</v>
          </cell>
          <cell r="I32" t="str">
            <v>A</v>
          </cell>
        </row>
        <row r="33">
          <cell r="A33" t="str">
            <v>N0128996</v>
          </cell>
          <cell r="B33" t="str">
            <v>Tigani</v>
          </cell>
          <cell r="C33" t="str">
            <v>Anthony</v>
          </cell>
          <cell r="D33" t="str">
            <v>Tigani Anthony</v>
          </cell>
          <cell r="E33" t="str">
            <v>Tigani Anthony |N0128996</v>
          </cell>
          <cell r="F33" t="str">
            <v>N0128996</v>
          </cell>
          <cell r="G33">
            <v>0</v>
          </cell>
          <cell r="H33" t="str">
            <v>NHA-27</v>
          </cell>
          <cell r="I33" t="str">
            <v>A</v>
          </cell>
        </row>
        <row r="34">
          <cell r="A34" t="str">
            <v>N0128579</v>
          </cell>
          <cell r="B34" t="str">
            <v>Truglio</v>
          </cell>
          <cell r="C34" t="str">
            <v>Jérôme</v>
          </cell>
          <cell r="D34" t="str">
            <v>Truglio Jérôme</v>
          </cell>
          <cell r="E34" t="str">
            <v>Truglio Jérôme |N0128579</v>
          </cell>
          <cell r="F34" t="str">
            <v>N0128579</v>
          </cell>
          <cell r="G34">
            <v>0</v>
          </cell>
          <cell r="H34" t="str">
            <v>NHA-27</v>
          </cell>
          <cell r="I34" t="str">
            <v>A</v>
          </cell>
        </row>
        <row r="35">
          <cell r="A35" t="str">
            <v>N0122893</v>
          </cell>
          <cell r="B35" t="str">
            <v>Truglio</v>
          </cell>
          <cell r="C35" t="str">
            <v>Ludovic</v>
          </cell>
          <cell r="D35" t="str">
            <v>Truglio Ludovic</v>
          </cell>
          <cell r="E35" t="str">
            <v>Truglio Ludovic |N0122893</v>
          </cell>
          <cell r="F35" t="str">
            <v>N0122893</v>
          </cell>
          <cell r="G35">
            <v>0</v>
          </cell>
          <cell r="H35" t="str">
            <v>NHA-27</v>
          </cell>
          <cell r="I35" t="str">
            <v>A</v>
          </cell>
        </row>
        <row r="36">
          <cell r="A36" t="str">
            <v>N0122019</v>
          </cell>
          <cell r="B36" t="str">
            <v>Ardisson</v>
          </cell>
          <cell r="C36" t="str">
            <v>Lionel</v>
          </cell>
          <cell r="D36" t="str">
            <v>Ardisson Lionel</v>
          </cell>
          <cell r="E36" t="str">
            <v>Ardisson Lionel |N0122019</v>
          </cell>
          <cell r="F36" t="str">
            <v>N0122019</v>
          </cell>
          <cell r="G36">
            <v>0</v>
          </cell>
          <cell r="H36" t="str">
            <v>NHA-32</v>
          </cell>
          <cell r="I36" t="str">
            <v>R</v>
          </cell>
        </row>
        <row r="37">
          <cell r="A37" t="str">
            <v>N0122070</v>
          </cell>
          <cell r="B37" t="str">
            <v>Bicini</v>
          </cell>
          <cell r="C37" t="str">
            <v>Eric</v>
          </cell>
          <cell r="D37" t="str">
            <v>Bicini Eric</v>
          </cell>
          <cell r="E37" t="str">
            <v>Bicini Eric |N0122070</v>
          </cell>
          <cell r="F37" t="str">
            <v>N0122070</v>
          </cell>
          <cell r="G37">
            <v>0</v>
          </cell>
          <cell r="H37" t="str">
            <v>NHA-32</v>
          </cell>
          <cell r="I37" t="str">
            <v>R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I55">
            <v>0</v>
          </cell>
        </row>
        <row r="56">
          <cell r="I56">
            <v>0</v>
          </cell>
        </row>
        <row r="57">
          <cell r="I57">
            <v>0</v>
          </cell>
        </row>
        <row r="58">
          <cell r="I58">
            <v>0</v>
          </cell>
        </row>
        <row r="59">
          <cell r="I59">
            <v>0</v>
          </cell>
        </row>
      </sheetData>
      <sheetData sheetId="1">
        <row r="3">
          <cell r="E3" t="str">
            <v>Ali Mhadjou |N0124201</v>
          </cell>
        </row>
      </sheetData>
      <sheetData sheetId="2">
        <row r="3">
          <cell r="E3" t="str">
            <v>Bicini Eric |N0122070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MENU_DEROULANT"/>
      <sheetName val="GENERAL"/>
      <sheetName val="NORMAL"/>
      <sheetName val="DIMMA"/>
      <sheetName val="FERIE"/>
      <sheetName val="RESPONSABLE"/>
      <sheetName val="Pointage"/>
      <sheetName val="JFéri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Matricule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inactif</v>
          </cell>
          <cell r="F1" t="str">
            <v>Code Serv</v>
          </cell>
          <cell r="G1" t="str">
            <v>PRESTATION</v>
          </cell>
          <cell r="J1">
            <v>43466</v>
          </cell>
          <cell r="K1">
            <v>43467</v>
          </cell>
          <cell r="L1">
            <v>43468</v>
          </cell>
          <cell r="M1">
            <v>43469</v>
          </cell>
          <cell r="N1">
            <v>43470</v>
          </cell>
          <cell r="O1">
            <v>43471</v>
          </cell>
          <cell r="P1">
            <v>43472</v>
          </cell>
          <cell r="Q1">
            <v>43473</v>
          </cell>
          <cell r="R1">
            <v>43474</v>
          </cell>
          <cell r="S1">
            <v>43475</v>
          </cell>
          <cell r="T1">
            <v>43476</v>
          </cell>
          <cell r="U1">
            <v>43477</v>
          </cell>
          <cell r="V1">
            <v>43478</v>
          </cell>
          <cell r="W1">
            <v>43479</v>
          </cell>
          <cell r="X1">
            <v>43480</v>
          </cell>
          <cell r="Y1">
            <v>43481</v>
          </cell>
          <cell r="Z1">
            <v>43482</v>
          </cell>
          <cell r="AA1">
            <v>43483</v>
          </cell>
          <cell r="AB1">
            <v>43484</v>
          </cell>
          <cell r="AC1">
            <v>43485</v>
          </cell>
          <cell r="AD1">
            <v>43486</v>
          </cell>
          <cell r="AE1">
            <v>43487</v>
          </cell>
          <cell r="AF1">
            <v>43488</v>
          </cell>
          <cell r="AG1">
            <v>43489</v>
          </cell>
          <cell r="AH1">
            <v>43490</v>
          </cell>
          <cell r="AI1">
            <v>43491</v>
          </cell>
          <cell r="AJ1">
            <v>43492</v>
          </cell>
          <cell r="AK1">
            <v>43493</v>
          </cell>
          <cell r="AL1">
            <v>43494</v>
          </cell>
          <cell r="AM1">
            <v>43495</v>
          </cell>
          <cell r="AN1">
            <v>43496</v>
          </cell>
          <cell r="AO1">
            <v>43497</v>
          </cell>
          <cell r="AP1">
            <v>43498</v>
          </cell>
          <cell r="AQ1">
            <v>43499</v>
          </cell>
          <cell r="AR1">
            <v>43500</v>
          </cell>
          <cell r="AS1">
            <v>43501</v>
          </cell>
          <cell r="AT1">
            <v>43502</v>
          </cell>
          <cell r="AU1">
            <v>43503</v>
          </cell>
          <cell r="AV1">
            <v>43504</v>
          </cell>
          <cell r="AW1">
            <v>43505</v>
          </cell>
          <cell r="AX1">
            <v>43506</v>
          </cell>
          <cell r="AY1">
            <v>43507</v>
          </cell>
          <cell r="AZ1">
            <v>43508</v>
          </cell>
          <cell r="BA1">
            <v>43509</v>
          </cell>
          <cell r="BB1">
            <v>43510</v>
          </cell>
          <cell r="BC1">
            <v>43511</v>
          </cell>
          <cell r="BD1">
            <v>43512</v>
          </cell>
          <cell r="BE1">
            <v>43513</v>
          </cell>
          <cell r="BF1">
            <v>43514</v>
          </cell>
          <cell r="BG1">
            <v>43515</v>
          </cell>
          <cell r="BH1">
            <v>43516</v>
          </cell>
          <cell r="BI1">
            <v>43517</v>
          </cell>
          <cell r="BJ1">
            <v>43518</v>
          </cell>
          <cell r="BK1">
            <v>43519</v>
          </cell>
          <cell r="BL1">
            <v>43520</v>
          </cell>
          <cell r="BM1">
            <v>43521</v>
          </cell>
          <cell r="BN1">
            <v>43522</v>
          </cell>
          <cell r="BO1">
            <v>43523</v>
          </cell>
          <cell r="BP1">
            <v>43524</v>
          </cell>
          <cell r="BQ1">
            <v>43525</v>
          </cell>
          <cell r="BR1">
            <v>43526</v>
          </cell>
          <cell r="BS1">
            <v>43527</v>
          </cell>
          <cell r="BT1">
            <v>43528</v>
          </cell>
          <cell r="BU1">
            <v>43529</v>
          </cell>
          <cell r="BV1">
            <v>43530</v>
          </cell>
          <cell r="BW1">
            <v>43531</v>
          </cell>
          <cell r="BX1">
            <v>43532</v>
          </cell>
          <cell r="BY1">
            <v>43533</v>
          </cell>
          <cell r="BZ1">
            <v>43534</v>
          </cell>
          <cell r="CA1">
            <v>43535</v>
          </cell>
          <cell r="CB1">
            <v>43536</v>
          </cell>
          <cell r="CC1">
            <v>43537</v>
          </cell>
          <cell r="CD1">
            <v>43538</v>
          </cell>
          <cell r="CE1">
            <v>43539</v>
          </cell>
          <cell r="CF1">
            <v>43540</v>
          </cell>
          <cell r="CG1">
            <v>43541</v>
          </cell>
          <cell r="CH1">
            <v>43542</v>
          </cell>
          <cell r="CI1">
            <v>43543</v>
          </cell>
          <cell r="CJ1">
            <v>43544</v>
          </cell>
          <cell r="CK1">
            <v>43545</v>
          </cell>
          <cell r="CL1">
            <v>43546</v>
          </cell>
          <cell r="CM1">
            <v>43547</v>
          </cell>
          <cell r="CN1">
            <v>43548</v>
          </cell>
          <cell r="CO1">
            <v>43549</v>
          </cell>
          <cell r="CP1">
            <v>43550</v>
          </cell>
          <cell r="CQ1">
            <v>43551</v>
          </cell>
          <cell r="CR1">
            <v>43552</v>
          </cell>
          <cell r="CS1">
            <v>43553</v>
          </cell>
          <cell r="CT1">
            <v>43554</v>
          </cell>
          <cell r="CU1">
            <v>43555</v>
          </cell>
          <cell r="CV1">
            <v>43556</v>
          </cell>
          <cell r="CW1">
            <v>43557</v>
          </cell>
          <cell r="CX1">
            <v>43558</v>
          </cell>
          <cell r="CY1">
            <v>43559</v>
          </cell>
          <cell r="CZ1">
            <v>43560</v>
          </cell>
          <cell r="DA1">
            <v>43561</v>
          </cell>
          <cell r="DB1">
            <v>43562</v>
          </cell>
          <cell r="DC1">
            <v>43563</v>
          </cell>
          <cell r="DD1">
            <v>43564</v>
          </cell>
          <cell r="DE1">
            <v>43565</v>
          </cell>
          <cell r="DF1">
            <v>43566</v>
          </cell>
          <cell r="DG1">
            <v>43567</v>
          </cell>
          <cell r="DH1">
            <v>43568</v>
          </cell>
          <cell r="DI1">
            <v>43569</v>
          </cell>
          <cell r="DJ1">
            <v>43570</v>
          </cell>
          <cell r="DK1">
            <v>43571</v>
          </cell>
          <cell r="DL1">
            <v>43572</v>
          </cell>
          <cell r="DM1">
            <v>43573</v>
          </cell>
          <cell r="DN1">
            <v>43574</v>
          </cell>
          <cell r="DO1">
            <v>43575</v>
          </cell>
          <cell r="DP1">
            <v>43576</v>
          </cell>
          <cell r="DQ1">
            <v>43577</v>
          </cell>
          <cell r="DR1">
            <v>43578</v>
          </cell>
          <cell r="DS1">
            <v>43579</v>
          </cell>
          <cell r="DT1">
            <v>43580</v>
          </cell>
          <cell r="DU1">
            <v>43581</v>
          </cell>
          <cell r="DV1">
            <v>43582</v>
          </cell>
          <cell r="DW1">
            <v>43583</v>
          </cell>
          <cell r="DX1">
            <v>43584</v>
          </cell>
          <cell r="DY1">
            <v>43585</v>
          </cell>
          <cell r="DZ1">
            <v>43586</v>
          </cell>
          <cell r="EA1">
            <v>43587</v>
          </cell>
          <cell r="EB1">
            <v>43588</v>
          </cell>
          <cell r="EC1">
            <v>43589</v>
          </cell>
          <cell r="ED1">
            <v>43590</v>
          </cell>
          <cell r="EE1">
            <v>43591</v>
          </cell>
          <cell r="EF1">
            <v>43592</v>
          </cell>
          <cell r="EG1">
            <v>43593</v>
          </cell>
          <cell r="EH1">
            <v>43594</v>
          </cell>
          <cell r="EI1">
            <v>43595</v>
          </cell>
          <cell r="EJ1">
            <v>43596</v>
          </cell>
          <cell r="EK1">
            <v>43597</v>
          </cell>
          <cell r="EL1">
            <v>43598</v>
          </cell>
          <cell r="EM1">
            <v>43599</v>
          </cell>
          <cell r="EN1">
            <v>43600</v>
          </cell>
          <cell r="EO1">
            <v>43601</v>
          </cell>
          <cell r="EP1">
            <v>43602</v>
          </cell>
          <cell r="EQ1">
            <v>43603</v>
          </cell>
          <cell r="ER1">
            <v>43604</v>
          </cell>
          <cell r="ES1">
            <v>43605</v>
          </cell>
          <cell r="ET1">
            <v>43606</v>
          </cell>
          <cell r="EU1">
            <v>43607</v>
          </cell>
          <cell r="EV1">
            <v>43608</v>
          </cell>
          <cell r="EW1">
            <v>43609</v>
          </cell>
          <cell r="EX1">
            <v>43610</v>
          </cell>
          <cell r="EY1">
            <v>43611</v>
          </cell>
          <cell r="EZ1">
            <v>43612</v>
          </cell>
          <cell r="FA1">
            <v>43613</v>
          </cell>
          <cell r="FB1">
            <v>43614</v>
          </cell>
          <cell r="FC1">
            <v>43615</v>
          </cell>
          <cell r="FD1">
            <v>43616</v>
          </cell>
          <cell r="FE1">
            <v>43617</v>
          </cell>
          <cell r="FF1">
            <v>43618</v>
          </cell>
          <cell r="FG1">
            <v>43619</v>
          </cell>
          <cell r="FH1">
            <v>43620</v>
          </cell>
          <cell r="FI1">
            <v>43621</v>
          </cell>
          <cell r="FJ1">
            <v>43622</v>
          </cell>
          <cell r="FK1">
            <v>43623</v>
          </cell>
          <cell r="FL1">
            <v>43624</v>
          </cell>
          <cell r="FM1">
            <v>43625</v>
          </cell>
          <cell r="FN1">
            <v>43626</v>
          </cell>
          <cell r="FO1">
            <v>43627</v>
          </cell>
          <cell r="FP1">
            <v>43628</v>
          </cell>
          <cell r="FQ1">
            <v>43629</v>
          </cell>
          <cell r="FR1">
            <v>43630</v>
          </cell>
          <cell r="FS1">
            <v>43631</v>
          </cell>
          <cell r="FT1">
            <v>43632</v>
          </cell>
          <cell r="FU1">
            <v>43633</v>
          </cell>
          <cell r="FV1">
            <v>43634</v>
          </cell>
          <cell r="FW1">
            <v>43635</v>
          </cell>
          <cell r="FX1">
            <v>43636</v>
          </cell>
          <cell r="FY1">
            <v>43637</v>
          </cell>
          <cell r="FZ1">
            <v>43638</v>
          </cell>
          <cell r="GA1">
            <v>43639</v>
          </cell>
          <cell r="GB1">
            <v>43640</v>
          </cell>
          <cell r="GC1">
            <v>43641</v>
          </cell>
          <cell r="GD1">
            <v>43642</v>
          </cell>
          <cell r="GE1">
            <v>43643</v>
          </cell>
          <cell r="GF1">
            <v>43644</v>
          </cell>
          <cell r="GG1">
            <v>43645</v>
          </cell>
          <cell r="GH1">
            <v>43646</v>
          </cell>
          <cell r="GI1">
            <v>43647</v>
          </cell>
          <cell r="GJ1">
            <v>43648</v>
          </cell>
          <cell r="GK1">
            <v>43649</v>
          </cell>
          <cell r="GL1">
            <v>43650</v>
          </cell>
          <cell r="GM1">
            <v>43651</v>
          </cell>
          <cell r="GN1">
            <v>43652</v>
          </cell>
          <cell r="GO1">
            <v>43653</v>
          </cell>
          <cell r="GP1">
            <v>43654</v>
          </cell>
          <cell r="GQ1">
            <v>43655</v>
          </cell>
          <cell r="GR1">
            <v>43656</v>
          </cell>
          <cell r="GS1">
            <v>43657</v>
          </cell>
          <cell r="GT1">
            <v>43658</v>
          </cell>
          <cell r="GU1">
            <v>43659</v>
          </cell>
          <cell r="GV1">
            <v>43660</v>
          </cell>
          <cell r="GW1">
            <v>43661</v>
          </cell>
          <cell r="GX1">
            <v>43662</v>
          </cell>
          <cell r="GY1">
            <v>43663</v>
          </cell>
          <cell r="GZ1">
            <v>43664</v>
          </cell>
          <cell r="HA1">
            <v>43665</v>
          </cell>
          <cell r="HB1">
            <v>43666</v>
          </cell>
          <cell r="HC1">
            <v>43667</v>
          </cell>
          <cell r="HD1">
            <v>43668</v>
          </cell>
          <cell r="HE1">
            <v>43669</v>
          </cell>
          <cell r="HF1">
            <v>43670</v>
          </cell>
          <cell r="HG1">
            <v>43671</v>
          </cell>
          <cell r="HH1">
            <v>43672</v>
          </cell>
          <cell r="HI1">
            <v>43673</v>
          </cell>
          <cell r="HJ1">
            <v>43674</v>
          </cell>
          <cell r="HK1">
            <v>43675</v>
          </cell>
          <cell r="HL1">
            <v>43676</v>
          </cell>
          <cell r="HM1">
            <v>43677</v>
          </cell>
          <cell r="HN1">
            <v>43678</v>
          </cell>
          <cell r="HO1">
            <v>43679</v>
          </cell>
          <cell r="HP1">
            <v>43680</v>
          </cell>
          <cell r="HQ1">
            <v>43681</v>
          </cell>
          <cell r="HR1">
            <v>43682</v>
          </cell>
          <cell r="HS1">
            <v>43683</v>
          </cell>
          <cell r="HT1">
            <v>43684</v>
          </cell>
          <cell r="HU1">
            <v>43685</v>
          </cell>
          <cell r="HV1">
            <v>43686</v>
          </cell>
          <cell r="HW1">
            <v>43687</v>
          </cell>
          <cell r="HX1">
            <v>43688</v>
          </cell>
          <cell r="HY1">
            <v>43689</v>
          </cell>
          <cell r="HZ1">
            <v>43690</v>
          </cell>
          <cell r="IA1">
            <v>43691</v>
          </cell>
          <cell r="IB1">
            <v>43692</v>
          </cell>
          <cell r="IC1">
            <v>43693</v>
          </cell>
          <cell r="ID1">
            <v>43694</v>
          </cell>
          <cell r="IE1">
            <v>43695</v>
          </cell>
          <cell r="IF1">
            <v>43696</v>
          </cell>
          <cell r="IG1">
            <v>43697</v>
          </cell>
          <cell r="IH1">
            <v>43698</v>
          </cell>
          <cell r="II1">
            <v>43699</v>
          </cell>
          <cell r="IJ1">
            <v>43700</v>
          </cell>
          <cell r="IK1">
            <v>43701</v>
          </cell>
          <cell r="IL1">
            <v>43702</v>
          </cell>
          <cell r="IM1">
            <v>43703</v>
          </cell>
          <cell r="IN1">
            <v>43704</v>
          </cell>
          <cell r="IO1">
            <v>43705</v>
          </cell>
          <cell r="IP1">
            <v>43706</v>
          </cell>
          <cell r="IQ1">
            <v>43707</v>
          </cell>
          <cell r="IR1">
            <v>43708</v>
          </cell>
          <cell r="IS1">
            <v>43709</v>
          </cell>
          <cell r="IT1">
            <v>43710</v>
          </cell>
          <cell r="IU1">
            <v>43711</v>
          </cell>
          <cell r="IV1">
            <v>43712</v>
          </cell>
          <cell r="IW1">
            <v>43713</v>
          </cell>
          <cell r="IX1">
            <v>43714</v>
          </cell>
          <cell r="IY1">
            <v>43715</v>
          </cell>
          <cell r="IZ1">
            <v>43716</v>
          </cell>
          <cell r="JA1">
            <v>43717</v>
          </cell>
          <cell r="JB1">
            <v>43718</v>
          </cell>
          <cell r="JC1">
            <v>43719</v>
          </cell>
          <cell r="JD1">
            <v>43720</v>
          </cell>
          <cell r="JE1">
            <v>43721</v>
          </cell>
          <cell r="JF1">
            <v>43722</v>
          </cell>
          <cell r="JG1">
            <v>43723</v>
          </cell>
          <cell r="JH1">
            <v>43724</v>
          </cell>
          <cell r="JI1">
            <v>43725</v>
          </cell>
          <cell r="JJ1">
            <v>43726</v>
          </cell>
          <cell r="JK1">
            <v>43727</v>
          </cell>
          <cell r="JL1">
            <v>43728</v>
          </cell>
          <cell r="JM1">
            <v>43729</v>
          </cell>
          <cell r="JN1">
            <v>43730</v>
          </cell>
          <cell r="JO1">
            <v>43731</v>
          </cell>
          <cell r="JP1">
            <v>43732</v>
          </cell>
          <cell r="JQ1">
            <v>43733</v>
          </cell>
          <cell r="JR1">
            <v>43734</v>
          </cell>
          <cell r="JS1">
            <v>43735</v>
          </cell>
          <cell r="JT1">
            <v>43736</v>
          </cell>
          <cell r="JU1">
            <v>43737</v>
          </cell>
          <cell r="JV1">
            <v>43738</v>
          </cell>
          <cell r="JW1">
            <v>43739</v>
          </cell>
          <cell r="JX1">
            <v>43740</v>
          </cell>
          <cell r="JY1">
            <v>43741</v>
          </cell>
          <cell r="JZ1">
            <v>43742</v>
          </cell>
          <cell r="KA1">
            <v>43743</v>
          </cell>
          <cell r="KB1">
            <v>43744</v>
          </cell>
          <cell r="KC1">
            <v>43745</v>
          </cell>
          <cell r="KD1">
            <v>43746</v>
          </cell>
          <cell r="KE1">
            <v>43747</v>
          </cell>
          <cell r="KF1">
            <v>43748</v>
          </cell>
          <cell r="KG1">
            <v>43749</v>
          </cell>
          <cell r="KH1">
            <v>43750</v>
          </cell>
          <cell r="KI1">
            <v>43751</v>
          </cell>
          <cell r="KJ1">
            <v>43752</v>
          </cell>
          <cell r="KK1">
            <v>43753</v>
          </cell>
          <cell r="KL1">
            <v>43754</v>
          </cell>
          <cell r="KM1">
            <v>43755</v>
          </cell>
          <cell r="KN1">
            <v>43756</v>
          </cell>
          <cell r="KO1">
            <v>43757</v>
          </cell>
          <cell r="KP1">
            <v>43758</v>
          </cell>
          <cell r="KQ1">
            <v>43759</v>
          </cell>
          <cell r="KR1">
            <v>43760</v>
          </cell>
          <cell r="KS1">
            <v>43761</v>
          </cell>
          <cell r="KT1">
            <v>43762</v>
          </cell>
          <cell r="KU1">
            <v>43763</v>
          </cell>
          <cell r="KV1">
            <v>43764</v>
          </cell>
          <cell r="KW1">
            <v>43765</v>
          </cell>
          <cell r="KX1">
            <v>43766</v>
          </cell>
          <cell r="KY1">
            <v>43767</v>
          </cell>
          <cell r="KZ1">
            <v>43768</v>
          </cell>
          <cell r="LA1">
            <v>43769</v>
          </cell>
          <cell r="LB1">
            <v>43770</v>
          </cell>
          <cell r="LC1">
            <v>43771</v>
          </cell>
          <cell r="LD1">
            <v>43772</v>
          </cell>
          <cell r="LE1">
            <v>43773</v>
          </cell>
          <cell r="LF1">
            <v>43774</v>
          </cell>
          <cell r="LG1">
            <v>43775</v>
          </cell>
          <cell r="LH1">
            <v>43776</v>
          </cell>
          <cell r="LI1">
            <v>43777</v>
          </cell>
          <cell r="LJ1">
            <v>43778</v>
          </cell>
          <cell r="LK1">
            <v>43779</v>
          </cell>
          <cell r="LL1">
            <v>43780</v>
          </cell>
          <cell r="LM1">
            <v>43781</v>
          </cell>
          <cell r="LN1">
            <v>43782</v>
          </cell>
          <cell r="LO1">
            <v>43783</v>
          </cell>
          <cell r="LP1">
            <v>43784</v>
          </cell>
          <cell r="LQ1">
            <v>43785</v>
          </cell>
          <cell r="LR1">
            <v>43786</v>
          </cell>
          <cell r="LS1">
            <v>43787</v>
          </cell>
          <cell r="LT1">
            <v>43788</v>
          </cell>
          <cell r="LU1">
            <v>43789</v>
          </cell>
          <cell r="LV1">
            <v>43790</v>
          </cell>
          <cell r="LW1">
            <v>43791</v>
          </cell>
          <cell r="LX1">
            <v>43792</v>
          </cell>
          <cell r="LY1">
            <v>43793</v>
          </cell>
          <cell r="LZ1">
            <v>43794</v>
          </cell>
          <cell r="MA1">
            <v>43795</v>
          </cell>
          <cell r="MB1">
            <v>43796</v>
          </cell>
          <cell r="MC1">
            <v>43797</v>
          </cell>
          <cell r="MD1">
            <v>43798</v>
          </cell>
          <cell r="ME1">
            <v>43799</v>
          </cell>
          <cell r="MF1">
            <v>43800</v>
          </cell>
          <cell r="MG1">
            <v>43801</v>
          </cell>
          <cell r="MH1">
            <v>43802</v>
          </cell>
          <cell r="MI1">
            <v>43803</v>
          </cell>
          <cell r="MJ1">
            <v>43804</v>
          </cell>
          <cell r="MK1">
            <v>43805</v>
          </cell>
          <cell r="ML1">
            <v>43806</v>
          </cell>
          <cell r="MM1">
            <v>43807</v>
          </cell>
          <cell r="MN1">
            <v>43808</v>
          </cell>
          <cell r="MO1">
            <v>43809</v>
          </cell>
          <cell r="MP1">
            <v>43810</v>
          </cell>
          <cell r="MQ1">
            <v>43811</v>
          </cell>
          <cell r="MR1">
            <v>43812</v>
          </cell>
          <cell r="MS1">
            <v>43813</v>
          </cell>
          <cell r="MT1">
            <v>43814</v>
          </cell>
          <cell r="MU1">
            <v>43815</v>
          </cell>
          <cell r="MV1">
            <v>43816</v>
          </cell>
          <cell r="MW1">
            <v>43817</v>
          </cell>
          <cell r="MX1">
            <v>43818</v>
          </cell>
          <cell r="MY1">
            <v>43819</v>
          </cell>
          <cell r="MZ1">
            <v>43820</v>
          </cell>
          <cell r="NA1">
            <v>43821</v>
          </cell>
          <cell r="NB1">
            <v>43822</v>
          </cell>
          <cell r="NC1">
            <v>43823</v>
          </cell>
          <cell r="ND1">
            <v>43824</v>
          </cell>
          <cell r="NE1">
            <v>43825</v>
          </cell>
          <cell r="NF1">
            <v>43826</v>
          </cell>
          <cell r="NG1">
            <v>43827</v>
          </cell>
          <cell r="NH1">
            <v>43828</v>
          </cell>
          <cell r="NI1">
            <v>43829</v>
          </cell>
          <cell r="NJ1">
            <v>43830</v>
          </cell>
        </row>
        <row r="2">
          <cell r="J2" t="str">
            <v>FERIE</v>
          </cell>
          <cell r="DP2" t="str">
            <v>DIMMA</v>
          </cell>
          <cell r="DQ2" t="str">
            <v>FERIE</v>
          </cell>
          <cell r="DR2" t="str">
            <v>DIMMA</v>
          </cell>
          <cell r="DS2" t="str">
            <v>NORMAL</v>
          </cell>
          <cell r="DT2" t="str">
            <v>NORMAL</v>
          </cell>
          <cell r="DU2" t="str">
            <v>NORMAL</v>
          </cell>
          <cell r="DV2" t="str">
            <v>NORMAL</v>
          </cell>
          <cell r="DW2" t="str">
            <v>DIMMA</v>
          </cell>
          <cell r="DX2" t="str">
            <v>NORMAL</v>
          </cell>
          <cell r="DY2" t="str">
            <v>DIMMA</v>
          </cell>
          <cell r="DZ2" t="str">
            <v>FERIE</v>
          </cell>
          <cell r="EA2" t="str">
            <v>NORMAL</v>
          </cell>
          <cell r="EB2" t="str">
            <v>NORMAL</v>
          </cell>
          <cell r="EC2" t="str">
            <v>NORMAL</v>
          </cell>
          <cell r="ED2" t="str">
            <v>DIMMA</v>
          </cell>
          <cell r="EE2" t="str">
            <v>NORMAL</v>
          </cell>
          <cell r="EF2" t="str">
            <v>DIMMA</v>
          </cell>
          <cell r="EG2" t="str">
            <v>FERIE</v>
          </cell>
          <cell r="EH2" t="str">
            <v>NORMAL</v>
          </cell>
          <cell r="EI2" t="str">
            <v>NORMAL</v>
          </cell>
          <cell r="EJ2" t="str">
            <v>NORMAL</v>
          </cell>
          <cell r="EK2" t="str">
            <v>DIMMA</v>
          </cell>
          <cell r="EL2" t="str">
            <v>NORMAL</v>
          </cell>
          <cell r="EM2" t="str">
            <v>DIMMA</v>
          </cell>
          <cell r="EN2" t="str">
            <v>NORMAL</v>
          </cell>
          <cell r="EO2" t="str">
            <v>NORMAL</v>
          </cell>
          <cell r="EP2" t="str">
            <v>NORMAL</v>
          </cell>
          <cell r="EQ2" t="str">
            <v>NORMAL</v>
          </cell>
          <cell r="ER2" t="str">
            <v>DIMMA</v>
          </cell>
          <cell r="ES2" t="str">
            <v>NORMAL</v>
          </cell>
          <cell r="ET2" t="str">
            <v>DIMMA</v>
          </cell>
          <cell r="EU2" t="str">
            <v>NORMAL</v>
          </cell>
          <cell r="EV2" t="str">
            <v>NORMAL</v>
          </cell>
          <cell r="EW2" t="str">
            <v>NORMAL</v>
          </cell>
          <cell r="EX2" t="str">
            <v>NORMAL</v>
          </cell>
          <cell r="EY2" t="str">
            <v>DIMMA</v>
          </cell>
          <cell r="EZ2" t="str">
            <v>NORMAL</v>
          </cell>
          <cell r="FA2" t="str">
            <v>DIMMA</v>
          </cell>
          <cell r="FB2" t="str">
            <v>NORMAL</v>
          </cell>
          <cell r="FC2" t="str">
            <v>FERIE</v>
          </cell>
          <cell r="FD2" t="str">
            <v>NORMAL</v>
          </cell>
          <cell r="FE2" t="str">
            <v>NORMAL</v>
          </cell>
          <cell r="FF2" t="str">
            <v>DIMMA</v>
          </cell>
        </row>
        <row r="3">
          <cell r="A3" t="str">
            <v>N0124201</v>
          </cell>
          <cell r="B3" t="str">
            <v>Ali</v>
          </cell>
          <cell r="C3" t="str">
            <v>Mhadjou</v>
          </cell>
          <cell r="D3" t="str">
            <v>Ali Mhadjou</v>
          </cell>
          <cell r="E3">
            <v>0</v>
          </cell>
          <cell r="F3" t="str">
            <v>NHA-27</v>
          </cell>
          <cell r="G3" t="str">
            <v>OM</v>
          </cell>
          <cell r="DP3" t="str">
            <v>RTT</v>
          </cell>
          <cell r="DQ3" t="str">
            <v>BENNETTE MAR ARRIERE FERIE</v>
          </cell>
          <cell r="DR3" t="str">
            <v>BENNETTE MAR ARRIERE Dim-Ma</v>
          </cell>
          <cell r="DS3" t="str">
            <v>BENNETTE MAR ARRIERE</v>
          </cell>
          <cell r="DT3" t="str">
            <v>BENNETTE MAR ARRIERE</v>
          </cell>
          <cell r="DU3" t="str">
            <v>REPOS</v>
          </cell>
          <cell r="DV3" t="str">
            <v>REPOS</v>
          </cell>
          <cell r="DW3" t="str">
            <v>ENC SOIR Dim-Ma</v>
          </cell>
          <cell r="DX3" t="str">
            <v>VIEUX NICE</v>
          </cell>
          <cell r="DY3" t="str">
            <v>VIEUX NICE Dim-Ma</v>
          </cell>
          <cell r="DZ3" t="str">
            <v>ENC SOIR FERIE &amp; RECUP CREDIT 1er Mai | 21:00-02:00</v>
          </cell>
          <cell r="EA3" t="str">
            <v>VIEUX NICE</v>
          </cell>
          <cell r="EB3" t="str">
            <v>REPOS</v>
          </cell>
          <cell r="EC3" t="str">
            <v>REPOS</v>
          </cell>
          <cell r="ED3" t="str">
            <v>BENNETTE MAR ARRIERE Dim-Ma</v>
          </cell>
          <cell r="EE3" t="str">
            <v>VIEUX NICE</v>
          </cell>
        </row>
        <row r="4">
          <cell r="A4" t="str">
            <v>N0122013</v>
          </cell>
          <cell r="B4" t="str">
            <v>Alleto</v>
          </cell>
          <cell r="C4" t="str">
            <v>Jean-Yves</v>
          </cell>
          <cell r="D4" t="str">
            <v>Alleto Jean-Yves</v>
          </cell>
          <cell r="E4">
            <v>0</v>
          </cell>
          <cell r="F4" t="str">
            <v>NHA-27</v>
          </cell>
          <cell r="G4" t="str">
            <v>OM</v>
          </cell>
          <cell r="DP4" t="str">
            <v>BENNETTE PL Dim-Ma</v>
          </cell>
          <cell r="DQ4" t="str">
            <v>BENNETTE PL FERIE</v>
          </cell>
          <cell r="DR4" t="str">
            <v>BENNETTE PL Dim-Ma</v>
          </cell>
          <cell r="DS4" t="str">
            <v>BENNETTE PL</v>
          </cell>
          <cell r="DT4" t="str">
            <v>RTT</v>
          </cell>
          <cell r="DU4" t="str">
            <v>REPOS</v>
          </cell>
          <cell r="DV4" t="str">
            <v>REPOS</v>
          </cell>
          <cell r="DW4" t="str">
            <v>RTT</v>
          </cell>
          <cell r="DX4" t="str">
            <v>RTT</v>
          </cell>
          <cell r="DY4" t="str">
            <v>RTT</v>
          </cell>
          <cell r="DZ4" t="str">
            <v>BENNETTE PL FERIE &amp; RECUP CREDIT 1er Mai | 21:00-03:00</v>
          </cell>
          <cell r="EA4" t="str">
            <v>Congés</v>
          </cell>
          <cell r="EB4" t="str">
            <v>REPOS</v>
          </cell>
          <cell r="EC4" t="str">
            <v>REPOS</v>
          </cell>
          <cell r="ED4" t="str">
            <v>Congés</v>
          </cell>
          <cell r="EE4" t="str">
            <v>Congés</v>
          </cell>
        </row>
        <row r="5">
          <cell r="A5" t="str">
            <v>N0123230</v>
          </cell>
          <cell r="B5" t="str">
            <v>Arlandis</v>
          </cell>
          <cell r="C5" t="str">
            <v>Jonathan</v>
          </cell>
          <cell r="D5" t="str">
            <v>Arlandis Jonathan</v>
          </cell>
          <cell r="E5">
            <v>0</v>
          </cell>
          <cell r="F5" t="str">
            <v>NHA-27</v>
          </cell>
          <cell r="G5" t="str">
            <v>OM</v>
          </cell>
          <cell r="DP5" t="str">
            <v>PORT Dim-Ma</v>
          </cell>
          <cell r="DQ5" t="str">
            <v>PORT FERIE</v>
          </cell>
          <cell r="DR5" t="str">
            <v>PORT Dim-Ma</v>
          </cell>
          <cell r="DS5" t="str">
            <v>PORT</v>
          </cell>
          <cell r="DT5" t="str">
            <v>PORT</v>
          </cell>
          <cell r="DU5" t="str">
            <v>REPOS</v>
          </cell>
          <cell r="DV5" t="str">
            <v>REPOS</v>
          </cell>
          <cell r="DW5" t="str">
            <v>PORT Dim-Ma</v>
          </cell>
          <cell r="DX5" t="str">
            <v>PORT</v>
          </cell>
          <cell r="DY5" t="str">
            <v>PORT Dim-Ma</v>
          </cell>
          <cell r="DZ5" t="str">
            <v>PORT FERIE &amp; RECUP CREDIT 1er Mai | 21:00-03:00</v>
          </cell>
          <cell r="EA5" t="str">
            <v>PORT</v>
          </cell>
          <cell r="EB5" t="str">
            <v>REPOS</v>
          </cell>
          <cell r="EC5" t="str">
            <v>REPOS</v>
          </cell>
          <cell r="ED5" t="str">
            <v>PORT Dim-Ma</v>
          </cell>
          <cell r="EE5" t="str">
            <v>PORT</v>
          </cell>
        </row>
        <row r="6">
          <cell r="A6" t="str">
            <v>N0123439</v>
          </cell>
          <cell r="B6" t="str">
            <v>Arouen</v>
          </cell>
          <cell r="C6" t="str">
            <v>Patrice</v>
          </cell>
          <cell r="D6" t="str">
            <v>Arouen Patrice</v>
          </cell>
          <cell r="E6">
            <v>0</v>
          </cell>
          <cell r="F6" t="str">
            <v>NHA-27</v>
          </cell>
          <cell r="G6" t="str">
            <v>OM</v>
          </cell>
          <cell r="DP6" t="str">
            <v>PROMENADE Dim-Ma</v>
          </cell>
          <cell r="DQ6" t="str">
            <v>PROMENADE FERIE</v>
          </cell>
          <cell r="DR6" t="str">
            <v>PROMENADE Dim-Ma</v>
          </cell>
          <cell r="DS6" t="str">
            <v>RTT</v>
          </cell>
          <cell r="DT6" t="str">
            <v>RTT</v>
          </cell>
          <cell r="DU6" t="str">
            <v>HS ENC SOIR</v>
          </cell>
          <cell r="DV6" t="str">
            <v>REPOS</v>
          </cell>
          <cell r="DW6" t="str">
            <v>RTT</v>
          </cell>
          <cell r="DX6" t="str">
            <v>RTT</v>
          </cell>
          <cell r="DY6" t="str">
            <v>RTT</v>
          </cell>
          <cell r="DZ6" t="str">
            <v>PROMENADE FERIE &amp; RECUP CREDIT 1er Mai | 21:00-03:00</v>
          </cell>
          <cell r="EA6" t="str">
            <v>PROMENADE</v>
          </cell>
          <cell r="EB6" t="str">
            <v>REPOS</v>
          </cell>
          <cell r="EC6" t="str">
            <v>REPOS</v>
          </cell>
          <cell r="ED6" t="str">
            <v>PROMENADE Dim-Ma</v>
          </cell>
          <cell r="EE6" t="str">
            <v>PROMENADE</v>
          </cell>
        </row>
        <row r="7">
          <cell r="A7" t="str">
            <v>N0123723</v>
          </cell>
          <cell r="B7" t="str">
            <v>Arrighi</v>
          </cell>
          <cell r="C7" t="str">
            <v>Loïc</v>
          </cell>
          <cell r="D7" t="str">
            <v>Arrighi Loïc</v>
          </cell>
          <cell r="E7">
            <v>0</v>
          </cell>
          <cell r="F7" t="str">
            <v>NHA-27</v>
          </cell>
          <cell r="G7" t="str">
            <v>OM</v>
          </cell>
          <cell r="DP7" t="str">
            <v>ANGLETERRE Dim-Ma</v>
          </cell>
          <cell r="DQ7" t="str">
            <v>ANGLETERRE FERIE</v>
          </cell>
          <cell r="DR7" t="str">
            <v>ANGLETERRE Dim-Ma</v>
          </cell>
          <cell r="DS7" t="str">
            <v>ANGLETERRE</v>
          </cell>
          <cell r="DT7" t="str">
            <v>ANGLETERRE</v>
          </cell>
          <cell r="DU7" t="str">
            <v>REPOS</v>
          </cell>
          <cell r="DV7" t="str">
            <v>REPOS</v>
          </cell>
          <cell r="DW7" t="str">
            <v>ANGLETERRE Dim-Ma</v>
          </cell>
          <cell r="DX7" t="str">
            <v>ANGLETERRE</v>
          </cell>
          <cell r="DY7" t="str">
            <v>ANGLETERRE Dim-Ma</v>
          </cell>
          <cell r="DZ7" t="str">
            <v>ANGLETERRE FERIE &amp; RECUP CREDIT 1er Mai | 21:00-03:00</v>
          </cell>
          <cell r="EA7" t="str">
            <v>ANGLETERRE</v>
          </cell>
          <cell r="EB7" t="str">
            <v>REPOS</v>
          </cell>
          <cell r="EC7" t="str">
            <v>REPOS</v>
          </cell>
          <cell r="ED7" t="str">
            <v>ANGLETERRE Dim-Ma</v>
          </cell>
          <cell r="EE7" t="str">
            <v>ANGLETERRE</v>
          </cell>
        </row>
        <row r="8">
          <cell r="A8" t="str">
            <v>N0122030</v>
          </cell>
          <cell r="B8" t="str">
            <v>Atlan</v>
          </cell>
          <cell r="C8" t="str">
            <v>José</v>
          </cell>
          <cell r="D8" t="str">
            <v>Atlan José</v>
          </cell>
          <cell r="E8">
            <v>0</v>
          </cell>
          <cell r="F8" t="str">
            <v>NHA-27</v>
          </cell>
          <cell r="G8" t="str">
            <v>OM</v>
          </cell>
          <cell r="DP8" t="str">
            <v>BAUMETTES Dim-Ma</v>
          </cell>
          <cell r="DQ8" t="str">
            <v>BAUMETTES FERIE</v>
          </cell>
          <cell r="DR8" t="str">
            <v>BAUMETTES Dim-Ma</v>
          </cell>
          <cell r="DS8" t="str">
            <v>Congés</v>
          </cell>
          <cell r="DT8" t="str">
            <v>BAUMETTES</v>
          </cell>
          <cell r="DU8" t="str">
            <v>HS BOM VEND SOIR GROSSO</v>
          </cell>
          <cell r="DV8" t="str">
            <v>REPOS</v>
          </cell>
          <cell r="DW8" t="str">
            <v>BAUMETTES Dim-Ma</v>
          </cell>
          <cell r="DX8" t="str">
            <v>BAUMETTES</v>
          </cell>
          <cell r="DY8" t="str">
            <v>BAUMETTES Dim-Ma</v>
          </cell>
          <cell r="DZ8" t="str">
            <v>BAUMETTES FERIE &amp; RECUP CREDIT 1er Mai | 21:00-03:00</v>
          </cell>
          <cell r="EA8" t="str">
            <v>BAUMETTES</v>
          </cell>
          <cell r="EB8" t="str">
            <v>REPOS</v>
          </cell>
          <cell r="EC8" t="str">
            <v>REPOS</v>
          </cell>
          <cell r="ED8" t="str">
            <v>BAUMETTES Dim-Ma</v>
          </cell>
          <cell r="EE8" t="str">
            <v>BAUMETTES</v>
          </cell>
          <cell r="EL8" t="str">
            <v>Congés</v>
          </cell>
        </row>
        <row r="9">
          <cell r="A9" t="str">
            <v>N0125956</v>
          </cell>
          <cell r="B9" t="str">
            <v>Bensoltane</v>
          </cell>
          <cell r="C9" t="str">
            <v>Florian</v>
          </cell>
          <cell r="D9" t="str">
            <v>Bensoltane Florian</v>
          </cell>
          <cell r="E9">
            <v>0</v>
          </cell>
          <cell r="F9" t="str">
            <v>NHA-27</v>
          </cell>
          <cell r="G9" t="str">
            <v>OM</v>
          </cell>
          <cell r="DP9" t="str">
            <v>Maladie</v>
          </cell>
          <cell r="DQ9" t="str">
            <v>Maladie</v>
          </cell>
          <cell r="DR9" t="str">
            <v>Maladie</v>
          </cell>
          <cell r="DS9" t="str">
            <v>Maladie</v>
          </cell>
          <cell r="DT9" t="str">
            <v>Maladie</v>
          </cell>
          <cell r="DU9" t="str">
            <v>Maladie</v>
          </cell>
          <cell r="DV9" t="str">
            <v>Maladie</v>
          </cell>
          <cell r="DW9" t="str">
            <v>Maladie</v>
          </cell>
          <cell r="DX9" t="str">
            <v>Maladie</v>
          </cell>
          <cell r="DY9" t="str">
            <v>Maladie</v>
          </cell>
          <cell r="DZ9" t="str">
            <v>Maladie</v>
          </cell>
          <cell r="EA9" t="str">
            <v>Maladie</v>
          </cell>
          <cell r="EB9" t="str">
            <v>Maladie</v>
          </cell>
          <cell r="EC9" t="str">
            <v>Maladie</v>
          </cell>
          <cell r="ED9" t="str">
            <v>Maladie</v>
          </cell>
          <cell r="EE9" t="str">
            <v>Maladie</v>
          </cell>
          <cell r="EF9" t="str">
            <v>Maladie</v>
          </cell>
          <cell r="EG9" t="str">
            <v>Maladie</v>
          </cell>
          <cell r="EH9" t="str">
            <v>Maladie</v>
          </cell>
          <cell r="EI9" t="str">
            <v>Maladie</v>
          </cell>
          <cell r="EJ9" t="str">
            <v>Maladie</v>
          </cell>
          <cell r="EK9" t="str">
            <v>Maladie</v>
          </cell>
          <cell r="EL9" t="str">
            <v>Maladie</v>
          </cell>
          <cell r="EM9" t="str">
            <v>Maladie</v>
          </cell>
          <cell r="EN9" t="str">
            <v>Maladie</v>
          </cell>
          <cell r="EO9" t="str">
            <v>Maladie</v>
          </cell>
          <cell r="EP9" t="str">
            <v>Maladie</v>
          </cell>
          <cell r="EQ9" t="str">
            <v>Maladie</v>
          </cell>
          <cell r="ER9" t="str">
            <v>Maladie</v>
          </cell>
          <cell r="ES9" t="str">
            <v>Maladie</v>
          </cell>
          <cell r="ET9" t="str">
            <v>Maladie</v>
          </cell>
          <cell r="EU9" t="str">
            <v>Maladie</v>
          </cell>
          <cell r="EV9" t="str">
            <v>Maladie</v>
          </cell>
        </row>
        <row r="10">
          <cell r="A10" t="str">
            <v>N0122059</v>
          </cell>
          <cell r="B10" t="str">
            <v>Besch</v>
          </cell>
          <cell r="C10" t="str">
            <v>Raymond</v>
          </cell>
          <cell r="D10" t="str">
            <v>Besch Raymond</v>
          </cell>
          <cell r="E10">
            <v>0</v>
          </cell>
          <cell r="F10" t="str">
            <v>NHA-27</v>
          </cell>
          <cell r="G10" t="str">
            <v>OM</v>
          </cell>
          <cell r="DP10" t="str">
            <v>Congés</v>
          </cell>
          <cell r="DQ10" t="str">
            <v>MT BORON FERIE</v>
          </cell>
          <cell r="DR10" t="str">
            <v>MT BORON Dim-Ma</v>
          </cell>
          <cell r="DS10" t="str">
            <v>MT BORON</v>
          </cell>
          <cell r="DT10" t="str">
            <v>MT BORON</v>
          </cell>
          <cell r="DU10" t="str">
            <v>REPOS</v>
          </cell>
          <cell r="DV10" t="str">
            <v>REPOS</v>
          </cell>
          <cell r="DW10" t="str">
            <v>MT BORON Dim-Ma</v>
          </cell>
          <cell r="DX10" t="str">
            <v>MT BORON</v>
          </cell>
          <cell r="DY10" t="str">
            <v>MT BORON Dim-Ma</v>
          </cell>
          <cell r="DZ10" t="str">
            <v>MT BORON FERIE &amp; RECUP CREDIT 1er Mai | 21:00-03:00</v>
          </cell>
          <cell r="EA10" t="str">
            <v>MT BORON</v>
          </cell>
          <cell r="EB10" t="str">
            <v>REPOS</v>
          </cell>
          <cell r="EC10" t="str">
            <v>REPOS</v>
          </cell>
          <cell r="ED10" t="str">
            <v>MT BORON Dim-Ma</v>
          </cell>
          <cell r="EE10" t="str">
            <v>MT BORON</v>
          </cell>
        </row>
        <row r="11">
          <cell r="A11" t="str">
            <v>N0123523</v>
          </cell>
          <cell r="B11" t="str">
            <v>Bour</v>
          </cell>
          <cell r="C11" t="str">
            <v>Yvon-Grégory</v>
          </cell>
          <cell r="D11" t="str">
            <v>Bour Yvon-Grégory</v>
          </cell>
          <cell r="E11">
            <v>0</v>
          </cell>
          <cell r="F11" t="str">
            <v>NHA-27</v>
          </cell>
          <cell r="G11" t="str">
            <v>OM</v>
          </cell>
          <cell r="DP11" t="str">
            <v>AT</v>
          </cell>
          <cell r="DQ11" t="str">
            <v>AT</v>
          </cell>
          <cell r="DR11" t="str">
            <v>AT</v>
          </cell>
          <cell r="DS11" t="str">
            <v>AT</v>
          </cell>
          <cell r="DT11" t="str">
            <v>AT</v>
          </cell>
          <cell r="DU11" t="str">
            <v>AT</v>
          </cell>
          <cell r="DV11" t="str">
            <v>AT</v>
          </cell>
          <cell r="DW11" t="str">
            <v>AT</v>
          </cell>
          <cell r="DX11" t="str">
            <v>AT</v>
          </cell>
          <cell r="DY11" t="str">
            <v>AT</v>
          </cell>
          <cell r="DZ11" t="str">
            <v>AT</v>
          </cell>
          <cell r="EA11" t="str">
            <v>AT</v>
          </cell>
          <cell r="EB11" t="str">
            <v>AT</v>
          </cell>
          <cell r="EC11" t="str">
            <v>AT</v>
          </cell>
          <cell r="ED11" t="str">
            <v>AT</v>
          </cell>
          <cell r="EE11" t="str">
            <v>AT</v>
          </cell>
          <cell r="EF11" t="str">
            <v>AT</v>
          </cell>
          <cell r="EG11" t="str">
            <v>AT</v>
          </cell>
          <cell r="EH11" t="str">
            <v>AT</v>
          </cell>
          <cell r="EI11" t="str">
            <v>AT</v>
          </cell>
          <cell r="EJ11" t="str">
            <v>AT</v>
          </cell>
          <cell r="EK11" t="str">
            <v>AT</v>
          </cell>
          <cell r="EL11" t="str">
            <v>AT</v>
          </cell>
          <cell r="EM11" t="str">
            <v>AT</v>
          </cell>
          <cell r="EN11" t="str">
            <v>AT</v>
          </cell>
          <cell r="EO11" t="str">
            <v>AT</v>
          </cell>
          <cell r="EP11" t="str">
            <v>AT</v>
          </cell>
          <cell r="EQ11" t="str">
            <v>AT</v>
          </cell>
          <cell r="ER11" t="str">
            <v>AT</v>
          </cell>
          <cell r="ES11" t="str">
            <v>AT</v>
          </cell>
          <cell r="ET11" t="str">
            <v>AT</v>
          </cell>
          <cell r="EU11" t="str">
            <v>AT</v>
          </cell>
          <cell r="EV11" t="str">
            <v>AT</v>
          </cell>
          <cell r="EW11" t="str">
            <v>AT</v>
          </cell>
          <cell r="EX11" t="str">
            <v>AT</v>
          </cell>
          <cell r="EY11" t="str">
            <v>AT</v>
          </cell>
          <cell r="EZ11" t="str">
            <v>AT</v>
          </cell>
          <cell r="FA11" t="str">
            <v>AT</v>
          </cell>
          <cell r="FB11" t="str">
            <v>AT</v>
          </cell>
          <cell r="FC11" t="str">
            <v>AT</v>
          </cell>
          <cell r="FD11" t="str">
            <v>AT</v>
          </cell>
          <cell r="FE11" t="str">
            <v>AT</v>
          </cell>
          <cell r="FF11" t="str">
            <v>AT</v>
          </cell>
        </row>
        <row r="12">
          <cell r="A12" t="str">
            <v>N0132673</v>
          </cell>
          <cell r="B12" t="str">
            <v>Brouwers</v>
          </cell>
          <cell r="C12" t="str">
            <v>Stéphane</v>
          </cell>
          <cell r="D12" t="str">
            <v>Brouwers Stéphane</v>
          </cell>
          <cell r="E12">
            <v>0</v>
          </cell>
          <cell r="F12" t="str">
            <v>NHA-27</v>
          </cell>
          <cell r="G12" t="str">
            <v>OM</v>
          </cell>
          <cell r="DP12" t="str">
            <v>RTT</v>
          </cell>
          <cell r="DQ12" t="str">
            <v>BAUMETTES FERIE</v>
          </cell>
          <cell r="DR12" t="str">
            <v>BAUMETTES Dim-Ma</v>
          </cell>
          <cell r="DS12" t="str">
            <v>ANGLETERRE</v>
          </cell>
          <cell r="DT12" t="str">
            <v>RECUP DEBIT</v>
          </cell>
          <cell r="DU12" t="str">
            <v>REPOS</v>
          </cell>
          <cell r="DV12" t="str">
            <v>REPOS</v>
          </cell>
          <cell r="DW12" t="str">
            <v>BENNETTE PL Dim-Ma</v>
          </cell>
          <cell r="DX12" t="str">
            <v>BENNETTE PL</v>
          </cell>
          <cell r="DY12" t="str">
            <v>BENNETTE PL Dim-Ma</v>
          </cell>
          <cell r="DZ12" t="str">
            <v>ENC SOIR FERIE &amp; RECUP CREDIT 1er Mai 1er Mai | 21:00-02:00</v>
          </cell>
          <cell r="EA12" t="str">
            <v>GIOFFREDO</v>
          </cell>
          <cell r="EB12" t="str">
            <v>REPOS</v>
          </cell>
          <cell r="EC12" t="str">
            <v>REPOS</v>
          </cell>
          <cell r="ED12" t="str">
            <v>GIOFFREDO Dim-Ma</v>
          </cell>
          <cell r="EE12" t="str">
            <v>NOTRE DAME</v>
          </cell>
          <cell r="EF12" t="str">
            <v>Congés</v>
          </cell>
        </row>
        <row r="13">
          <cell r="A13" t="str">
            <v>N0126106</v>
          </cell>
          <cell r="B13" t="str">
            <v>Cirimele</v>
          </cell>
          <cell r="C13" t="str">
            <v>Mickael</v>
          </cell>
          <cell r="D13" t="str">
            <v>Cirimele Mickael</v>
          </cell>
          <cell r="E13">
            <v>0</v>
          </cell>
          <cell r="F13" t="str">
            <v>NHA-27</v>
          </cell>
          <cell r="G13" t="str">
            <v>OM</v>
          </cell>
          <cell r="DP13" t="str">
            <v>GIOFFREDO Dim-Ma</v>
          </cell>
          <cell r="DQ13" t="str">
            <v>GIOFFREDO FERIE</v>
          </cell>
          <cell r="DR13" t="str">
            <v>GIOFFREDO Dim-Ma</v>
          </cell>
          <cell r="DS13" t="str">
            <v>GIOFFREDO</v>
          </cell>
          <cell r="DT13" t="str">
            <v>GIOFFREDO</v>
          </cell>
          <cell r="DU13" t="str">
            <v>HS ENC SOIR</v>
          </cell>
          <cell r="DV13" t="str">
            <v>REPOS</v>
          </cell>
          <cell r="DW13" t="str">
            <v>GIOFFREDO Dim-Ma</v>
          </cell>
          <cell r="DX13" t="str">
            <v>GIOFFREDO</v>
          </cell>
          <cell r="DY13" t="str">
            <v>GIOFFREDO Dim-Ma</v>
          </cell>
          <cell r="DZ13" t="str">
            <v>GIOFFREDO FERIE &amp; RECUP CREDIT 1er Mai | 21:00-03:00</v>
          </cell>
          <cell r="EA13" t="str">
            <v>GIOFFREDO</v>
          </cell>
          <cell r="EB13" t="str">
            <v>REPOS</v>
          </cell>
          <cell r="EC13" t="str">
            <v>REPOS</v>
          </cell>
          <cell r="ED13" t="str">
            <v>GIOFFREDO Dim-Ma</v>
          </cell>
          <cell r="EE13" t="str">
            <v>GIOFFREDO</v>
          </cell>
        </row>
        <row r="14">
          <cell r="A14" t="str">
            <v>N0123167</v>
          </cell>
          <cell r="B14" t="str">
            <v>Cucchiara</v>
          </cell>
          <cell r="C14" t="str">
            <v>Richard</v>
          </cell>
          <cell r="D14" t="str">
            <v>Cucchiara Richard</v>
          </cell>
          <cell r="E14">
            <v>0</v>
          </cell>
          <cell r="F14" t="str">
            <v>NHA-27</v>
          </cell>
          <cell r="G14" t="str">
            <v>OM</v>
          </cell>
          <cell r="DP14" t="str">
            <v>RIQUIER Dim-Ma</v>
          </cell>
          <cell r="DQ14" t="str">
            <v>RIQUIER FERIE</v>
          </cell>
          <cell r="DR14" t="str">
            <v>RIQUIER Dim-Ma</v>
          </cell>
          <cell r="DS14" t="str">
            <v>RIQUIER</v>
          </cell>
          <cell r="DT14" t="str">
            <v>RIQUIER</v>
          </cell>
          <cell r="DU14" t="str">
            <v>REPOS</v>
          </cell>
          <cell r="DV14" t="str">
            <v>REPOS</v>
          </cell>
          <cell r="DW14" t="str">
            <v>RTT</v>
          </cell>
          <cell r="DX14" t="str">
            <v>RTT</v>
          </cell>
          <cell r="DY14" t="str">
            <v>PORT Dim-Ma</v>
          </cell>
          <cell r="DZ14" t="str">
            <v>RIQUIER FERIE &amp; RECUP CREDIT 1er Mai | 21:00-03:00</v>
          </cell>
          <cell r="EA14" t="str">
            <v>RIQUIER</v>
          </cell>
          <cell r="EB14" t="str">
            <v>HS BOM VEND SOIR GROSSO</v>
          </cell>
          <cell r="EC14" t="str">
            <v>REPOS</v>
          </cell>
          <cell r="ED14" t="str">
            <v>RIQUIER Dim-Ma</v>
          </cell>
          <cell r="EE14" t="str">
            <v>RIQUIER</v>
          </cell>
        </row>
        <row r="15">
          <cell r="A15" t="str">
            <v>N0024361</v>
          </cell>
          <cell r="B15" t="str">
            <v>Cusimano</v>
          </cell>
          <cell r="C15" t="str">
            <v>Louis</v>
          </cell>
          <cell r="D15" t="str">
            <v>Cusimano Louis</v>
          </cell>
          <cell r="E15">
            <v>0</v>
          </cell>
          <cell r="F15" t="str">
            <v>NHA-27</v>
          </cell>
          <cell r="G15" t="str">
            <v>OM</v>
          </cell>
          <cell r="DP15" t="str">
            <v>Congés</v>
          </cell>
          <cell r="DQ15" t="str">
            <v>REPOS</v>
          </cell>
          <cell r="DR15" t="str">
            <v>Congés</v>
          </cell>
          <cell r="DS15" t="str">
            <v>Congés</v>
          </cell>
          <cell r="DT15" t="str">
            <v>Congés</v>
          </cell>
          <cell r="DU15" t="str">
            <v>REPOS</v>
          </cell>
          <cell r="DV15" t="str">
            <v>REPOS</v>
          </cell>
          <cell r="DW15" t="str">
            <v>Congés</v>
          </cell>
          <cell r="DX15" t="str">
            <v>Congés</v>
          </cell>
          <cell r="DY15" t="str">
            <v>Congés</v>
          </cell>
          <cell r="DZ15" t="str">
            <v>REPOS</v>
          </cell>
          <cell r="EA15" t="str">
            <v>Congés</v>
          </cell>
          <cell r="EB15" t="str">
            <v>REPOS</v>
          </cell>
          <cell r="EC15" t="str">
            <v>REPOS</v>
          </cell>
          <cell r="ED15" t="str">
            <v>Congés</v>
          </cell>
          <cell r="EE15" t="str">
            <v>Congés</v>
          </cell>
          <cell r="EF15" t="str">
            <v>Congés</v>
          </cell>
          <cell r="EG15" t="str">
            <v>REPOS</v>
          </cell>
          <cell r="EH15" t="str">
            <v>Congés</v>
          </cell>
          <cell r="EI15" t="str">
            <v>REPOS</v>
          </cell>
          <cell r="EJ15" t="str">
            <v>REPOS</v>
          </cell>
          <cell r="EK15" t="str">
            <v>Congés</v>
          </cell>
          <cell r="EL15" t="str">
            <v>Congés</v>
          </cell>
          <cell r="EM15" t="str">
            <v>Congés</v>
          </cell>
          <cell r="EN15" t="str">
            <v>Congés</v>
          </cell>
          <cell r="EO15" t="str">
            <v>Congés</v>
          </cell>
          <cell r="EP15" t="str">
            <v>REPOS</v>
          </cell>
          <cell r="EQ15" t="str">
            <v>REPOS</v>
          </cell>
          <cell r="ER15" t="str">
            <v>Congés</v>
          </cell>
          <cell r="ES15" t="str">
            <v>Congés</v>
          </cell>
          <cell r="ET15" t="str">
            <v>Congés</v>
          </cell>
          <cell r="EU15" t="str">
            <v>Congés</v>
          </cell>
          <cell r="EV15" t="str">
            <v>Congés</v>
          </cell>
          <cell r="EW15" t="str">
            <v>REPOS</v>
          </cell>
          <cell r="EX15" t="str">
            <v>REPOS</v>
          </cell>
          <cell r="EY15" t="str">
            <v>Congés</v>
          </cell>
          <cell r="EZ15" t="str">
            <v>Congés</v>
          </cell>
          <cell r="FA15" t="str">
            <v>Congés</v>
          </cell>
          <cell r="FB15" t="str">
            <v>Congés</v>
          </cell>
          <cell r="FC15" t="str">
            <v>REPOS</v>
          </cell>
          <cell r="FD15" t="str">
            <v>REPOS</v>
          </cell>
          <cell r="FE15" t="str">
            <v>REPOS</v>
          </cell>
          <cell r="FF15" t="str">
            <v>Congés</v>
          </cell>
          <cell r="FG15" t="str">
            <v>Congés</v>
          </cell>
          <cell r="FH15" t="str">
            <v>Congés</v>
          </cell>
          <cell r="FI15" t="str">
            <v>Congés</v>
          </cell>
          <cell r="FJ15" t="str">
            <v>Congés</v>
          </cell>
          <cell r="FK15" t="str">
            <v>REPOS</v>
          </cell>
          <cell r="FL15" t="str">
            <v>Congés</v>
          </cell>
          <cell r="FM15" t="str">
            <v>Congés</v>
          </cell>
          <cell r="FN15" t="str">
            <v>Congés</v>
          </cell>
          <cell r="FO15" t="str">
            <v>Congés</v>
          </cell>
          <cell r="FP15" t="str">
            <v>Congés</v>
          </cell>
          <cell r="FQ15" t="str">
            <v>Congés</v>
          </cell>
          <cell r="FR15" t="str">
            <v>REPOS</v>
          </cell>
          <cell r="FS15" t="str">
            <v>Congés</v>
          </cell>
          <cell r="FT15" t="str">
            <v>Congés</v>
          </cell>
          <cell r="FU15" t="str">
            <v>Congés</v>
          </cell>
          <cell r="FV15" t="str">
            <v>Congés</v>
          </cell>
          <cell r="FW15" t="str">
            <v>Congés</v>
          </cell>
          <cell r="FX15" t="str">
            <v>Congés</v>
          </cell>
          <cell r="FY15" t="str">
            <v>REPOS</v>
          </cell>
          <cell r="FZ15" t="str">
            <v>Congés</v>
          </cell>
          <cell r="GA15" t="str">
            <v>Congés</v>
          </cell>
          <cell r="GB15" t="str">
            <v>Congés</v>
          </cell>
          <cell r="GC15" t="str">
            <v>Congés</v>
          </cell>
          <cell r="GD15" t="str">
            <v>Congés</v>
          </cell>
          <cell r="GE15" t="str">
            <v>Congés</v>
          </cell>
          <cell r="GF15" t="str">
            <v>REPOS</v>
          </cell>
          <cell r="GG15" t="str">
            <v>Congés</v>
          </cell>
          <cell r="GH15" t="str">
            <v>Congés</v>
          </cell>
        </row>
        <row r="16">
          <cell r="A16" t="str">
            <v>N0132223</v>
          </cell>
          <cell r="B16" t="str">
            <v>Demesy</v>
          </cell>
          <cell r="C16" t="str">
            <v>Cédric</v>
          </cell>
          <cell r="D16" t="str">
            <v>Demesy Cédric</v>
          </cell>
          <cell r="E16">
            <v>0</v>
          </cell>
          <cell r="F16" t="str">
            <v>NHA-27</v>
          </cell>
          <cell r="G16" t="str">
            <v>OM</v>
          </cell>
          <cell r="DP16" t="str">
            <v>Congés Exp</v>
          </cell>
          <cell r="DQ16" t="str">
            <v>NOTRE DAME FERIE</v>
          </cell>
          <cell r="DR16" t="str">
            <v>NOTRE DAME Dim-Ma</v>
          </cell>
          <cell r="DS16" t="str">
            <v>NOTRE DAME</v>
          </cell>
          <cell r="DT16" t="str">
            <v>NOTRE DAME</v>
          </cell>
          <cell r="DU16" t="str">
            <v>REPOS</v>
          </cell>
          <cell r="DV16" t="str">
            <v>REPOS</v>
          </cell>
          <cell r="DW16" t="str">
            <v>GIOFFREDO Dim-Ma</v>
          </cell>
          <cell r="DX16" t="str">
            <v>NOTRE DAME</v>
          </cell>
          <cell r="DY16" t="str">
            <v>NOTRE DAME Dim-Ma</v>
          </cell>
          <cell r="DZ16" t="str">
            <v>NOTRE DAME FERIE &amp; RECUP CREDIT 1er Mai | 21:00-03:00</v>
          </cell>
          <cell r="EA16" t="str">
            <v>NOTRE DAME</v>
          </cell>
          <cell r="EB16" t="str">
            <v>HS BOM VEND SOIR RIQUIER</v>
          </cell>
          <cell r="EC16" t="str">
            <v>REPOS</v>
          </cell>
          <cell r="ED16" t="str">
            <v>Congés</v>
          </cell>
          <cell r="EE16" t="str">
            <v>NOTRE DAME</v>
          </cell>
        </row>
        <row r="17">
          <cell r="A17" t="str">
            <v>N0122304</v>
          </cell>
          <cell r="B17" t="str">
            <v>Galdi</v>
          </cell>
          <cell r="C17" t="str">
            <v>Pierrik</v>
          </cell>
          <cell r="D17" t="str">
            <v>Galdi Pierrik</v>
          </cell>
          <cell r="E17">
            <v>0</v>
          </cell>
          <cell r="F17" t="str">
            <v>NHA-27</v>
          </cell>
          <cell r="G17" t="str">
            <v>OM</v>
          </cell>
          <cell r="DP17" t="str">
            <v>RTT</v>
          </cell>
          <cell r="DQ17" t="str">
            <v>ENC SOIR FERIE</v>
          </cell>
          <cell r="DR17" t="str">
            <v>ANGLETERRE Dim-Ma</v>
          </cell>
          <cell r="DS17" t="str">
            <v>MT BORON</v>
          </cell>
          <cell r="DT17" t="str">
            <v>MT BORON</v>
          </cell>
          <cell r="DU17" t="str">
            <v>REPOS</v>
          </cell>
          <cell r="DV17" t="str">
            <v>REPOS</v>
          </cell>
          <cell r="DW17" t="str">
            <v>BENNETTE MAR ARRIERE Dim-Ma</v>
          </cell>
          <cell r="DX17" t="str">
            <v>BENNETTE MAR ARRIERE</v>
          </cell>
          <cell r="DY17" t="str">
            <v>BENNETTE MAR ARRIERE Dim-Ma</v>
          </cell>
          <cell r="DZ17" t="str">
            <v>BENNETTE MAR ARRIERE FERIE &amp; RECUP CREDIT 1er Mai | 21:00-03:00</v>
          </cell>
          <cell r="EA17" t="str">
            <v>BENNETTE MAR ARRIERE</v>
          </cell>
          <cell r="EB17" t="str">
            <v>HS ENC SOIR</v>
          </cell>
          <cell r="EC17" t="str">
            <v>REPOS</v>
          </cell>
          <cell r="ED17" t="str">
            <v>ENC SOIR Dim-Ma</v>
          </cell>
          <cell r="EE17" t="str">
            <v>BENNETTE MAR ARRIERE</v>
          </cell>
        </row>
        <row r="18">
          <cell r="A18" t="str">
            <v>N0132761</v>
          </cell>
          <cell r="B18" t="str">
            <v>Gandolin</v>
          </cell>
          <cell r="C18" t="str">
            <v>Adrien</v>
          </cell>
          <cell r="D18" t="str">
            <v>Gandolin Adrien</v>
          </cell>
          <cell r="E18">
            <v>0</v>
          </cell>
          <cell r="F18" t="str">
            <v>NHA-27</v>
          </cell>
          <cell r="G18" t="str">
            <v>OM</v>
          </cell>
          <cell r="DP18" t="str">
            <v>RTT</v>
          </cell>
          <cell r="DQ18" t="str">
            <v>REPOS</v>
          </cell>
          <cell r="DR18" t="str">
            <v>RTT</v>
          </cell>
          <cell r="DS18" t="str">
            <v>RTT</v>
          </cell>
          <cell r="DT18" t="str">
            <v>RTT</v>
          </cell>
          <cell r="DU18" t="str">
            <v>REPOS</v>
          </cell>
          <cell r="DV18" t="str">
            <v>REPOS</v>
          </cell>
          <cell r="DW18" t="str">
            <v>PROMENADE Dim-Ma</v>
          </cell>
          <cell r="DX18" t="str">
            <v>PROMENADE</v>
          </cell>
          <cell r="DY18" t="str">
            <v>PROMENADE Dim-Ma</v>
          </cell>
          <cell r="DZ18" t="str">
            <v>PROMENADE FERIE &amp; RECUP CREDIT 1er Mai | 21:00-03:00</v>
          </cell>
          <cell r="EA18" t="str">
            <v>PROMENADE</v>
          </cell>
          <cell r="EB18" t="str">
            <v>REPOS</v>
          </cell>
          <cell r="EC18" t="str">
            <v>REPOS</v>
          </cell>
          <cell r="ED18" t="str">
            <v>PROMENADE Dim-Ma</v>
          </cell>
          <cell r="EE18" t="str">
            <v>PROMENADE</v>
          </cell>
        </row>
        <row r="19">
          <cell r="A19" t="str">
            <v>N0124574</v>
          </cell>
          <cell r="B19" t="str">
            <v>Ghazi-Touri</v>
          </cell>
          <cell r="C19" t="str">
            <v>Nawfal</v>
          </cell>
          <cell r="D19" t="str">
            <v>Ghazi-Touri Nawfal</v>
          </cell>
          <cell r="E19">
            <v>0</v>
          </cell>
          <cell r="F19" t="str">
            <v>NHA-27</v>
          </cell>
          <cell r="G19" t="str">
            <v>OM</v>
          </cell>
          <cell r="DP19" t="str">
            <v>ANGLETERRE Dim-Ma</v>
          </cell>
          <cell r="DQ19" t="str">
            <v>ANGLETERRE FERIE</v>
          </cell>
          <cell r="DR19" t="str">
            <v>ANGLETERRE Dim-Ma</v>
          </cell>
          <cell r="DS19" t="str">
            <v>ANGLETERRE</v>
          </cell>
          <cell r="DT19" t="str">
            <v>ANGLETERRE</v>
          </cell>
          <cell r="DU19" t="str">
            <v>REPOS</v>
          </cell>
          <cell r="DV19" t="str">
            <v>REPOS</v>
          </cell>
          <cell r="DW19" t="str">
            <v>ANGLETERRE Dim-Ma</v>
          </cell>
          <cell r="DX19" t="str">
            <v>ANGLETERRE</v>
          </cell>
          <cell r="DY19" t="str">
            <v>ANGLETERRE Dim-Ma</v>
          </cell>
          <cell r="DZ19" t="str">
            <v>ANGLETERRE FERIE &amp; RECUP CREDIT 1er Mai | 21:00-03:00</v>
          </cell>
          <cell r="EA19" t="str">
            <v>ANGLETERRE</v>
          </cell>
          <cell r="EB19" t="str">
            <v>HS ENC SOIR</v>
          </cell>
          <cell r="EC19" t="str">
            <v>REPOS</v>
          </cell>
          <cell r="ED19" t="str">
            <v>ANGLETERRE Dim-Ma</v>
          </cell>
          <cell r="EE19" t="str">
            <v>Congés</v>
          </cell>
        </row>
        <row r="20">
          <cell r="A20" t="str">
            <v>N0124273</v>
          </cell>
          <cell r="B20" t="str">
            <v>Khnati</v>
          </cell>
          <cell r="C20" t="str">
            <v>Kamal</v>
          </cell>
          <cell r="D20" t="str">
            <v>Khnati Kamal</v>
          </cell>
          <cell r="E20">
            <v>0</v>
          </cell>
          <cell r="F20" t="str">
            <v>NHA-27</v>
          </cell>
          <cell r="G20" t="str">
            <v>OM</v>
          </cell>
          <cell r="DP20" t="str">
            <v>GROSSO Dim-Ma</v>
          </cell>
          <cell r="DQ20" t="str">
            <v>GROSSO FERIE</v>
          </cell>
          <cell r="DR20" t="str">
            <v>GROSSO Dim-Ma</v>
          </cell>
          <cell r="DS20" t="str">
            <v>GROSSO</v>
          </cell>
          <cell r="DT20" t="str">
            <v>GROSSO</v>
          </cell>
          <cell r="DU20" t="str">
            <v>REPOS</v>
          </cell>
          <cell r="DV20" t="str">
            <v>REPOS</v>
          </cell>
          <cell r="DW20" t="str">
            <v>GROSSO Dim-Ma</v>
          </cell>
          <cell r="DX20" t="str">
            <v>GROSSO</v>
          </cell>
          <cell r="DY20" t="str">
            <v>GROSSO Dim-Ma</v>
          </cell>
          <cell r="DZ20" t="str">
            <v>GROSSO FERIE &amp; RECUP CREDIT 1er Mai | 21:00-03:00</v>
          </cell>
          <cell r="EA20" t="str">
            <v>GROSSO</v>
          </cell>
          <cell r="EB20" t="str">
            <v>HS BOM VEND SOIR RIQUIER</v>
          </cell>
          <cell r="EC20" t="str">
            <v>REPOS</v>
          </cell>
          <cell r="ED20" t="str">
            <v>GROSSO Dim-Ma</v>
          </cell>
          <cell r="EE20" t="str">
            <v>GROSSO</v>
          </cell>
        </row>
        <row r="21">
          <cell r="A21" t="str">
            <v>N0122418</v>
          </cell>
          <cell r="B21" t="str">
            <v>Marsala</v>
          </cell>
          <cell r="C21" t="str">
            <v>Jean-Luc</v>
          </cell>
          <cell r="D21" t="str">
            <v>Marsala Jean-Luc</v>
          </cell>
          <cell r="E21">
            <v>0</v>
          </cell>
          <cell r="F21" t="str">
            <v>NHA-27</v>
          </cell>
          <cell r="G21" t="str">
            <v>OM</v>
          </cell>
          <cell r="DP21" t="str">
            <v>BENNETTE MAR ARRIERE Dim-Ma</v>
          </cell>
          <cell r="DQ21" t="str">
            <v>BENNETTE MAR ARRIERE FERIE</v>
          </cell>
          <cell r="DR21" t="str">
            <v>BENNETTE MAR ARRIERE Dim-Ma</v>
          </cell>
          <cell r="DS21" t="str">
            <v>BENNETTE MAR ARRIERE</v>
          </cell>
          <cell r="DT21" t="str">
            <v>BENNETTE MAR ARRIERE</v>
          </cell>
          <cell r="DU21" t="str">
            <v>REPOS</v>
          </cell>
          <cell r="DV21" t="str">
            <v>REPOS</v>
          </cell>
          <cell r="DW21" t="str">
            <v>BENNETTE MAR ARRIERE Dim-Ma</v>
          </cell>
          <cell r="DX21" t="str">
            <v>BENNETTE MAR ARRIERE</v>
          </cell>
          <cell r="DY21" t="str">
            <v>BENNETTE MAR ARRIERE Dim-Ma</v>
          </cell>
          <cell r="DZ21" t="str">
            <v>BENNETTE MAR ARRIERE FERIE &amp; RECUP CREDIT 1er Mai | 21:00-03:00</v>
          </cell>
          <cell r="EA21" t="str">
            <v>BENNETTE MAR ARRIERE &amp; FORMATION | 16:00-19:00</v>
          </cell>
          <cell r="EB21" t="str">
            <v>HS BENNETTE MAR ARRIERE &amp; FORMATION | 16:00-19:00 / 21:00-04:30</v>
          </cell>
          <cell r="EC21" t="str">
            <v>REPOS</v>
          </cell>
          <cell r="ED21" t="str">
            <v>BENNETTE MAR ARRIERE Dim-Ma</v>
          </cell>
          <cell r="EE21" t="str">
            <v>BENNETTE MAR ARRIERE</v>
          </cell>
        </row>
        <row r="22">
          <cell r="A22" t="str">
            <v>N0122503</v>
          </cell>
          <cell r="B22" t="str">
            <v>Pallanca</v>
          </cell>
          <cell r="C22" t="str">
            <v>Gérard</v>
          </cell>
          <cell r="D22" t="str">
            <v>Pallanca Gérard</v>
          </cell>
          <cell r="E22">
            <v>0</v>
          </cell>
          <cell r="F22" t="str">
            <v>NHA-27</v>
          </cell>
          <cell r="G22" t="str">
            <v>OM</v>
          </cell>
          <cell r="DP22" t="str">
            <v>Maladie</v>
          </cell>
          <cell r="DQ22" t="str">
            <v>Maladie</v>
          </cell>
          <cell r="DR22" t="str">
            <v>Maladie</v>
          </cell>
          <cell r="DS22" t="str">
            <v>Maladie</v>
          </cell>
          <cell r="DT22" t="str">
            <v>Maladie</v>
          </cell>
          <cell r="DU22" t="str">
            <v>Maladie</v>
          </cell>
          <cell r="DV22" t="str">
            <v>Maladie</v>
          </cell>
          <cell r="DW22" t="str">
            <v>Maladie</v>
          </cell>
          <cell r="DX22" t="str">
            <v>Maladie</v>
          </cell>
          <cell r="DY22" t="str">
            <v>Maladie</v>
          </cell>
          <cell r="DZ22" t="str">
            <v>Maladie</v>
          </cell>
          <cell r="EA22" t="str">
            <v>Maladie</v>
          </cell>
          <cell r="EB22" t="str">
            <v>Maladie</v>
          </cell>
          <cell r="EC22" t="str">
            <v>Maladie</v>
          </cell>
          <cell r="ED22" t="str">
            <v>Maladie</v>
          </cell>
          <cell r="EE22" t="str">
            <v>Maladie</v>
          </cell>
          <cell r="EF22" t="str">
            <v>Maladie</v>
          </cell>
          <cell r="EG22" t="str">
            <v>Maladie</v>
          </cell>
          <cell r="EH22" t="str">
            <v>Maladie</v>
          </cell>
          <cell r="EI22" t="str">
            <v>Maladie</v>
          </cell>
          <cell r="EJ22" t="str">
            <v>Maladie</v>
          </cell>
          <cell r="EK22" t="str">
            <v>Maladie</v>
          </cell>
          <cell r="EL22" t="str">
            <v>Maladie</v>
          </cell>
          <cell r="EM22" t="str">
            <v>Maladie</v>
          </cell>
          <cell r="EN22" t="str">
            <v>Maladie</v>
          </cell>
          <cell r="EO22" t="str">
            <v>Maladie</v>
          </cell>
          <cell r="EP22" t="str">
            <v>Maladie</v>
          </cell>
          <cell r="EQ22" t="str">
            <v>Maladie</v>
          </cell>
          <cell r="ER22" t="str">
            <v>Maladie</v>
          </cell>
          <cell r="ES22" t="str">
            <v>Maladie</v>
          </cell>
          <cell r="ET22" t="str">
            <v>Maladie</v>
          </cell>
          <cell r="EU22" t="str">
            <v>Maladie</v>
          </cell>
          <cell r="EV22" t="str">
            <v>Maladie</v>
          </cell>
          <cell r="EW22" t="str">
            <v>Maladie</v>
          </cell>
          <cell r="EX22" t="str">
            <v>Maladie</v>
          </cell>
          <cell r="EY22" t="str">
            <v>Maladie</v>
          </cell>
          <cell r="EZ22" t="str">
            <v>Maladie</v>
          </cell>
          <cell r="FA22" t="str">
            <v>Maladie</v>
          </cell>
          <cell r="FB22" t="str">
            <v>Maladie</v>
          </cell>
          <cell r="FC22" t="str">
            <v>Maladie</v>
          </cell>
          <cell r="FD22" t="str">
            <v>Maladie</v>
          </cell>
          <cell r="FE22" t="str">
            <v>Maladie</v>
          </cell>
          <cell r="FF22" t="str">
            <v>Maladie</v>
          </cell>
        </row>
        <row r="23">
          <cell r="A23" t="str">
            <v>N0122502</v>
          </cell>
          <cell r="B23" t="str">
            <v>Pallanca</v>
          </cell>
          <cell r="C23" t="str">
            <v>Jean-Paul</v>
          </cell>
          <cell r="D23" t="str">
            <v>Pallanca Jean-Paul</v>
          </cell>
          <cell r="E23">
            <v>0</v>
          </cell>
          <cell r="F23" t="str">
            <v>NHA-27</v>
          </cell>
          <cell r="G23" t="str">
            <v>OM</v>
          </cell>
          <cell r="DP23" t="str">
            <v>VIEUX NICE Dim-Ma</v>
          </cell>
          <cell r="DQ23" t="str">
            <v>VIEUX NICE FERIE</v>
          </cell>
          <cell r="DR23" t="str">
            <v>VIEUX NICE Dim-Ma</v>
          </cell>
          <cell r="DS23" t="str">
            <v>REPOS</v>
          </cell>
          <cell r="DT23" t="str">
            <v>VIEUX NICE</v>
          </cell>
          <cell r="DU23" t="str">
            <v>VIEUX NICE</v>
          </cell>
          <cell r="DV23" t="str">
            <v>REPOS</v>
          </cell>
          <cell r="DW23" t="str">
            <v>Congés</v>
          </cell>
          <cell r="DX23" t="str">
            <v>Congés</v>
          </cell>
          <cell r="DY23" t="str">
            <v>Congés</v>
          </cell>
          <cell r="DZ23" t="str">
            <v>REPOS</v>
          </cell>
          <cell r="EA23" t="str">
            <v>Congés</v>
          </cell>
          <cell r="EB23" t="str">
            <v>REPOS</v>
          </cell>
          <cell r="EC23" t="str">
            <v>REPOS</v>
          </cell>
          <cell r="ED23" t="str">
            <v>Congés</v>
          </cell>
          <cell r="EE23" t="str">
            <v>Congés</v>
          </cell>
          <cell r="EF23" t="str">
            <v>Congés</v>
          </cell>
          <cell r="EG23" t="str">
            <v>REPOS</v>
          </cell>
          <cell r="EH23" t="str">
            <v>Congés</v>
          </cell>
          <cell r="EI23" t="str">
            <v>REPOS</v>
          </cell>
          <cell r="EJ23" t="str">
            <v>REPOS</v>
          </cell>
          <cell r="EK23" t="str">
            <v>Congés</v>
          </cell>
          <cell r="EL23" t="str">
            <v>Congés</v>
          </cell>
          <cell r="EM23" t="str">
            <v>Congés</v>
          </cell>
          <cell r="EN23" t="str">
            <v>Congés</v>
          </cell>
          <cell r="EO23" t="str">
            <v>Congés</v>
          </cell>
          <cell r="EP23" t="str">
            <v>REPOS</v>
          </cell>
        </row>
        <row r="24">
          <cell r="A24" t="str">
            <v>N0132762</v>
          </cell>
          <cell r="B24" t="str">
            <v>Palombo</v>
          </cell>
          <cell r="C24" t="str">
            <v>Philippe</v>
          </cell>
          <cell r="D24" t="str">
            <v>Palombo Philippe</v>
          </cell>
          <cell r="E24">
            <v>0</v>
          </cell>
          <cell r="F24" t="str">
            <v>NHA-27</v>
          </cell>
          <cell r="G24" t="str">
            <v>OM</v>
          </cell>
          <cell r="DP24" t="str">
            <v>PORT Dim-Ma</v>
          </cell>
          <cell r="DQ24" t="str">
            <v>PORT FERIE</v>
          </cell>
          <cell r="DR24" t="str">
            <v>RTT</v>
          </cell>
          <cell r="DS24" t="str">
            <v>PORT</v>
          </cell>
          <cell r="DT24" t="str">
            <v>PORT</v>
          </cell>
          <cell r="DU24" t="str">
            <v>HS BOM VEND SOIR RIQUIER</v>
          </cell>
          <cell r="DV24" t="str">
            <v>REPOS</v>
          </cell>
          <cell r="DW24" t="str">
            <v>PORT Dim-Ma</v>
          </cell>
          <cell r="DX24" t="str">
            <v>PORT</v>
          </cell>
          <cell r="DY24" t="str">
            <v>PORT Dim-Ma</v>
          </cell>
          <cell r="DZ24" t="str">
            <v>PORT FERIE &amp; RECUP CREDIT 1er Mai | 21:00-03:00</v>
          </cell>
          <cell r="EA24" t="str">
            <v>PORT</v>
          </cell>
          <cell r="EB24" t="str">
            <v>REPOS</v>
          </cell>
          <cell r="EC24" t="str">
            <v>REPOS</v>
          </cell>
          <cell r="ED24" t="str">
            <v>PORT Dim-Ma</v>
          </cell>
          <cell r="EE24" t="str">
            <v>GROSSO</v>
          </cell>
        </row>
        <row r="25">
          <cell r="A25" t="str">
            <v>N0122509</v>
          </cell>
          <cell r="B25" t="str">
            <v>Paolino</v>
          </cell>
          <cell r="C25" t="str">
            <v>Joseph</v>
          </cell>
          <cell r="D25" t="str">
            <v>Paolino Joseph</v>
          </cell>
          <cell r="E25">
            <v>0</v>
          </cell>
          <cell r="F25" t="str">
            <v>NHA-27</v>
          </cell>
          <cell r="G25" t="str">
            <v>OM</v>
          </cell>
          <cell r="DP25" t="str">
            <v>NOTRE DAME Dim-Ma</v>
          </cell>
          <cell r="DQ25" t="str">
            <v>BAUMETTES FERIE</v>
          </cell>
          <cell r="DR25" t="str">
            <v>BAUMETTES Dim-Ma</v>
          </cell>
          <cell r="DS25" t="str">
            <v>BAUMETTES</v>
          </cell>
          <cell r="DT25" t="str">
            <v>PORT</v>
          </cell>
          <cell r="DU25" t="str">
            <v>REPOS</v>
          </cell>
          <cell r="DV25" t="str">
            <v>REPOS</v>
          </cell>
          <cell r="DW25" t="str">
            <v>RIQUIER Dim-Ma</v>
          </cell>
          <cell r="DX25" t="str">
            <v>PORT</v>
          </cell>
          <cell r="DY25" t="str">
            <v>MT BORON Dim-Ma</v>
          </cell>
          <cell r="DZ25" t="str">
            <v>ENC SOIR FERIE &amp; RECUP CREDIT 1er Mai | 21:00-02:00</v>
          </cell>
          <cell r="EA25" t="str">
            <v>ENC SOIR</v>
          </cell>
          <cell r="EB25" t="str">
            <v>AT</v>
          </cell>
          <cell r="EC25" t="str">
            <v>AT</v>
          </cell>
          <cell r="ED25" t="str">
            <v>AT</v>
          </cell>
          <cell r="EE25" t="str">
            <v>AT</v>
          </cell>
          <cell r="EF25" t="str">
            <v>AT</v>
          </cell>
          <cell r="EG25" t="str">
            <v>AT</v>
          </cell>
          <cell r="EH25" t="str">
            <v>AT</v>
          </cell>
          <cell r="EI25" t="str">
            <v>AT</v>
          </cell>
          <cell r="EJ25" t="str">
            <v>AT</v>
          </cell>
          <cell r="EK25" t="str">
            <v>AT</v>
          </cell>
        </row>
        <row r="26">
          <cell r="A26" t="str">
            <v>N0122578</v>
          </cell>
          <cell r="B26" t="str">
            <v>Piala</v>
          </cell>
          <cell r="C26" t="str">
            <v>Marc</v>
          </cell>
          <cell r="D26" t="str">
            <v>Piala Marc</v>
          </cell>
          <cell r="E26">
            <v>0</v>
          </cell>
          <cell r="F26" t="str">
            <v>NHA-27</v>
          </cell>
          <cell r="G26" t="str">
            <v>OM</v>
          </cell>
          <cell r="DP26" t="str">
            <v>BAUMETTES Dim-Ma</v>
          </cell>
          <cell r="DQ26" t="str">
            <v>BAUMETTES FERIE</v>
          </cell>
          <cell r="DR26" t="str">
            <v>BAUMETTES Dim-Ma</v>
          </cell>
          <cell r="DS26" t="str">
            <v>BAUMETTES</v>
          </cell>
          <cell r="DT26" t="str">
            <v>BAUMETTES</v>
          </cell>
          <cell r="DU26" t="str">
            <v>REPOS</v>
          </cell>
          <cell r="DV26" t="str">
            <v>REPOS</v>
          </cell>
          <cell r="DW26" t="str">
            <v>BAUMETTES Dim-Ma</v>
          </cell>
          <cell r="DX26" t="str">
            <v>BAUMETTES</v>
          </cell>
          <cell r="DY26" t="str">
            <v>BAUMETTES Dim-Ma</v>
          </cell>
          <cell r="DZ26" t="str">
            <v>BAUMETTES FERIE &amp; RECUP CREDIT 1er Mai | 21:00-03:00</v>
          </cell>
          <cell r="EA26" t="str">
            <v>BAUMETTES</v>
          </cell>
          <cell r="EB26" t="str">
            <v>REPOS</v>
          </cell>
          <cell r="EC26" t="str">
            <v>REPOS</v>
          </cell>
          <cell r="ED26" t="str">
            <v>BAUMETTES Dim-Ma</v>
          </cell>
          <cell r="EE26" t="str">
            <v>BAUMETTES</v>
          </cell>
          <cell r="ET26" t="str">
            <v>Congés</v>
          </cell>
        </row>
        <row r="27">
          <cell r="A27" t="str">
            <v>N0122739</v>
          </cell>
          <cell r="B27" t="str">
            <v>Rapetti</v>
          </cell>
          <cell r="C27" t="str">
            <v>Fabrice</v>
          </cell>
          <cell r="D27" t="str">
            <v>Rapetti Fabrice</v>
          </cell>
          <cell r="E27">
            <v>0</v>
          </cell>
          <cell r="F27" t="str">
            <v>NHA-27</v>
          </cell>
          <cell r="G27" t="str">
            <v>OM</v>
          </cell>
          <cell r="DP27" t="str">
            <v>GROSSO Dim-Ma</v>
          </cell>
          <cell r="DQ27" t="str">
            <v>GIOFFREDO FERIE</v>
          </cell>
          <cell r="DR27" t="str">
            <v>GIOFFREDO Dim-Ma</v>
          </cell>
          <cell r="DS27" t="str">
            <v>GIOFFREDO</v>
          </cell>
          <cell r="DT27" t="str">
            <v>PROMENADE</v>
          </cell>
          <cell r="DU27" t="str">
            <v>REPOS</v>
          </cell>
          <cell r="DV27" t="str">
            <v>REPOS</v>
          </cell>
          <cell r="DW27" t="str">
            <v>Congés</v>
          </cell>
          <cell r="DX27" t="str">
            <v>RTT</v>
          </cell>
          <cell r="DY27" t="str">
            <v>RTT</v>
          </cell>
          <cell r="DZ27" t="str">
            <v>ENC SOIR FERIE &amp; RECUP CREDIT 1er Mai | 21:00-02:00</v>
          </cell>
          <cell r="EA27" t="str">
            <v>BENNETTE PL</v>
          </cell>
          <cell r="EB27" t="str">
            <v>VIEUX NICE</v>
          </cell>
          <cell r="EC27" t="str">
            <v>REPOS</v>
          </cell>
          <cell r="ED27" t="str">
            <v>BENNETTE PL Dim-Ma</v>
          </cell>
          <cell r="EE27" t="str">
            <v>BENNETTE PL</v>
          </cell>
        </row>
        <row r="28">
          <cell r="A28" t="str">
            <v>N0122546</v>
          </cell>
          <cell r="B28" t="str">
            <v>Robin</v>
          </cell>
          <cell r="C28" t="str">
            <v>Thierry</v>
          </cell>
          <cell r="D28" t="str">
            <v>Robin Thierry</v>
          </cell>
          <cell r="E28">
            <v>0</v>
          </cell>
          <cell r="F28" t="str">
            <v>NHA-27</v>
          </cell>
          <cell r="G28" t="str">
            <v>OM</v>
          </cell>
          <cell r="DP28" t="str">
            <v>MT BORON Dim-Ma</v>
          </cell>
          <cell r="DQ28" t="str">
            <v>MT BORON FERIE</v>
          </cell>
          <cell r="DR28" t="str">
            <v>Congés</v>
          </cell>
          <cell r="DS28" t="str">
            <v>Congés</v>
          </cell>
          <cell r="DT28" t="str">
            <v>MT BORON</v>
          </cell>
          <cell r="DU28" t="str">
            <v>HS BOM VEND SOIR RIQUIER</v>
          </cell>
          <cell r="DV28" t="str">
            <v>REPOS</v>
          </cell>
          <cell r="DW28" t="str">
            <v>Congés</v>
          </cell>
          <cell r="DX28" t="str">
            <v>Congés</v>
          </cell>
          <cell r="DY28" t="str">
            <v>Congés</v>
          </cell>
          <cell r="DZ28" t="str">
            <v>MT BORON FERIE &amp; RECUP CREDIT 1er Mai | 21:00-03:00</v>
          </cell>
          <cell r="EA28" t="str">
            <v>MT BORON &amp; FORMATION | 16:00-19:00</v>
          </cell>
          <cell r="EB28" t="str">
            <v>REPOS &amp; FORMATION | 16:00 - 19:00</v>
          </cell>
          <cell r="EC28" t="str">
            <v>REPOS</v>
          </cell>
          <cell r="ED28" t="str">
            <v>MT BORON Dim-Ma</v>
          </cell>
          <cell r="EE28" t="str">
            <v>MT BORON</v>
          </cell>
        </row>
        <row r="29">
          <cell r="A29" t="str">
            <v>N0125739</v>
          </cell>
          <cell r="B29" t="str">
            <v>Rochetaing</v>
          </cell>
          <cell r="C29" t="str">
            <v>Teddy</v>
          </cell>
          <cell r="D29" t="str">
            <v>Rochetaing Teddy</v>
          </cell>
          <cell r="E29">
            <v>0</v>
          </cell>
          <cell r="F29" t="str">
            <v>NHA-27</v>
          </cell>
          <cell r="G29" t="str">
            <v>OM</v>
          </cell>
          <cell r="DP29" t="str">
            <v>GIOFFREDO Dim-Ma</v>
          </cell>
          <cell r="DQ29" t="str">
            <v>GIOFFREDO FERIE</v>
          </cell>
          <cell r="DR29" t="str">
            <v>GIOFFREDO Dim-Ma</v>
          </cell>
          <cell r="DS29" t="str">
            <v>GIOFFREDO</v>
          </cell>
          <cell r="DT29" t="str">
            <v>GIOFFREDO</v>
          </cell>
          <cell r="DU29" t="str">
            <v>REPOS</v>
          </cell>
          <cell r="DV29" t="str">
            <v>REPOS</v>
          </cell>
          <cell r="DW29" t="str">
            <v>GIOFFREDO Dim-Ma</v>
          </cell>
          <cell r="DX29" t="str">
            <v>GIOFFREDO</v>
          </cell>
          <cell r="DY29" t="str">
            <v>GIOFFREDO Dim-Ma</v>
          </cell>
          <cell r="DZ29" t="str">
            <v>GIOFFREDO FERIE &amp; RECUP CREDIT 1er Mai | 21:00-03:00</v>
          </cell>
          <cell r="EA29" t="str">
            <v>RTT</v>
          </cell>
          <cell r="EB29" t="str">
            <v>REPOS</v>
          </cell>
          <cell r="EC29" t="str">
            <v>REPOS</v>
          </cell>
          <cell r="ED29" t="str">
            <v>GIOFFREDO Dim-Ma</v>
          </cell>
          <cell r="EE29" t="str">
            <v>GIOFFREDO</v>
          </cell>
        </row>
        <row r="30">
          <cell r="A30" t="str">
            <v>N0123480</v>
          </cell>
          <cell r="B30" t="str">
            <v>Salvatici</v>
          </cell>
          <cell r="C30" t="str">
            <v>Paul</v>
          </cell>
          <cell r="D30" t="str">
            <v>Salvatici Paul</v>
          </cell>
          <cell r="E30">
            <v>0</v>
          </cell>
          <cell r="F30" t="str">
            <v>NHA-27</v>
          </cell>
          <cell r="G30" t="str">
            <v>OM</v>
          </cell>
          <cell r="DP30" t="str">
            <v>BENNETTE MAR ARRIERE Dim-Ma</v>
          </cell>
          <cell r="DQ30" t="str">
            <v>BENNETTE MAR ARRIERE FERIE</v>
          </cell>
          <cell r="DR30" t="str">
            <v>BENNETTE MAR ARRIERE Dim-Ma</v>
          </cell>
          <cell r="DS30" t="str">
            <v>BENNETTE MAR ARRIERE</v>
          </cell>
          <cell r="DT30" t="str">
            <v>BENNETTE MAR ARRIERE</v>
          </cell>
          <cell r="DU30" t="str">
            <v>HS BENNETTE MAR ARRIERE</v>
          </cell>
          <cell r="DV30" t="str">
            <v>REPOS</v>
          </cell>
          <cell r="DW30" t="str">
            <v>Maladie</v>
          </cell>
          <cell r="DX30" t="str">
            <v>Maladie</v>
          </cell>
          <cell r="DY30" t="str">
            <v>Maladie</v>
          </cell>
          <cell r="DZ30" t="str">
            <v>Maladie</v>
          </cell>
          <cell r="EA30" t="str">
            <v>Maladie</v>
          </cell>
          <cell r="EB30" t="str">
            <v>Maladie</v>
          </cell>
          <cell r="EC30" t="str">
            <v>Maladie</v>
          </cell>
          <cell r="ED30" t="str">
            <v>Maladie</v>
          </cell>
          <cell r="EE30" t="str">
            <v>Maladie</v>
          </cell>
        </row>
        <row r="31">
          <cell r="A31" t="str">
            <v>N0123451</v>
          </cell>
          <cell r="B31" t="str">
            <v>Scala</v>
          </cell>
          <cell r="C31" t="str">
            <v>Cédric</v>
          </cell>
          <cell r="D31" t="str">
            <v>Scala Cédric</v>
          </cell>
          <cell r="E31">
            <v>0</v>
          </cell>
          <cell r="F31" t="str">
            <v>NHA-27</v>
          </cell>
          <cell r="G31" t="str">
            <v>OM</v>
          </cell>
          <cell r="DP31" t="str">
            <v>Congés</v>
          </cell>
          <cell r="DQ31" t="str">
            <v>NOTRE DAME FERIE</v>
          </cell>
          <cell r="DR31" t="str">
            <v>NOTRE DAME Dim-Ma</v>
          </cell>
          <cell r="DS31" t="str">
            <v>NOTRE DAME</v>
          </cell>
          <cell r="DT31" t="str">
            <v>NOTRE DAME</v>
          </cell>
          <cell r="DU31" t="str">
            <v>HS ENC SOIR</v>
          </cell>
          <cell r="DV31" t="str">
            <v>REPOS</v>
          </cell>
          <cell r="DW31" t="str">
            <v>NOTRE DAME Dim-Ma</v>
          </cell>
          <cell r="DX31" t="str">
            <v>NOTRE DAME</v>
          </cell>
          <cell r="DY31" t="str">
            <v>NOTRE DAME Dim-Ma</v>
          </cell>
          <cell r="DZ31" t="str">
            <v>NOTRE DAME FERIE &amp; RECUP CREDIT 1er Mai | 21:00-03:00</v>
          </cell>
          <cell r="EA31" t="str">
            <v>NOTRE DAME</v>
          </cell>
          <cell r="EB31" t="str">
            <v>REPOS</v>
          </cell>
          <cell r="EC31" t="str">
            <v>REPOS</v>
          </cell>
          <cell r="ED31" t="str">
            <v>Maladie</v>
          </cell>
          <cell r="EE31" t="str">
            <v>Maladie</v>
          </cell>
        </row>
        <row r="32">
          <cell r="A32" t="str">
            <v>N0113343</v>
          </cell>
          <cell r="B32" t="str">
            <v>Stenzel</v>
          </cell>
          <cell r="C32" t="str">
            <v>Marcel</v>
          </cell>
          <cell r="D32" t="str">
            <v>Stenzel Marcel</v>
          </cell>
          <cell r="E32">
            <v>0</v>
          </cell>
          <cell r="F32" t="str">
            <v>NHA-27</v>
          </cell>
          <cell r="G32" t="str">
            <v>OM</v>
          </cell>
          <cell r="DP32" t="str">
            <v>Congés Exp</v>
          </cell>
          <cell r="DQ32" t="str">
            <v>REPOS</v>
          </cell>
          <cell r="DR32" t="str">
            <v>RTT</v>
          </cell>
          <cell r="DS32" t="str">
            <v>GROSSO</v>
          </cell>
          <cell r="DT32" t="str">
            <v>GROSSO</v>
          </cell>
          <cell r="DU32" t="str">
            <v>HS BOM VEND SOIR GROSSO</v>
          </cell>
          <cell r="DV32" t="str">
            <v>REPOS</v>
          </cell>
          <cell r="DW32" t="str">
            <v>GROSSO Dim-Ma</v>
          </cell>
          <cell r="DX32" t="str">
            <v>GROSSO</v>
          </cell>
          <cell r="DY32" t="str">
            <v>GROSSO Dim-Ma</v>
          </cell>
          <cell r="DZ32" t="str">
            <v>GROSSO FERIE &amp; RECUP CREDIT 1er Mai | 21:00-03:00</v>
          </cell>
          <cell r="EA32" t="str">
            <v>GROSSO</v>
          </cell>
          <cell r="EB32" t="str">
            <v>REPOS</v>
          </cell>
          <cell r="EC32" t="str">
            <v>REPOS</v>
          </cell>
          <cell r="ED32" t="str">
            <v>GROSSO Dim-Ma</v>
          </cell>
          <cell r="EE32" t="str">
            <v>PORT</v>
          </cell>
        </row>
        <row r="33">
          <cell r="A33" t="str">
            <v>N0124309</v>
          </cell>
          <cell r="B33" t="str">
            <v>Tassano</v>
          </cell>
          <cell r="C33" t="str">
            <v>Maxence</v>
          </cell>
          <cell r="D33" t="str">
            <v>Tassano Maxence</v>
          </cell>
          <cell r="E33" t="str">
            <v>Oui</v>
          </cell>
          <cell r="F33" t="str">
            <v>NHA-27</v>
          </cell>
          <cell r="G33" t="str">
            <v>OM</v>
          </cell>
        </row>
        <row r="34">
          <cell r="A34" t="str">
            <v>N0128996</v>
          </cell>
          <cell r="B34" t="str">
            <v>Tigani</v>
          </cell>
          <cell r="C34" t="str">
            <v>Anthony</v>
          </cell>
          <cell r="D34" t="str">
            <v>Tigani Anthony</v>
          </cell>
          <cell r="E34">
            <v>0</v>
          </cell>
          <cell r="F34" t="str">
            <v>NHA-27</v>
          </cell>
          <cell r="G34" t="str">
            <v>OM</v>
          </cell>
          <cell r="DP34" t="str">
            <v>MUSICIEN Dim-Ma</v>
          </cell>
          <cell r="DQ34" t="str">
            <v>MUSICIEN FERIE</v>
          </cell>
          <cell r="DR34" t="str">
            <v>MUSICIEN Dim-Ma</v>
          </cell>
          <cell r="DS34" t="str">
            <v>MUSICIEN</v>
          </cell>
          <cell r="DT34" t="str">
            <v>MUSICIEN</v>
          </cell>
          <cell r="DU34" t="str">
            <v>REPOS</v>
          </cell>
          <cell r="DV34" t="str">
            <v>REPOS</v>
          </cell>
          <cell r="DW34" t="str">
            <v>MUSICIEN Dim-Ma</v>
          </cell>
          <cell r="DX34" t="str">
            <v>MUSICIEN</v>
          </cell>
          <cell r="DY34" t="str">
            <v>MUSICIEN Dim-Ma</v>
          </cell>
          <cell r="DZ34" t="str">
            <v>MUSICIEN FERIE &amp; RECUP CREDIT 1er Mai | 21:00-03:00</v>
          </cell>
          <cell r="EA34" t="str">
            <v>MUSICIEN</v>
          </cell>
          <cell r="EB34" t="str">
            <v>REPOS</v>
          </cell>
          <cell r="EC34" t="str">
            <v>REPOS</v>
          </cell>
          <cell r="ED34" t="str">
            <v>Congés</v>
          </cell>
          <cell r="EE34" t="str">
            <v>MUSICIEN</v>
          </cell>
        </row>
        <row r="35">
          <cell r="A35" t="str">
            <v>N0128579</v>
          </cell>
          <cell r="B35" t="str">
            <v>Truglio</v>
          </cell>
          <cell r="C35" t="str">
            <v>Jérôme</v>
          </cell>
          <cell r="D35" t="str">
            <v>Truglio Jérôme</v>
          </cell>
          <cell r="E35">
            <v>0</v>
          </cell>
          <cell r="F35" t="str">
            <v>NHA-27</v>
          </cell>
          <cell r="G35" t="str">
            <v>OM</v>
          </cell>
          <cell r="DP35" t="str">
            <v>MUSICIEN Dim-Ma</v>
          </cell>
          <cell r="DQ35" t="str">
            <v>MUSICIEN FERIE</v>
          </cell>
          <cell r="DR35" t="str">
            <v>MUSICIEN Dim-Ma</v>
          </cell>
          <cell r="DS35" t="str">
            <v>MUSICIEN</v>
          </cell>
          <cell r="DT35" t="str">
            <v>MUSICIEN</v>
          </cell>
          <cell r="DU35" t="str">
            <v>REPOS</v>
          </cell>
          <cell r="DV35" t="str">
            <v>REPOS</v>
          </cell>
          <cell r="DW35" t="str">
            <v>MUSICIEN Dim-Ma</v>
          </cell>
          <cell r="DX35" t="str">
            <v>MUSICIEN</v>
          </cell>
          <cell r="DY35" t="str">
            <v>MUSICIEN Dim-Ma</v>
          </cell>
          <cell r="DZ35" t="str">
            <v>MUSICIEN FERIE &amp; RECUP CREDIT 1er Mai | 21:00-03:00</v>
          </cell>
          <cell r="EA35" t="str">
            <v>MUSICIEN</v>
          </cell>
          <cell r="EB35" t="str">
            <v>HS ENC SOIR</v>
          </cell>
          <cell r="EC35" t="str">
            <v>REPOS</v>
          </cell>
          <cell r="ED35" t="str">
            <v>MUSICIEN Dim-Ma</v>
          </cell>
          <cell r="EE35" t="str">
            <v>MUSICIEN</v>
          </cell>
        </row>
        <row r="36">
          <cell r="A36" t="str">
            <v>N0122893</v>
          </cell>
          <cell r="B36" t="str">
            <v>Truglio</v>
          </cell>
          <cell r="C36" t="str">
            <v>Ludovic</v>
          </cell>
          <cell r="D36" t="str">
            <v>Truglio Ludovic</v>
          </cell>
          <cell r="E36">
            <v>0</v>
          </cell>
          <cell r="F36" t="str">
            <v>NHA-27</v>
          </cell>
          <cell r="G36" t="str">
            <v>OM</v>
          </cell>
          <cell r="DP36" t="str">
            <v>RECUP DEBIT</v>
          </cell>
          <cell r="DQ36" t="str">
            <v>REPOS</v>
          </cell>
          <cell r="DR36" t="str">
            <v>RECUP DEBIT</v>
          </cell>
          <cell r="DS36" t="str">
            <v>RECUP DEBIT</v>
          </cell>
          <cell r="DT36" t="str">
            <v>RECUP DEBIT</v>
          </cell>
          <cell r="DU36" t="str">
            <v>REPOS</v>
          </cell>
          <cell r="DV36" t="str">
            <v>REPOS</v>
          </cell>
          <cell r="DW36" t="str">
            <v>RIQUIER Dim-Ma</v>
          </cell>
          <cell r="DX36" t="str">
            <v>RIQUIER</v>
          </cell>
          <cell r="DY36" t="str">
            <v>RIQUIER Dim-Ma</v>
          </cell>
          <cell r="DZ36" t="str">
            <v>RIQUIER FERIE &amp; RECUP CREDIT 1er Mai | 21:00-03:00</v>
          </cell>
          <cell r="EA36" t="str">
            <v>RIQUIER</v>
          </cell>
          <cell r="EB36" t="str">
            <v>HS BOM VEND SOIR GROSSO</v>
          </cell>
          <cell r="EC36" t="str">
            <v>REPOS</v>
          </cell>
          <cell r="ED36" t="str">
            <v>RIQUIER Dim-Ma</v>
          </cell>
          <cell r="EE36" t="str">
            <v>RIQUIER</v>
          </cell>
        </row>
        <row r="37">
          <cell r="A37" t="str">
            <v>N0122019</v>
          </cell>
          <cell r="B37" t="str">
            <v>Ardisson</v>
          </cell>
          <cell r="C37" t="str">
            <v>Lionel</v>
          </cell>
          <cell r="D37" t="str">
            <v>Ardisson Lionel</v>
          </cell>
          <cell r="E37">
            <v>0</v>
          </cell>
          <cell r="F37" t="str">
            <v>NHA-32</v>
          </cell>
          <cell r="G37" t="str">
            <v>Responsable</v>
          </cell>
          <cell r="CK37" t="str">
            <v>Contrôle OM NUIT Dim-Ma</v>
          </cell>
          <cell r="CL37" t="str">
            <v>HS RESP VENDREDI SOIR</v>
          </cell>
          <cell r="CM37" t="str">
            <v>REPOS</v>
          </cell>
          <cell r="CN37" t="str">
            <v>Contrôle OM NUIT Dim-Ma</v>
          </cell>
          <cell r="CO37" t="str">
            <v>Contrôle OM NUIT</v>
          </cell>
          <cell r="CP37" t="str">
            <v>Contrôle OM NUIT</v>
          </cell>
          <cell r="CQ37" t="str">
            <v>Contrôle OM NUIT</v>
          </cell>
          <cell r="CR37" t="str">
            <v>RESP OM Dim-Ma</v>
          </cell>
          <cell r="CS37" t="str">
            <v>REPOS</v>
          </cell>
          <cell r="CT37" t="str">
            <v>REPOS</v>
          </cell>
          <cell r="CU37" t="str">
            <v>Contrôle OM NUIT Dim-Ma</v>
          </cell>
          <cell r="CV37" t="str">
            <v>Contrôle OM NUIT</v>
          </cell>
          <cell r="CW37" t="str">
            <v>Contrôle OM NUIT Dim-Ma</v>
          </cell>
          <cell r="CX37" t="str">
            <v>Contrôle OM NUIT</v>
          </cell>
          <cell r="CY37" t="str">
            <v>Contrôle OM NUIT</v>
          </cell>
          <cell r="CZ37" t="str">
            <v>HS RESP VENDREDI SOIR</v>
          </cell>
          <cell r="DA37" t="str">
            <v>REPOS</v>
          </cell>
          <cell r="DB37" t="str">
            <v>Congés</v>
          </cell>
          <cell r="DC37" t="str">
            <v>Congés</v>
          </cell>
          <cell r="DD37" t="str">
            <v>Congés</v>
          </cell>
          <cell r="DE37" t="str">
            <v>Congés</v>
          </cell>
          <cell r="DF37" t="str">
            <v>Congés</v>
          </cell>
          <cell r="DG37" t="str">
            <v>REPOS</v>
          </cell>
          <cell r="DH37" t="str">
            <v>REPOS</v>
          </cell>
          <cell r="DI37" t="str">
            <v>Contrôle OM NUIT Dim-Ma</v>
          </cell>
          <cell r="DJ37" t="str">
            <v>Contrôle OM NUIT</v>
          </cell>
          <cell r="DK37" t="str">
            <v>Contrôle OM NUIT Dim-Ma</v>
          </cell>
          <cell r="DL37" t="str">
            <v>Contrôle OM NUIT</v>
          </cell>
          <cell r="DM37" t="str">
            <v>Contrôle OM NUIT</v>
          </cell>
          <cell r="DN37" t="str">
            <v>HS RESP VENDREDI SOIR</v>
          </cell>
          <cell r="DO37" t="str">
            <v>REPOS</v>
          </cell>
          <cell r="DP37" t="str">
            <v>Contrôle OM NUIT Dim-Ma</v>
          </cell>
          <cell r="DQ37" t="str">
            <v>HS Contrôle OM NUIT JF</v>
          </cell>
          <cell r="DR37" t="str">
            <v>Congés</v>
          </cell>
          <cell r="DS37" t="str">
            <v>Congés</v>
          </cell>
          <cell r="DT37" t="str">
            <v>Congés</v>
          </cell>
          <cell r="DU37" t="str">
            <v>REPOS</v>
          </cell>
          <cell r="DV37" t="str">
            <v>REPOS</v>
          </cell>
          <cell r="DW37" t="str">
            <v>Congés</v>
          </cell>
          <cell r="DX37" t="str">
            <v>Congés</v>
          </cell>
          <cell r="DY37" t="str">
            <v>Congés</v>
          </cell>
          <cell r="DZ37" t="str">
            <v>REPOS</v>
          </cell>
          <cell r="EA37" t="str">
            <v>Contrôle OM NUIT</v>
          </cell>
          <cell r="EB37" t="str">
            <v>HS RESP VENDREDI SOIR</v>
          </cell>
          <cell r="EC37" t="str">
            <v>REPOS</v>
          </cell>
          <cell r="ED37" t="str">
            <v>Contrôle OM NUIT Dim-Ma</v>
          </cell>
          <cell r="EE37" t="str">
            <v>Contrôle OM NUIT</v>
          </cell>
          <cell r="EF37" t="str">
            <v>Contrôle OM NUIT Dim-Ma</v>
          </cell>
          <cell r="EG37" t="str">
            <v>HS Contrôle OM NUIT JF</v>
          </cell>
          <cell r="EH37" t="str">
            <v>Contrôle OM NUIT</v>
          </cell>
          <cell r="EI37" t="str">
            <v>REPOS</v>
          </cell>
          <cell r="EJ37" t="str">
            <v>REPOS</v>
          </cell>
          <cell r="EK37" t="str">
            <v>Contrôle OM NUIT Dim-Ma</v>
          </cell>
          <cell r="EL37" t="str">
            <v>Contrôle OM NUIT</v>
          </cell>
          <cell r="EM37" t="str">
            <v>Contrôle OM NUIT Dim-Ma</v>
          </cell>
          <cell r="EN37" t="str">
            <v>Contrôle OM NUIT</v>
          </cell>
          <cell r="EO37" t="str">
            <v>Contrôle OM NUIT</v>
          </cell>
          <cell r="EQ37" t="str">
            <v>REPOS</v>
          </cell>
        </row>
        <row r="38">
          <cell r="A38" t="str">
            <v>N0122070</v>
          </cell>
          <cell r="B38" t="str">
            <v>Bicini</v>
          </cell>
          <cell r="C38" t="str">
            <v>Eric</v>
          </cell>
          <cell r="D38" t="str">
            <v>Bicini Eric</v>
          </cell>
          <cell r="E38">
            <v>0</v>
          </cell>
          <cell r="F38" t="str">
            <v>NHA-32</v>
          </cell>
          <cell r="G38" t="str">
            <v>Responsable</v>
          </cell>
          <cell r="CK38" t="str">
            <v>Contrôle OM NUIT Dim-Ma</v>
          </cell>
          <cell r="CL38" t="str">
            <v>REPOS</v>
          </cell>
          <cell r="CM38" t="str">
            <v>REPOS</v>
          </cell>
          <cell r="CN38" t="str">
            <v>Contrôle OM NUIT Dim-Ma</v>
          </cell>
          <cell r="CO38" t="str">
            <v>Contrôle OM NUIT</v>
          </cell>
          <cell r="CP38" t="str">
            <v>Contrôle OM NUIT</v>
          </cell>
          <cell r="CQ38" t="str">
            <v>Contrôle OM NUIT</v>
          </cell>
          <cell r="CR38" t="str">
            <v>RESP OM Dim-Ma</v>
          </cell>
          <cell r="CS38" t="str">
            <v>HS RESP VENDREDI SOIR</v>
          </cell>
          <cell r="CT38" t="str">
            <v>REPOS</v>
          </cell>
          <cell r="CU38" t="str">
            <v>Contrôle OM NUIT Dim-Ma</v>
          </cell>
          <cell r="CV38" t="str">
            <v>Contrôle OM NUIT</v>
          </cell>
          <cell r="CW38" t="str">
            <v>Contrôle OM NUIT Dim-Ma</v>
          </cell>
          <cell r="CX38" t="str">
            <v>RTT</v>
          </cell>
          <cell r="CY38" t="str">
            <v>Contrôle OM NUIT</v>
          </cell>
          <cell r="CZ38" t="str">
            <v>REPOS</v>
          </cell>
          <cell r="DA38" t="str">
            <v>REPOS</v>
          </cell>
          <cell r="DB38" t="str">
            <v>Contrôle OM NUIT Dim-Ma</v>
          </cell>
          <cell r="DC38" t="str">
            <v>Contrôle OM NUIT</v>
          </cell>
          <cell r="DD38" t="str">
            <v>Contrôle OM NUIT Dim-Ma</v>
          </cell>
          <cell r="DE38" t="str">
            <v>Contrôle OM NUIT</v>
          </cell>
          <cell r="DF38" t="str">
            <v>Contrôle OM NUIT</v>
          </cell>
          <cell r="DG38" t="str">
            <v>HS RESP VENDREDI SOIR</v>
          </cell>
          <cell r="DH38" t="str">
            <v>REPOS</v>
          </cell>
          <cell r="DI38" t="str">
            <v>Congés</v>
          </cell>
          <cell r="DJ38" t="str">
            <v>Congés</v>
          </cell>
          <cell r="DK38" t="str">
            <v>Congés</v>
          </cell>
          <cell r="DL38" t="str">
            <v>Congés</v>
          </cell>
          <cell r="DM38" t="str">
            <v>Congés</v>
          </cell>
          <cell r="DN38" t="str">
            <v>REPOS</v>
          </cell>
          <cell r="DO38" t="str">
            <v>REPOS</v>
          </cell>
          <cell r="DP38" t="str">
            <v>Congés</v>
          </cell>
          <cell r="DQ38" t="str">
            <v>REPOS</v>
          </cell>
          <cell r="DR38" t="str">
            <v>Contrôle OM NUIT Dim-Ma</v>
          </cell>
          <cell r="DS38" t="str">
            <v>Contrôle OM NUIT</v>
          </cell>
          <cell r="DT38" t="str">
            <v>Contrôle OM NUIT</v>
          </cell>
          <cell r="DU38" t="str">
            <v>HS RESP VENDREDI SOIR</v>
          </cell>
          <cell r="DV38" t="str">
            <v>REPOS</v>
          </cell>
          <cell r="DW38" t="str">
            <v>Contrôle OM NUIT Dim-Ma</v>
          </cell>
          <cell r="DX38" t="str">
            <v>Contrôle OM NUIT</v>
          </cell>
          <cell r="DY38" t="str">
            <v>Contrôle OM NUIT Dim-Ma</v>
          </cell>
          <cell r="DZ38" t="str">
            <v>HS Contrôle OM NUIT JF &amp; RECUP CREDIT 1er Mai | 20:30-03:30</v>
          </cell>
          <cell r="EA38" t="str">
            <v>RECUP DEBIT</v>
          </cell>
          <cell r="EB38" t="str">
            <v>REPOS</v>
          </cell>
          <cell r="EC38" t="str">
            <v>REPOS</v>
          </cell>
          <cell r="ED38" t="str">
            <v>RECUP DEBIT</v>
          </cell>
          <cell r="EE38" t="str">
            <v>Contrôle OM NUIT</v>
          </cell>
          <cell r="EF38" t="str">
            <v>Contrôle OM NUIT Dim-Ma</v>
          </cell>
          <cell r="EG38" t="str">
            <v>HS Contrôle OM NUIT JF</v>
          </cell>
          <cell r="EH38" t="str">
            <v>Contrôle OM NUIT</v>
          </cell>
          <cell r="EI38" t="str">
            <v xml:space="preserve">HS RESP VENDREDI SOIR </v>
          </cell>
          <cell r="EJ38" t="str">
            <v>REPOS</v>
          </cell>
          <cell r="EK38" t="str">
            <v>Contrôle OM NUIT Dim-Ma</v>
          </cell>
          <cell r="EL38" t="str">
            <v>Contrôle OM NUIT</v>
          </cell>
          <cell r="EM38" t="str">
            <v>Contrôle OM NUIT Dim-Ma</v>
          </cell>
          <cell r="EN38" t="str">
            <v>Contrôle OM NUIT</v>
          </cell>
          <cell r="EO38" t="str">
            <v>Contrôle OM NUIT</v>
          </cell>
          <cell r="EQ38" t="str">
            <v>REPOS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OINT" filterMode="1" enableFormatConditionsCalculation="0"/>
  <dimension ref="A1:V45"/>
  <sheetViews>
    <sheetView tabSelected="1" view="pageBreakPreview" topLeftCell="D1" zoomScale="70" zoomScaleNormal="70" zoomScaleSheetLayoutView="70" zoomScalePageLayoutView="70" workbookViewId="0">
      <selection activeCell="S29" sqref="S29"/>
    </sheetView>
  </sheetViews>
  <sheetFormatPr baseColWidth="10" defaultColWidth="10.85546875" defaultRowHeight="15"/>
  <cols>
    <col min="1" max="1" width="10.140625" hidden="1" customWidth="1"/>
    <col min="2" max="2" width="7.140625" hidden="1" customWidth="1"/>
    <col min="3" max="3" width="13.140625" hidden="1" customWidth="1"/>
    <col min="4" max="4" width="37.85546875" customWidth="1"/>
    <col min="5" max="5" width="66.28515625" bestFit="1" customWidth="1"/>
    <col min="6" max="6" width="10.28515625" customWidth="1"/>
    <col min="7" max="7" width="12.7109375" customWidth="1"/>
    <col min="8" max="9" width="10.28515625" customWidth="1"/>
    <col min="10" max="10" width="10.7109375" customWidth="1"/>
    <col min="11" max="12" width="10.28515625" customWidth="1"/>
    <col min="13" max="13" width="31.42578125" customWidth="1"/>
    <col min="14" max="14" width="23.140625" bestFit="1" customWidth="1"/>
    <col min="15" max="15" width="10.85546875" style="3"/>
    <col min="16" max="16" width="30.42578125" style="3" bestFit="1" customWidth="1"/>
    <col min="17" max="20" width="10.85546875" style="3"/>
    <col min="21" max="21" width="35.140625" style="3" bestFit="1" customWidth="1"/>
    <col min="22" max="16384" width="10.85546875" style="3"/>
  </cols>
  <sheetData>
    <row r="1" spans="1:22" ht="24" customHeight="1">
      <c r="D1" s="58" t="s">
        <v>151</v>
      </c>
      <c r="E1" s="59"/>
      <c r="F1" s="59"/>
      <c r="G1" s="59"/>
      <c r="H1" s="59"/>
      <c r="I1" s="59"/>
      <c r="J1" s="59"/>
      <c r="K1" s="59"/>
      <c r="L1" s="59"/>
      <c r="M1" s="59"/>
    </row>
    <row r="2" spans="1:22" ht="26.25" customHeight="1">
      <c r="D2" s="58"/>
      <c r="E2" s="59"/>
      <c r="F2" s="59"/>
      <c r="G2" s="59"/>
      <c r="H2" s="59"/>
      <c r="I2" s="59"/>
      <c r="J2" s="59"/>
      <c r="K2" s="59"/>
      <c r="L2" s="59"/>
      <c r="M2" s="59"/>
    </row>
    <row r="3" spans="1:22" ht="12" customHeight="1" thickBot="1">
      <c r="D3" s="58"/>
      <c r="E3" s="59"/>
      <c r="F3" s="59"/>
      <c r="G3" s="59"/>
      <c r="H3" s="59"/>
      <c r="I3" s="59"/>
      <c r="J3" s="59"/>
      <c r="K3" s="59"/>
      <c r="L3" s="59"/>
      <c r="M3" s="59"/>
    </row>
    <row r="4" spans="1:22" ht="9.75" customHeight="1">
      <c r="D4" s="66" t="s">
        <v>6</v>
      </c>
      <c r="E4" s="67"/>
      <c r="F4" s="70">
        <v>43591</v>
      </c>
      <c r="G4" s="71"/>
      <c r="H4" s="71"/>
      <c r="I4" s="71"/>
      <c r="J4" s="71"/>
      <c r="K4" s="71"/>
      <c r="L4" s="72"/>
      <c r="M4" s="33"/>
    </row>
    <row r="5" spans="1:22" s="1" customFormat="1" ht="15" customHeight="1" thickBot="1">
      <c r="D5" s="68"/>
      <c r="E5" s="69"/>
      <c r="F5" s="73"/>
      <c r="G5" s="74"/>
      <c r="H5" s="74"/>
      <c r="I5" s="74"/>
      <c r="J5" s="74"/>
      <c r="K5" s="74"/>
      <c r="L5" s="75"/>
      <c r="M5" s="34"/>
    </row>
    <row r="6" spans="1:22" ht="16.5" thickBot="1">
      <c r="B6" s="5"/>
      <c r="C6" s="5"/>
      <c r="D6" s="4"/>
      <c r="E6" s="4"/>
      <c r="F6" s="60" t="s">
        <v>1</v>
      </c>
      <c r="G6" s="61"/>
      <c r="H6" s="61"/>
      <c r="I6" s="62"/>
      <c r="J6" s="63" t="s">
        <v>2</v>
      </c>
      <c r="K6" s="64"/>
      <c r="L6" s="65"/>
      <c r="M6" s="2"/>
    </row>
    <row r="7" spans="1:22" ht="16.5" thickBot="1">
      <c r="A7" t="s">
        <v>11</v>
      </c>
      <c r="B7" s="5" t="s">
        <v>9</v>
      </c>
      <c r="C7" s="5" t="s">
        <v>10</v>
      </c>
      <c r="D7" s="6" t="s">
        <v>0</v>
      </c>
      <c r="E7" s="6" t="s">
        <v>190</v>
      </c>
      <c r="F7" s="15" t="s">
        <v>75</v>
      </c>
      <c r="G7" s="16" t="s">
        <v>78</v>
      </c>
      <c r="H7" s="13" t="s">
        <v>76</v>
      </c>
      <c r="I7" s="14" t="s">
        <v>77</v>
      </c>
      <c r="J7" s="17" t="s">
        <v>3</v>
      </c>
      <c r="K7" s="13" t="s">
        <v>4</v>
      </c>
      <c r="L7" s="18" t="s">
        <v>5</v>
      </c>
      <c r="M7" s="18" t="s">
        <v>237</v>
      </c>
      <c r="N7" s="57"/>
    </row>
    <row r="8" spans="1:22" ht="26.1" customHeight="1">
      <c r="A8" s="41" t="str">
        <f>IFERROR(VLOOKUP(C8,[3]LISTE_AGENTS!$A:$I,9,FALSE),"")</f>
        <v>A</v>
      </c>
      <c r="B8" s="41">
        <f>IFERROR(VLOOKUP(C8,[3]LISTE_AGENTS!$A:$G,7,FALSE),"")</f>
        <v>0</v>
      </c>
      <c r="C8" s="29" t="s">
        <v>119</v>
      </c>
      <c r="D8" s="35" t="str">
        <f>IFERROR(VLOOKUP(C8,[3]LISTE_AGENTS!$A:$G,4,FALSE),"")</f>
        <v>Arrighi Loïc</v>
      </c>
      <c r="E8" s="42" t="str">
        <f>IFERROR(IF(OR(A8="A",A8="R"),INDEX([4]Pointage!$1:$1048576,MATCH(D8,[4]Pointage!$D:$D,0),MATCH($F$4,[4]Pointage!$1:$1,0))),"")</f>
        <v>ANGLETERRE</v>
      </c>
      <c r="F8" s="19" t="str">
        <f>IF(COUNTIFS(Feuil1!A:A,IF(ISERROR(FIND("|",$E8,1)),$E8,LEFT($E8,FIND("|",$E8,1)-2)),Feuil1!B:B,F$7)=0,"","X")</f>
        <v>X</v>
      </c>
      <c r="G8" s="20" t="str">
        <f>IF(COUNTIFS(Feuil1!A:A,IF(ISERROR(FIND("|",$E8,1)),$E8,LEFT($E8,FIND("|",$E8,1)-2)),Feuil1!B:B,G$7)=0,"","X")</f>
        <v/>
      </c>
      <c r="H8" s="20" t="str">
        <f>IF(COUNTIFS(Feuil1!A:A,IF(ISERROR(FIND("|",$E8,1)),$E8,LEFT($E8,FIND("|",$E8,1)-2)),Feuil1!B:B,H$7)=0,"","X")</f>
        <v/>
      </c>
      <c r="I8" s="38" t="str">
        <f>IF(COUNTIFS(Feuil1!A:A,IF(ISERROR(FIND("|",$E8,1)),$E8,LEFT($E8,FIND("|",$E8,1)-2)),Feuil1!B:B,I$7)=0,"","X")</f>
        <v/>
      </c>
      <c r="J8" s="19" t="str">
        <f>IF(COUNTIFS(Feuil1!A:A,IF(ISERROR(FIND("|",$E8,1)),$E8,LEFT($E8,FIND("|",$E8,1)-2)),Feuil1!B:B,J$7)=0,"","X")</f>
        <v/>
      </c>
      <c r="K8" s="20" t="str">
        <f>IF(COUNTIFS(Feuil1!A:A,IF(ISERROR(FIND("|",$E8,1)),$E8,LEFT($E8,FIND("|",$E8,1)-2)),Feuil1!B:B,K$7)=0,"","X")</f>
        <v/>
      </c>
      <c r="L8" s="38" t="str">
        <f>IF(COUNTIFS(Feuil1!A:A,IF(ISERROR(FIND("|",$E8,1)),$E8,LEFT($E8,FIND("|",$E8,1)-2)),Feuil1!B:B,L$7)=0,"","X")</f>
        <v/>
      </c>
      <c r="M8" s="43" t="s">
        <v>197</v>
      </c>
      <c r="N8" s="3"/>
      <c r="P8" s="24"/>
    </row>
    <row r="9" spans="1:22" ht="26.1" customHeight="1">
      <c r="A9" s="41" t="str">
        <f>IFERROR(VLOOKUP(C9,[3]LISTE_AGENTS!$A:$I,9,FALSE),"")</f>
        <v>A</v>
      </c>
      <c r="B9" s="41">
        <f>IFERROR(VLOOKUP(C9,[3]LISTE_AGENTS!$A:$G,7,FALSE),"")</f>
        <v>0</v>
      </c>
      <c r="C9" s="30" t="s">
        <v>123</v>
      </c>
      <c r="D9" s="36" t="str">
        <f>IFERROR(VLOOKUP(C9,[3]LISTE_AGENTS!$A:$G,4,FALSE),"")</f>
        <v>Bour Yvon-Grégory</v>
      </c>
      <c r="E9" s="44" t="str">
        <f>IFERROR(IF(OR(A9="A",A9="R"),INDEX([4]Pointage!$1:$1048576,MATCH(D9,[4]Pointage!$D:$D,0),MATCH($F$4,[4]Pointage!$1:$1,0))),"")</f>
        <v>AT</v>
      </c>
      <c r="F9" s="7" t="str">
        <f>IF(COUNTIFS(Feuil1!A:A,IF(ISERROR(FIND("|",$E9,1)),$E9,LEFT($E9,FIND("|",$E9,1)-2)),Feuil1!B:B,F$7)=0,"","X")</f>
        <v/>
      </c>
      <c r="G9" s="8" t="str">
        <f>IF(COUNTIFS(Feuil1!A:A,IF(ISERROR(FIND("|",$E9,1)),$E9,LEFT($E9,FIND("|",$E9,1)-2)),Feuil1!B:B,G$7)=0,"","X")</f>
        <v/>
      </c>
      <c r="H9" s="8" t="str">
        <f>IF(COUNTIFS(Feuil1!A:A,IF(ISERROR(FIND("|",$E9,1)),$E9,LEFT($E9,FIND("|",$E9,1)-2)),Feuil1!B:B,H$7)=0,"","X")</f>
        <v/>
      </c>
      <c r="I9" s="39" t="str">
        <f>IF(COUNTIFS(Feuil1!A:A,IF(ISERROR(FIND("|",$E9,1)),$E9,LEFT($E9,FIND("|",$E9,1)-2)),Feuil1!B:B,I$7)=0,"","X")</f>
        <v/>
      </c>
      <c r="J9" s="7" t="str">
        <f>IF(COUNTIFS(Feuil1!A:A,IF(ISERROR(FIND("|",$E9,1)),$E9,LEFT($E9,FIND("|",$E9,1)-2)),Feuil1!B:B,J$7)=0,"","X")</f>
        <v/>
      </c>
      <c r="K9" s="8" t="str">
        <f>IF(COUNTIFS(Feuil1!A:A,IF(ISERROR(FIND("|",$E9,1)),$E9,LEFT($E9,FIND("|",$E9,1)-2)),Feuil1!B:B,K$7)=0,"","X")</f>
        <v>X</v>
      </c>
      <c r="L9" s="39" t="str">
        <f>IF(COUNTIFS(Feuil1!A:A,IF(ISERROR(FIND("|",$E9,1)),$E9,LEFT($E9,FIND("|",$E9,1)-2)),Feuil1!B:B,L$7)=0,"","X")</f>
        <v/>
      </c>
      <c r="M9" s="45"/>
      <c r="N9" s="3"/>
    </row>
    <row r="10" spans="1:22" ht="26.1" customHeight="1">
      <c r="A10" s="41" t="str">
        <f>IFERROR(VLOOKUP(C10,[3]LISTE_AGENTS!$A:$I,9,FALSE),"")</f>
        <v>A</v>
      </c>
      <c r="B10" s="41">
        <f>IFERROR(VLOOKUP(C10,[3]LISTE_AGENTS!$A:$G,7,FALSE),"")</f>
        <v>0</v>
      </c>
      <c r="C10" s="29" t="s">
        <v>137</v>
      </c>
      <c r="D10" s="36" t="str">
        <f>IFERROR(VLOOKUP(C10,[3]LISTE_AGENTS!$A:$G,4,FALSE),"")</f>
        <v>Paolino Joseph</v>
      </c>
      <c r="E10" s="44" t="str">
        <f>IFERROR(IF(OR(A10="A",A10="R"),INDEX([4]Pointage!$1:$1048576,MATCH(D10,[4]Pointage!$D:$D,0),MATCH($F$4,[4]Pointage!$1:$1,0))),"")</f>
        <v>AT</v>
      </c>
      <c r="F10" s="7" t="str">
        <f>IF(COUNTIFS(Feuil1!A:A,IF(ISERROR(FIND("|",$E10,1)),$E10,LEFT($E10,FIND("|",$E10,1)-2)),Feuil1!B:B,F$7)=0,"","X")</f>
        <v/>
      </c>
      <c r="G10" s="8" t="str">
        <f>IF(COUNTIFS(Feuil1!A:A,IF(ISERROR(FIND("|",$E10,1)),$E10,LEFT($E10,FIND("|",$E10,1)-2)),Feuil1!B:B,G$7)=0,"","X")</f>
        <v/>
      </c>
      <c r="H10" s="8" t="str">
        <f>IF(COUNTIFS(Feuil1!A:A,IF(ISERROR(FIND("|",$E10,1)),$E10,LEFT($E10,FIND("|",$E10,1)-2)),Feuil1!B:B,H$7)=0,"","X")</f>
        <v/>
      </c>
      <c r="I10" s="39" t="str">
        <f>IF(COUNTIFS(Feuil1!A:A,IF(ISERROR(FIND("|",$E10,1)),$E10,LEFT($E10,FIND("|",$E10,1)-2)),Feuil1!B:B,I$7)=0,"","X")</f>
        <v/>
      </c>
      <c r="J10" s="7" t="str">
        <f>IF(COUNTIFS(Feuil1!A:A,IF(ISERROR(FIND("|",$E10,1)),$E10,LEFT($E10,FIND("|",$E10,1)-2)),Feuil1!B:B,J$7)=0,"","X")</f>
        <v/>
      </c>
      <c r="K10" s="8" t="str">
        <f>IF(COUNTIFS(Feuil1!A:A,IF(ISERROR(FIND("|",$E10,1)),$E10,LEFT($E10,FIND("|",$E10,1)-2)),Feuil1!B:B,K$7)=0,"","X")</f>
        <v>X</v>
      </c>
      <c r="L10" s="39" t="str">
        <f>IF(COUNTIFS(Feuil1!A:A,IF(ISERROR(FIND("|",$E10,1)),$E10,LEFT($E10,FIND("|",$E10,1)-2)),Feuil1!B:B,L$7)=0,"","X")</f>
        <v/>
      </c>
      <c r="M10" s="45"/>
    </row>
    <row r="11" spans="1:22" ht="26.1" customHeight="1">
      <c r="A11" s="41" t="str">
        <f>IFERROR(VLOOKUP(C11,[3]LISTE_AGENTS!$A:$I,9,FALSE),"")</f>
        <v>A</v>
      </c>
      <c r="B11" s="41">
        <f>IFERROR(VLOOKUP(C11,[3]LISTE_AGENTS!$A:$G,7,FALSE),"")</f>
        <v>0</v>
      </c>
      <c r="C11" s="76" t="s">
        <v>120</v>
      </c>
      <c r="D11" s="36" t="str">
        <f>IFERROR(VLOOKUP(C11,[3]LISTE_AGENTS!$A:$G,4,FALSE),"")</f>
        <v>Atlan José</v>
      </c>
      <c r="E11" s="44" t="str">
        <f>IFERROR(IF(OR(A11="A",A11="R"),INDEX([4]Pointage!$1:$1048576,MATCH(D11,[4]Pointage!$D:$D,0),MATCH($F$4,[4]Pointage!$1:$1,0))),"")</f>
        <v>BAUMETTES</v>
      </c>
      <c r="F11" s="7" t="str">
        <f>IF(COUNTIFS(Feuil1!A:A,IF(ISERROR(FIND("|",$E11,1)),$E11,LEFT($E11,FIND("|",$E11,1)-2)),Feuil1!B:B,F$7)=0,"","X")</f>
        <v>X</v>
      </c>
      <c r="G11" s="8" t="str">
        <f>IF(COUNTIFS(Feuil1!A:A,IF(ISERROR(FIND("|",$E11,1)),$E11,LEFT($E11,FIND("|",$E11,1)-2)),Feuil1!B:B,G$7)=0,"","X")</f>
        <v/>
      </c>
      <c r="H11" s="8" t="str">
        <f>IF(COUNTIFS(Feuil1!A:A,IF(ISERROR(FIND("|",$E11,1)),$E11,LEFT($E11,FIND("|",$E11,1)-2)),Feuil1!B:B,H$7)=0,"","X")</f>
        <v/>
      </c>
      <c r="I11" s="39" t="str">
        <f>IF(COUNTIFS(Feuil1!A:A,IF(ISERROR(FIND("|",$E11,1)),$E11,LEFT($E11,FIND("|",$E11,1)-2)),Feuil1!B:B,I$7)=0,"","X")</f>
        <v/>
      </c>
      <c r="J11" s="7" t="str">
        <f>IF(COUNTIFS(Feuil1!A:A,IF(ISERROR(FIND("|",$E11,1)),$E11,LEFT($E11,FIND("|",$E11,1)-2)),Feuil1!B:B,J$7)=0,"","X")</f>
        <v/>
      </c>
      <c r="K11" s="8" t="str">
        <f>IF(COUNTIFS(Feuil1!A:A,IF(ISERROR(FIND("|",$E11,1)),$E11,LEFT($E11,FIND("|",$E11,1)-2)),Feuil1!B:B,K$7)=0,"","X")</f>
        <v/>
      </c>
      <c r="L11" s="39" t="str">
        <f>IF(COUNTIFS(Feuil1!A:A,IF(ISERROR(FIND("|",$E11,1)),$E11,LEFT($E11,FIND("|",$E11,1)-2)),Feuil1!B:B,L$7)=0,"","X")</f>
        <v/>
      </c>
      <c r="M11" s="45"/>
    </row>
    <row r="12" spans="1:22" ht="26.1" customHeight="1">
      <c r="A12" s="41" t="str">
        <f>IFERROR(VLOOKUP(C12,[3]LISTE_AGENTS!$A:$I,9,FALSE),"")</f>
        <v>A</v>
      </c>
      <c r="B12" s="41">
        <f>IFERROR(VLOOKUP(C12,[3]LISTE_AGENTS!$A:$G,7,FALSE),"")</f>
        <v>0</v>
      </c>
      <c r="C12" s="29" t="s">
        <v>138</v>
      </c>
      <c r="D12" s="36" t="str">
        <f>IFERROR(VLOOKUP(C12,[3]LISTE_AGENTS!$A:$G,4,FALSE),"")</f>
        <v>Piala Marc</v>
      </c>
      <c r="E12" s="44" t="str">
        <f>IFERROR(IF(OR(A12="A",A12="R"),INDEX([4]Pointage!$1:$1048576,MATCH(D12,[4]Pointage!$D:$D,0),MATCH($F$4,[4]Pointage!$1:$1,0))),"")</f>
        <v>BAUMETTES</v>
      </c>
      <c r="F12" s="7" t="str">
        <f>IF(COUNTIFS(Feuil1!A:A,IF(ISERROR(FIND("|",$E12,1)),$E12,LEFT($E12,FIND("|",$E12,1)-2)),Feuil1!B:B,F$7)=0,"","X")</f>
        <v>X</v>
      </c>
      <c r="G12" s="8" t="str">
        <f>IF(COUNTIFS(Feuil1!A:A,IF(ISERROR(FIND("|",$E12,1)),$E12,LEFT($E12,FIND("|",$E12,1)-2)),Feuil1!B:B,G$7)=0,"","X")</f>
        <v/>
      </c>
      <c r="H12" s="8" t="str">
        <f>IF(COUNTIFS(Feuil1!A:A,IF(ISERROR(FIND("|",$E12,1)),$E12,LEFT($E12,FIND("|",$E12,1)-2)),Feuil1!B:B,H$7)=0,"","X")</f>
        <v/>
      </c>
      <c r="I12" s="39" t="str">
        <f>IF(COUNTIFS(Feuil1!A:A,IF(ISERROR(FIND("|",$E12,1)),$E12,LEFT($E12,FIND("|",$E12,1)-2)),Feuil1!B:B,I$7)=0,"","X")</f>
        <v/>
      </c>
      <c r="J12" s="7" t="str">
        <f>IF(COUNTIFS(Feuil1!A:A,IF(ISERROR(FIND("|",$E12,1)),$E12,LEFT($E12,FIND("|",$E12,1)-2)),Feuil1!B:B,J$7)=0,"","X")</f>
        <v/>
      </c>
      <c r="K12" s="8" t="str">
        <f>IF(COUNTIFS(Feuil1!A:A,IF(ISERROR(FIND("|",$E12,1)),$E12,LEFT($E12,FIND("|",$E12,1)-2)),Feuil1!B:B,K$7)=0,"","X")</f>
        <v/>
      </c>
      <c r="L12" s="39" t="str">
        <f>IF(COUNTIFS(Feuil1!A:A,IF(ISERROR(FIND("|",$E12,1)),$E12,LEFT($E12,FIND("|",$E12,1)-2)),Feuil1!B:B,L$7)=0,"","X")</f>
        <v/>
      </c>
      <c r="M12" s="45"/>
    </row>
    <row r="13" spans="1:22" ht="26.1" customHeight="1">
      <c r="A13" s="41" t="str">
        <f>IFERROR(VLOOKUP(C13,[3]LISTE_AGENTS!$A:$I,9,FALSE),"")</f>
        <v>A</v>
      </c>
      <c r="B13" s="41">
        <f>IFERROR(VLOOKUP(C13,[3]LISTE_AGENTS!$A:$G,7,FALSE),"")</f>
        <v>0</v>
      </c>
      <c r="C13" s="29" t="s">
        <v>129</v>
      </c>
      <c r="D13" s="36" t="str">
        <f>IFERROR(VLOOKUP(C13,[3]LISTE_AGENTS!$A:$G,4,FALSE),"")</f>
        <v>Galdi Pierrik</v>
      </c>
      <c r="E13" s="44" t="str">
        <f>IFERROR(IF(OR(A13="A",A13="R"),INDEX([4]Pointage!$1:$1048576,MATCH(D13,[4]Pointage!$D:$D,0),MATCH($F$4,[4]Pointage!$1:$1,0))),"")</f>
        <v>BENNETTE MAR ARRIERE</v>
      </c>
      <c r="F13" s="7" t="str">
        <f>IF(COUNTIFS(Feuil1!A:A,IF(ISERROR(FIND("|",$E13,1)),$E13,LEFT($E13,FIND("|",$E13,1)-2)),Feuil1!B:B,F$7)=0,"","X")</f>
        <v>X</v>
      </c>
      <c r="G13" s="8" t="str">
        <f>IF(COUNTIFS(Feuil1!A:A,IF(ISERROR(FIND("|",$E13,1)),$E13,LEFT($E13,FIND("|",$E13,1)-2)),Feuil1!B:B,G$7)=0,"","X")</f>
        <v/>
      </c>
      <c r="H13" s="8" t="str">
        <f>IF(COUNTIFS(Feuil1!A:A,IF(ISERROR(FIND("|",$E13,1)),$E13,LEFT($E13,FIND("|",$E13,1)-2)),Feuil1!B:B,H$7)=0,"","X")</f>
        <v/>
      </c>
      <c r="I13" s="39" t="str">
        <f>IF(COUNTIFS(Feuil1!A:A,IF(ISERROR(FIND("|",$E13,1)),$E13,LEFT($E13,FIND("|",$E13,1)-2)),Feuil1!B:B,I$7)=0,"","X")</f>
        <v/>
      </c>
      <c r="J13" s="7" t="str">
        <f>IF(COUNTIFS(Feuil1!A:A,IF(ISERROR(FIND("|",$E13,1)),$E13,LEFT($E13,FIND("|",$E13,1)-2)),Feuil1!B:B,J$7)=0,"","X")</f>
        <v/>
      </c>
      <c r="K13" s="8" t="str">
        <f>IF(COUNTIFS(Feuil1!A:A,IF(ISERROR(FIND("|",$E13,1)),$E13,LEFT($E13,FIND("|",$E13,1)-2)),Feuil1!B:B,K$7)=0,"","X")</f>
        <v/>
      </c>
      <c r="L13" s="39" t="str">
        <f>IF(COUNTIFS(Feuil1!A:A,IF(ISERROR(FIND("|",$E13,1)),$E13,LEFT($E13,FIND("|",$E13,1)-2)),Feuil1!B:B,L$7)=0,"","X")</f>
        <v/>
      </c>
      <c r="M13" s="45"/>
      <c r="N13" s="3"/>
    </row>
    <row r="14" spans="1:22" ht="26.1" customHeight="1">
      <c r="A14" s="41" t="str">
        <f>IFERROR(VLOOKUP(C14,[3]LISTE_AGENTS!$A:$I,9,FALSE),"")</f>
        <v>A</v>
      </c>
      <c r="B14" s="41">
        <f>IFERROR(VLOOKUP(C14,[3]LISTE_AGENTS!$A:$G,7,FALSE),"")</f>
        <v>0</v>
      </c>
      <c r="C14" s="29" t="s">
        <v>133</v>
      </c>
      <c r="D14" s="36" t="str">
        <f>IFERROR(VLOOKUP(C14,[3]LISTE_AGENTS!$A:$G,4,FALSE),"")</f>
        <v>Marsala Jean-Luc</v>
      </c>
      <c r="E14" s="44" t="str">
        <f>IFERROR(IF(OR(A14="A",A14="R"),INDEX([4]Pointage!$1:$1048576,MATCH(D14,[4]Pointage!$D:$D,0),MATCH($F$4,[4]Pointage!$1:$1,0))),"")</f>
        <v>BENNETTE MAR ARRIERE</v>
      </c>
      <c r="F14" s="7" t="str">
        <f>IF(COUNTIFS(Feuil1!A:A,IF(ISERROR(FIND("|",$E14,1)),$E14,LEFT($E14,FIND("|",$E14,1)-2)),Feuil1!B:B,F$7)=0,"","X")</f>
        <v>X</v>
      </c>
      <c r="G14" s="8" t="str">
        <f>IF(COUNTIFS(Feuil1!A:A,IF(ISERROR(FIND("|",$E14,1)),$E14,LEFT($E14,FIND("|",$E14,1)-2)),Feuil1!B:B,G$7)=0,"","X")</f>
        <v/>
      </c>
      <c r="H14" s="8" t="str">
        <f>IF(COUNTIFS(Feuil1!A:A,IF(ISERROR(FIND("|",$E14,1)),$E14,LEFT($E14,FIND("|",$E14,1)-2)),Feuil1!B:B,H$7)=0,"","X")</f>
        <v/>
      </c>
      <c r="I14" s="39" t="str">
        <f>IF(COUNTIFS(Feuil1!A:A,IF(ISERROR(FIND("|",$E14,1)),$E14,LEFT($E14,FIND("|",$E14,1)-2)),Feuil1!B:B,I$7)=0,"","X")</f>
        <v/>
      </c>
      <c r="J14" s="7" t="str">
        <f>IF(COUNTIFS(Feuil1!A:A,IF(ISERROR(FIND("|",$E14,1)),$E14,LEFT($E14,FIND("|",$E14,1)-2)),Feuil1!B:B,J$7)=0,"","X")</f>
        <v/>
      </c>
      <c r="K14" s="8" t="str">
        <f>IF(COUNTIFS(Feuil1!A:A,IF(ISERROR(FIND("|",$E14,1)),$E14,LEFT($E14,FIND("|",$E14,1)-2)),Feuil1!B:B,K$7)=0,"","X")</f>
        <v/>
      </c>
      <c r="L14" s="39" t="str">
        <f>IF(COUNTIFS(Feuil1!A:A,IF(ISERROR(FIND("|",$E14,1)),$E14,LEFT($E14,FIND("|",$E14,1)-2)),Feuil1!B:B,L$7)=0,"","X")</f>
        <v/>
      </c>
      <c r="M14" s="45"/>
      <c r="N14" s="3"/>
      <c r="U14" s="48" t="s">
        <v>108</v>
      </c>
      <c r="V14" s="48">
        <f>COUNTIFS($F$8:$F$44,"X")</f>
        <v>23</v>
      </c>
    </row>
    <row r="15" spans="1:22" ht="26.1" customHeight="1">
      <c r="A15" s="41" t="str">
        <f>IFERROR(VLOOKUP(C15,[3]LISTE_AGENTS!$A:$I,9,FALSE),"")</f>
        <v>A</v>
      </c>
      <c r="B15" s="41">
        <f>IFERROR(VLOOKUP(C15,[3]LISTE_AGENTS!$A:$G,7,FALSE),"")</f>
        <v>0</v>
      </c>
      <c r="C15" s="29" t="s">
        <v>139</v>
      </c>
      <c r="D15" s="36" t="str">
        <f>IFERROR(VLOOKUP(C15,[3]LISTE_AGENTS!$A:$G,4,FALSE),"")</f>
        <v>Rapetti Fabrice</v>
      </c>
      <c r="E15" s="44" t="str">
        <f>IFERROR(IF(OR(A15="A",A15="R"),INDEX([4]Pointage!$1:$1048576,MATCH(D15,[4]Pointage!$D:$D,0),MATCH($F$4,[4]Pointage!$1:$1,0))),"")</f>
        <v>BENNETTE PL</v>
      </c>
      <c r="F15" s="7" t="str">
        <f>IF(COUNTIFS(Feuil1!A:A,IF(ISERROR(FIND("|",$E15,1)),$E15,LEFT($E15,FIND("|",$E15,1)-2)),Feuil1!B:B,F$7)=0,"","X")</f>
        <v>X</v>
      </c>
      <c r="G15" s="8" t="str">
        <f>IF(COUNTIFS(Feuil1!A:A,IF(ISERROR(FIND("|",$E15,1)),$E15,LEFT($E15,FIND("|",$E15,1)-2)),Feuil1!B:B,G$7)=0,"","X")</f>
        <v/>
      </c>
      <c r="H15" s="8" t="str">
        <f>IF(COUNTIFS(Feuil1!A:A,IF(ISERROR(FIND("|",$E15,1)),$E15,LEFT($E15,FIND("|",$E15,1)-2)),Feuil1!B:B,H$7)=0,"","X")</f>
        <v/>
      </c>
      <c r="I15" s="39" t="str">
        <f>IF(COUNTIFS(Feuil1!A:A,IF(ISERROR(FIND("|",$E15,1)),$E15,LEFT($E15,FIND("|",$E15,1)-2)),Feuil1!B:B,I$7)=0,"","X")</f>
        <v/>
      </c>
      <c r="J15" s="7" t="str">
        <f>IF(COUNTIFS(Feuil1!A:A,IF(ISERROR(FIND("|",$E15,1)),$E15,LEFT($E15,FIND("|",$E15,1)-2)),Feuil1!B:B,J$7)=0,"","X")</f>
        <v/>
      </c>
      <c r="K15" s="8" t="str">
        <f>IF(COUNTIFS(Feuil1!A:A,IF(ISERROR(FIND("|",$E15,1)),$E15,LEFT($E15,FIND("|",$E15,1)-2)),Feuil1!B:B,K$7)=0,"","X")</f>
        <v/>
      </c>
      <c r="L15" s="39" t="str">
        <f>IF(COUNTIFS(Feuil1!A:A,IF(ISERROR(FIND("|",$E15,1)),$E15,LEFT($E15,FIND("|",$E15,1)-2)),Feuil1!B:B,L$7)=0,"","X")</f>
        <v/>
      </c>
      <c r="M15" s="45"/>
      <c r="N15" s="3"/>
      <c r="U15" s="48" t="s">
        <v>110</v>
      </c>
      <c r="V15" s="48">
        <f>COUNTIFS($G$8:$G$44,"X")</f>
        <v>0</v>
      </c>
    </row>
    <row r="16" spans="1:22" ht="26.1" customHeight="1">
      <c r="A16" s="41" t="str">
        <f>IFERROR(VLOOKUP(C16,[3]LISTE_AGENTS!$A:$I,9,FALSE),"")</f>
        <v>A</v>
      </c>
      <c r="B16" s="41">
        <f>IFERROR(VLOOKUP(C16,[3]LISTE_AGENTS!$A:$G,7,FALSE),"")</f>
        <v>0</v>
      </c>
      <c r="C16" s="29" t="s">
        <v>116</v>
      </c>
      <c r="D16" s="36" t="str">
        <f>IFERROR(VLOOKUP(C16,[3]LISTE_AGENTS!$A:$G,4,FALSE),"")</f>
        <v>Alleto Jean-Yves</v>
      </c>
      <c r="E16" s="44" t="str">
        <f>IFERROR(IF(OR(A16="A",A16="R"),INDEX([4]Pointage!$1:$1048576,MATCH(D16,[4]Pointage!$D:$D,0),MATCH($F$4,[4]Pointage!$1:$1,0))),"")</f>
        <v>Congés</v>
      </c>
      <c r="F16" s="7" t="str">
        <f>IF(COUNTIFS(Feuil1!A:A,IF(ISERROR(FIND("|",$E16,1)),$E16,LEFT($E16,FIND("|",$E16,1)-2)),Feuil1!B:B,F$7)=0,"","X")</f>
        <v/>
      </c>
      <c r="G16" s="8" t="str">
        <f>IF(COUNTIFS(Feuil1!A:A,IF(ISERROR(FIND("|",$E16,1)),$E16,LEFT($E16,FIND("|",$E16,1)-2)),Feuil1!B:B,G$7)=0,"","X")</f>
        <v/>
      </c>
      <c r="H16" s="8" t="str">
        <f>IF(COUNTIFS(Feuil1!A:A,IF(ISERROR(FIND("|",$E16,1)),$E16,LEFT($E16,FIND("|",$E16,1)-2)),Feuil1!B:B,H$7)=0,"","X")</f>
        <v/>
      </c>
      <c r="I16" s="39" t="str">
        <f>IF(COUNTIFS(Feuil1!A:A,IF(ISERROR(FIND("|",$E16,1)),$E16,LEFT($E16,FIND("|",$E16,1)-2)),Feuil1!B:B,I$7)=0,"","X")</f>
        <v/>
      </c>
      <c r="J16" s="7" t="str">
        <f>IF(COUNTIFS(Feuil1!A:A,IF(ISERROR(FIND("|",$E16,1)),$E16,LEFT($E16,FIND("|",$E16,1)-2)),Feuil1!B:B,J$7)=0,"","X")</f>
        <v>X</v>
      </c>
      <c r="K16" s="8" t="str">
        <f>IF(COUNTIFS(Feuil1!A:A,IF(ISERROR(FIND("|",$E16,1)),$E16,LEFT($E16,FIND("|",$E16,1)-2)),Feuil1!B:B,K$7)=0,"","X")</f>
        <v/>
      </c>
      <c r="L16" s="39" t="str">
        <f>IF(COUNTIFS(Feuil1!A:A,IF(ISERROR(FIND("|",$E16,1)),$E16,LEFT($E16,FIND("|",$E16,1)-2)),Feuil1!B:B,L$7)=0,"","X")</f>
        <v/>
      </c>
      <c r="M16" s="45"/>
      <c r="U16" s="48" t="s">
        <v>109</v>
      </c>
      <c r="V16" s="48">
        <f>COUNTIFS($H$8:$H$44,"X")</f>
        <v>1</v>
      </c>
    </row>
    <row r="17" spans="1:22" ht="26.1" customHeight="1">
      <c r="A17" s="41" t="str">
        <f>IFERROR(VLOOKUP(C17,[3]LISTE_AGENTS!$A:$I,9,FALSE),"")</f>
        <v>A</v>
      </c>
      <c r="B17" s="41">
        <f>IFERROR(VLOOKUP(C17,[3]LISTE_AGENTS!$A:$G,7,FALSE),"")</f>
        <v>0</v>
      </c>
      <c r="C17" s="29" t="s">
        <v>127</v>
      </c>
      <c r="D17" s="36" t="str">
        <f>IFERROR(VLOOKUP(C17,[3]LISTE_AGENTS!$A:$G,4,FALSE),"")</f>
        <v>Cusimano Louis</v>
      </c>
      <c r="E17" s="44" t="str">
        <f>IFERROR(IF(OR(A17="A",A17="R"),INDEX([4]Pointage!$1:$1048576,MATCH(D17,[4]Pointage!$D:$D,0),MATCH($F$4,[4]Pointage!$1:$1,0))),"")</f>
        <v>Congés</v>
      </c>
      <c r="F17" s="7" t="str">
        <f>IF(COUNTIFS(Feuil1!A:A,IF(ISERROR(FIND("|",$E17,1)),$E17,LEFT($E17,FIND("|",$E17,1)-2)),Feuil1!B:B,F$7)=0,"","X")</f>
        <v/>
      </c>
      <c r="G17" s="8" t="str">
        <f>IF(COUNTIFS(Feuil1!A:A,IF(ISERROR(FIND("|",$E17,1)),$E17,LEFT($E17,FIND("|",$E17,1)-2)),Feuil1!B:B,G$7)=0,"","X")</f>
        <v/>
      </c>
      <c r="H17" s="8" t="str">
        <f>IF(COUNTIFS(Feuil1!A:A,IF(ISERROR(FIND("|",$E17,1)),$E17,LEFT($E17,FIND("|",$E17,1)-2)),Feuil1!B:B,H$7)=0,"","X")</f>
        <v/>
      </c>
      <c r="I17" s="39" t="str">
        <f>IF(COUNTIFS(Feuil1!A:A,IF(ISERROR(FIND("|",$E17,1)),$E17,LEFT($E17,FIND("|",$E17,1)-2)),Feuil1!B:B,I$7)=0,"","X")</f>
        <v/>
      </c>
      <c r="J17" s="7" t="str">
        <f>IF(COUNTIFS(Feuil1!A:A,IF(ISERROR(FIND("|",$E17,1)),$E17,LEFT($E17,FIND("|",$E17,1)-2)),Feuil1!B:B,J$7)=0,"","X")</f>
        <v>X</v>
      </c>
      <c r="K17" s="8" t="str">
        <f>IF(COUNTIFS(Feuil1!A:A,IF(ISERROR(FIND("|",$E17,1)),$E17,LEFT($E17,FIND("|",$E17,1)-2)),Feuil1!B:B,K$7)=0,"","X")</f>
        <v/>
      </c>
      <c r="L17" s="39" t="str">
        <f>IF(COUNTIFS(Feuil1!A:A,IF(ISERROR(FIND("|",$E17,1)),$E17,LEFT($E17,FIND("|",$E17,1)-2)),Feuil1!B:B,L$7)=0,"","X")</f>
        <v/>
      </c>
      <c r="M17" s="45"/>
      <c r="N17" s="3"/>
      <c r="U17" s="48" t="s">
        <v>113</v>
      </c>
      <c r="V17" s="49">
        <f>COUNTIFS($I$8:$I$44,"X")-COUNTIFS($E$8:$E$44,"FORMATION")</f>
        <v>2</v>
      </c>
    </row>
    <row r="18" spans="1:22" ht="26.1" customHeight="1">
      <c r="A18" s="41" t="str">
        <f>IFERROR(VLOOKUP(C18,[3]LISTE_AGENTS!$A:$I,9,FALSE),"")</f>
        <v>A</v>
      </c>
      <c r="B18" s="41">
        <f>IFERROR(VLOOKUP(C18,[3]LISTE_AGENTS!$A:$G,7,FALSE),"")</f>
        <v>0</v>
      </c>
      <c r="C18" s="29" t="s">
        <v>131</v>
      </c>
      <c r="D18" s="36" t="str">
        <f>IFERROR(VLOOKUP(C18,[3]LISTE_AGENTS!$A:$G,4,FALSE),"")</f>
        <v>Ghazi-Touri Nawfal</v>
      </c>
      <c r="E18" s="44" t="str">
        <f>IFERROR(IF(OR(A18="A",A18="R"),INDEX([4]Pointage!$1:$1048576,MATCH(D18,[4]Pointage!$D:$D,0),MATCH($F$4,[4]Pointage!$1:$1,0))),"")</f>
        <v>Congés</v>
      </c>
      <c r="F18" s="7" t="str">
        <f>IF(COUNTIFS(Feuil1!A:A,IF(ISERROR(FIND("|",$E18,1)),$E18,LEFT($E18,FIND("|",$E18,1)-2)),Feuil1!B:B,F$7)=0,"","X")</f>
        <v/>
      </c>
      <c r="G18" s="8" t="str">
        <f>IF(COUNTIFS(Feuil1!A:A,IF(ISERROR(FIND("|",$E18,1)),$E18,LEFT($E18,FIND("|",$E18,1)-2)),Feuil1!B:B,G$7)=0,"","X")</f>
        <v/>
      </c>
      <c r="H18" s="8" t="str">
        <f>IF(COUNTIFS(Feuil1!A:A,IF(ISERROR(FIND("|",$E18,1)),$E18,LEFT($E18,FIND("|",$E18,1)-2)),Feuil1!B:B,H$7)=0,"","X")</f>
        <v/>
      </c>
      <c r="I18" s="39" t="str">
        <f>IF(COUNTIFS(Feuil1!A:A,IF(ISERROR(FIND("|",$E18,1)),$E18,LEFT($E18,FIND("|",$E18,1)-2)),Feuil1!B:B,I$7)=0,"","X")</f>
        <v/>
      </c>
      <c r="J18" s="7" t="str">
        <f>IF(COUNTIFS(Feuil1!A:A,IF(ISERROR(FIND("|",$E18,1)),$E18,LEFT($E18,FIND("|",$E18,1)-2)),Feuil1!B:B,J$7)=0,"","X")</f>
        <v>X</v>
      </c>
      <c r="K18" s="8" t="str">
        <f>IF(COUNTIFS(Feuil1!A:A,IF(ISERROR(FIND("|",$E18,1)),$E18,LEFT($E18,FIND("|",$E18,1)-2)),Feuil1!B:B,K$7)=0,"","X")</f>
        <v/>
      </c>
      <c r="L18" s="39" t="str">
        <f>IF(COUNTIFS(Feuil1!A:A,IF(ISERROR(FIND("|",$E18,1)),$E18,LEFT($E18,FIND("|",$E18,1)-2)),Feuil1!B:B,L$7)=0,"","X")</f>
        <v/>
      </c>
      <c r="M18" s="45"/>
      <c r="N18" s="3"/>
      <c r="U18" s="48" t="s">
        <v>114</v>
      </c>
      <c r="V18" s="48">
        <f>COUNTIFS($E$8:$E$44,"FORMATION")</f>
        <v>0</v>
      </c>
    </row>
    <row r="19" spans="1:22" ht="26.1" customHeight="1">
      <c r="A19" s="41" t="str">
        <f>IFERROR(VLOOKUP(C19,[3]LISTE_AGENTS!$A:$I,9,FALSE),"")</f>
        <v>A</v>
      </c>
      <c r="B19" s="41">
        <f>IFERROR(VLOOKUP(C19,[3]LISTE_AGENTS!$A:$G,7,FALSE),"")</f>
        <v>0</v>
      </c>
      <c r="C19" s="29" t="s">
        <v>135</v>
      </c>
      <c r="D19" s="36" t="str">
        <f>IFERROR(VLOOKUP(C19,[3]LISTE_AGENTS!$A:$G,4,FALSE),"")</f>
        <v>Pallanca Jean-Paul</v>
      </c>
      <c r="E19" s="44" t="str">
        <f>IFERROR(IF(OR(A19="A",A19="R"),INDEX([4]Pointage!$1:$1048576,MATCH(D19,[4]Pointage!$D:$D,0),MATCH($F$4,[4]Pointage!$1:$1,0))),"")</f>
        <v>Congés</v>
      </c>
      <c r="F19" s="7" t="str">
        <f>IF(COUNTIFS(Feuil1!A:A,IF(ISERROR(FIND("|",$E19,1)),$E19,LEFT($E19,FIND("|",$E19,1)-2)),Feuil1!B:B,F$7)=0,"","X")</f>
        <v/>
      </c>
      <c r="G19" s="8" t="str">
        <f>IF(COUNTIFS(Feuil1!A:A,IF(ISERROR(FIND("|",$E19,1)),$E19,LEFT($E19,FIND("|",$E19,1)-2)),Feuil1!B:B,G$7)=0,"","X")</f>
        <v/>
      </c>
      <c r="H19" s="8" t="str">
        <f>IF(COUNTIFS(Feuil1!A:A,IF(ISERROR(FIND("|",$E19,1)),$E19,LEFT($E19,FIND("|",$E19,1)-2)),Feuil1!B:B,H$7)=0,"","X")</f>
        <v/>
      </c>
      <c r="I19" s="39" t="str">
        <f>IF(COUNTIFS(Feuil1!A:A,IF(ISERROR(FIND("|",$E19,1)),$E19,LEFT($E19,FIND("|",$E19,1)-2)),Feuil1!B:B,I$7)=0,"","X")</f>
        <v/>
      </c>
      <c r="J19" s="7" t="str">
        <f>IF(COUNTIFS(Feuil1!A:A,IF(ISERROR(FIND("|",$E19,1)),$E19,LEFT($E19,FIND("|",$E19,1)-2)),Feuil1!B:B,J$7)=0,"","X")</f>
        <v>X</v>
      </c>
      <c r="K19" s="8" t="str">
        <f>IF(COUNTIFS(Feuil1!A:A,IF(ISERROR(FIND("|",$E19,1)),$E19,LEFT($E19,FIND("|",$E19,1)-2)),Feuil1!B:B,K$7)=0,"","X")</f>
        <v/>
      </c>
      <c r="L19" s="39" t="str">
        <f>IF(COUNTIFS(Feuil1!A:A,IF(ISERROR(FIND("|",$E19,1)),$E19,LEFT($E19,FIND("|",$E19,1)-2)),Feuil1!B:B,L$7)=0,"","X")</f>
        <v/>
      </c>
      <c r="M19" s="45"/>
      <c r="N19" s="3"/>
      <c r="U19" s="48" t="s">
        <v>111</v>
      </c>
      <c r="V19" s="48">
        <f>COUNTIFS($J$8:$J$44,"X")</f>
        <v>4</v>
      </c>
    </row>
    <row r="20" spans="1:22" ht="26.1" customHeight="1">
      <c r="A20" s="41" t="str">
        <f>IFERROR(VLOOKUP(C20,[3]LISTE_AGENTS!$A:$I,9,FALSE),"")</f>
        <v>R</v>
      </c>
      <c r="B20" s="41">
        <f>IFERROR(VLOOKUP(C20,[3]LISTE_AGENTS!$A:$G,7,FALSE),"")</f>
        <v>0</v>
      </c>
      <c r="C20" s="29" t="s">
        <v>149</v>
      </c>
      <c r="D20" s="36" t="str">
        <f>IFERROR(VLOOKUP(C20,[3]LISTE_AGENTS!$A:$G,4,FALSE),"")</f>
        <v>Ardisson Lionel</v>
      </c>
      <c r="E20" s="44" t="str">
        <f>IFERROR(IF(OR(A20="A",A20="R"),INDEX([4]Pointage!$1:$1048576,MATCH(D20,[4]Pointage!$D:$D,0),MATCH($F$4,[4]Pointage!$1:$1,0))),"")</f>
        <v>Contrôle OM NUIT</v>
      </c>
      <c r="F20" s="7" t="str">
        <f>IF(COUNTIFS(Feuil1!A:A,IF(ISERROR(FIND("|",$E20,1)),$E20,LEFT($E20,FIND("|",$E20,1)-2)),Feuil1!B:B,F$7)=0,"","X")</f>
        <v/>
      </c>
      <c r="G20" s="8" t="str">
        <f>IF(COUNTIFS(Feuil1!A:A,IF(ISERROR(FIND("|",$E20,1)),$E20,LEFT($E20,FIND("|",$E20,1)-2)),Feuil1!B:B,G$7)=0,"","X")</f>
        <v/>
      </c>
      <c r="H20" s="8" t="str">
        <f>IF(COUNTIFS(Feuil1!A:A,IF(ISERROR(FIND("|",$E20,1)),$E20,LEFT($E20,FIND("|",$E20,1)-2)),Feuil1!B:B,H$7)=0,"","X")</f>
        <v/>
      </c>
      <c r="I20" s="39" t="str">
        <f>IF(COUNTIFS(Feuil1!A:A,IF(ISERROR(FIND("|",$E20,1)),$E20,LEFT($E20,FIND("|",$E20,1)-2)),Feuil1!B:B,I$7)=0,"","X")</f>
        <v>X</v>
      </c>
      <c r="J20" s="7" t="str">
        <f>IF(COUNTIFS(Feuil1!A:A,IF(ISERROR(FIND("|",$E20,1)),$E20,LEFT($E20,FIND("|",$E20,1)-2)),Feuil1!B:B,J$7)=0,"","X")</f>
        <v/>
      </c>
      <c r="K20" s="8" t="str">
        <f>IF(COUNTIFS(Feuil1!A:A,IF(ISERROR(FIND("|",$E20,1)),$E20,LEFT($E20,FIND("|",$E20,1)-2)),Feuil1!B:B,K$7)=0,"","X")</f>
        <v/>
      </c>
      <c r="L20" s="39" t="str">
        <f>IF(COUNTIFS(Feuil1!A:A,IF(ISERROR(FIND("|",$E20,1)),$E20,LEFT($E20,FIND("|",$E20,1)-2)),Feuil1!B:B,L$7)=0,"","X")</f>
        <v/>
      </c>
      <c r="M20" s="45"/>
      <c r="U20" s="48" t="s">
        <v>112</v>
      </c>
      <c r="V20" s="48">
        <f>COUNTIFS($K$8:$K$44,"X")</f>
        <v>6</v>
      </c>
    </row>
    <row r="21" spans="1:22" ht="26.1" customHeight="1">
      <c r="A21" s="41" t="str">
        <f>IFERROR(VLOOKUP(C21,[3]LISTE_AGENTS!$A:$I,9,FALSE),"")</f>
        <v>R</v>
      </c>
      <c r="B21" s="41">
        <f>IFERROR(VLOOKUP(C21,[3]LISTE_AGENTS!$A:$G,7,FALSE),"")</f>
        <v>0</v>
      </c>
      <c r="C21" s="29" t="s">
        <v>150</v>
      </c>
      <c r="D21" s="36" t="str">
        <f>IFERROR(VLOOKUP(C21,[3]LISTE_AGENTS!$A:$G,4,FALSE),"")</f>
        <v>Bicini Eric</v>
      </c>
      <c r="E21" s="44" t="str">
        <f>IFERROR(IF(OR(A21="A",A21="R"),INDEX([4]Pointage!$1:$1048576,MATCH(D21,[4]Pointage!$D:$D,0),MATCH($F$4,[4]Pointage!$1:$1,0))),"")</f>
        <v>Contrôle OM NUIT</v>
      </c>
      <c r="F21" s="7" t="str">
        <f>IF(COUNTIFS(Feuil1!A:A,IF(ISERROR(FIND("|",$E21,1)),$E21,LEFT($E21,FIND("|",$E21,1)-2)),Feuil1!B:B,F$7)=0,"","X")</f>
        <v/>
      </c>
      <c r="G21" s="8" t="str">
        <f>IF(COUNTIFS(Feuil1!A:A,IF(ISERROR(FIND("|",$E21,1)),$E21,LEFT($E21,FIND("|",$E21,1)-2)),Feuil1!B:B,G$7)=0,"","X")</f>
        <v/>
      </c>
      <c r="H21" s="8" t="str">
        <f>IF(COUNTIFS(Feuil1!A:A,IF(ISERROR(FIND("|",$E21,1)),$E21,LEFT($E21,FIND("|",$E21,1)-2)),Feuil1!B:B,H$7)=0,"","X")</f>
        <v/>
      </c>
      <c r="I21" s="39" t="str">
        <f>IF(COUNTIFS(Feuil1!A:A,IF(ISERROR(FIND("|",$E21,1)),$E21,LEFT($E21,FIND("|",$E21,1)-2)),Feuil1!B:B,I$7)=0,"","X")</f>
        <v>X</v>
      </c>
      <c r="J21" s="7" t="str">
        <f>IF(COUNTIFS(Feuil1!A:A,IF(ISERROR(FIND("|",$E21,1)),$E21,LEFT($E21,FIND("|",$E21,1)-2)),Feuil1!B:B,J$7)=0,"","X")</f>
        <v/>
      </c>
      <c r="K21" s="8" t="str">
        <f>IF(COUNTIFS(Feuil1!A:A,IF(ISERROR(FIND("|",$E21,1)),$E21,LEFT($E21,FIND("|",$E21,1)-2)),Feuil1!B:B,K$7)=0,"","X")</f>
        <v/>
      </c>
      <c r="L21" s="39" t="str">
        <f>IF(COUNTIFS(Feuil1!A:A,IF(ISERROR(FIND("|",$E21,1)),$E21,LEFT($E21,FIND("|",$E21,1)-2)),Feuil1!B:B,L$7)=0,"","X")</f>
        <v/>
      </c>
      <c r="M21" s="45"/>
      <c r="N21" s="3"/>
      <c r="U21" s="48" t="s">
        <v>8</v>
      </c>
      <c r="V21" s="49">
        <f>COUNTIFS($L$8:$L$44,"X")-COUNTIFS($E$8:$E$44,"DETACHEMENT PM")</f>
        <v>0</v>
      </c>
    </row>
    <row r="22" spans="1:22" ht="26.1" customHeight="1">
      <c r="A22" s="41" t="str">
        <f>IFERROR(VLOOKUP(C22,[3]LISTE_AGENTS!$A:$I,9,FALSE),"")</f>
        <v>A</v>
      </c>
      <c r="B22" s="41">
        <f>IFERROR(VLOOKUP(C22,[3]LISTE_AGENTS!$A:$G,7,FALSE),"")</f>
        <v>0</v>
      </c>
      <c r="C22" s="29" t="s">
        <v>125</v>
      </c>
      <c r="D22" s="36" t="str">
        <f>IFERROR(VLOOKUP(C22,[3]LISTE_AGENTS!$A:$G,4,FALSE),"")</f>
        <v>Cirimele Mickael</v>
      </c>
      <c r="E22" s="44" t="str">
        <f>IFERROR(IF(OR(A22="A",A22="R"),INDEX([4]Pointage!$1:$1048576,MATCH(D22,[4]Pointage!$D:$D,0),MATCH($F$4,[4]Pointage!$1:$1,0))),"")</f>
        <v>GIOFFREDO</v>
      </c>
      <c r="F22" s="7" t="str">
        <f>IF(COUNTIFS(Feuil1!A:A,IF(ISERROR(FIND("|",$E22,1)),$E22,LEFT($E22,FIND("|",$E22,1)-2)),Feuil1!B:B,F$7)=0,"","X")</f>
        <v>X</v>
      </c>
      <c r="G22" s="8" t="str">
        <f>IF(COUNTIFS(Feuil1!A:A,IF(ISERROR(FIND("|",$E22,1)),$E22,LEFT($E22,FIND("|",$E22,1)-2)),Feuil1!B:B,G$7)=0,"","X")</f>
        <v/>
      </c>
      <c r="H22" s="8" t="str">
        <f>IF(COUNTIFS(Feuil1!A:A,IF(ISERROR(FIND("|",$E22,1)),$E22,LEFT($E22,FIND("|",$E22,1)-2)),Feuil1!B:B,H$7)=0,"","X")</f>
        <v/>
      </c>
      <c r="I22" s="39" t="str">
        <f>IF(COUNTIFS(Feuil1!A:A,IF(ISERROR(FIND("|",$E22,1)),$E22,LEFT($E22,FIND("|",$E22,1)-2)),Feuil1!B:B,I$7)=0,"","X")</f>
        <v/>
      </c>
      <c r="J22" s="7" t="str">
        <f>IF(COUNTIFS(Feuil1!A:A,IF(ISERROR(FIND("|",$E22,1)),$E22,LEFT($E22,FIND("|",$E22,1)-2)),Feuil1!B:B,J$7)=0,"","X")</f>
        <v/>
      </c>
      <c r="K22" s="8" t="str">
        <f>IF(COUNTIFS(Feuil1!A:A,IF(ISERROR(FIND("|",$E22,1)),$E22,LEFT($E22,FIND("|",$E22,1)-2)),Feuil1!B:B,K$7)=0,"","X")</f>
        <v/>
      </c>
      <c r="L22" s="39" t="str">
        <f>IF(COUNTIFS(Feuil1!A:A,IF(ISERROR(FIND("|",$E22,1)),$E22,LEFT($E22,FIND("|",$E22,1)-2)),Feuil1!B:B,L$7)=0,"","X")</f>
        <v/>
      </c>
      <c r="M22" s="45"/>
      <c r="N22" s="3"/>
      <c r="P22" s="24"/>
      <c r="V22" s="48">
        <f>SUBTOTAL(9,V14:V21)</f>
        <v>36</v>
      </c>
    </row>
    <row r="23" spans="1:22" ht="26.1" customHeight="1">
      <c r="A23" s="41" t="str">
        <f>IFERROR(VLOOKUP(C23,[3]LISTE_AGENTS!$A:$I,9,FALSE),"")</f>
        <v>A</v>
      </c>
      <c r="B23" s="41">
        <f>IFERROR(VLOOKUP(C23,[3]LISTE_AGENTS!$A:$G,7,FALSE),"")</f>
        <v>0</v>
      </c>
      <c r="C23" s="29" t="s">
        <v>141</v>
      </c>
      <c r="D23" s="36" t="str">
        <f>IFERROR(VLOOKUP(C23,[3]LISTE_AGENTS!$A:$G,4,FALSE),"")</f>
        <v>Rochetaing Teddy</v>
      </c>
      <c r="E23" s="44" t="str">
        <f>IFERROR(IF(OR(A23="A",A23="R"),INDEX([4]Pointage!$1:$1048576,MATCH(D23,[4]Pointage!$D:$D,0),MATCH($F$4,[4]Pointage!$1:$1,0))),"")</f>
        <v>GIOFFREDO</v>
      </c>
      <c r="F23" s="7" t="str">
        <f>IF(COUNTIFS(Feuil1!A:A,IF(ISERROR(FIND("|",$E23,1)),$E23,LEFT($E23,FIND("|",$E23,1)-2)),Feuil1!B:B,F$7)=0,"","X")</f>
        <v>X</v>
      </c>
      <c r="G23" s="8" t="str">
        <f>IF(COUNTIFS(Feuil1!A:A,IF(ISERROR(FIND("|",$E23,1)),$E23,LEFT($E23,FIND("|",$E23,1)-2)),Feuil1!B:B,G$7)=0,"","X")</f>
        <v/>
      </c>
      <c r="H23" s="8" t="str">
        <f>IF(COUNTIFS(Feuil1!A:A,IF(ISERROR(FIND("|",$E23,1)),$E23,LEFT($E23,FIND("|",$E23,1)-2)),Feuil1!B:B,H$7)=0,"","X")</f>
        <v/>
      </c>
      <c r="I23" s="39" t="str">
        <f>IF(COUNTIFS(Feuil1!A:A,IF(ISERROR(FIND("|",$E23,1)),$E23,LEFT($E23,FIND("|",$E23,1)-2)),Feuil1!B:B,I$7)=0,"","X")</f>
        <v/>
      </c>
      <c r="J23" s="7" t="str">
        <f>IF(COUNTIFS(Feuil1!A:A,IF(ISERROR(FIND("|",$E23,1)),$E23,LEFT($E23,FIND("|",$E23,1)-2)),Feuil1!B:B,J$7)=0,"","X")</f>
        <v/>
      </c>
      <c r="K23" s="8" t="str">
        <f>IF(COUNTIFS(Feuil1!A:A,IF(ISERROR(FIND("|",$E23,1)),$E23,LEFT($E23,FIND("|",$E23,1)-2)),Feuil1!B:B,K$7)=0,"","X")</f>
        <v/>
      </c>
      <c r="L23" s="39" t="str">
        <f>IF(COUNTIFS(Feuil1!A:A,IF(ISERROR(FIND("|",$E23,1)),$E23,LEFT($E23,FIND("|",$E23,1)-2)),Feuil1!B:B,L$7)=0,"","X")</f>
        <v/>
      </c>
      <c r="M23" s="45"/>
      <c r="N23" s="3"/>
    </row>
    <row r="24" spans="1:22" ht="26.1" customHeight="1">
      <c r="A24" s="41" t="str">
        <f>IFERROR(VLOOKUP(C24,[3]LISTE_AGENTS!$A:$I,9,FALSE),"")</f>
        <v>A</v>
      </c>
      <c r="B24" s="41">
        <f>IFERROR(VLOOKUP(C24,[3]LISTE_AGENTS!$A:$G,7,FALSE),"")</f>
        <v>0</v>
      </c>
      <c r="C24" s="29" t="s">
        <v>132</v>
      </c>
      <c r="D24" s="36" t="str">
        <f>IFERROR(VLOOKUP(C24,[3]LISTE_AGENTS!$A:$G,4,FALSE),"")</f>
        <v>Khnati Kamal</v>
      </c>
      <c r="E24" s="44" t="str">
        <f>IFERROR(IF(OR(A24="A",A24="R"),INDEX([4]Pointage!$1:$1048576,MATCH(D24,[4]Pointage!$D:$D,0),MATCH($F$4,[4]Pointage!$1:$1,0))),"")</f>
        <v>GROSSO</v>
      </c>
      <c r="F24" s="7" t="str">
        <f>IF(COUNTIFS(Feuil1!A:A,IF(ISERROR(FIND("|",$E24,1)),$E24,LEFT($E24,FIND("|",$E24,1)-2)),Feuil1!B:B,F$7)=0,"","X")</f>
        <v>X</v>
      </c>
      <c r="G24" s="8" t="str">
        <f>IF(COUNTIFS(Feuil1!A:A,IF(ISERROR(FIND("|",$E24,1)),$E24,LEFT($E24,FIND("|",$E24,1)-2)),Feuil1!B:B,G$7)=0,"","X")</f>
        <v/>
      </c>
      <c r="H24" s="8" t="str">
        <f>IF(COUNTIFS(Feuil1!A:A,IF(ISERROR(FIND("|",$E24,1)),$E24,LEFT($E24,FIND("|",$E24,1)-2)),Feuil1!B:B,H$7)=0,"","X")</f>
        <v/>
      </c>
      <c r="I24" s="39" t="str">
        <f>IF(COUNTIFS(Feuil1!A:A,IF(ISERROR(FIND("|",$E24,1)),$E24,LEFT($E24,FIND("|",$E24,1)-2)),Feuil1!B:B,I$7)=0,"","X")</f>
        <v/>
      </c>
      <c r="J24" s="7" t="str">
        <f>IF(COUNTIFS(Feuil1!A:A,IF(ISERROR(FIND("|",$E24,1)),$E24,LEFT($E24,FIND("|",$E24,1)-2)),Feuil1!B:B,J$7)=0,"","X")</f>
        <v/>
      </c>
      <c r="K24" s="8" t="str">
        <f>IF(COUNTIFS(Feuil1!A:A,IF(ISERROR(FIND("|",$E24,1)),$E24,LEFT($E24,FIND("|",$E24,1)-2)),Feuil1!B:B,K$7)=0,"","X")</f>
        <v/>
      </c>
      <c r="L24" s="39" t="str">
        <f>IF(COUNTIFS(Feuil1!A:A,IF(ISERROR(FIND("|",$E24,1)),$E24,LEFT($E24,FIND("|",$E24,1)-2)),Feuil1!B:B,L$7)=0,"","X")</f>
        <v/>
      </c>
      <c r="M24" s="45"/>
      <c r="N24" s="3"/>
    </row>
    <row r="25" spans="1:22" ht="26.1" customHeight="1">
      <c r="A25" s="41" t="str">
        <f>IFERROR(VLOOKUP(C25,[3]LISTE_AGENTS!$A:$I,9,FALSE),"")</f>
        <v>A</v>
      </c>
      <c r="B25" s="41">
        <f>IFERROR(VLOOKUP(C25,[3]LISTE_AGENTS!$A:$G,7,FALSE),"")</f>
        <v>0</v>
      </c>
      <c r="C25" s="29" t="s">
        <v>136</v>
      </c>
      <c r="D25" s="36" t="str">
        <f>IFERROR(VLOOKUP(C25,[3]LISTE_AGENTS!$A:$G,4,FALSE),"")</f>
        <v>Palombo Philippe</v>
      </c>
      <c r="E25" s="44" t="str">
        <f>IFERROR(IF(OR(A25="A",A25="R"),INDEX([4]Pointage!$1:$1048576,MATCH(D25,[4]Pointage!$D:$D,0),MATCH($F$4,[4]Pointage!$1:$1,0))),"")</f>
        <v>GROSSO</v>
      </c>
      <c r="F25" s="7" t="str">
        <f>IF(COUNTIFS(Feuil1!A:A,IF(ISERROR(FIND("|",$E25,1)),$E25,LEFT($E25,FIND("|",$E25,1)-2)),Feuil1!B:B,F$7)=0,"","X")</f>
        <v>X</v>
      </c>
      <c r="G25" s="8" t="str">
        <f>IF(COUNTIFS(Feuil1!A:A,IF(ISERROR(FIND("|",$E25,1)),$E25,LEFT($E25,FIND("|",$E25,1)-2)),Feuil1!B:B,G$7)=0,"","X")</f>
        <v/>
      </c>
      <c r="H25" s="8" t="str">
        <f>IF(COUNTIFS(Feuil1!A:A,IF(ISERROR(FIND("|",$E25,1)),$E25,LEFT($E25,FIND("|",$E25,1)-2)),Feuil1!B:B,H$7)=0,"","X")</f>
        <v/>
      </c>
      <c r="I25" s="39" t="str">
        <f>IF(COUNTIFS(Feuil1!A:A,IF(ISERROR(FIND("|",$E25,1)),$E25,LEFT($E25,FIND("|",$E25,1)-2)),Feuil1!B:B,I$7)=0,"","X")</f>
        <v/>
      </c>
      <c r="J25" s="7" t="str">
        <f>IF(COUNTIFS(Feuil1!A:A,IF(ISERROR(FIND("|",$E25,1)),$E25,LEFT($E25,FIND("|",$E25,1)-2)),Feuil1!B:B,J$7)=0,"","X")</f>
        <v/>
      </c>
      <c r="K25" s="8" t="str">
        <f>IF(COUNTIFS(Feuil1!A:A,IF(ISERROR(FIND("|",$E25,1)),$E25,LEFT($E25,FIND("|",$E25,1)-2)),Feuil1!B:B,K$7)=0,"","X")</f>
        <v/>
      </c>
      <c r="L25" s="39" t="str">
        <f>IF(COUNTIFS(Feuil1!A:A,IF(ISERROR(FIND("|",$E25,1)),$E25,LEFT($E25,FIND("|",$E25,1)-2)),Feuil1!B:B,L$7)=0,"","X")</f>
        <v/>
      </c>
      <c r="M25" s="45"/>
      <c r="N25" s="3"/>
      <c r="S25" s="3" t="str">
        <f>IF(G24="X",LISTE_OM,IF(G24="X",LISTE_MONSTRE,""))</f>
        <v/>
      </c>
    </row>
    <row r="26" spans="1:22" ht="26.1" customHeight="1">
      <c r="A26" s="41" t="str">
        <f>IFERROR(VLOOKUP(C26,[3]LISTE_AGENTS!$A:$I,9,FALSE),"")</f>
        <v>A</v>
      </c>
      <c r="B26" s="41">
        <f>IFERROR(VLOOKUP(C26,[3]LISTE_AGENTS!$A:$G,7,FALSE),"")</f>
        <v>0</v>
      </c>
      <c r="C26" s="29" t="s">
        <v>121</v>
      </c>
      <c r="D26" s="36" t="str">
        <f>IFERROR(VLOOKUP(C26,[3]LISTE_AGENTS!$A:$G,4,FALSE),"")</f>
        <v>Bensoltane Florian</v>
      </c>
      <c r="E26" s="44" t="str">
        <f>IFERROR(IF(OR(A26="A",A26="R"),INDEX([4]Pointage!$1:$1048576,MATCH(D26,[4]Pointage!$D:$D,0),MATCH($F$4,[4]Pointage!$1:$1,0))),"")</f>
        <v>Maladie</v>
      </c>
      <c r="F26" s="7" t="str">
        <f>IF(COUNTIFS(Feuil1!A:A,IF(ISERROR(FIND("|",$E26,1)),$E26,LEFT($E26,FIND("|",$E26,1)-2)),Feuil1!B:B,F$7)=0,"","X")</f>
        <v/>
      </c>
      <c r="G26" s="8" t="str">
        <f>IF(COUNTIFS(Feuil1!A:A,IF(ISERROR(FIND("|",$E26,1)),$E26,LEFT($E26,FIND("|",$E26,1)-2)),Feuil1!B:B,G$7)=0,"","X")</f>
        <v/>
      </c>
      <c r="H26" s="8" t="str">
        <f>IF(COUNTIFS(Feuil1!A:A,IF(ISERROR(FIND("|",$E26,1)),$E26,LEFT($E26,FIND("|",$E26,1)-2)),Feuil1!B:B,H$7)=0,"","X")</f>
        <v/>
      </c>
      <c r="I26" s="39" t="str">
        <f>IF(COUNTIFS(Feuil1!A:A,IF(ISERROR(FIND("|",$E26,1)),$E26,LEFT($E26,FIND("|",$E26,1)-2)),Feuil1!B:B,I$7)=0,"","X")</f>
        <v/>
      </c>
      <c r="J26" s="7" t="str">
        <f>IF(COUNTIFS(Feuil1!A:A,IF(ISERROR(FIND("|",$E26,1)),$E26,LEFT($E26,FIND("|",$E26,1)-2)),Feuil1!B:B,J$7)=0,"","X")</f>
        <v/>
      </c>
      <c r="K26" s="8" t="str">
        <f>IF(COUNTIFS(Feuil1!A:A,IF(ISERROR(FIND("|",$E26,1)),$E26,LEFT($E26,FIND("|",$E26,1)-2)),Feuil1!B:B,K$7)=0,"","X")</f>
        <v>X</v>
      </c>
      <c r="L26" s="39" t="str">
        <f>IF(COUNTIFS(Feuil1!A:A,IF(ISERROR(FIND("|",$E26,1)),$E26,LEFT($E26,FIND("|",$E26,1)-2)),Feuil1!B:B,L$7)=0,"","X")</f>
        <v/>
      </c>
      <c r="M26" s="45"/>
      <c r="N26" s="3"/>
    </row>
    <row r="27" spans="1:22" ht="26.1" customHeight="1">
      <c r="A27" s="41" t="str">
        <f>IFERROR(VLOOKUP(C27,[3]LISTE_AGENTS!$A:$I,9,FALSE),"")</f>
        <v>A</v>
      </c>
      <c r="B27" s="41">
        <f>IFERROR(VLOOKUP(C27,[3]LISTE_AGENTS!$A:$G,7,FALSE),"")</f>
        <v>0</v>
      </c>
      <c r="C27" s="29" t="s">
        <v>134</v>
      </c>
      <c r="D27" s="36" t="str">
        <f>IFERROR(VLOOKUP(C27,[3]LISTE_AGENTS!$A:$G,4,FALSE),"")</f>
        <v>Pallanca Gérard</v>
      </c>
      <c r="E27" s="44" t="str">
        <f>IFERROR(IF(OR(A27="A",A27="R"),INDEX([4]Pointage!$1:$1048576,MATCH(D27,[4]Pointage!$D:$D,0),MATCH($F$4,[4]Pointage!$1:$1,0))),"")</f>
        <v>Maladie</v>
      </c>
      <c r="F27" s="7" t="str">
        <f>IF(COUNTIFS(Feuil1!A:A,IF(ISERROR(FIND("|",$E27,1)),$E27,LEFT($E27,FIND("|",$E27,1)-2)),Feuil1!B:B,F$7)=0,"","X")</f>
        <v/>
      </c>
      <c r="G27" s="8" t="str">
        <f>IF(COUNTIFS(Feuil1!A:A,IF(ISERROR(FIND("|",$E27,1)),$E27,LEFT($E27,FIND("|",$E27,1)-2)),Feuil1!B:B,G$7)=0,"","X")</f>
        <v/>
      </c>
      <c r="H27" s="8" t="str">
        <f>IF(COUNTIFS(Feuil1!A:A,IF(ISERROR(FIND("|",$E27,1)),$E27,LEFT($E27,FIND("|",$E27,1)-2)),Feuil1!B:B,H$7)=0,"","X")</f>
        <v/>
      </c>
      <c r="I27" s="39" t="str">
        <f>IF(COUNTIFS(Feuil1!A:A,IF(ISERROR(FIND("|",$E27,1)),$E27,LEFT($E27,FIND("|",$E27,1)-2)),Feuil1!B:B,I$7)=0,"","X")</f>
        <v/>
      </c>
      <c r="J27" s="7" t="str">
        <f>IF(COUNTIFS(Feuil1!A:A,IF(ISERROR(FIND("|",$E27,1)),$E27,LEFT($E27,FIND("|",$E27,1)-2)),Feuil1!B:B,J$7)=0,"","X")</f>
        <v/>
      </c>
      <c r="K27" s="8" t="str">
        <f>IF(COUNTIFS(Feuil1!A:A,IF(ISERROR(FIND("|",$E27,1)),$E27,LEFT($E27,FIND("|",$E27,1)-2)),Feuil1!B:B,K$7)=0,"","X")</f>
        <v>X</v>
      </c>
      <c r="L27" s="39" t="str">
        <f>IF(COUNTIFS(Feuil1!A:A,IF(ISERROR(FIND("|",$E27,1)),$E27,LEFT($E27,FIND("|",$E27,1)-2)),Feuil1!B:B,L$7)=0,"","X")</f>
        <v/>
      </c>
      <c r="M27" s="45"/>
    </row>
    <row r="28" spans="1:22" ht="26.1" customHeight="1">
      <c r="A28" s="41" t="str">
        <f>IFERROR(VLOOKUP(C28,[3]LISTE_AGENTS!$A:$I,9,FALSE),"")</f>
        <v>A</v>
      </c>
      <c r="B28" s="41">
        <f>IFERROR(VLOOKUP(C28,[3]LISTE_AGENTS!$A:$G,7,FALSE),"")</f>
        <v>0</v>
      </c>
      <c r="C28" s="29" t="s">
        <v>142</v>
      </c>
      <c r="D28" s="36" t="str">
        <f>IFERROR(VLOOKUP(C28,[3]LISTE_AGENTS!$A:$G,4,FALSE),"")</f>
        <v>Salvatici Paul</v>
      </c>
      <c r="E28" s="44" t="str">
        <f>IFERROR(IF(OR(A28="A",A28="R"),INDEX([4]Pointage!$1:$1048576,MATCH(D28,[4]Pointage!$D:$D,0),MATCH($F$4,[4]Pointage!$1:$1,0))),"")</f>
        <v>Maladie</v>
      </c>
      <c r="F28" s="7" t="str">
        <f>IF(COUNTIFS(Feuil1!A:A,IF(ISERROR(FIND("|",$E28,1)),$E28,LEFT($E28,FIND("|",$E28,1)-2)),Feuil1!B:B,F$7)=0,"","X")</f>
        <v/>
      </c>
      <c r="G28" s="8" t="str">
        <f>IF(COUNTIFS(Feuil1!A:A,IF(ISERROR(FIND("|",$E28,1)),$E28,LEFT($E28,FIND("|",$E28,1)-2)),Feuil1!B:B,G$7)=0,"","X")</f>
        <v/>
      </c>
      <c r="H28" s="8" t="str">
        <f>IF(COUNTIFS(Feuil1!A:A,IF(ISERROR(FIND("|",$E28,1)),$E28,LEFT($E28,FIND("|",$E28,1)-2)),Feuil1!B:B,H$7)=0,"","X")</f>
        <v/>
      </c>
      <c r="I28" s="39" t="str">
        <f>IF(COUNTIFS(Feuil1!A:A,IF(ISERROR(FIND("|",$E28,1)),$E28,LEFT($E28,FIND("|",$E28,1)-2)),Feuil1!B:B,I$7)=0,"","X")</f>
        <v/>
      </c>
      <c r="J28" s="7" t="str">
        <f>IF(COUNTIFS(Feuil1!A:A,IF(ISERROR(FIND("|",$E28,1)),$E28,LEFT($E28,FIND("|",$E28,1)-2)),Feuil1!B:B,J$7)=0,"","X")</f>
        <v/>
      </c>
      <c r="K28" s="8" t="str">
        <f>IF(COUNTIFS(Feuil1!A:A,IF(ISERROR(FIND("|",$E28,1)),$E28,LEFT($E28,FIND("|",$E28,1)-2)),Feuil1!B:B,K$7)=0,"","X")</f>
        <v>X</v>
      </c>
      <c r="L28" s="39" t="str">
        <f>IF(COUNTIFS(Feuil1!A:A,IF(ISERROR(FIND("|",$E28,1)),$E28,LEFT($E28,FIND("|",$E28,1)-2)),Feuil1!B:B,L$7)=0,"","X")</f>
        <v/>
      </c>
      <c r="M28" s="45"/>
      <c r="Q28"/>
      <c r="R28"/>
      <c r="S28"/>
    </row>
    <row r="29" spans="1:22" ht="26.1" customHeight="1">
      <c r="A29" s="41" t="str">
        <f>IFERROR(VLOOKUP(C29,[3]LISTE_AGENTS!$A:$I,9,FALSE),"")</f>
        <v>A</v>
      </c>
      <c r="B29" s="41">
        <f>IFERROR(VLOOKUP(C29,[3]LISTE_AGENTS!$A:$G,7,FALSE),"")</f>
        <v>0</v>
      </c>
      <c r="C29" s="30" t="s">
        <v>143</v>
      </c>
      <c r="D29" s="36" t="str">
        <f>IFERROR(VLOOKUP(C29,[3]LISTE_AGENTS!$A:$G,4,FALSE),"")</f>
        <v>Scala Cédric</v>
      </c>
      <c r="E29" s="44" t="str">
        <f>IFERROR(IF(OR(A29="A",A29="R"),INDEX([4]Pointage!$1:$1048576,MATCH(D29,[4]Pointage!$D:$D,0),MATCH($F$4,[4]Pointage!$1:$1,0))),"")</f>
        <v>Maladie</v>
      </c>
      <c r="F29" s="7" t="str">
        <f>IF(COUNTIFS(Feuil1!A:A,IF(ISERROR(FIND("|",$E29,1)),$E29,LEFT($E29,FIND("|",$E29,1)-2)),Feuil1!B:B,F$7)=0,"","X")</f>
        <v/>
      </c>
      <c r="G29" s="8" t="str">
        <f>IF(COUNTIFS(Feuil1!A:A,IF(ISERROR(FIND("|",$E29,1)),$E29,LEFT($E29,FIND("|",$E29,1)-2)),Feuil1!B:B,G$7)=0,"","X")</f>
        <v/>
      </c>
      <c r="H29" s="8" t="str">
        <f>IF(COUNTIFS(Feuil1!A:A,IF(ISERROR(FIND("|",$E29,1)),$E29,LEFT($E29,FIND("|",$E29,1)-2)),Feuil1!B:B,H$7)=0,"","X")</f>
        <v/>
      </c>
      <c r="I29" s="39" t="str">
        <f>IF(COUNTIFS(Feuil1!A:A,IF(ISERROR(FIND("|",$E29,1)),$E29,LEFT($E29,FIND("|",$E29,1)-2)),Feuil1!B:B,I$7)=0,"","X")</f>
        <v/>
      </c>
      <c r="J29" s="7" t="str">
        <f>IF(COUNTIFS(Feuil1!A:A,IF(ISERROR(FIND("|",$E29,1)),$E29,LEFT($E29,FIND("|",$E29,1)-2)),Feuil1!B:B,J$7)=0,"","X")</f>
        <v/>
      </c>
      <c r="K29" s="8" t="str">
        <f>IF(COUNTIFS(Feuil1!A:A,IF(ISERROR(FIND("|",$E29,1)),$E29,LEFT($E29,FIND("|",$E29,1)-2)),Feuil1!B:B,K$7)=0,"","X")</f>
        <v>X</v>
      </c>
      <c r="L29" s="39" t="str">
        <f>IF(COUNTIFS(Feuil1!A:A,IF(ISERROR(FIND("|",$E29,1)),$E29,LEFT($E29,FIND("|",$E29,1)-2)),Feuil1!B:B,L$7)=0,"","X")</f>
        <v/>
      </c>
      <c r="M29" s="45"/>
    </row>
    <row r="30" spans="1:22" ht="26.1" customHeight="1">
      <c r="A30" s="41" t="str">
        <f>IFERROR(VLOOKUP(C30,[3]LISTE_AGENTS!$A:$I,9,FALSE),"")</f>
        <v>A</v>
      </c>
      <c r="B30" s="41">
        <f>IFERROR(VLOOKUP(C30,[3]LISTE_AGENTS!$A:$G,7,FALSE),"")</f>
        <v>0</v>
      </c>
      <c r="C30" s="29" t="s">
        <v>122</v>
      </c>
      <c r="D30" s="36" t="str">
        <f>IFERROR(VLOOKUP(C30,[3]LISTE_AGENTS!$A:$G,4,FALSE),"")</f>
        <v>Besch Raymond</v>
      </c>
      <c r="E30" s="44" t="str">
        <f>IFERROR(IF(OR(A30="A",A30="R"),INDEX([4]Pointage!$1:$1048576,MATCH(D30,[4]Pointage!$D:$D,0),MATCH($F$4,[4]Pointage!$1:$1,0))),"")</f>
        <v>MT BORON</v>
      </c>
      <c r="F30" s="7" t="str">
        <f>IF(COUNTIFS(Feuil1!A:A,IF(ISERROR(FIND("|",$E30,1)),$E30,LEFT($E30,FIND("|",$E30,1)-2)),Feuil1!B:B,F$7)=0,"","X")</f>
        <v>X</v>
      </c>
      <c r="G30" s="8" t="str">
        <f>IF(COUNTIFS(Feuil1!A:A,IF(ISERROR(FIND("|",$E30,1)),$E30,LEFT($E30,FIND("|",$E30,1)-2)),Feuil1!B:B,G$7)=0,"","X")</f>
        <v/>
      </c>
      <c r="H30" s="8" t="str">
        <f>IF(COUNTIFS(Feuil1!A:A,IF(ISERROR(FIND("|",$E30,1)),$E30,LEFT($E30,FIND("|",$E30,1)-2)),Feuil1!B:B,H$7)=0,"","X")</f>
        <v/>
      </c>
      <c r="I30" s="39" t="str">
        <f>IF(COUNTIFS(Feuil1!A:A,IF(ISERROR(FIND("|",$E30,1)),$E30,LEFT($E30,FIND("|",$E30,1)-2)),Feuil1!B:B,I$7)=0,"","X")</f>
        <v/>
      </c>
      <c r="J30" s="7" t="str">
        <f>IF(COUNTIFS(Feuil1!A:A,IF(ISERROR(FIND("|",$E30,1)),$E30,LEFT($E30,FIND("|",$E30,1)-2)),Feuil1!B:B,J$7)=0,"","X")</f>
        <v/>
      </c>
      <c r="K30" s="8" t="str">
        <f>IF(COUNTIFS(Feuil1!A:A,IF(ISERROR(FIND("|",$E30,1)),$E30,LEFT($E30,FIND("|",$E30,1)-2)),Feuil1!B:B,K$7)=0,"","X")</f>
        <v/>
      </c>
      <c r="L30" s="39" t="str">
        <f>IF(COUNTIFS(Feuil1!A:A,IF(ISERROR(FIND("|",$E30,1)),$E30,LEFT($E30,FIND("|",$E30,1)-2)),Feuil1!B:B,L$7)=0,"","X")</f>
        <v/>
      </c>
      <c r="M30" s="45"/>
      <c r="N30" s="3"/>
      <c r="S30" s="3" t="str">
        <f>IF(G29="X",LISTE_OM,IF(G29="X",LISTE_MONSTRE,""))</f>
        <v/>
      </c>
    </row>
    <row r="31" spans="1:22" ht="26.1" customHeight="1">
      <c r="A31" s="41" t="str">
        <f>IFERROR(VLOOKUP(C31,[3]LISTE_AGENTS!$A:$I,9,FALSE),"")</f>
        <v>A</v>
      </c>
      <c r="B31" s="41">
        <f>IFERROR(VLOOKUP(C31,[3]LISTE_AGENTS!$A:$G,7,FALSE),"")</f>
        <v>0</v>
      </c>
      <c r="C31" s="29" t="s">
        <v>140</v>
      </c>
      <c r="D31" s="36" t="str">
        <f>IFERROR(VLOOKUP(C31,[3]LISTE_AGENTS!$A:$G,4,FALSE),"")</f>
        <v>Robin Thierry</v>
      </c>
      <c r="E31" s="44" t="str">
        <f>IFERROR(IF(OR(A31="A",A31="R"),INDEX([4]Pointage!$1:$1048576,MATCH(D31,[4]Pointage!$D:$D,0),MATCH($F$4,[4]Pointage!$1:$1,0))),"")</f>
        <v>MT BORON</v>
      </c>
      <c r="F31" s="7" t="str">
        <f>IF(COUNTIFS(Feuil1!A:A,IF(ISERROR(FIND("|",$E31,1)),$E31,LEFT($E31,FIND("|",$E31,1)-2)),Feuil1!B:B,F$7)=0,"","X")</f>
        <v>X</v>
      </c>
      <c r="G31" s="8" t="str">
        <f>IF(COUNTIFS(Feuil1!A:A,IF(ISERROR(FIND("|",$E31,1)),$E31,LEFT($E31,FIND("|",$E31,1)-2)),Feuil1!B:B,G$7)=0,"","X")</f>
        <v/>
      </c>
      <c r="H31" s="8" t="str">
        <f>IF(COUNTIFS(Feuil1!A:A,IF(ISERROR(FIND("|",$E31,1)),$E31,LEFT($E31,FIND("|",$E31,1)-2)),Feuil1!B:B,H$7)=0,"","X")</f>
        <v/>
      </c>
      <c r="I31" s="39" t="str">
        <f>IF(COUNTIFS(Feuil1!A:A,IF(ISERROR(FIND("|",$E31,1)),$E31,LEFT($E31,FIND("|",$E31,1)-2)),Feuil1!B:B,I$7)=0,"","X")</f>
        <v/>
      </c>
      <c r="J31" s="7" t="str">
        <f>IF(COUNTIFS(Feuil1!A:A,IF(ISERROR(FIND("|",$E31,1)),$E31,LEFT($E31,FIND("|",$E31,1)-2)),Feuil1!B:B,J$7)=0,"","X")</f>
        <v/>
      </c>
      <c r="K31" s="8" t="str">
        <f>IF(COUNTIFS(Feuil1!A:A,IF(ISERROR(FIND("|",$E31,1)),$E31,LEFT($E31,FIND("|",$E31,1)-2)),Feuil1!B:B,K$7)=0,"","X")</f>
        <v/>
      </c>
      <c r="L31" s="39" t="str">
        <f>IF(COUNTIFS(Feuil1!A:A,IF(ISERROR(FIND("|",$E31,1)),$E31,LEFT($E31,FIND("|",$E31,1)-2)),Feuil1!B:B,L$7)=0,"","X")</f>
        <v/>
      </c>
      <c r="M31" s="45"/>
      <c r="S31"/>
    </row>
    <row r="32" spans="1:22" ht="26.1" customHeight="1">
      <c r="A32" s="41" t="str">
        <f>IFERROR(VLOOKUP(C32,[3]LISTE_AGENTS!$A:$I,9,FALSE),"")</f>
        <v>A</v>
      </c>
      <c r="B32" s="41">
        <f>IFERROR(VLOOKUP(C32,[3]LISTE_AGENTS!$A:$G,7,FALSE),"")</f>
        <v>0</v>
      </c>
      <c r="C32" s="29" t="s">
        <v>146</v>
      </c>
      <c r="D32" s="36" t="str">
        <f>IFERROR(VLOOKUP(C32,[3]LISTE_AGENTS!$A:$G,4,FALSE),"")</f>
        <v>Tigani Anthony</v>
      </c>
      <c r="E32" s="44" t="str">
        <f>IFERROR(IF(OR(A32="A",A32="R"),INDEX([4]Pointage!$1:$1048576,MATCH(D32,[4]Pointage!$D:$D,0),MATCH($F$4,[4]Pointage!$1:$1,0))),"")</f>
        <v>MUSICIEN</v>
      </c>
      <c r="F32" s="7" t="str">
        <f>IF(COUNTIFS(Feuil1!A:A,IF(ISERROR(FIND("|",$E32,1)),$E32,LEFT($E32,FIND("|",$E32,1)-2)),Feuil1!B:B,F$7)=0,"","X")</f>
        <v>X</v>
      </c>
      <c r="G32" s="8" t="str">
        <f>IF(COUNTIFS(Feuil1!A:A,IF(ISERROR(FIND("|",$E32,1)),$E32,LEFT($E32,FIND("|",$E32,1)-2)),Feuil1!B:B,G$7)=0,"","X")</f>
        <v/>
      </c>
      <c r="H32" s="8" t="str">
        <f>IF(COUNTIFS(Feuil1!A:A,IF(ISERROR(FIND("|",$E32,1)),$E32,LEFT($E32,FIND("|",$E32,1)-2)),Feuil1!B:B,H$7)=0,"","X")</f>
        <v/>
      </c>
      <c r="I32" s="39" t="str">
        <f>IF(COUNTIFS(Feuil1!A:A,IF(ISERROR(FIND("|",$E32,1)),$E32,LEFT($E32,FIND("|",$E32,1)-2)),Feuil1!B:B,I$7)=0,"","X")</f>
        <v/>
      </c>
      <c r="J32" s="7" t="str">
        <f>IF(COUNTIFS(Feuil1!A:A,IF(ISERROR(FIND("|",$E32,1)),$E32,LEFT($E32,FIND("|",$E32,1)-2)),Feuil1!B:B,J$7)=0,"","X")</f>
        <v/>
      </c>
      <c r="K32" s="8" t="str">
        <f>IF(COUNTIFS(Feuil1!A:A,IF(ISERROR(FIND("|",$E32,1)),$E32,LEFT($E32,FIND("|",$E32,1)-2)),Feuil1!B:B,K$7)=0,"","X")</f>
        <v/>
      </c>
      <c r="L32" s="39" t="str">
        <f>IF(COUNTIFS(Feuil1!A:A,IF(ISERROR(FIND("|",$E32,1)),$E32,LEFT($E32,FIND("|",$E32,1)-2)),Feuil1!B:B,L$7)=0,"","X")</f>
        <v/>
      </c>
      <c r="M32" s="45"/>
      <c r="N32" s="3"/>
    </row>
    <row r="33" spans="1:20" ht="26.1" customHeight="1">
      <c r="A33" s="41" t="str">
        <f>IFERROR(VLOOKUP(C33,[3]LISTE_AGENTS!$A:$I,9,FALSE),"")</f>
        <v>A</v>
      </c>
      <c r="B33" s="41">
        <f>IFERROR(VLOOKUP(C33,[3]LISTE_AGENTS!$A:$G,7,FALSE),"")</f>
        <v>0</v>
      </c>
      <c r="C33" s="29" t="s">
        <v>147</v>
      </c>
      <c r="D33" s="36" t="str">
        <f>IFERROR(VLOOKUP(C33,[3]LISTE_AGENTS!$A:$G,4,FALSE),"")</f>
        <v>Truglio Jérôme</v>
      </c>
      <c r="E33" s="44" t="str">
        <f>IFERROR(IF(OR(A33="A",A33="R"),INDEX([4]Pointage!$1:$1048576,MATCH(D33,[4]Pointage!$D:$D,0),MATCH($F$4,[4]Pointage!$1:$1,0))),"")</f>
        <v>MUSICIEN</v>
      </c>
      <c r="F33" s="7" t="str">
        <f>IF(COUNTIFS(Feuil1!A:A,IF(ISERROR(FIND("|",$E33,1)),$E33,LEFT($E33,FIND("|",$E33,1)-2)),Feuil1!B:B,F$7)=0,"","X")</f>
        <v>X</v>
      </c>
      <c r="G33" s="8" t="str">
        <f>IF(COUNTIFS(Feuil1!A:A,IF(ISERROR(FIND("|",$E33,1)),$E33,LEFT($E33,FIND("|",$E33,1)-2)),Feuil1!B:B,G$7)=0,"","X")</f>
        <v/>
      </c>
      <c r="H33" s="8" t="str">
        <f>IF(COUNTIFS(Feuil1!A:A,IF(ISERROR(FIND("|",$E33,1)),$E33,LEFT($E33,FIND("|",$E33,1)-2)),Feuil1!B:B,H$7)=0,"","X")</f>
        <v/>
      </c>
      <c r="I33" s="39" t="str">
        <f>IF(COUNTIFS(Feuil1!A:A,IF(ISERROR(FIND("|",$E33,1)),$E33,LEFT($E33,FIND("|",$E33,1)-2)),Feuil1!B:B,I$7)=0,"","X")</f>
        <v/>
      </c>
      <c r="J33" s="7" t="str">
        <f>IF(COUNTIFS(Feuil1!A:A,IF(ISERROR(FIND("|",$E33,1)),$E33,LEFT($E33,FIND("|",$E33,1)-2)),Feuil1!B:B,J$7)=0,"","X")</f>
        <v/>
      </c>
      <c r="K33" s="8" t="str">
        <f>IF(COUNTIFS(Feuil1!A:A,IF(ISERROR(FIND("|",$E33,1)),$E33,LEFT($E33,FIND("|",$E33,1)-2)),Feuil1!B:B,K$7)=0,"","X")</f>
        <v/>
      </c>
      <c r="L33" s="39" t="str">
        <f>IF(COUNTIFS(Feuil1!A:A,IF(ISERROR(FIND("|",$E33,1)),$E33,LEFT($E33,FIND("|",$E33,1)-2)),Feuil1!B:B,L$7)=0,"","X")</f>
        <v/>
      </c>
      <c r="M33" s="45"/>
      <c r="N33" s="3"/>
    </row>
    <row r="34" spans="1:20" ht="26.1" customHeight="1">
      <c r="A34" s="41" t="str">
        <f>IFERROR(VLOOKUP(C34,[3]LISTE_AGENTS!$A:$I,9,FALSE),"")</f>
        <v>A</v>
      </c>
      <c r="B34" s="41">
        <f>IFERROR(VLOOKUP(C34,[3]LISTE_AGENTS!$A:$G,7,FALSE),"")</f>
        <v>0</v>
      </c>
      <c r="C34" s="29" t="s">
        <v>124</v>
      </c>
      <c r="D34" s="36" t="str">
        <f>IFERROR(VLOOKUP(C34,[3]LISTE_AGENTS!$A:$G,4,FALSE),"")</f>
        <v>Brouwers Stéphane</v>
      </c>
      <c r="E34" s="44" t="str">
        <f>IFERROR(IF(OR(A34="A",A34="R"),INDEX([4]Pointage!$1:$1048576,MATCH(D34,[4]Pointage!$D:$D,0),MATCH($F$4,[4]Pointage!$1:$1,0))),"")</f>
        <v>NOTRE DAME</v>
      </c>
      <c r="F34" s="7" t="str">
        <f>IF(COUNTIFS(Feuil1!A:A,IF(ISERROR(FIND("|",$E34,1)),$E34,LEFT($E34,FIND("|",$E34,1)-2)),Feuil1!B:B,F$7)=0,"","X")</f>
        <v>X</v>
      </c>
      <c r="G34" s="8" t="str">
        <f>IF(COUNTIFS(Feuil1!A:A,IF(ISERROR(FIND("|",$E34,1)),$E34,LEFT($E34,FIND("|",$E34,1)-2)),Feuil1!B:B,G$7)=0,"","X")</f>
        <v/>
      </c>
      <c r="H34" s="8" t="str">
        <f>IF(COUNTIFS(Feuil1!A:A,IF(ISERROR(FIND("|",$E34,1)),$E34,LEFT($E34,FIND("|",$E34,1)-2)),Feuil1!B:B,H$7)=0,"","X")</f>
        <v/>
      </c>
      <c r="I34" s="39" t="str">
        <f>IF(COUNTIFS(Feuil1!A:A,IF(ISERROR(FIND("|",$E34,1)),$E34,LEFT($E34,FIND("|",$E34,1)-2)),Feuil1!B:B,I$7)=0,"","X")</f>
        <v/>
      </c>
      <c r="J34" s="7" t="str">
        <f>IF(COUNTIFS(Feuil1!A:A,IF(ISERROR(FIND("|",$E34,1)),$E34,LEFT($E34,FIND("|",$E34,1)-2)),Feuil1!B:B,J$7)=0,"","X")</f>
        <v/>
      </c>
      <c r="K34" s="8" t="str">
        <f>IF(COUNTIFS(Feuil1!A:A,IF(ISERROR(FIND("|",$E34,1)),$E34,LEFT($E34,FIND("|",$E34,1)-2)),Feuil1!B:B,K$7)=0,"","X")</f>
        <v/>
      </c>
      <c r="L34" s="39" t="str">
        <f>IF(COUNTIFS(Feuil1!A:A,IF(ISERROR(FIND("|",$E34,1)),$E34,LEFT($E34,FIND("|",$E34,1)-2)),Feuil1!B:B,L$7)=0,"","X")</f>
        <v/>
      </c>
      <c r="M34" s="45"/>
      <c r="N34" s="3"/>
      <c r="P34" s="24"/>
    </row>
    <row r="35" spans="1:20" ht="26.1" customHeight="1">
      <c r="A35" s="41" t="str">
        <f>IFERROR(VLOOKUP(C35,[3]LISTE_AGENTS!$A:$I,9,FALSE),"")</f>
        <v>A</v>
      </c>
      <c r="B35" s="41">
        <f>IFERROR(VLOOKUP(C35,[3]LISTE_AGENTS!$A:$G,7,FALSE),"")</f>
        <v>0</v>
      </c>
      <c r="C35" s="29" t="s">
        <v>128</v>
      </c>
      <c r="D35" s="36" t="str">
        <f>IFERROR(VLOOKUP(C35,[3]LISTE_AGENTS!$A:$G,4,FALSE),"")</f>
        <v>Demesy Cédric</v>
      </c>
      <c r="E35" s="44" t="str">
        <f>IFERROR(IF(OR(A35="A",A35="R"),INDEX([4]Pointage!$1:$1048576,MATCH(D35,[4]Pointage!$D:$D,0),MATCH($F$4,[4]Pointage!$1:$1,0))),"")</f>
        <v>NOTRE DAME</v>
      </c>
      <c r="F35" s="7" t="str">
        <f>IF(COUNTIFS(Feuil1!A:A,IF(ISERROR(FIND("|",$E35,1)),$E35,LEFT($E35,FIND("|",$E35,1)-2)),Feuil1!B:B,F$7)=0,"","X")</f>
        <v>X</v>
      </c>
      <c r="G35" s="8" t="str">
        <f>IF(COUNTIFS(Feuil1!A:A,IF(ISERROR(FIND("|",$E35,1)),$E35,LEFT($E35,FIND("|",$E35,1)-2)),Feuil1!B:B,G$7)=0,"","X")</f>
        <v/>
      </c>
      <c r="H35" s="8" t="str">
        <f>IF(COUNTIFS(Feuil1!A:A,IF(ISERROR(FIND("|",$E35,1)),$E35,LEFT($E35,FIND("|",$E35,1)-2)),Feuil1!B:B,H$7)=0,"","X")</f>
        <v/>
      </c>
      <c r="I35" s="39" t="str">
        <f>IF(COUNTIFS(Feuil1!A:A,IF(ISERROR(FIND("|",$E35,1)),$E35,LEFT($E35,FIND("|",$E35,1)-2)),Feuil1!B:B,I$7)=0,"","X")</f>
        <v/>
      </c>
      <c r="J35" s="7" t="str">
        <f>IF(COUNTIFS(Feuil1!A:A,IF(ISERROR(FIND("|",$E35,1)),$E35,LEFT($E35,FIND("|",$E35,1)-2)),Feuil1!B:B,J$7)=0,"","X")</f>
        <v/>
      </c>
      <c r="K35" s="8" t="str">
        <f>IF(COUNTIFS(Feuil1!A:A,IF(ISERROR(FIND("|",$E35,1)),$E35,LEFT($E35,FIND("|",$E35,1)-2)),Feuil1!B:B,K$7)=0,"","X")</f>
        <v/>
      </c>
      <c r="L35" s="39" t="str">
        <f>IF(COUNTIFS(Feuil1!A:A,IF(ISERROR(FIND("|",$E35,1)),$E35,LEFT($E35,FIND("|",$E35,1)-2)),Feuil1!B:B,L$7)=0,"","X")</f>
        <v/>
      </c>
      <c r="M35" s="45"/>
      <c r="N35" s="3"/>
    </row>
    <row r="36" spans="1:20" ht="26.1" customHeight="1">
      <c r="A36" s="41" t="str">
        <f>IFERROR(VLOOKUP(C36,[3]LISTE_AGENTS!$A:$I,9,FALSE),"")</f>
        <v>A</v>
      </c>
      <c r="B36" s="41">
        <f>IFERROR(VLOOKUP(C36,[3]LISTE_AGENTS!$A:$G,7,FALSE),"")</f>
        <v>0</v>
      </c>
      <c r="C36" s="77" t="s">
        <v>117</v>
      </c>
      <c r="D36" s="36" t="str">
        <f>IFERROR(VLOOKUP(C36,[3]LISTE_AGENTS!$A:$G,4,FALSE),"")</f>
        <v>Arlandis Jonathan</v>
      </c>
      <c r="E36" s="44" t="str">
        <f>IFERROR(IF(OR(A36="A",A36="R"),INDEX([4]Pointage!$1:$1048576,MATCH(D36,[4]Pointage!$D:$D,0),MATCH($F$4,[4]Pointage!$1:$1,0))),"")</f>
        <v>PORT</v>
      </c>
      <c r="F36" s="7" t="str">
        <f>IF(COUNTIFS(Feuil1!A:A,IF(ISERROR(FIND("|",$E36,1)),$E36,LEFT($E36,FIND("|",$E36,1)-2)),Feuil1!B:B,F$7)=0,"","X")</f>
        <v>X</v>
      </c>
      <c r="G36" s="8" t="str">
        <f>IF(COUNTIFS(Feuil1!A:A,IF(ISERROR(FIND("|",$E36,1)),$E36,LEFT($E36,FIND("|",$E36,1)-2)),Feuil1!B:B,G$7)=0,"","X")</f>
        <v/>
      </c>
      <c r="H36" s="8" t="str">
        <f>IF(COUNTIFS(Feuil1!A:A,IF(ISERROR(FIND("|",$E36,1)),$E36,LEFT($E36,FIND("|",$E36,1)-2)),Feuil1!B:B,H$7)=0,"","X")</f>
        <v/>
      </c>
      <c r="I36" s="39" t="str">
        <f>IF(COUNTIFS(Feuil1!A:A,IF(ISERROR(FIND("|",$E36,1)),$E36,LEFT($E36,FIND("|",$E36,1)-2)),Feuil1!B:B,I$7)=0,"","X")</f>
        <v/>
      </c>
      <c r="J36" s="7" t="str">
        <f>IF(COUNTIFS(Feuil1!A:A,IF(ISERROR(FIND("|",$E36,1)),$E36,LEFT($E36,FIND("|",$E36,1)-2)),Feuil1!B:B,J$7)=0,"","X")</f>
        <v/>
      </c>
      <c r="K36" s="8" t="str">
        <f>IF(COUNTIFS(Feuil1!A:A,IF(ISERROR(FIND("|",$E36,1)),$E36,LEFT($E36,FIND("|",$E36,1)-2)),Feuil1!B:B,K$7)=0,"","X")</f>
        <v/>
      </c>
      <c r="L36" s="39" t="str">
        <f>IF(COUNTIFS(Feuil1!A:A,IF(ISERROR(FIND("|",$E36,1)),$E36,LEFT($E36,FIND("|",$E36,1)-2)),Feuil1!B:B,L$7)=0,"","X")</f>
        <v/>
      </c>
      <c r="M36" s="45"/>
    </row>
    <row r="37" spans="1:20" ht="26.1" customHeight="1">
      <c r="A37" s="41" t="str">
        <f>IFERROR(VLOOKUP(C37,[3]LISTE_AGENTS!$A:$I,9,FALSE),"")</f>
        <v>A</v>
      </c>
      <c r="B37" s="41">
        <f>IFERROR(VLOOKUP(C37,[3]LISTE_AGENTS!$A:$G,7,FALSE),"")</f>
        <v>0</v>
      </c>
      <c r="C37" s="29" t="s">
        <v>144</v>
      </c>
      <c r="D37" s="36" t="str">
        <f>IFERROR(VLOOKUP(C37,[3]LISTE_AGENTS!$A:$G,4,FALSE),"")</f>
        <v>Stenzel Marcel</v>
      </c>
      <c r="E37" s="44" t="str">
        <f>IFERROR(IF(OR(A37="A",A37="R"),INDEX([4]Pointage!$1:$1048576,MATCH(D37,[4]Pointage!$D:$D,0),MATCH($F$4,[4]Pointage!$1:$1,0))),"")</f>
        <v>PORT</v>
      </c>
      <c r="F37" s="7" t="str">
        <f>IF(COUNTIFS(Feuil1!A:A,IF(ISERROR(FIND("|",$E37,1)),$E37,LEFT($E37,FIND("|",$E37,1)-2)),Feuil1!B:B,F$7)=0,"","X")</f>
        <v>X</v>
      </c>
      <c r="G37" s="8" t="str">
        <f>IF(COUNTIFS(Feuil1!A:A,IF(ISERROR(FIND("|",$E37,1)),$E37,LEFT($E37,FIND("|",$E37,1)-2)),Feuil1!B:B,G$7)=0,"","X")</f>
        <v/>
      </c>
      <c r="H37" s="8" t="str">
        <f>IF(COUNTIFS(Feuil1!A:A,IF(ISERROR(FIND("|",$E37,1)),$E37,LEFT($E37,FIND("|",$E37,1)-2)),Feuil1!B:B,H$7)=0,"","X")</f>
        <v/>
      </c>
      <c r="I37" s="39" t="str">
        <f>IF(COUNTIFS(Feuil1!A:A,IF(ISERROR(FIND("|",$E37,1)),$E37,LEFT($E37,FIND("|",$E37,1)-2)),Feuil1!B:B,I$7)=0,"","X")</f>
        <v/>
      </c>
      <c r="J37" s="7" t="str">
        <f>IF(COUNTIFS(Feuil1!A:A,IF(ISERROR(FIND("|",$E37,1)),$E37,LEFT($E37,FIND("|",$E37,1)-2)),Feuil1!B:B,J$7)=0,"","X")</f>
        <v/>
      </c>
      <c r="K37" s="8" t="str">
        <f>IF(COUNTIFS(Feuil1!A:A,IF(ISERROR(FIND("|",$E37,1)),$E37,LEFT($E37,FIND("|",$E37,1)-2)),Feuil1!B:B,K$7)=0,"","X")</f>
        <v/>
      </c>
      <c r="L37" s="39" t="str">
        <f>IF(COUNTIFS(Feuil1!A:A,IF(ISERROR(FIND("|",$E37,1)),$E37,LEFT($E37,FIND("|",$E37,1)-2)),Feuil1!B:B,L$7)=0,"","X")</f>
        <v/>
      </c>
      <c r="M37" s="45"/>
      <c r="Q37"/>
      <c r="R37"/>
      <c r="S37"/>
    </row>
    <row r="38" spans="1:20" ht="26.1" customHeight="1">
      <c r="A38" s="41" t="str">
        <f>IFERROR(VLOOKUP(C38,[3]LISTE_AGENTS!$A:$I,9,FALSE),"")</f>
        <v>A</v>
      </c>
      <c r="B38" s="41">
        <f>IFERROR(VLOOKUP(C38,[3]LISTE_AGENTS!$A:$G,7,FALSE),"")</f>
        <v>0</v>
      </c>
      <c r="C38" s="29" t="s">
        <v>118</v>
      </c>
      <c r="D38" s="36" t="str">
        <f>IFERROR(VLOOKUP(C38,[3]LISTE_AGENTS!$A:$G,4,FALSE),"")</f>
        <v>Arouen Patrice</v>
      </c>
      <c r="E38" s="44" t="str">
        <f>IFERROR(IF(OR(A38="A",A38="R"),INDEX([4]Pointage!$1:$1048576,MATCH(D38,[4]Pointage!$D:$D,0),MATCH($F$4,[4]Pointage!$1:$1,0))),"")</f>
        <v>PROMENADE</v>
      </c>
      <c r="F38" s="7" t="str">
        <f>IF(COUNTIFS(Feuil1!A:A,IF(ISERROR(FIND("|",$E38,1)),$E38,LEFT($E38,FIND("|",$E38,1)-2)),Feuil1!B:B,F$7)=0,"","X")</f>
        <v>X</v>
      </c>
      <c r="G38" s="8" t="str">
        <f>IF(COUNTIFS(Feuil1!A:A,IF(ISERROR(FIND("|",$E38,1)),$E38,LEFT($E38,FIND("|",$E38,1)-2)),Feuil1!B:B,G$7)=0,"","X")</f>
        <v/>
      </c>
      <c r="H38" s="8" t="str">
        <f>IF(COUNTIFS(Feuil1!A:A,IF(ISERROR(FIND("|",$E38,1)),$E38,LEFT($E38,FIND("|",$E38,1)-2)),Feuil1!B:B,H$7)=0,"","X")</f>
        <v/>
      </c>
      <c r="I38" s="39" t="str">
        <f>IF(COUNTIFS(Feuil1!A:A,IF(ISERROR(FIND("|",$E38,1)),$E38,LEFT($E38,FIND("|",$E38,1)-2)),Feuil1!B:B,I$7)=0,"","X")</f>
        <v/>
      </c>
      <c r="J38" s="7" t="str">
        <f>IF(COUNTIFS(Feuil1!A:A,IF(ISERROR(FIND("|",$E38,1)),$E38,LEFT($E38,FIND("|",$E38,1)-2)),Feuil1!B:B,J$7)=0,"","X")</f>
        <v/>
      </c>
      <c r="K38" s="8" t="str">
        <f>IF(COUNTIFS(Feuil1!A:A,IF(ISERROR(FIND("|",$E38,1)),$E38,LEFT($E38,FIND("|",$E38,1)-2)),Feuil1!B:B,K$7)=0,"","X")</f>
        <v/>
      </c>
      <c r="L38" s="39" t="str">
        <f>IF(COUNTIFS(Feuil1!A:A,IF(ISERROR(FIND("|",$E38,1)),$E38,LEFT($E38,FIND("|",$E38,1)-2)),Feuil1!B:B,L$7)=0,"","X")</f>
        <v/>
      </c>
      <c r="M38" s="45"/>
      <c r="N38" s="3"/>
      <c r="T38"/>
    </row>
    <row r="39" spans="1:20" ht="0" hidden="1" customHeight="1">
      <c r="A39" s="41" t="str">
        <f>IFERROR(VLOOKUP(C39,[3]LISTE_AGENTS!$A:$I,9,FALSE),"")</f>
        <v>A</v>
      </c>
      <c r="B39" s="41">
        <f>IFERROR(VLOOKUP(C39,[3]LISTE_AGENTS!$A:$G,7,FALSE),"")</f>
        <v>0</v>
      </c>
      <c r="C39" s="29" t="s">
        <v>117</v>
      </c>
      <c r="D39" s="36" t="str">
        <f>IFERROR(VLOOKUP(C39,[3]LISTE_AGENTS!$A:$G,4,FALSE),"")</f>
        <v>Arlandis Jonathan</v>
      </c>
      <c r="E39" s="44" t="str">
        <f>IFERROR(IF(OR(A39="A",A39="R"),INDEX([4]Pointage!$1:$1048576,MATCH(D39,[4]Pointage!$D:$D,0),MATCH($F$4,[4]Pointage!$1:$1,0))),"")</f>
        <v>PORT</v>
      </c>
      <c r="F39" s="7" t="str">
        <f>IF(COUNTIFS(Feuil1!A:A,IF(ISERROR(FIND("|",$E39,1)),$E39,LEFT($E39,FIND("|",$E39,1)-2)),Feuil1!B:B,F$7)=0,"","X")</f>
        <v>X</v>
      </c>
      <c r="G39" s="8" t="str">
        <f>IF(COUNTIFS(Feuil1!A:A,IF(ISERROR(FIND("|",$E39,1)),$E39,LEFT($E39,FIND("|",$E39,1)-2)),Feuil1!B:B,G$7)=0,"","X")</f>
        <v/>
      </c>
      <c r="H39" s="8" t="str">
        <f>IF(COUNTIFS(Feuil1!A:A,IF(ISERROR(FIND("|",$E39,1)),$E39,LEFT($E39,FIND("|",$E39,1)-2)),Feuil1!B:B,H$7)=0,"","X")</f>
        <v/>
      </c>
      <c r="I39" s="39" t="str">
        <f>IF(COUNTIFS(Feuil1!A:A,IF(ISERROR(FIND("|",$E39,1)),$E39,LEFT($E39,FIND("|",$E39,1)-2)),Feuil1!B:B,I$7)=0,"","X")</f>
        <v/>
      </c>
      <c r="J39" s="7" t="str">
        <f>IF(COUNTIFS(Feuil1!A:A,IF(ISERROR(FIND("|",$E39,1)),$E39,LEFT($E39,FIND("|",$E39,1)-2)),Feuil1!B:B,J$7)=0,"","X")</f>
        <v/>
      </c>
      <c r="K39" s="8" t="str">
        <f>IF(COUNTIFS(Feuil1!A:A,IF(ISERROR(FIND("|",$E39,1)),$E39,LEFT($E39,FIND("|",$E39,1)-2)),Feuil1!B:B,K$7)=0,"","X")</f>
        <v/>
      </c>
      <c r="L39" s="39" t="str">
        <f>IF(COUNTIFS(Feuil1!A:A,IF(ISERROR(FIND("|",$E39,1)),$E39,LEFT($E39,FIND("|",$E39,1)-2)),Feuil1!B:B,L$7)=0,"","X")</f>
        <v/>
      </c>
      <c r="M39" s="45">
        <f>IFERROR(VLOOKUP(E39,SECTEUR!A:B,2,FALSE),"")</f>
        <v>637</v>
      </c>
      <c r="N39" s="3"/>
    </row>
    <row r="40" spans="1:20" ht="26.1" customHeight="1">
      <c r="A40" s="41" t="str">
        <f>IFERROR(VLOOKUP(C40,[3]LISTE_AGENTS!$A:$I,9,FALSE),"")</f>
        <v>A</v>
      </c>
      <c r="B40" s="41">
        <f>IFERROR(VLOOKUP(C40,[3]LISTE_AGENTS!$A:$G,7,FALSE),"")</f>
        <v>0</v>
      </c>
      <c r="C40" s="29" t="s">
        <v>130</v>
      </c>
      <c r="D40" s="36" t="str">
        <f>IFERROR(VLOOKUP(C40,[3]LISTE_AGENTS!$A:$G,4,FALSE),"")</f>
        <v>Gandolin Adrien</v>
      </c>
      <c r="E40" s="44" t="str">
        <f>IFERROR(IF(OR(A40="A",A40="R"),INDEX([4]Pointage!$1:$1048576,MATCH(D40,[4]Pointage!$D:$D,0),MATCH($F$4,[4]Pointage!$1:$1,0))),"")</f>
        <v>PROMENADE</v>
      </c>
      <c r="F40" s="7" t="str">
        <f>IF(COUNTIFS(Feuil1!A:A,IF(ISERROR(FIND("|",$E40,1)),$E40,LEFT($E40,FIND("|",$E40,1)-2)),Feuil1!B:B,F$7)=0,"","X")</f>
        <v>X</v>
      </c>
      <c r="G40" s="8" t="str">
        <f>IF(COUNTIFS(Feuil1!A:A,IF(ISERROR(FIND("|",$E40,1)),$E40,LEFT($E40,FIND("|",$E40,1)-2)),Feuil1!B:B,G$7)=0,"","X")</f>
        <v/>
      </c>
      <c r="H40" s="8" t="str">
        <f>IF(COUNTIFS(Feuil1!A:A,IF(ISERROR(FIND("|",$E40,1)),$E40,LEFT($E40,FIND("|",$E40,1)-2)),Feuil1!B:B,H$7)=0,"","X")</f>
        <v/>
      </c>
      <c r="I40" s="39" t="str">
        <f>IF(COUNTIFS(Feuil1!A:A,IF(ISERROR(FIND("|",$E40,1)),$E40,LEFT($E40,FIND("|",$E40,1)-2)),Feuil1!B:B,I$7)=0,"","X")</f>
        <v/>
      </c>
      <c r="J40" s="7" t="str">
        <f>IF(COUNTIFS(Feuil1!A:A,IF(ISERROR(FIND("|",$E40,1)),$E40,LEFT($E40,FIND("|",$E40,1)-2)),Feuil1!B:B,J$7)=0,"","X")</f>
        <v/>
      </c>
      <c r="K40" s="8" t="str">
        <f>IF(COUNTIFS(Feuil1!A:A,IF(ISERROR(FIND("|",$E40,1)),$E40,LEFT($E40,FIND("|",$E40,1)-2)),Feuil1!B:B,K$7)=0,"","X")</f>
        <v/>
      </c>
      <c r="L40" s="39" t="str">
        <f>IF(COUNTIFS(Feuil1!A:A,IF(ISERROR(FIND("|",$E40,1)),$E40,LEFT($E40,FIND("|",$E40,1)-2)),Feuil1!B:B,L$7)=0,"","X")</f>
        <v/>
      </c>
      <c r="M40" s="45"/>
      <c r="N40" s="3"/>
      <c r="T40"/>
    </row>
    <row r="41" spans="1:20" ht="26.1" hidden="1" customHeight="1">
      <c r="A41" s="41" t="str">
        <f>IFERROR(VLOOKUP(C41,[3]LISTE_AGENTS!$A:$I,9,FALSE),"")</f>
        <v>A</v>
      </c>
      <c r="B41" s="41" t="str">
        <f>IFERROR(VLOOKUP(C41,[3]LISTE_AGENTS!$A:$G,7,FALSE),"")</f>
        <v>Oui</v>
      </c>
      <c r="C41" s="29" t="s">
        <v>145</v>
      </c>
      <c r="D41" s="36" t="str">
        <f>IFERROR(VLOOKUP(C41,[3]LISTE_AGENTS!$A:$G,4,FALSE),"")</f>
        <v>Tassano Maxence</v>
      </c>
      <c r="E41" s="44">
        <f>IFERROR(IF(OR(A41="A",A41="R"),INDEX([4]Pointage!$1:$1048576,MATCH(D41,[4]Pointage!$D:$D,0),MATCH($F$4,[4]Pointage!$1:$1,0))),"")</f>
        <v>0</v>
      </c>
      <c r="F41" s="7" t="str">
        <f>IF(COUNTIFS(Feuil1!A:A,IF(ISERROR(FIND("|",$E41,1)),$E41,LEFT($E41,FIND("|",$E41,1)-2)),Feuil1!B:B,F$7)=0,"","X")</f>
        <v/>
      </c>
      <c r="G41" s="8" t="str">
        <f>IF(COUNTIFS(Feuil1!A:A,IF(ISERROR(FIND("|",$E41,1)),$E41,LEFT($E41,FIND("|",$E41,1)-2)),Feuil1!B:B,G$7)=0,"","X")</f>
        <v/>
      </c>
      <c r="H41" s="8" t="str">
        <f>IF(COUNTIFS(Feuil1!A:A,IF(ISERROR(FIND("|",$E41,1)),$E41,LEFT($E41,FIND("|",$E41,1)-2)),Feuil1!B:B,H$7)=0,"","X")</f>
        <v/>
      </c>
      <c r="I41" s="39" t="str">
        <f>IF(COUNTIFS(Feuil1!A:A,IF(ISERROR(FIND("|",$E41,1)),$E41,LEFT($E41,FIND("|",$E41,1)-2)),Feuil1!B:B,I$7)=0,"","X")</f>
        <v/>
      </c>
      <c r="J41" s="7" t="str">
        <f>IF(COUNTIFS(Feuil1!A:A,IF(ISERROR(FIND("|",$E41,1)),$E41,LEFT($E41,FIND("|",$E41,1)-2)),Feuil1!B:B,J$7)=0,"","X")</f>
        <v/>
      </c>
      <c r="K41" s="8" t="str">
        <f>IF(COUNTIFS(Feuil1!A:A,IF(ISERROR(FIND("|",$E41,1)),$E41,LEFT($E41,FIND("|",$E41,1)-2)),Feuil1!B:B,K$7)=0,"","X")</f>
        <v/>
      </c>
      <c r="L41" s="39" t="str">
        <f>IF(COUNTIFS(Feuil1!A:A,IF(ISERROR(FIND("|",$E41,1)),$E41,LEFT($E41,FIND("|",$E41,1)-2)),Feuil1!B:B,L$7)=0,"","X")</f>
        <v/>
      </c>
      <c r="M41" s="45" t="str">
        <f>IFERROR(VLOOKUP(E41,SECTEUR!A:B,2,FALSE),"")</f>
        <v/>
      </c>
      <c r="N41" s="3"/>
    </row>
    <row r="42" spans="1:20" ht="26.1" customHeight="1">
      <c r="A42" s="41" t="str">
        <f>IFERROR(VLOOKUP(C42,[3]LISTE_AGENTS!$A:$I,9,FALSE),"")</f>
        <v>A</v>
      </c>
      <c r="B42" s="41">
        <f>IFERROR(VLOOKUP(C42,[3]LISTE_AGENTS!$A:$G,7,FALSE),"")</f>
        <v>0</v>
      </c>
      <c r="C42" s="29" t="s">
        <v>126</v>
      </c>
      <c r="D42" s="36" t="str">
        <f>IFERROR(VLOOKUP(C42,[3]LISTE_AGENTS!$A:$G,4,FALSE),"")</f>
        <v>Cucchiara Richard</v>
      </c>
      <c r="E42" s="44" t="str">
        <f>IFERROR(IF(OR(A42="A",A42="R"),INDEX([4]Pointage!$1:$1048576,MATCH(D42,[4]Pointage!$D:$D,0),MATCH($F$4,[4]Pointage!$1:$1,0))),"")</f>
        <v>RIQUIER</v>
      </c>
      <c r="F42" s="7" t="str">
        <f>IF(COUNTIFS(Feuil1!A:A,IF(ISERROR(FIND("|",$E42,1)),$E42,LEFT($E42,FIND("|",$E42,1)-2)),Feuil1!B:B,F$7)=0,"","X")</f>
        <v>X</v>
      </c>
      <c r="G42" s="8" t="str">
        <f>IF(COUNTIFS(Feuil1!A:A,IF(ISERROR(FIND("|",$E42,1)),$E42,LEFT($E42,FIND("|",$E42,1)-2)),Feuil1!B:B,G$7)=0,"","X")</f>
        <v/>
      </c>
      <c r="H42" s="8" t="str">
        <f>IF(COUNTIFS(Feuil1!A:A,IF(ISERROR(FIND("|",$E42,1)),$E42,LEFT($E42,FIND("|",$E42,1)-2)),Feuil1!B:B,H$7)=0,"","X")</f>
        <v/>
      </c>
      <c r="I42" s="39" t="str">
        <f>IF(COUNTIFS(Feuil1!A:A,IF(ISERROR(FIND("|",$E42,1)),$E42,LEFT($E42,FIND("|",$E42,1)-2)),Feuil1!B:B,I$7)=0,"","X")</f>
        <v/>
      </c>
      <c r="J42" s="7" t="str">
        <f>IF(COUNTIFS(Feuil1!A:A,IF(ISERROR(FIND("|",$E42,1)),$E42,LEFT($E42,FIND("|",$E42,1)-2)),Feuil1!B:B,J$7)=0,"","X")</f>
        <v/>
      </c>
      <c r="K42" s="8" t="str">
        <f>IF(COUNTIFS(Feuil1!A:A,IF(ISERROR(FIND("|",$E42,1)),$E42,LEFT($E42,FIND("|",$E42,1)-2)),Feuil1!B:B,K$7)=0,"","X")</f>
        <v/>
      </c>
      <c r="L42" s="39" t="str">
        <f>IF(COUNTIFS(Feuil1!A:A,IF(ISERROR(FIND("|",$E42,1)),$E42,LEFT($E42,FIND("|",$E42,1)-2)),Feuil1!B:B,L$7)=0,"","X")</f>
        <v/>
      </c>
      <c r="M42" s="45"/>
      <c r="N42" s="3"/>
    </row>
    <row r="43" spans="1:20" ht="26.1" customHeight="1">
      <c r="A43" s="41" t="str">
        <f>IFERROR(VLOOKUP(C43,[3]LISTE_AGENTS!$A:$I,9,FALSE),"")</f>
        <v>A</v>
      </c>
      <c r="B43" s="41">
        <f>IFERROR(VLOOKUP(C43,[3]LISTE_AGENTS!$A:$G,7,FALSE),"")</f>
        <v>0</v>
      </c>
      <c r="C43" s="29" t="s">
        <v>148</v>
      </c>
      <c r="D43" s="36" t="str">
        <f>IFERROR(VLOOKUP(C43,[3]LISTE_AGENTS!$A:$G,4,FALSE),"")</f>
        <v>Truglio Ludovic</v>
      </c>
      <c r="E43" s="44" t="str">
        <f>IFERROR(IF(OR(A43="A",A43="R"),INDEX([4]Pointage!$1:$1048576,MATCH(D43,[4]Pointage!$D:$D,0),MATCH($F$4,[4]Pointage!$1:$1,0))),"")</f>
        <v>RIQUIER</v>
      </c>
      <c r="F43" s="7" t="str">
        <f>IF(COUNTIFS(Feuil1!A:A,IF(ISERROR(FIND("|",$E43,1)),$E43,LEFT($E43,FIND("|",$E43,1)-2)),Feuil1!B:B,F$7)=0,"","X")</f>
        <v>X</v>
      </c>
      <c r="G43" s="8" t="str">
        <f>IF(COUNTIFS(Feuil1!A:A,IF(ISERROR(FIND("|",$E43,1)),$E43,LEFT($E43,FIND("|",$E43,1)-2)),Feuil1!B:B,G$7)=0,"","X")</f>
        <v/>
      </c>
      <c r="H43" s="8" t="str">
        <f>IF(COUNTIFS(Feuil1!A:A,IF(ISERROR(FIND("|",$E43,1)),$E43,LEFT($E43,FIND("|",$E43,1)-2)),Feuil1!B:B,H$7)=0,"","X")</f>
        <v/>
      </c>
      <c r="I43" s="39" t="str">
        <f>IF(COUNTIFS(Feuil1!A:A,IF(ISERROR(FIND("|",$E43,1)),$E43,LEFT($E43,FIND("|",$E43,1)-2)),Feuil1!B:B,I$7)=0,"","X")</f>
        <v/>
      </c>
      <c r="J43" s="7" t="str">
        <f>IF(COUNTIFS(Feuil1!A:A,IF(ISERROR(FIND("|",$E43,1)),$E43,LEFT($E43,FIND("|",$E43,1)-2)),Feuil1!B:B,J$7)=0,"","X")</f>
        <v/>
      </c>
      <c r="K43" s="8" t="str">
        <f>IF(COUNTIFS(Feuil1!A:A,IF(ISERROR(FIND("|",$E43,1)),$E43,LEFT($E43,FIND("|",$E43,1)-2)),Feuil1!B:B,K$7)=0,"","X")</f>
        <v/>
      </c>
      <c r="L43" s="39" t="str">
        <f>IF(COUNTIFS(Feuil1!A:A,IF(ISERROR(FIND("|",$E43,1)),$E43,LEFT($E43,FIND("|",$E43,1)-2)),Feuil1!B:B,L$7)=0,"","X")</f>
        <v/>
      </c>
      <c r="M43" s="45"/>
      <c r="N43" s="3"/>
    </row>
    <row r="44" spans="1:20" ht="26.1" customHeight="1" thickBot="1">
      <c r="A44" s="41" t="str">
        <f>IFERROR(VLOOKUP(C44,[3]LISTE_AGENTS!$A:$I,9,FALSE),"")</f>
        <v>A</v>
      </c>
      <c r="B44" s="41">
        <f>IFERROR(VLOOKUP(C44,[3]LISTE_AGENTS!$A:$G,7,FALSE),"")</f>
        <v>0</v>
      </c>
      <c r="C44" s="30" t="s">
        <v>115</v>
      </c>
      <c r="D44" s="37" t="str">
        <f>IFERROR(VLOOKUP(C44,[3]LISTE_AGENTS!$A:$G,4,FALSE),"")</f>
        <v>Ali Mhadjou</v>
      </c>
      <c r="E44" s="46" t="str">
        <f>IFERROR(IF(OR(A44="A",A44="R"),INDEX([4]Pointage!$1:$1048576,MATCH(D44,[4]Pointage!$D:$D,0),MATCH($F$4,[4]Pointage!$1:$1,0))),"")</f>
        <v>VIEUX NICE</v>
      </c>
      <c r="F44" s="21" t="str">
        <f>IF(COUNTIFS(Feuil1!A:A,IF(ISERROR(FIND("|",$E44,1)),$E44,LEFT($E44,FIND("|",$E44,1)-2)),Feuil1!B:B,F$7)=0,"","X")</f>
        <v/>
      </c>
      <c r="G44" s="22" t="str">
        <f>IF(COUNTIFS(Feuil1!A:A,IF(ISERROR(FIND("|",$E44,1)),$E44,LEFT($E44,FIND("|",$E44,1)-2)),Feuil1!B:B,G$7)=0,"","X")</f>
        <v/>
      </c>
      <c r="H44" s="22" t="str">
        <f>IF(COUNTIFS(Feuil1!A:A,IF(ISERROR(FIND("|",$E44,1)),$E44,LEFT($E44,FIND("|",$E44,1)-2)),Feuil1!B:B,H$7)=0,"","X")</f>
        <v>X</v>
      </c>
      <c r="I44" s="40" t="str">
        <f>IF(COUNTIFS(Feuil1!A:A,IF(ISERROR(FIND("|",$E44,1)),$E44,LEFT($E44,FIND("|",$E44,1)-2)),Feuil1!B:B,I$7)=0,"","X")</f>
        <v/>
      </c>
      <c r="J44" s="21" t="str">
        <f>IF(COUNTIFS(Feuil1!A:A,IF(ISERROR(FIND("|",$E44,1)),$E44,LEFT($E44,FIND("|",$E44,1)-2)),Feuil1!B:B,J$7)=0,"","X")</f>
        <v/>
      </c>
      <c r="K44" s="22" t="str">
        <f>IF(COUNTIFS(Feuil1!A:A,IF(ISERROR(FIND("|",$E44,1)),$E44,LEFT($E44,FIND("|",$E44,1)-2)),Feuil1!B:B,K$7)=0,"","X")</f>
        <v/>
      </c>
      <c r="L44" s="40" t="str">
        <f>IF(COUNTIFS(Feuil1!A:A,IF(ISERROR(FIND("|",$E44,1)),$E44,LEFT($E44,FIND("|",$E44,1)-2)),Feuil1!B:B,L$7)=0,"","X")</f>
        <v/>
      </c>
      <c r="M44" s="47"/>
      <c r="N44" s="3"/>
    </row>
    <row r="45" spans="1:20" ht="26.1" customHeight="1"/>
  </sheetData>
  <autoFilter ref="A7:V44">
    <filterColumn colId="1">
      <customFilters>
        <customFilter operator="notEqual" val="oui"/>
      </customFilters>
    </filterColumn>
  </autoFilter>
  <sortState caseSensitive="1" ref="A8:S55">
    <sortCondition ref="E8:E55"/>
  </sortState>
  <mergeCells count="5">
    <mergeCell ref="D1:M3"/>
    <mergeCell ref="F6:I6"/>
    <mergeCell ref="J6:L6"/>
    <mergeCell ref="D4:E5"/>
    <mergeCell ref="F4:L5"/>
  </mergeCells>
  <conditionalFormatting sqref="E40:E43 E8:E38">
    <cfRule type="cellIs" dxfId="30" priority="638" stopIfTrue="1" operator="equal">
      <formula>0</formula>
    </cfRule>
  </conditionalFormatting>
  <conditionalFormatting sqref="E40:E43 E8:E38">
    <cfRule type="cellIs" dxfId="29" priority="641" stopIfTrue="1" operator="equal">
      <formula>"Repos"</formula>
    </cfRule>
    <cfRule type="cellIs" dxfId="28" priority="642" stopIfTrue="1" operator="equal">
      <formula>"ABSENT"</formula>
    </cfRule>
    <cfRule type="containsText" dxfId="27" priority="643" stopIfTrue="1" operator="containsText" text="NICE OUEST">
      <formula>NOT(ISERROR(SEARCH("NICE OUEST",E8)))</formula>
    </cfRule>
    <cfRule type="containsText" dxfId="26" priority="644" stopIfTrue="1" operator="containsText" text="NICE NORD">
      <formula>NOT(ISERROR(SEARCH("NICE NORD",E8)))</formula>
    </cfRule>
    <cfRule type="containsText" dxfId="25" priority="646" stopIfTrue="1" operator="containsText" text="NICE EST">
      <formula>NOT(ISERROR(SEARCH("NICE EST",E8)))</formula>
    </cfRule>
  </conditionalFormatting>
  <conditionalFormatting sqref="L8:M38">
    <cfRule type="containsText" dxfId="24" priority="639" stopIfTrue="1" operator="containsText" text="FAUX">
      <formula>NOT(ISERROR(SEARCH("FAUX",L8)))</formula>
    </cfRule>
  </conditionalFormatting>
  <conditionalFormatting sqref="D8:D38">
    <cfRule type="expression" dxfId="23" priority="286">
      <formula>D8="Congés"</formula>
    </cfRule>
  </conditionalFormatting>
  <conditionalFormatting sqref="D8:D38">
    <cfRule type="containsText" dxfId="22" priority="283" stopIfTrue="1" operator="containsText" text="FORMATION">
      <formula>NOT(ISERROR(SEARCH("FORMATION",D8)))</formula>
    </cfRule>
    <cfRule type="containsText" dxfId="21" priority="284" stopIfTrue="1" operator="containsText" text="Congés">
      <formula>NOT(ISERROR(SEARCH("Congés",D8)))</formula>
    </cfRule>
    <cfRule type="containsText" dxfId="20" priority="285" stopIfTrue="1" operator="containsText" text="REPOS">
      <formula>NOT(ISERROR(SEARCH("REPOS",D8)))</formula>
    </cfRule>
  </conditionalFormatting>
  <conditionalFormatting sqref="E40:E43 E8:E38">
    <cfRule type="containsText" dxfId="19" priority="76" stopIfTrue="1" operator="containsText" text="RTT">
      <formula>NOT(ISERROR(SEARCH("RTT",E8)))</formula>
    </cfRule>
    <cfRule type="beginsWith" dxfId="18" priority="79" stopIfTrue="1" operator="beginsWith" text="AT">
      <formula>LEFT(E8,LEN("AT"))="AT"</formula>
    </cfRule>
    <cfRule type="containsText" dxfId="17" priority="84" stopIfTrue="1" operator="containsText" text="Maladie">
      <formula>NOT(ISERROR(SEARCH("Maladie",E8)))</formula>
    </cfRule>
  </conditionalFormatting>
  <conditionalFormatting sqref="C8:C10 C12:C20">
    <cfRule type="containsText" dxfId="16" priority="75" stopIfTrue="1" operator="containsText" text="FAUX">
      <formula>NOT(ISERROR(SEARCH("FAUX",C8)))</formula>
    </cfRule>
  </conditionalFormatting>
  <conditionalFormatting sqref="D8:D38">
    <cfRule type="dataBar" priority="8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{14038AAB-1772-451A-AC63-C92987CEFE93}</x14:id>
        </ext>
      </extLst>
    </cfRule>
  </conditionalFormatting>
  <conditionalFormatting sqref="C11">
    <cfRule type="containsText" dxfId="15" priority="1" stopIfTrue="1" operator="containsText" text="FAUX">
      <formula>NOT(ISERROR(SEARCH("FAUX",C11)))</formula>
    </cfRule>
  </conditionalFormatting>
  <dataValidations count="2">
    <dataValidation type="list" allowBlank="1" showInputMessage="1" showErrorMessage="1" sqref="T9">
      <formula1>IF(G8="X",LISTE_OM,AND(IF(G8="X",LISTE_MONSTRE,"")))</formula1>
    </dataValidation>
    <dataValidation type="list" allowBlank="1" showInputMessage="1" showErrorMessage="1" sqref="E6:E7">
      <formula1>Liste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>
    <oddHeader>&amp;F</oddHeader>
  </headerFooter>
  <colBreaks count="1" manualBreakCount="1">
    <brk id="13" max="6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autoFill="0" autoPict="0" macro="[0]!POINT.CopycartouchesSheetRename">
                <anchor moveWithCells="1" sizeWithCells="1">
                  <from>
                    <xdr:col>15</xdr:col>
                    <xdr:colOff>876300</xdr:colOff>
                    <xdr:row>19</xdr:row>
                    <xdr:rowOff>142875</xdr:rowOff>
                  </from>
                  <to>
                    <xdr:col>19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038AAB-1772-451A-AC63-C92987CEFE9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D8:D38</xm:sqref>
        </x14:conditionalFormatting>
        <x14:conditionalFormatting xmlns:xm="http://schemas.microsoft.com/office/excel/2006/main">
          <x14:cfRule type="containsText" priority="645" stopIfTrue="1" operator="containsText" id="{CDB9DB1D-2EF8-4590-AB8D-0B49B96EEB37}">
            <xm:f>NOT(ISERROR(SEARCH("Congés",E8)))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E40:E43 E8:E38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AGENTS_CS!$A$2:$A$42</xm:f>
          </x14:formula1>
          <xm:sqref>M8:M44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F42"/>
  <sheetViews>
    <sheetView workbookViewId="0">
      <selection activeCell="E11" sqref="E11"/>
    </sheetView>
  </sheetViews>
  <sheetFormatPr baseColWidth="10" defaultRowHeight="15"/>
  <cols>
    <col min="1" max="1" width="19.140625" bestFit="1" customWidth="1"/>
    <col min="2" max="2" width="12.85546875" bestFit="1" customWidth="1"/>
    <col min="3" max="3" width="7.42578125" customWidth="1"/>
  </cols>
  <sheetData>
    <row r="1" spans="1:6" ht="15.75">
      <c r="A1" s="50" t="s">
        <v>195</v>
      </c>
      <c r="B1" s="23" t="s">
        <v>78</v>
      </c>
      <c r="C1" s="23" t="s">
        <v>76</v>
      </c>
      <c r="D1" s="23" t="s">
        <v>77</v>
      </c>
      <c r="E1" s="23" t="s">
        <v>98</v>
      </c>
      <c r="F1" s="23" t="s">
        <v>99</v>
      </c>
    </row>
    <row r="2" spans="1:6">
      <c r="A2" s="51" t="s">
        <v>196</v>
      </c>
      <c r="B2">
        <v>653</v>
      </c>
      <c r="C2" s="25">
        <v>613</v>
      </c>
    </row>
    <row r="3" spans="1:6">
      <c r="A3" s="52" t="s">
        <v>197</v>
      </c>
      <c r="B3">
        <v>568</v>
      </c>
      <c r="C3" s="25">
        <v>615</v>
      </c>
    </row>
    <row r="4" spans="1:6">
      <c r="A4" s="51" t="s">
        <v>198</v>
      </c>
      <c r="B4">
        <v>654</v>
      </c>
      <c r="C4" s="25">
        <v>616</v>
      </c>
    </row>
    <row r="5" spans="1:6">
      <c r="A5" s="52" t="s">
        <v>199</v>
      </c>
      <c r="B5">
        <v>566</v>
      </c>
      <c r="C5" s="25">
        <v>617</v>
      </c>
    </row>
    <row r="6" spans="1:6">
      <c r="A6" s="52" t="s">
        <v>200</v>
      </c>
      <c r="B6">
        <v>560</v>
      </c>
      <c r="C6" s="25">
        <v>618</v>
      </c>
    </row>
    <row r="7" spans="1:6">
      <c r="A7" s="51" t="s">
        <v>201</v>
      </c>
      <c r="B7">
        <v>564</v>
      </c>
      <c r="C7" s="25">
        <v>630</v>
      </c>
    </row>
    <row r="8" spans="1:6">
      <c r="A8" s="53" t="s">
        <v>202</v>
      </c>
      <c r="C8" s="25">
        <v>649</v>
      </c>
    </row>
    <row r="9" spans="1:6">
      <c r="A9" s="52" t="s">
        <v>203</v>
      </c>
      <c r="C9" s="25">
        <v>596</v>
      </c>
    </row>
    <row r="10" spans="1:6">
      <c r="A10" s="52" t="s">
        <v>204</v>
      </c>
      <c r="C10" s="25">
        <v>601</v>
      </c>
    </row>
    <row r="11" spans="1:6">
      <c r="A11" s="51" t="s">
        <v>205</v>
      </c>
      <c r="C11" s="25">
        <v>604</v>
      </c>
    </row>
    <row r="12" spans="1:6">
      <c r="A12" s="52" t="s">
        <v>206</v>
      </c>
      <c r="C12" s="25">
        <v>607</v>
      </c>
    </row>
    <row r="13" spans="1:6">
      <c r="A13" s="52" t="s">
        <v>207</v>
      </c>
      <c r="C13" s="25">
        <v>624</v>
      </c>
    </row>
    <row r="14" spans="1:6">
      <c r="A14" s="52" t="s">
        <v>208</v>
      </c>
      <c r="C14" s="25">
        <v>619</v>
      </c>
    </row>
    <row r="15" spans="1:6">
      <c r="A15" s="51" t="s">
        <v>209</v>
      </c>
      <c r="C15" s="25">
        <v>647</v>
      </c>
    </row>
    <row r="16" spans="1:6">
      <c r="A16" s="52" t="s">
        <v>210</v>
      </c>
    </row>
    <row r="17" spans="1:1">
      <c r="A17" s="52" t="s">
        <v>211</v>
      </c>
    </row>
    <row r="18" spans="1:1">
      <c r="A18" s="52" t="s">
        <v>212</v>
      </c>
    </row>
    <row r="19" spans="1:1">
      <c r="A19" s="54" t="s">
        <v>213</v>
      </c>
    </row>
    <row r="20" spans="1:1">
      <c r="A20" s="51" t="s">
        <v>214</v>
      </c>
    </row>
    <row r="21" spans="1:1">
      <c r="A21" s="52" t="s">
        <v>215</v>
      </c>
    </row>
    <row r="22" spans="1:1">
      <c r="A22" s="52" t="s">
        <v>216</v>
      </c>
    </row>
    <row r="23" spans="1:1">
      <c r="A23" s="52" t="s">
        <v>217</v>
      </c>
    </row>
    <row r="24" spans="1:1">
      <c r="A24" s="52" t="s">
        <v>218</v>
      </c>
    </row>
    <row r="25" spans="1:1">
      <c r="A25" s="52" t="s">
        <v>219</v>
      </c>
    </row>
    <row r="26" spans="1:1">
      <c r="A26" s="52" t="s">
        <v>220</v>
      </c>
    </row>
    <row r="27" spans="1:1">
      <c r="A27" s="51" t="s">
        <v>221</v>
      </c>
    </row>
    <row r="28" spans="1:1">
      <c r="A28" s="52" t="s">
        <v>222</v>
      </c>
    </row>
    <row r="29" spans="1:1">
      <c r="A29" s="52" t="s">
        <v>223</v>
      </c>
    </row>
    <row r="30" spans="1:1">
      <c r="A30" s="52" t="s">
        <v>224</v>
      </c>
    </row>
    <row r="31" spans="1:1">
      <c r="A31" s="55" t="s">
        <v>225</v>
      </c>
    </row>
    <row r="32" spans="1:1">
      <c r="A32" s="52" t="s">
        <v>226</v>
      </c>
    </row>
    <row r="33" spans="1:1">
      <c r="A33" s="55" t="s">
        <v>227</v>
      </c>
    </row>
    <row r="34" spans="1:1">
      <c r="A34" s="52" t="s">
        <v>228</v>
      </c>
    </row>
    <row r="35" spans="1:1">
      <c r="A35" s="55" t="s">
        <v>229</v>
      </c>
    </row>
    <row r="36" spans="1:1">
      <c r="A36" s="51" t="s">
        <v>230</v>
      </c>
    </row>
    <row r="37" spans="1:1">
      <c r="A37" s="56" t="s">
        <v>231</v>
      </c>
    </row>
    <row r="38" spans="1:1">
      <c r="A38" s="51" t="s">
        <v>232</v>
      </c>
    </row>
    <row r="39" spans="1:1">
      <c r="A39" s="51" t="s">
        <v>233</v>
      </c>
    </row>
    <row r="40" spans="1:1">
      <c r="A40" s="52" t="s">
        <v>234</v>
      </c>
    </row>
    <row r="41" spans="1:1">
      <c r="A41" s="52" t="s">
        <v>235</v>
      </c>
    </row>
    <row r="42" spans="1:1">
      <c r="A42" s="54" t="s">
        <v>236</v>
      </c>
    </row>
  </sheetData>
  <conditionalFormatting sqref="A8">
    <cfRule type="expression" dxfId="13" priority="4">
      <formula>A8="Congés"</formula>
    </cfRule>
  </conditionalFormatting>
  <conditionalFormatting sqref="A8">
    <cfRule type="containsText" dxfId="12" priority="1" stopIfTrue="1" operator="containsText" text="FORMATION">
      <formula>NOT(ISERROR(SEARCH("FORMATION",A8)))</formula>
    </cfRule>
    <cfRule type="containsText" dxfId="11" priority="2" stopIfTrue="1" operator="containsText" text="Congés">
      <formula>NOT(ISERROR(SEARCH("Congés",A8)))</formula>
    </cfRule>
    <cfRule type="containsText" dxfId="10" priority="3" stopIfTrue="1" operator="containsText" text="REPOS">
      <formula>NOT(ISERROR(SEARCH("REPOS",A8)))</formula>
    </cfRule>
  </conditionalFormatting>
  <conditionalFormatting sqref="A8">
    <cfRule type="dataBar" priority="5">
      <dataBar>
        <cfvo type="min"/>
        <cfvo type="max"/>
        <color rgb="FFFFB628"/>
      </dataBar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81"/>
  <sheetViews>
    <sheetView workbookViewId="0">
      <selection activeCell="A82" sqref="A82:XFD82"/>
    </sheetView>
  </sheetViews>
  <sheetFormatPr baseColWidth="10" defaultRowHeight="15"/>
  <cols>
    <col min="1" max="1" width="29.28515625" bestFit="1" customWidth="1"/>
  </cols>
  <sheetData>
    <row r="1" spans="1:2">
      <c r="A1" s="26" t="s">
        <v>18</v>
      </c>
      <c r="B1" s="12">
        <v>623</v>
      </c>
    </row>
    <row r="2" spans="1:2">
      <c r="A2" s="26" t="s">
        <v>19</v>
      </c>
      <c r="B2" s="12">
        <v>623</v>
      </c>
    </row>
    <row r="3" spans="1:2">
      <c r="A3" s="26" t="s">
        <v>20</v>
      </c>
      <c r="B3" s="12">
        <v>623</v>
      </c>
    </row>
    <row r="4" spans="1:2">
      <c r="A4" s="26" t="s">
        <v>21</v>
      </c>
      <c r="B4" s="12">
        <v>628</v>
      </c>
    </row>
    <row r="5" spans="1:2">
      <c r="A5" s="26" t="s">
        <v>22</v>
      </c>
      <c r="B5" s="12">
        <v>628</v>
      </c>
    </row>
    <row r="6" spans="1:2">
      <c r="A6" s="26" t="s">
        <v>23</v>
      </c>
      <c r="B6" s="12">
        <v>628</v>
      </c>
    </row>
    <row r="7" spans="1:2">
      <c r="A7" s="26" t="s">
        <v>24</v>
      </c>
      <c r="B7" s="12">
        <v>598</v>
      </c>
    </row>
    <row r="8" spans="1:2">
      <c r="A8" s="26" t="s">
        <v>25</v>
      </c>
      <c r="B8" s="12">
        <v>649</v>
      </c>
    </row>
    <row r="9" spans="1:2">
      <c r="A9" s="26" t="s">
        <v>26</v>
      </c>
      <c r="B9" s="12">
        <v>616</v>
      </c>
    </row>
    <row r="10" spans="1:2">
      <c r="A10" s="26" t="s">
        <v>102</v>
      </c>
      <c r="B10" s="12" t="s">
        <v>100</v>
      </c>
    </row>
    <row r="11" spans="1:2">
      <c r="A11" s="26" t="s">
        <v>103</v>
      </c>
      <c r="B11" s="12" t="s">
        <v>100</v>
      </c>
    </row>
    <row r="12" spans="1:2">
      <c r="A12" s="26" t="s">
        <v>27</v>
      </c>
      <c r="B12" s="12">
        <v>618</v>
      </c>
    </row>
    <row r="13" spans="1:2">
      <c r="A13" s="26" t="s">
        <v>28</v>
      </c>
      <c r="B13" s="12">
        <v>618</v>
      </c>
    </row>
    <row r="14" spans="1:2">
      <c r="A14" s="26" t="s">
        <v>29</v>
      </c>
      <c r="B14" s="12">
        <v>615</v>
      </c>
    </row>
    <row r="15" spans="1:2">
      <c r="A15" s="26" t="s">
        <v>30</v>
      </c>
      <c r="B15" s="12">
        <v>615</v>
      </c>
    </row>
    <row r="16" spans="1:2">
      <c r="A16" s="26" t="s">
        <v>31</v>
      </c>
      <c r="B16" s="12">
        <v>616</v>
      </c>
    </row>
    <row r="17" spans="1:2">
      <c r="A17" s="26" t="s">
        <v>32</v>
      </c>
      <c r="B17" s="12">
        <v>616</v>
      </c>
    </row>
    <row r="18" spans="1:2">
      <c r="A18" s="26" t="s">
        <v>33</v>
      </c>
      <c r="B18" s="12">
        <v>635</v>
      </c>
    </row>
    <row r="19" spans="1:2">
      <c r="A19" s="26" t="s">
        <v>34</v>
      </c>
      <c r="B19" s="12">
        <v>635</v>
      </c>
    </row>
    <row r="20" spans="1:2">
      <c r="A20" s="26" t="s">
        <v>35</v>
      </c>
      <c r="B20" s="12">
        <v>635</v>
      </c>
    </row>
    <row r="21" spans="1:2">
      <c r="A21" s="26" t="s">
        <v>36</v>
      </c>
      <c r="B21" s="12">
        <v>593</v>
      </c>
    </row>
    <row r="22" spans="1:2">
      <c r="A22" s="26" t="s">
        <v>37</v>
      </c>
      <c r="B22" s="12">
        <v>593</v>
      </c>
    </row>
    <row r="23" spans="1:2">
      <c r="A23" s="10" t="s">
        <v>38</v>
      </c>
      <c r="B23" s="12"/>
    </row>
    <row r="24" spans="1:2">
      <c r="A24" s="10" t="s">
        <v>39</v>
      </c>
      <c r="B24" s="12"/>
    </row>
    <row r="25" spans="1:2">
      <c r="A25" s="10" t="s">
        <v>40</v>
      </c>
      <c r="B25" s="12"/>
    </row>
    <row r="26" spans="1:2">
      <c r="A26" s="26" t="s">
        <v>91</v>
      </c>
      <c r="B26" s="12">
        <v>653</v>
      </c>
    </row>
    <row r="27" spans="1:2">
      <c r="A27" s="26" t="s">
        <v>92</v>
      </c>
      <c r="B27" s="12">
        <v>568</v>
      </c>
    </row>
    <row r="28" spans="1:2">
      <c r="A28" s="26" t="s">
        <v>93</v>
      </c>
      <c r="B28" s="12">
        <v>654</v>
      </c>
    </row>
    <row r="29" spans="1:2">
      <c r="A29" s="26" t="s">
        <v>94</v>
      </c>
      <c r="B29" s="12">
        <v>566</v>
      </c>
    </row>
    <row r="30" spans="1:2">
      <c r="A30" s="26" t="s">
        <v>95</v>
      </c>
      <c r="B30" s="12">
        <v>560</v>
      </c>
    </row>
    <row r="31" spans="1:2">
      <c r="A31" s="10" t="s">
        <v>41</v>
      </c>
      <c r="B31" s="12"/>
    </row>
    <row r="32" spans="1:2">
      <c r="A32" s="10" t="s">
        <v>42</v>
      </c>
      <c r="B32" s="12"/>
    </row>
    <row r="33" spans="1:2">
      <c r="A33" s="10" t="s">
        <v>43</v>
      </c>
      <c r="B33" s="12"/>
    </row>
    <row r="34" spans="1:2">
      <c r="A34" s="27" t="s">
        <v>44</v>
      </c>
      <c r="B34" s="12">
        <v>625</v>
      </c>
    </row>
    <row r="35" spans="1:2">
      <c r="A35" s="27" t="s">
        <v>45</v>
      </c>
      <c r="B35" s="12">
        <v>625</v>
      </c>
    </row>
    <row r="36" spans="1:2">
      <c r="A36" s="27" t="s">
        <v>46</v>
      </c>
      <c r="B36" s="12">
        <v>625</v>
      </c>
    </row>
    <row r="37" spans="1:2">
      <c r="A37" s="26" t="s">
        <v>47</v>
      </c>
      <c r="B37" s="12">
        <v>638</v>
      </c>
    </row>
    <row r="38" spans="1:2">
      <c r="A38" s="26" t="s">
        <v>48</v>
      </c>
      <c r="B38" s="12">
        <v>638</v>
      </c>
    </row>
    <row r="39" spans="1:2">
      <c r="A39" s="26" t="s">
        <v>49</v>
      </c>
      <c r="B39" s="12">
        <v>638</v>
      </c>
    </row>
    <row r="40" spans="1:2">
      <c r="A40" s="26" t="s">
        <v>104</v>
      </c>
      <c r="B40" s="12" t="s">
        <v>100</v>
      </c>
    </row>
    <row r="41" spans="1:2">
      <c r="A41" s="26" t="s">
        <v>50</v>
      </c>
      <c r="B41" s="12">
        <v>618</v>
      </c>
    </row>
    <row r="42" spans="1:2">
      <c r="A42" s="26" t="s">
        <v>51</v>
      </c>
      <c r="B42" s="12">
        <v>615</v>
      </c>
    </row>
    <row r="43" spans="1:2">
      <c r="A43" s="26" t="s">
        <v>52</v>
      </c>
      <c r="B43" s="12">
        <v>616</v>
      </c>
    </row>
    <row r="44" spans="1:2">
      <c r="A44" s="26" t="s">
        <v>53</v>
      </c>
      <c r="B44" s="12">
        <v>598</v>
      </c>
    </row>
    <row r="45" spans="1:2">
      <c r="A45" s="10" t="s">
        <v>7</v>
      </c>
      <c r="B45" s="12"/>
    </row>
    <row r="46" spans="1:2">
      <c r="A46" s="26" t="s">
        <v>96</v>
      </c>
      <c r="B46" s="12">
        <v>593</v>
      </c>
    </row>
    <row r="47" spans="1:2">
      <c r="A47" s="26" t="s">
        <v>97</v>
      </c>
      <c r="B47" s="12">
        <v>560</v>
      </c>
    </row>
    <row r="48" spans="1:2">
      <c r="A48" s="26" t="s">
        <v>54</v>
      </c>
      <c r="B48" s="12">
        <v>640</v>
      </c>
    </row>
    <row r="49" spans="1:2">
      <c r="A49" s="26" t="s">
        <v>79</v>
      </c>
      <c r="B49" s="12">
        <v>564</v>
      </c>
    </row>
    <row r="50" spans="1:2">
      <c r="A50" s="26" t="s">
        <v>80</v>
      </c>
      <c r="B50" s="12">
        <v>560</v>
      </c>
    </row>
    <row r="51" spans="1:2">
      <c r="A51" s="26" t="s">
        <v>81</v>
      </c>
      <c r="B51" s="12">
        <v>654</v>
      </c>
    </row>
    <row r="52" spans="1:2">
      <c r="A52" s="26" t="s">
        <v>82</v>
      </c>
      <c r="B52" s="12">
        <v>653</v>
      </c>
    </row>
    <row r="53" spans="1:2">
      <c r="A53" s="26" t="s">
        <v>83</v>
      </c>
      <c r="B53" s="12">
        <v>568</v>
      </c>
    </row>
    <row r="54" spans="1:2">
      <c r="A54" s="26" t="s">
        <v>101</v>
      </c>
      <c r="B54" s="12">
        <v>653</v>
      </c>
    </row>
    <row r="55" spans="1:2">
      <c r="A55" s="26" t="s">
        <v>84</v>
      </c>
      <c r="B55" s="12">
        <v>654</v>
      </c>
    </row>
    <row r="56" spans="1:2">
      <c r="A56" s="26" t="s">
        <v>85</v>
      </c>
      <c r="B56" s="12">
        <v>653</v>
      </c>
    </row>
    <row r="57" spans="1:2">
      <c r="A57" s="26" t="s">
        <v>86</v>
      </c>
      <c r="B57" s="12">
        <v>568</v>
      </c>
    </row>
    <row r="58" spans="1:2">
      <c r="A58" s="26" t="s">
        <v>87</v>
      </c>
      <c r="B58" s="12">
        <v>654</v>
      </c>
    </row>
    <row r="59" spans="1:2">
      <c r="A59" s="26" t="s">
        <v>88</v>
      </c>
      <c r="B59" s="12">
        <v>566</v>
      </c>
    </row>
    <row r="60" spans="1:2">
      <c r="A60" s="26" t="s">
        <v>89</v>
      </c>
      <c r="B60" s="12">
        <v>560</v>
      </c>
    </row>
    <row r="61" spans="1:2">
      <c r="A61" s="26" t="s">
        <v>90</v>
      </c>
      <c r="B61" s="12">
        <v>560</v>
      </c>
    </row>
    <row r="62" spans="1:2">
      <c r="A62" s="26" t="s">
        <v>55</v>
      </c>
      <c r="B62" s="12">
        <v>658</v>
      </c>
    </row>
    <row r="63" spans="1:2">
      <c r="A63" s="26" t="s">
        <v>56</v>
      </c>
      <c r="B63" s="12">
        <v>658</v>
      </c>
    </row>
    <row r="64" spans="1:2">
      <c r="A64" s="26" t="s">
        <v>57</v>
      </c>
      <c r="B64" s="12">
        <v>658</v>
      </c>
    </row>
    <row r="65" spans="1:2">
      <c r="A65" s="26" t="s">
        <v>58</v>
      </c>
      <c r="B65" s="12">
        <v>612</v>
      </c>
    </row>
    <row r="66" spans="1:2">
      <c r="A66" s="26" t="s">
        <v>59</v>
      </c>
      <c r="B66" s="12">
        <v>612</v>
      </c>
    </row>
    <row r="67" spans="1:2">
      <c r="A67" s="26" t="s">
        <v>60</v>
      </c>
      <c r="B67" s="12">
        <v>612</v>
      </c>
    </row>
    <row r="68" spans="1:2">
      <c r="A68" s="26" t="s">
        <v>61</v>
      </c>
      <c r="B68" s="12">
        <v>620</v>
      </c>
    </row>
    <row r="69" spans="1:2">
      <c r="A69" s="26" t="s">
        <v>62</v>
      </c>
      <c r="B69" s="12">
        <v>620</v>
      </c>
    </row>
    <row r="70" spans="1:2">
      <c r="A70" s="26" t="s">
        <v>63</v>
      </c>
      <c r="B70" s="12">
        <v>620</v>
      </c>
    </row>
    <row r="71" spans="1:2">
      <c r="A71" s="26" t="s">
        <v>64</v>
      </c>
      <c r="B71" s="12">
        <v>637</v>
      </c>
    </row>
    <row r="72" spans="1:2">
      <c r="A72" s="26" t="s">
        <v>65</v>
      </c>
      <c r="B72" s="12">
        <v>637</v>
      </c>
    </row>
    <row r="73" spans="1:2">
      <c r="A73" s="26" t="s">
        <v>66</v>
      </c>
      <c r="B73" s="12">
        <v>637</v>
      </c>
    </row>
    <row r="74" spans="1:2">
      <c r="A74" s="27" t="s">
        <v>67</v>
      </c>
      <c r="B74" s="12">
        <v>626</v>
      </c>
    </row>
    <row r="75" spans="1:2">
      <c r="A75" s="27" t="s">
        <v>68</v>
      </c>
      <c r="B75" s="12">
        <v>626</v>
      </c>
    </row>
    <row r="76" spans="1:2">
      <c r="A76" s="27" t="s">
        <v>69</v>
      </c>
      <c r="B76" s="12">
        <v>626</v>
      </c>
    </row>
    <row r="77" spans="1:2">
      <c r="A77" s="27" t="s">
        <v>70</v>
      </c>
      <c r="B77" s="12">
        <v>611</v>
      </c>
    </row>
    <row r="78" spans="1:2">
      <c r="A78" s="27" t="s">
        <v>71</v>
      </c>
      <c r="B78" s="12">
        <v>611</v>
      </c>
    </row>
    <row r="79" spans="1:2">
      <c r="A79" s="27" t="s">
        <v>72</v>
      </c>
      <c r="B79" s="12">
        <v>611</v>
      </c>
    </row>
    <row r="80" spans="1:2">
      <c r="A80" s="26" t="s">
        <v>73</v>
      </c>
      <c r="B80" s="12">
        <v>640</v>
      </c>
    </row>
    <row r="81" spans="1:2">
      <c r="A81" s="26" t="s">
        <v>74</v>
      </c>
      <c r="B81" s="12">
        <v>640</v>
      </c>
    </row>
  </sheetData>
  <conditionalFormatting sqref="A1:A19">
    <cfRule type="cellIs" dxfId="9" priority="4" stopIfTrue="1" operator="equal">
      <formula>0</formula>
    </cfRule>
  </conditionalFormatting>
  <conditionalFormatting sqref="A1:A19">
    <cfRule type="cellIs" dxfId="8" priority="5" stopIfTrue="1" operator="equal">
      <formula>"Repos"</formula>
    </cfRule>
    <cfRule type="cellIs" dxfId="7" priority="6" stopIfTrue="1" operator="equal">
      <formula>"ABSENT"</formula>
    </cfRule>
    <cfRule type="containsText" dxfId="6" priority="7" stopIfTrue="1" operator="containsText" text="NICE OUEST">
      <formula>NOT(ISERROR(SEARCH("NICE OUEST",A1)))</formula>
    </cfRule>
    <cfRule type="containsText" dxfId="5" priority="8" stopIfTrue="1" operator="containsText" text="NICE NORD">
      <formula>NOT(ISERROR(SEARCH("NICE NORD",A1)))</formula>
    </cfRule>
    <cfRule type="containsText" dxfId="4" priority="10" stopIfTrue="1" operator="containsText" text="NICE EST">
      <formula>NOT(ISERROR(SEARCH("NICE EST",A1)))</formula>
    </cfRule>
  </conditionalFormatting>
  <conditionalFormatting sqref="A1:A19">
    <cfRule type="containsText" dxfId="3" priority="1" stopIfTrue="1" operator="containsText" text="RTT">
      <formula>NOT(ISERROR(SEARCH("RTT",A1)))</formula>
    </cfRule>
    <cfRule type="beginsWith" dxfId="2" priority="2" stopIfTrue="1" operator="beginsWith" text="AT">
      <formula>LEFT(A1,LEN("AT"))="AT"</formula>
    </cfRule>
    <cfRule type="containsText" dxfId="1" priority="3" stopIfTrue="1" operator="containsText" text="Maladie">
      <formula>NOT(ISERROR(SEARCH("Maladie",A1)))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stopIfTrue="1" operator="containsText" id="{C9C61536-4EC8-45D6-8960-57420B17CD4F}">
            <xm:f>NOT(ISERROR(SEARCH("Congés",A1)))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A1:A19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 enableFormatConditionsCalculation="0"/>
  <dimension ref="A1:B78"/>
  <sheetViews>
    <sheetView topLeftCell="A60" workbookViewId="0">
      <selection activeCell="A78" sqref="A75:B78"/>
    </sheetView>
  </sheetViews>
  <sheetFormatPr baseColWidth="10" defaultRowHeight="15"/>
  <cols>
    <col min="1" max="1" width="28.28515625" bestFit="1" customWidth="1"/>
  </cols>
  <sheetData>
    <row r="1" spans="1:2">
      <c r="A1" s="10" t="s">
        <v>18</v>
      </c>
      <c r="B1" s="12" t="s">
        <v>75</v>
      </c>
    </row>
    <row r="2" spans="1:2">
      <c r="A2" s="31" t="s">
        <v>152</v>
      </c>
      <c r="B2" s="12" t="s">
        <v>75</v>
      </c>
    </row>
    <row r="3" spans="1:2">
      <c r="A3" s="10" t="s">
        <v>20</v>
      </c>
      <c r="B3" s="12" t="s">
        <v>75</v>
      </c>
    </row>
    <row r="4" spans="1:2">
      <c r="A4" s="10" t="s">
        <v>16</v>
      </c>
      <c r="B4" s="9" t="s">
        <v>4</v>
      </c>
    </row>
    <row r="5" spans="1:2">
      <c r="A5" s="10" t="s">
        <v>153</v>
      </c>
      <c r="B5" s="9" t="s">
        <v>4</v>
      </c>
    </row>
    <row r="6" spans="1:2">
      <c r="A6" s="10" t="s">
        <v>21</v>
      </c>
      <c r="B6" s="12" t="s">
        <v>75</v>
      </c>
    </row>
    <row r="7" spans="1:2">
      <c r="A7" s="31" t="s">
        <v>154</v>
      </c>
      <c r="B7" s="12" t="s">
        <v>75</v>
      </c>
    </row>
    <row r="8" spans="1:2">
      <c r="A8" s="10" t="s">
        <v>23</v>
      </c>
      <c r="B8" s="12" t="s">
        <v>75</v>
      </c>
    </row>
    <row r="9" spans="1:2">
      <c r="A9" s="10" t="s">
        <v>155</v>
      </c>
      <c r="B9" s="12" t="s">
        <v>75</v>
      </c>
    </row>
    <row r="10" spans="1:2">
      <c r="A10" s="31" t="s">
        <v>156</v>
      </c>
      <c r="B10" s="12" t="s">
        <v>75</v>
      </c>
    </row>
    <row r="11" spans="1:2">
      <c r="A11" s="10" t="s">
        <v>157</v>
      </c>
      <c r="B11" s="12" t="s">
        <v>75</v>
      </c>
    </row>
    <row r="12" spans="1:2">
      <c r="A12" s="10" t="s">
        <v>25</v>
      </c>
      <c r="B12" s="12" t="s">
        <v>75</v>
      </c>
    </row>
    <row r="13" spans="1:2">
      <c r="A13" s="31" t="s">
        <v>158</v>
      </c>
      <c r="B13" s="12" t="s">
        <v>75</v>
      </c>
    </row>
    <row r="14" spans="1:2">
      <c r="A14" s="10" t="s">
        <v>159</v>
      </c>
      <c r="B14" s="12" t="s">
        <v>75</v>
      </c>
    </row>
    <row r="15" spans="1:2">
      <c r="A15" s="10" t="s">
        <v>33</v>
      </c>
      <c r="B15" s="12" t="s">
        <v>75</v>
      </c>
    </row>
    <row r="16" spans="1:2">
      <c r="A16" s="31" t="s">
        <v>160</v>
      </c>
      <c r="B16" s="12" t="s">
        <v>75</v>
      </c>
    </row>
    <row r="17" spans="1:2">
      <c r="A17" s="10" t="s">
        <v>35</v>
      </c>
      <c r="B17" s="12" t="s">
        <v>75</v>
      </c>
    </row>
    <row r="18" spans="1:2">
      <c r="A18" s="10" t="s">
        <v>161</v>
      </c>
      <c r="B18" s="12" t="s">
        <v>75</v>
      </c>
    </row>
    <row r="19" spans="1:2">
      <c r="A19" s="10" t="s">
        <v>162</v>
      </c>
      <c r="B19" s="12" t="s">
        <v>75</v>
      </c>
    </row>
    <row r="20" spans="1:2">
      <c r="A20" s="10" t="s">
        <v>163</v>
      </c>
      <c r="B20" s="12" t="s">
        <v>75</v>
      </c>
    </row>
    <row r="21" spans="1:2">
      <c r="A21" s="10" t="s">
        <v>164</v>
      </c>
      <c r="B21" s="12" t="s">
        <v>75</v>
      </c>
    </row>
    <row r="22" spans="1:2">
      <c r="A22" s="10" t="s">
        <v>3</v>
      </c>
      <c r="B22" s="12" t="s">
        <v>3</v>
      </c>
    </row>
    <row r="23" spans="1:2">
      <c r="A23" s="10" t="s">
        <v>17</v>
      </c>
      <c r="B23" s="12" t="s">
        <v>3</v>
      </c>
    </row>
    <row r="24" spans="1:2">
      <c r="A24" s="28" t="s">
        <v>185</v>
      </c>
      <c r="B24" s="12" t="s">
        <v>77</v>
      </c>
    </row>
    <row r="25" spans="1:2">
      <c r="A25" s="28" t="s">
        <v>186</v>
      </c>
      <c r="B25" s="12" t="s">
        <v>77</v>
      </c>
    </row>
    <row r="26" spans="1:2">
      <c r="A26" s="10" t="s">
        <v>165</v>
      </c>
      <c r="B26" s="12" t="s">
        <v>78</v>
      </c>
    </row>
    <row r="27" spans="1:2">
      <c r="A27" s="31" t="s">
        <v>166</v>
      </c>
      <c r="B27" s="12" t="s">
        <v>78</v>
      </c>
    </row>
    <row r="28" spans="1:2">
      <c r="A28" s="10" t="s">
        <v>167</v>
      </c>
      <c r="B28" s="12" t="s">
        <v>78</v>
      </c>
    </row>
    <row r="29" spans="1:2">
      <c r="A29" s="10" t="s">
        <v>107</v>
      </c>
      <c r="B29" s="12" t="s">
        <v>77</v>
      </c>
    </row>
    <row r="30" spans="1:2">
      <c r="A30" s="11" t="s">
        <v>44</v>
      </c>
      <c r="B30" s="12" t="s">
        <v>75</v>
      </c>
    </row>
    <row r="31" spans="1:2">
      <c r="A31" s="32" t="s">
        <v>168</v>
      </c>
      <c r="B31" s="12" t="s">
        <v>75</v>
      </c>
    </row>
    <row r="32" spans="1:2">
      <c r="A32" s="11" t="s">
        <v>46</v>
      </c>
      <c r="B32" s="12" t="s">
        <v>75</v>
      </c>
    </row>
    <row r="33" spans="1:2">
      <c r="A33" s="10" t="s">
        <v>47</v>
      </c>
      <c r="B33" s="12" t="s">
        <v>75</v>
      </c>
    </row>
    <row r="34" spans="1:2">
      <c r="A34" s="31" t="s">
        <v>169</v>
      </c>
      <c r="B34" s="12" t="s">
        <v>75</v>
      </c>
    </row>
    <row r="35" spans="1:2">
      <c r="A35" s="10" t="s">
        <v>49</v>
      </c>
      <c r="B35" s="12" t="s">
        <v>75</v>
      </c>
    </row>
    <row r="36" spans="1:2">
      <c r="A36" s="10" t="s">
        <v>170</v>
      </c>
      <c r="B36" s="12" t="s">
        <v>75</v>
      </c>
    </row>
    <row r="37" spans="1:2">
      <c r="A37" s="10" t="s">
        <v>171</v>
      </c>
      <c r="B37" s="12" t="s">
        <v>75</v>
      </c>
    </row>
    <row r="38" spans="1:2">
      <c r="A38" s="10" t="s">
        <v>172</v>
      </c>
      <c r="B38" s="12" t="s">
        <v>75</v>
      </c>
    </row>
    <row r="39" spans="1:2">
      <c r="A39" s="28" t="s">
        <v>187</v>
      </c>
      <c r="B39" s="12" t="s">
        <v>77</v>
      </c>
    </row>
    <row r="40" spans="1:2">
      <c r="A40" s="10" t="s">
        <v>173</v>
      </c>
      <c r="B40" s="12" t="s">
        <v>78</v>
      </c>
    </row>
    <row r="41" spans="1:2">
      <c r="A41" s="10" t="s">
        <v>7</v>
      </c>
      <c r="B41" s="12" t="s">
        <v>77</v>
      </c>
    </row>
    <row r="42" spans="1:2">
      <c r="A42" s="28" t="s">
        <v>105</v>
      </c>
      <c r="B42" s="12" t="s">
        <v>77</v>
      </c>
    </row>
    <row r="43" spans="1:2">
      <c r="A43" s="28" t="s">
        <v>106</v>
      </c>
      <c r="B43" s="12" t="s">
        <v>77</v>
      </c>
    </row>
    <row r="44" spans="1:2">
      <c r="A44" s="10" t="s">
        <v>15</v>
      </c>
      <c r="B44" s="9" t="s">
        <v>4</v>
      </c>
    </row>
    <row r="45" spans="1:2">
      <c r="A45" s="10" t="s">
        <v>55</v>
      </c>
      <c r="B45" s="12" t="s">
        <v>75</v>
      </c>
    </row>
    <row r="46" spans="1:2">
      <c r="A46" s="31" t="s">
        <v>174</v>
      </c>
      <c r="B46" s="12" t="s">
        <v>75</v>
      </c>
    </row>
    <row r="47" spans="1:2">
      <c r="A47" s="10" t="s">
        <v>57</v>
      </c>
      <c r="B47" s="12" t="s">
        <v>75</v>
      </c>
    </row>
    <row r="48" spans="1:2">
      <c r="A48" s="10" t="s">
        <v>58</v>
      </c>
      <c r="B48" s="12" t="s">
        <v>75</v>
      </c>
    </row>
    <row r="49" spans="1:2">
      <c r="A49" s="31" t="s">
        <v>175</v>
      </c>
      <c r="B49" s="12" t="s">
        <v>75</v>
      </c>
    </row>
    <row r="50" spans="1:2">
      <c r="A50" s="10" t="s">
        <v>60</v>
      </c>
      <c r="B50" s="12" t="s">
        <v>75</v>
      </c>
    </row>
    <row r="51" spans="1:2">
      <c r="A51" s="10" t="s">
        <v>61</v>
      </c>
      <c r="B51" s="12" t="s">
        <v>75</v>
      </c>
    </row>
    <row r="52" spans="1:2">
      <c r="A52" s="31" t="s">
        <v>176</v>
      </c>
      <c r="B52" s="12" t="s">
        <v>75</v>
      </c>
    </row>
    <row r="53" spans="1:2">
      <c r="A53" s="10" t="s">
        <v>63</v>
      </c>
      <c r="B53" s="12" t="s">
        <v>75</v>
      </c>
    </row>
    <row r="54" spans="1:2">
      <c r="A54" s="10" t="s">
        <v>64</v>
      </c>
      <c r="B54" s="12" t="s">
        <v>75</v>
      </c>
    </row>
    <row r="55" spans="1:2">
      <c r="A55" s="31" t="s">
        <v>177</v>
      </c>
      <c r="B55" s="12" t="s">
        <v>75</v>
      </c>
    </row>
    <row r="56" spans="1:2">
      <c r="A56" s="10" t="s">
        <v>66</v>
      </c>
      <c r="B56" s="12" t="s">
        <v>75</v>
      </c>
    </row>
    <row r="57" spans="1:2">
      <c r="A57" s="10" t="s">
        <v>178</v>
      </c>
      <c r="B57" s="12" t="s">
        <v>77</v>
      </c>
    </row>
    <row r="58" spans="1:2">
      <c r="A58" s="11" t="s">
        <v>67</v>
      </c>
      <c r="B58" s="12" t="s">
        <v>75</v>
      </c>
    </row>
    <row r="59" spans="1:2">
      <c r="A59" s="32" t="s">
        <v>179</v>
      </c>
      <c r="B59" s="12" t="s">
        <v>75</v>
      </c>
    </row>
    <row r="60" spans="1:2">
      <c r="A60" s="11" t="s">
        <v>69</v>
      </c>
      <c r="B60" s="12" t="s">
        <v>75</v>
      </c>
    </row>
    <row r="61" spans="1:2">
      <c r="A61" s="10" t="s">
        <v>14</v>
      </c>
      <c r="B61" s="12" t="s">
        <v>3</v>
      </c>
    </row>
    <row r="62" spans="1:2">
      <c r="A62" s="10" t="s">
        <v>13</v>
      </c>
      <c r="B62" s="12" t="s">
        <v>3</v>
      </c>
    </row>
    <row r="63" spans="1:2">
      <c r="A63" s="10" t="s">
        <v>180</v>
      </c>
      <c r="B63" s="12" t="s">
        <v>3</v>
      </c>
    </row>
    <row r="64" spans="1:2">
      <c r="A64" s="10" t="s">
        <v>181</v>
      </c>
      <c r="B64" s="12" t="s">
        <v>3</v>
      </c>
    </row>
    <row r="65" spans="1:2">
      <c r="A65" s="10" t="s">
        <v>8</v>
      </c>
      <c r="B65" s="12" t="s">
        <v>5</v>
      </c>
    </row>
    <row r="66" spans="1:2">
      <c r="A66" s="28" t="s">
        <v>188</v>
      </c>
      <c r="B66" s="12" t="s">
        <v>77</v>
      </c>
    </row>
    <row r="67" spans="1:2">
      <c r="A67" s="28" t="s">
        <v>189</v>
      </c>
      <c r="B67" s="12" t="s">
        <v>77</v>
      </c>
    </row>
    <row r="68" spans="1:2">
      <c r="A68" s="11" t="s">
        <v>70</v>
      </c>
      <c r="B68" s="12" t="s">
        <v>75</v>
      </c>
    </row>
    <row r="69" spans="1:2">
      <c r="A69" s="32" t="s">
        <v>182</v>
      </c>
      <c r="B69" s="12" t="s">
        <v>75</v>
      </c>
    </row>
    <row r="70" spans="1:2">
      <c r="A70" s="11" t="s">
        <v>72</v>
      </c>
      <c r="B70" s="12" t="s">
        <v>75</v>
      </c>
    </row>
    <row r="71" spans="1:2">
      <c r="A71" s="10" t="s">
        <v>12</v>
      </c>
      <c r="B71" s="12" t="s">
        <v>3</v>
      </c>
    </row>
    <row r="72" spans="1:2">
      <c r="A72" s="11" t="s">
        <v>109</v>
      </c>
      <c r="B72" s="12" t="s">
        <v>76</v>
      </c>
    </row>
    <row r="73" spans="1:2">
      <c r="A73" s="32" t="s">
        <v>183</v>
      </c>
      <c r="B73" s="12" t="s">
        <v>76</v>
      </c>
    </row>
    <row r="74" spans="1:2">
      <c r="A74" s="11" t="s">
        <v>184</v>
      </c>
      <c r="B74" s="12" t="s">
        <v>76</v>
      </c>
    </row>
    <row r="75" spans="1:2">
      <c r="A75" s="12" t="s">
        <v>191</v>
      </c>
      <c r="B75" s="12" t="s">
        <v>75</v>
      </c>
    </row>
    <row r="76" spans="1:2">
      <c r="A76" s="12" t="s">
        <v>193</v>
      </c>
      <c r="B76" s="12" t="s">
        <v>5</v>
      </c>
    </row>
    <row r="77" spans="1:2">
      <c r="A77" s="12" t="s">
        <v>194</v>
      </c>
      <c r="B77" s="12" t="s">
        <v>75</v>
      </c>
    </row>
    <row r="78" spans="1:2">
      <c r="A78" s="12" t="s">
        <v>192</v>
      </c>
      <c r="B78" s="12" t="s">
        <v>75</v>
      </c>
    </row>
  </sheetData>
  <autoFilter ref="A1:B8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Pointage</vt:lpstr>
      <vt:lpstr>AGENTS_CS</vt:lpstr>
      <vt:lpstr>SECTEUR</vt:lpstr>
      <vt:lpstr>Feuil1</vt:lpstr>
      <vt:lpstr>AGENTS_DETACHES</vt:lpstr>
      <vt:lpstr>LISTE_MONSTRE</vt:lpstr>
      <vt:lpstr>LISTE_OM</vt:lpstr>
      <vt:lpstr>LISTE_RESERVE</vt:lpstr>
      <vt:lpstr>LISTE_TURIN</vt:lpstr>
      <vt:lpstr>LISTE_VIDE</vt:lpstr>
      <vt:lpstr>LISTE_VN</vt:lpstr>
      <vt:lpstr>VEH_MONSTRE</vt:lpstr>
      <vt:lpstr>VEH_OM</vt:lpstr>
      <vt:lpstr>VEH_VN</vt:lpstr>
      <vt:lpstr>Pointage!Zone_d_impression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Pascal Richard</cp:lastModifiedBy>
  <cp:lastPrinted>2018-06-25T04:17:24Z</cp:lastPrinted>
  <dcterms:created xsi:type="dcterms:W3CDTF">2018-04-19T10:39:59Z</dcterms:created>
  <dcterms:modified xsi:type="dcterms:W3CDTF">2019-05-08T09:16:14Z</dcterms:modified>
</cp:coreProperties>
</file>