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8_{CE4C2BFC-970F-4395-9A35-943345E49FF6}" xr6:coauthVersionLast="45" xr6:coauthVersionMax="45" xr10:uidLastSave="{00000000-0000-0000-0000-000000000000}"/>
  <bookViews>
    <workbookView xWindow="-120" yWindow="-120" windowWidth="29040" windowHeight="15840" xr2:uid="{0CFAACBE-1DF5-4021-8E6C-3612E8D45745}"/>
  </bookViews>
  <sheets>
    <sheet name="Sérologie 2015-2019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4" i="1"/>
  <c r="L15" i="1"/>
  <c r="L13" i="1"/>
  <c r="P6" i="1" l="1"/>
  <c r="P7" i="1"/>
  <c r="P8" i="1"/>
  <c r="P9" i="1"/>
  <c r="P10" i="1"/>
  <c r="P11" i="1"/>
  <c r="P12" i="1"/>
  <c r="P13" i="1"/>
  <c r="P14" i="1"/>
  <c r="P15" i="1"/>
  <c r="K4" i="1"/>
  <c r="K5" i="1"/>
  <c r="K6" i="1"/>
  <c r="K7" i="1"/>
  <c r="K9" i="1"/>
  <c r="K10" i="1"/>
  <c r="K11" i="1"/>
  <c r="K12" i="1"/>
  <c r="K3" i="1"/>
  <c r="I8" i="1"/>
  <c r="I9" i="1"/>
  <c r="I10" i="1"/>
  <c r="I11" i="1"/>
  <c r="I12" i="1"/>
  <c r="I13" i="1"/>
  <c r="I14" i="1"/>
  <c r="I15" i="1"/>
  <c r="T1" i="1"/>
  <c r="I3" i="1" l="1"/>
  <c r="I4" i="1"/>
  <c r="I5" i="1"/>
  <c r="I6" i="1"/>
  <c r="I7" i="1"/>
  <c r="P3" i="1"/>
  <c r="P4" i="1"/>
  <c r="P5" i="1"/>
  <c r="P2" i="1"/>
  <c r="I2" i="1"/>
</calcChain>
</file>

<file path=xl/sharedStrings.xml><?xml version="1.0" encoding="utf-8"?>
<sst xmlns="http://schemas.openxmlformats.org/spreadsheetml/2006/main" count="44" uniqueCount="24">
  <si>
    <t>Date</t>
  </si>
  <si>
    <t>Date soin</t>
  </si>
  <si>
    <t>Acte de soin</t>
  </si>
  <si>
    <t>TPHA</t>
  </si>
  <si>
    <t>VDRL CHARBON</t>
  </si>
  <si>
    <t>Dates</t>
  </si>
  <si>
    <t>Acte</t>
  </si>
  <si>
    <t>Prochain contrôle</t>
  </si>
  <si>
    <t>Prochain C</t>
  </si>
  <si>
    <t>Qté</t>
  </si>
  <si>
    <t xml:space="preserve">VIH / Hépatite / Gonocoque </t>
  </si>
  <si>
    <t>N</t>
  </si>
  <si>
    <t>P</t>
  </si>
  <si>
    <t>R. VDRL.C</t>
  </si>
  <si>
    <t>R.TPHA</t>
  </si>
  <si>
    <t>1/5120</t>
  </si>
  <si>
    <t>&gt;3233,5</t>
  </si>
  <si>
    <t>&gt;3187,0</t>
  </si>
  <si>
    <t>1/10240</t>
  </si>
  <si>
    <t>1/8</t>
  </si>
  <si>
    <t>&gt;3420,0</t>
  </si>
  <si>
    <t>16</t>
  </si>
  <si>
    <t>16,6</t>
  </si>
  <si>
    <t>&gt;3221,5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</si>
</sst>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\-mmm\-yy;@"/>
    <numFmt numFmtId="165" formatCode="[$-40C]dd\-mmm\-yy;@"/>
    <numFmt numFmtId="166" formatCode="dd/mm/yyyy;;;"/>
    <numFmt numFmtId="167" formatCode="0.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6" fontId="0" fillId="0" borderId="0" xfId="0" applyNumberFormat="1"/>
    <xf numFmtId="167" fontId="0" fillId="0" borderId="0" xfId="0" applyNumberFormat="1" applyAlignment="1">
      <alignment horizontal="center" vertical="center" wrapText="1"/>
    </xf>
    <xf numFmtId="13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9">
    <dxf>
      <numFmt numFmtId="165" formatCode="[$-40C]dd\-mmm\-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[$-40C]dd\-mmm\-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[$-40C]dd\-mmm\-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[$-40C]d\-mmm\-yy;@"/>
      <alignment horizontal="center" vertical="center" textRotation="0" wrapText="1" indent="0" justifyLastLine="0" shrinkToFit="0" readingOrder="0"/>
    </dxf>
    <dxf>
      <numFmt numFmtId="167" formatCode="0.0"/>
      <alignment horizontal="center" vertical="center" textRotation="0" wrapText="1" indent="0" justifyLastLine="0" shrinkToFit="0" readingOrder="0"/>
    </dxf>
    <dxf>
      <numFmt numFmtId="18" formatCode="#&quot; &quot;??/??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[$-40C]dd\-mmm\-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F35E8-8F53-4B83-9C28-83D12236EED7}" name="Tableau1" displayName="Tableau1" ref="A1:I15" totalsRowShown="0" headerRowDxfId="18" dataDxfId="17">
  <autoFilter ref="A1:I15" xr:uid="{7087A1B0-8288-4451-8534-029E9565AD44}"/>
  <sortState xmlns:xlrd2="http://schemas.microsoft.com/office/spreadsheetml/2017/richdata2" ref="A2:I2">
    <sortCondition descending="1" ref="I1:I2"/>
  </sortState>
  <tableColumns count="9">
    <tableColumn id="1" xr3:uid="{AFA443E4-40DE-4F25-808B-C42BEF29D17F}" name="Date" dataDxfId="16"/>
    <tableColumn id="2" xr3:uid="{A379F43F-8246-4225-B71B-34E6C9050AA1}" name="VDRL CHARBON" dataDxfId="15"/>
    <tableColumn id="10" xr3:uid="{3957FA67-13D2-4E01-9033-8ECF994A40A3}" name="TPHA" dataDxfId="14"/>
    <tableColumn id="11" xr3:uid="{43B1F0C2-8F01-4A0D-A3C3-24EA5BC4B292}" name="R. VDRL.C" dataDxfId="13"/>
    <tableColumn id="8" xr3:uid="{05AA1057-47FB-4791-AF68-04CDF09BB061}" name="R.TPHA" dataDxfId="12"/>
    <tableColumn id="4" xr3:uid="{7F37466A-0AEE-492A-92CE-15286DAA7D37}" name="Date soin" dataDxfId="11"/>
    <tableColumn id="5" xr3:uid="{55DE96B5-5AA4-45D7-9224-BA86E1527082}" name="Acte de soin" dataDxfId="10"/>
    <tableColumn id="7" xr3:uid="{F4CB86E4-51D1-4484-A42B-BBCF060803BE}" name="Qté" dataDxfId="9"/>
    <tableColumn id="6" xr3:uid="{A60AC24F-43C6-4DA6-8DEC-D8EE99F83BF1}" name="Prochain C" dataDxfId="8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8DD3D3-E13A-430A-B645-4D618600A93E}" name="Tableau2" displayName="Tableau2" ref="K1:P15" totalsRowShown="0" headerRowDxfId="7" dataDxfId="6">
  <autoFilter ref="K1:P15" xr:uid="{E84EE698-12DE-4927-AF16-94BDC944161E}"/>
  <tableColumns count="6">
    <tableColumn id="1" xr3:uid="{7C7AF6E1-229E-4C77-A9F0-BF00CF87A808}" name="Dates" dataDxfId="5"/>
    <tableColumn id="2" xr3:uid="{090AD17C-EE9C-42CB-A784-D6FECB71117A}" name="VIH / Hépatite / Gonocoque " dataDxfId="4"/>
    <tableColumn id="5" xr3:uid="{D4D39D00-1E37-419A-B6C8-80FB35F2007C}" name="Date soin" dataDxfId="3"/>
    <tableColumn id="6" xr3:uid="{862A956B-4EE2-4C15-BFC3-537BBB4E2AF4}" name="Acte" dataDxfId="2"/>
    <tableColumn id="7" xr3:uid="{B0BE5065-E357-4A11-B149-A08BD69239DB}" name="Qté" dataDxfId="1"/>
    <tableColumn id="8" xr3:uid="{3094FF67-2F30-4142-A5EF-67B5B0160AEF}" name="Prochain contrôle" dataDxfId="0">
      <calculatedColumnFormula>IF(K2&lt;&gt;"",K2+90,"")</calculatedColumnFormula>
    </tableColumn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B778C-83EB-4E21-BAF4-49B7CA46324C}">
  <dimension ref="A1:T21"/>
  <sheetViews>
    <sheetView tabSelected="1" workbookViewId="0">
      <selection activeCell="Q18" sqref="Q18"/>
    </sheetView>
  </sheetViews>
  <sheetFormatPr baseColWidth="10" defaultRowHeight="15" x14ac:dyDescent="0.25"/>
  <cols>
    <col min="1" max="1" width="11.5703125" style="3"/>
    <col min="2" max="3" width="13.28515625" style="1" customWidth="1"/>
    <col min="4" max="4" width="13.28515625" style="7" customWidth="1"/>
    <col min="5" max="5" width="11.28515625" style="6" customWidth="1"/>
    <col min="6" max="6" width="11.5703125" style="2"/>
    <col min="7" max="7" width="19.28515625" style="1" customWidth="1"/>
    <col min="8" max="8" width="11.5703125" style="1"/>
    <col min="9" max="9" width="11.5703125" style="3"/>
    <col min="10" max="10" width="2.85546875" style="1" customWidth="1"/>
    <col min="11" max="11" width="11.5703125" style="3"/>
    <col min="12" max="12" width="15.7109375" style="1" customWidth="1"/>
    <col min="13" max="15" width="11.5703125" style="1"/>
    <col min="16" max="16" width="17.42578125" style="3" customWidth="1"/>
    <col min="17" max="17" width="19.85546875" customWidth="1"/>
  </cols>
  <sheetData>
    <row r="1" spans="1:20" ht="30" x14ac:dyDescent="0.25">
      <c r="A1" s="3" t="s">
        <v>0</v>
      </c>
      <c r="B1" s="1" t="s">
        <v>4</v>
      </c>
      <c r="C1" s="1" t="s">
        <v>3</v>
      </c>
      <c r="D1" s="7" t="s">
        <v>13</v>
      </c>
      <c r="E1" s="6" t="s">
        <v>14</v>
      </c>
      <c r="F1" s="2" t="s">
        <v>1</v>
      </c>
      <c r="G1" s="1" t="s">
        <v>2</v>
      </c>
      <c r="H1" s="1" t="s">
        <v>9</v>
      </c>
      <c r="I1" s="3" t="s">
        <v>8</v>
      </c>
      <c r="J1" s="4"/>
      <c r="K1" s="3" t="s">
        <v>5</v>
      </c>
      <c r="L1" s="1" t="s">
        <v>10</v>
      </c>
      <c r="M1" s="1" t="s">
        <v>1</v>
      </c>
      <c r="N1" s="1" t="s">
        <v>6</v>
      </c>
      <c r="O1" s="1" t="s">
        <v>9</v>
      </c>
      <c r="P1" s="3" t="s">
        <v>7</v>
      </c>
      <c r="R1" s="5"/>
      <c r="S1" s="5"/>
      <c r="T1" s="5">
        <f t="shared" ref="T1" ca="1" si="0">TODAY()</f>
        <v>43913</v>
      </c>
    </row>
    <row r="2" spans="1:20" x14ac:dyDescent="0.25">
      <c r="A2" s="3">
        <v>42369</v>
      </c>
      <c r="B2" s="1" t="s">
        <v>11</v>
      </c>
      <c r="C2" s="1" t="s">
        <v>11</v>
      </c>
      <c r="I2" s="3">
        <f>IF(A2&lt;&gt;"",A2+90,"")</f>
        <v>42459</v>
      </c>
      <c r="K2" s="3">
        <v>42369</v>
      </c>
      <c r="L2" s="1" t="str">
        <f>IF(Tableau2[[#This Row],[Dates]],"N","")</f>
        <v>N</v>
      </c>
      <c r="P2" s="3">
        <f>IF(K2&lt;&gt;"",K2+90,"")</f>
        <v>42459</v>
      </c>
    </row>
    <row r="3" spans="1:20" x14ac:dyDescent="0.25">
      <c r="A3" s="3">
        <v>42782</v>
      </c>
      <c r="B3" s="1" t="s">
        <v>12</v>
      </c>
      <c r="C3" s="1" t="s">
        <v>12</v>
      </c>
      <c r="D3" s="7">
        <v>0.125</v>
      </c>
      <c r="E3" s="6">
        <v>2681</v>
      </c>
      <c r="I3" s="3">
        <f t="shared" ref="I3:I15" si="1">IF(A3&lt;&gt;"",A3+90,"")</f>
        <v>42872</v>
      </c>
      <c r="K3" s="3">
        <f>Tableau1[[#This Row],[Date]]</f>
        <v>42782</v>
      </c>
      <c r="L3" s="1" t="str">
        <f>IF(Tableau2[[#This Row],[Dates]],"N","")</f>
        <v>N</v>
      </c>
      <c r="P3" s="3">
        <f t="shared" ref="P3:P5" si="2">IF(K3&lt;&gt;"",K3+90,"")</f>
        <v>42872</v>
      </c>
    </row>
    <row r="4" spans="1:20" x14ac:dyDescent="0.25">
      <c r="A4" s="3">
        <v>42811</v>
      </c>
      <c r="B4" s="1" t="s">
        <v>12</v>
      </c>
      <c r="C4" s="1" t="s">
        <v>12</v>
      </c>
      <c r="D4" s="7">
        <v>6.25E-2</v>
      </c>
      <c r="E4" s="8" t="s">
        <v>15</v>
      </c>
      <c r="I4" s="3">
        <f t="shared" si="1"/>
        <v>42901</v>
      </c>
      <c r="K4" s="3">
        <f>Tableau1[[#This Row],[Date]]</f>
        <v>42811</v>
      </c>
      <c r="L4" s="1" t="str">
        <f>IF(Tableau2[[#This Row],[Dates]],"N","")</f>
        <v>N</v>
      </c>
      <c r="P4" s="3">
        <f t="shared" si="2"/>
        <v>42901</v>
      </c>
    </row>
    <row r="5" spans="1:20" x14ac:dyDescent="0.25">
      <c r="A5" s="3">
        <v>42957</v>
      </c>
      <c r="B5" s="1" t="s">
        <v>12</v>
      </c>
      <c r="C5" s="1" t="s">
        <v>12</v>
      </c>
      <c r="D5" s="7">
        <v>0.125</v>
      </c>
      <c r="E5" s="6" t="s">
        <v>16</v>
      </c>
      <c r="I5" s="3">
        <f t="shared" si="1"/>
        <v>43047</v>
      </c>
      <c r="K5" s="3">
        <f>Tableau1[[#This Row],[Date]]</f>
        <v>42957</v>
      </c>
      <c r="L5" s="1" t="str">
        <f>IF(Tableau2[[#This Row],[Dates]],"N","")</f>
        <v>N</v>
      </c>
      <c r="P5" s="3">
        <f t="shared" si="2"/>
        <v>43047</v>
      </c>
    </row>
    <row r="6" spans="1:20" x14ac:dyDescent="0.25">
      <c r="A6" s="3">
        <v>43019</v>
      </c>
      <c r="B6" s="1" t="s">
        <v>12</v>
      </c>
      <c r="C6" s="1" t="s">
        <v>12</v>
      </c>
      <c r="D6" s="6">
        <v>24</v>
      </c>
      <c r="E6" s="6" t="s">
        <v>17</v>
      </c>
      <c r="I6" s="3">
        <f t="shared" si="1"/>
        <v>43109</v>
      </c>
      <c r="K6" s="3">
        <f>Tableau1[[#This Row],[Date]]</f>
        <v>43019</v>
      </c>
      <c r="L6" s="1" t="str">
        <f>IF(Tableau2[[#This Row],[Dates]],"N","")</f>
        <v>N</v>
      </c>
      <c r="P6" s="3">
        <f t="shared" ref="P6:P15" si="3">IF(K6&lt;&gt;"",K6+90,"")</f>
        <v>43109</v>
      </c>
    </row>
    <row r="7" spans="1:20" x14ac:dyDescent="0.25">
      <c r="A7" s="3">
        <v>43075</v>
      </c>
      <c r="B7" s="1" t="s">
        <v>12</v>
      </c>
      <c r="C7" s="1" t="s">
        <v>12</v>
      </c>
      <c r="D7" s="8" t="s">
        <v>19</v>
      </c>
      <c r="E7" s="8" t="s">
        <v>18</v>
      </c>
      <c r="I7" s="3">
        <f t="shared" si="1"/>
        <v>43165</v>
      </c>
      <c r="K7" s="3">
        <f>Tableau1[[#This Row],[Date]]</f>
        <v>43075</v>
      </c>
      <c r="L7" s="1" t="str">
        <f>IF(Tableau2[[#This Row],[Dates]],"N","")</f>
        <v>N</v>
      </c>
      <c r="P7" s="3">
        <f t="shared" si="3"/>
        <v>43165</v>
      </c>
    </row>
    <row r="8" spans="1:20" x14ac:dyDescent="0.25">
      <c r="I8" s="3" t="str">
        <f t="shared" si="1"/>
        <v/>
      </c>
      <c r="L8" s="1" t="str">
        <f>IF(Tableau2[[#This Row],[Dates]],"N","")</f>
        <v/>
      </c>
      <c r="P8" s="3" t="str">
        <f t="shared" si="3"/>
        <v/>
      </c>
    </row>
    <row r="9" spans="1:20" x14ac:dyDescent="0.25">
      <c r="A9" s="3">
        <v>43108</v>
      </c>
      <c r="B9" s="1" t="s">
        <v>12</v>
      </c>
      <c r="C9" s="1" t="s">
        <v>12</v>
      </c>
      <c r="D9" s="8">
        <v>18.899999999999999</v>
      </c>
      <c r="E9" s="6" t="s">
        <v>20</v>
      </c>
      <c r="I9" s="3">
        <f t="shared" si="1"/>
        <v>43198</v>
      </c>
      <c r="K9" s="3">
        <f>Tableau1[[#This Row],[Date]]</f>
        <v>43108</v>
      </c>
      <c r="L9" s="1" t="str">
        <f>IF(Tableau2[[#This Row],[Dates]],"N","")</f>
        <v>N</v>
      </c>
      <c r="P9" s="3">
        <f t="shared" si="3"/>
        <v>43198</v>
      </c>
    </row>
    <row r="10" spans="1:20" x14ac:dyDescent="0.25">
      <c r="A10" s="3">
        <v>43203</v>
      </c>
      <c r="B10" s="1" t="s">
        <v>12</v>
      </c>
      <c r="C10" s="1" t="s">
        <v>12</v>
      </c>
      <c r="D10" s="8" t="s">
        <v>21</v>
      </c>
      <c r="E10" s="6">
        <v>10240</v>
      </c>
      <c r="I10" s="3">
        <f t="shared" si="1"/>
        <v>43293</v>
      </c>
      <c r="K10" s="3">
        <f>Tableau1[[#This Row],[Date]]</f>
        <v>43203</v>
      </c>
      <c r="L10" s="1" t="str">
        <f>IF(Tableau2[[#This Row],[Dates]],"N","")</f>
        <v>N</v>
      </c>
      <c r="P10" s="3">
        <f t="shared" si="3"/>
        <v>43293</v>
      </c>
    </row>
    <row r="11" spans="1:20" x14ac:dyDescent="0.25">
      <c r="A11" s="3">
        <v>43227</v>
      </c>
      <c r="B11" s="1" t="s">
        <v>12</v>
      </c>
      <c r="C11" s="1" t="s">
        <v>12</v>
      </c>
      <c r="D11" s="8" t="s">
        <v>22</v>
      </c>
      <c r="E11" s="6" t="s">
        <v>23</v>
      </c>
      <c r="I11" s="3">
        <f t="shared" si="1"/>
        <v>43317</v>
      </c>
      <c r="K11" s="3">
        <f>Tableau1[[#This Row],[Date]]</f>
        <v>43227</v>
      </c>
      <c r="L11" s="1" t="str">
        <f>IF(Tableau2[[#This Row],[Dates]],"N","")</f>
        <v>N</v>
      </c>
      <c r="P11" s="3">
        <f t="shared" si="3"/>
        <v>43317</v>
      </c>
    </row>
    <row r="12" spans="1:20" x14ac:dyDescent="0.25">
      <c r="A12" s="3">
        <v>43235</v>
      </c>
      <c r="B12" s="1" t="s">
        <v>12</v>
      </c>
      <c r="C12" s="1" t="s">
        <v>12</v>
      </c>
      <c r="D12" s="8"/>
      <c r="I12" s="3">
        <f t="shared" si="1"/>
        <v>43325</v>
      </c>
      <c r="K12" s="3">
        <f>Tableau1[[#This Row],[Date]]</f>
        <v>43235</v>
      </c>
      <c r="L12" s="1" t="str">
        <f>IF(Tableau2[[#This Row],[Dates]],"N","")</f>
        <v>N</v>
      </c>
      <c r="P12" s="3">
        <f t="shared" si="3"/>
        <v>43325</v>
      </c>
    </row>
    <row r="13" spans="1:20" x14ac:dyDescent="0.25">
      <c r="D13" s="8"/>
      <c r="I13" s="3" t="str">
        <f t="shared" si="1"/>
        <v/>
      </c>
      <c r="L13" s="1" t="str">
        <f>IF(Tableau2[[#This Row],[Dates]],"N","")</f>
        <v/>
      </c>
      <c r="P13" s="3" t="str">
        <f t="shared" si="3"/>
        <v/>
      </c>
    </row>
    <row r="14" spans="1:20" x14ac:dyDescent="0.25">
      <c r="D14" s="8"/>
      <c r="I14" s="3" t="str">
        <f t="shared" si="1"/>
        <v/>
      </c>
      <c r="L14" s="1" t="str">
        <f>IF(Tableau2[[#This Row],[Dates]],"N","")</f>
        <v/>
      </c>
      <c r="P14" s="3" t="str">
        <f t="shared" si="3"/>
        <v/>
      </c>
    </row>
    <row r="15" spans="1:20" x14ac:dyDescent="0.25">
      <c r="D15" s="8"/>
      <c r="I15" s="3" t="str">
        <f t="shared" si="1"/>
        <v/>
      </c>
      <c r="L15" s="1" t="str">
        <f>IF(Tableau2[[#This Row],[Dates]],"N","")</f>
        <v/>
      </c>
      <c r="P15" s="3" t="str">
        <f t="shared" si="3"/>
        <v/>
      </c>
    </row>
    <row r="16" spans="1:20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</sheetData>
  <phoneticPr fontId="1" type="noConversion"/>
  <pageMargins left="0.7" right="0.7" top="0.75" bottom="0.75" header="0.3" footer="0.3"/>
  <pageSetup paperSize="9" orientation="portrait" horizontalDpi="4294967293" verticalDpi="3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Sérologie 2015-2019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Advenard</dc:creator>
  <cp:lastModifiedBy>Pascal RICHARD</cp:lastModifiedBy>
  <dcterms:created xsi:type="dcterms:W3CDTF">2020-01-06T11:13:52Z</dcterms:created>
  <dcterms:modified xsi:type="dcterms:W3CDTF">2020-03-23T14:49:13Z</dcterms:modified>
</cp:coreProperties>
</file>