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680" yWindow="990" windowWidth="29040" windowHeight="16440" activeTab="5"/>
  </bookViews>
  <sheets>
    <sheet name="Horaire" sheetId="1" r:id="rId1"/>
    <sheet name="Tarifs" sheetId="2" r:id="rId2"/>
    <sheet name="Contact" sheetId="3" r:id="rId3"/>
    <sheet name="Terrains" sheetId="5" r:id="rId4"/>
    <sheet name="Mois--Jours" sheetId="6" r:id="rId5"/>
    <sheet name="Antoine D'arcy" sheetId="7" r:id="rId6"/>
  </sheets>
  <definedNames>
    <definedName name="_xlnm._FilterDatabase" localSheetId="0" hidden="1">Horaire!$A$1:$K$1</definedName>
    <definedName name="_xlnm._FilterDatabase" localSheetId="1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>#REF!</definedName>
    <definedName name="parcs">Terrains!$A$4:$A$12</definedName>
    <definedName name="terrains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1" i="7" l="1"/>
  <c r="R12" i="7"/>
  <c r="N6" i="7"/>
  <c r="P3" i="7"/>
  <c r="L3" i="7"/>
  <c r="R48" i="7"/>
  <c r="R47" i="7"/>
  <c r="R46" i="7"/>
  <c r="R45" i="7"/>
  <c r="R44" i="7"/>
  <c r="R43" i="7"/>
  <c r="R42" i="7"/>
  <c r="R41" i="7"/>
  <c r="R40" i="7"/>
  <c r="R39" i="7"/>
  <c r="R38" i="7"/>
  <c r="R37" i="7"/>
  <c r="R36" i="7"/>
  <c r="R35" i="7"/>
  <c r="R34" i="7"/>
  <c r="R33" i="7"/>
  <c r="R32" i="7"/>
  <c r="R31" i="7"/>
  <c r="R30" i="7"/>
  <c r="R29" i="7"/>
  <c r="R28" i="7"/>
  <c r="R27" i="7"/>
  <c r="R26" i="7"/>
  <c r="R25" i="7"/>
  <c r="R24" i="7"/>
  <c r="R23" i="7"/>
  <c r="R22" i="7"/>
  <c r="R21" i="7"/>
  <c r="R20" i="7"/>
  <c r="R19" i="7"/>
  <c r="R18" i="7"/>
  <c r="R17" i="7"/>
  <c r="R16" i="7"/>
  <c r="R15" i="7"/>
  <c r="R14" i="7"/>
  <c r="R13" i="7"/>
  <c r="C6" i="7"/>
  <c r="C4" i="7"/>
  <c r="N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J6" i="1"/>
  <c r="L6" i="1"/>
  <c r="J7" i="1"/>
  <c r="L7" i="1"/>
  <c r="J8" i="1"/>
  <c r="L8" i="1"/>
  <c r="J9" i="1"/>
  <c r="L9" i="1"/>
  <c r="J10" i="1"/>
  <c r="L10" i="1"/>
  <c r="J11" i="1"/>
  <c r="L11" i="1"/>
  <c r="J12" i="1"/>
  <c r="L12" i="1"/>
  <c r="J13" i="1"/>
  <c r="L13" i="1"/>
  <c r="J14" i="1"/>
  <c r="L14" i="1"/>
  <c r="J15" i="1"/>
  <c r="L15" i="1"/>
  <c r="J16" i="1"/>
  <c r="L16" i="1"/>
  <c r="J17" i="1"/>
  <c r="L17" i="1"/>
  <c r="J18" i="1"/>
  <c r="L18" i="1"/>
  <c r="J19" i="1"/>
  <c r="L19" i="1"/>
  <c r="J20" i="1"/>
  <c r="L20" i="1"/>
  <c r="J21" i="1"/>
  <c r="L21" i="1"/>
  <c r="J22" i="1"/>
  <c r="L22" i="1"/>
  <c r="J23" i="1"/>
  <c r="L23" i="1"/>
  <c r="J24" i="1"/>
  <c r="L24" i="1"/>
  <c r="J25" i="1"/>
  <c r="L25" i="1"/>
  <c r="J26" i="1"/>
  <c r="L26" i="1"/>
  <c r="J27" i="1"/>
  <c r="L27" i="1"/>
  <c r="J28" i="1"/>
  <c r="L28" i="1"/>
  <c r="J29" i="1"/>
  <c r="L29" i="1"/>
  <c r="J30" i="1"/>
  <c r="L30" i="1"/>
  <c r="J31" i="1"/>
  <c r="L31" i="1"/>
  <c r="J32" i="1"/>
  <c r="L32" i="1"/>
  <c r="J33" i="1"/>
  <c r="L33" i="1"/>
  <c r="J34" i="1"/>
  <c r="L34" i="1"/>
  <c r="J35" i="1"/>
  <c r="L35" i="1"/>
  <c r="J36" i="1"/>
  <c r="L36" i="1"/>
  <c r="J37" i="1"/>
  <c r="L37" i="1"/>
  <c r="J38" i="1"/>
  <c r="L38" i="1"/>
  <c r="J39" i="1"/>
  <c r="L39" i="1"/>
  <c r="J40" i="1"/>
  <c r="L40" i="1"/>
  <c r="J41" i="1"/>
  <c r="L41" i="1"/>
  <c r="J42" i="1"/>
  <c r="L42" i="1"/>
  <c r="J43" i="1"/>
  <c r="L43" i="1"/>
  <c r="J44" i="1"/>
  <c r="L44" i="1"/>
  <c r="J45" i="1"/>
  <c r="L45" i="1"/>
  <c r="J46" i="1"/>
  <c r="L46" i="1"/>
  <c r="J47" i="1"/>
  <c r="L47" i="1"/>
  <c r="J48" i="1"/>
  <c r="L48" i="1"/>
  <c r="J49" i="1"/>
  <c r="L49" i="1"/>
  <c r="J50" i="1"/>
  <c r="L50" i="1"/>
  <c r="J51" i="1"/>
  <c r="L51" i="1"/>
  <c r="J52" i="1"/>
  <c r="L52" i="1"/>
  <c r="J53" i="1"/>
  <c r="L53" i="1"/>
  <c r="J54" i="1"/>
  <c r="L54" i="1"/>
  <c r="J55" i="1"/>
  <c r="L55" i="1"/>
  <c r="J56" i="1"/>
  <c r="L56" i="1"/>
  <c r="J57" i="1"/>
  <c r="L57" i="1"/>
  <c r="J58" i="1"/>
  <c r="L58" i="1"/>
  <c r="J59" i="1"/>
  <c r="L59" i="1"/>
  <c r="J60" i="1"/>
  <c r="L60" i="1"/>
  <c r="J61" i="1"/>
  <c r="L61" i="1"/>
  <c r="J62" i="1"/>
  <c r="L62" i="1"/>
  <c r="J63" i="1"/>
  <c r="L63" i="1"/>
  <c r="J64" i="1"/>
  <c r="L64" i="1"/>
  <c r="J65" i="1"/>
  <c r="L65" i="1"/>
  <c r="J66" i="1"/>
  <c r="L66" i="1"/>
  <c r="J67" i="1"/>
  <c r="L67" i="1"/>
  <c r="J68" i="1"/>
  <c r="L68" i="1"/>
  <c r="J69" i="1"/>
  <c r="L69" i="1"/>
  <c r="J70" i="1"/>
  <c r="L70" i="1"/>
  <c r="J71" i="1"/>
  <c r="L71" i="1"/>
  <c r="J72" i="1"/>
  <c r="L72" i="1"/>
  <c r="J73" i="1"/>
  <c r="L73" i="1"/>
  <c r="J74" i="1"/>
  <c r="L74" i="1"/>
  <c r="J75" i="1"/>
  <c r="L75" i="1"/>
  <c r="J76" i="1"/>
  <c r="L76" i="1"/>
  <c r="J77" i="1"/>
  <c r="L77" i="1"/>
  <c r="J78" i="1"/>
  <c r="L78" i="1"/>
  <c r="J79" i="1"/>
  <c r="L79" i="1"/>
  <c r="J80" i="1"/>
  <c r="L80" i="1"/>
  <c r="J81" i="1"/>
  <c r="L81" i="1"/>
  <c r="J82" i="1"/>
  <c r="L82" i="1"/>
  <c r="J83" i="1"/>
  <c r="L83" i="1"/>
  <c r="J84" i="1"/>
  <c r="L84" i="1"/>
  <c r="J85" i="1"/>
  <c r="L85" i="1"/>
  <c r="J86" i="1"/>
  <c r="L86" i="1"/>
  <c r="J87" i="1"/>
  <c r="L87" i="1"/>
  <c r="J88" i="1"/>
  <c r="L88" i="1"/>
  <c r="J89" i="1"/>
  <c r="L89" i="1"/>
  <c r="J90" i="1"/>
  <c r="L90" i="1"/>
  <c r="J91" i="1"/>
  <c r="L91" i="1"/>
  <c r="J92" i="1"/>
  <c r="L92" i="1"/>
  <c r="J93" i="1"/>
  <c r="L93" i="1"/>
  <c r="J94" i="1"/>
  <c r="L94" i="1"/>
  <c r="L5" i="1"/>
  <c r="J5" i="1"/>
  <c r="R3" i="7" l="1"/>
</calcChain>
</file>

<file path=xl/sharedStrings.xml><?xml version="1.0" encoding="utf-8"?>
<sst xmlns="http://schemas.openxmlformats.org/spreadsheetml/2006/main" count="139" uniqueCount="96">
  <si>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</si>
  <si>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</si>
  <si>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</si>
  <si>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</si>
  <si>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</si>
  <si>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</si>
  <si>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</si>
  <si>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</si>
  <si>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</si>
  <si>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</si>
  <si>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</si>
  <si>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</si>
  <si>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</si>
  <si>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</si>
  <si>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</si>
  <si>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</si>
  <si>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</si>
  <si>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</si>
  <si>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</si>
  <si>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</si>
  <si>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</si>
  <si>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</si>
  <si>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</si>
  <si>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</si>
  <si>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</si>
  <si>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</si>
  <si>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</si>
  <si>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</si>
  <si>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</si>
  <si>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</si>
  <si>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</si>
  <si>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</si>
  <si>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</si>
  <si>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</si>
  <si>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</si>
  <si>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</si>
  <si>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</si>
  <si>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</si>
  <si>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</si>
  <si>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</si>
  <si>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</si>
  <si>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</si>
  <si>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</si>
  <si>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</si>
  <si>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</si>
  <si>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</si>
  <si>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</si>
  <si>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</si>
  <si>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</si>
  <si>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</si>
  <si>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</si>
  <si>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</si>
  <si>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</si>
  <si>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</si>
  <si>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</si>
  <si>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</si>
  <si>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</si>
  <si>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</si>
  <si>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</si>
  <si>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</si>
  <si>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</si>
  <si>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</si>
  <si>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</si>
  <si>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</si>
  <si>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</si>
  <si>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</si>
  <si>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</si>
  <si>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</si>
  <si>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</si>
  <si>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</si>
  <si>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</si>
  <si>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</si>
  <si>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</si>
  <si>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</si>
  <si>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</si>
  <si>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</si>
  <si>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</si>
  <si>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Sylvain lavigne</t>
  </si>
  <si>
    <t>xavier masse jacob</t>
  </si>
  <si>
    <t>Isaac Milian</t>
  </si>
  <si>
    <t>seul</t>
  </si>
  <si>
    <t>SEUL $$$</t>
  </si>
  <si>
    <t>450-555-9874</t>
  </si>
  <si>
    <t xml:space="preserve">Téléphone </t>
  </si>
  <si>
    <t>Nom</t>
  </si>
  <si>
    <t>Courriel</t>
  </si>
  <si>
    <t xml:space="preserve">Parties </t>
  </si>
  <si>
    <t>hjgcf@</t>
  </si>
  <si>
    <t>Dates</t>
  </si>
  <si>
    <t>Montant payé</t>
  </si>
  <si>
    <t>Total Marbre</t>
  </si>
  <si>
    <t>Total Buts</t>
  </si>
  <si>
    <t>Total $$$</t>
  </si>
  <si>
    <t>Total Payé</t>
  </si>
  <si>
    <t>18H30</t>
  </si>
  <si>
    <t>Buts + Marbre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</si>
</sst>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18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74807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15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2" borderId="1" xfId="2" applyFont="1" applyFill="1" applyBorder="1" applyAlignment="1" applyProtection="1">
      <alignment horizontal="center" vertical="center"/>
      <protection locked="0"/>
    </xf>
    <xf numFmtId="16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164" fontId="9" fillId="3" borderId="7" xfId="2" applyFont="1" applyFill="1" applyBorder="1" applyAlignment="1">
      <alignment horizontal="center" vertical="center"/>
    </xf>
    <xf numFmtId="164" fontId="9" fillId="4" borderId="7" xfId="2" applyFont="1" applyFill="1" applyBorder="1" applyAlignment="1">
      <alignment horizontal="center" vertical="center"/>
    </xf>
    <xf numFmtId="164" fontId="9" fillId="5" borderId="7" xfId="2" applyFont="1" applyFill="1" applyBorder="1" applyAlignment="1">
      <alignment horizontal="center" vertical="center"/>
    </xf>
    <xf numFmtId="164" fontId="9" fillId="6" borderId="7" xfId="2" applyFont="1" applyFill="1" applyBorder="1" applyAlignment="1">
      <alignment horizontal="center" vertical="center"/>
    </xf>
    <xf numFmtId="164" fontId="9" fillId="7" borderId="7" xfId="2" applyFont="1" applyFill="1" applyBorder="1" applyAlignment="1">
      <alignment horizontal="center" vertical="center"/>
    </xf>
    <xf numFmtId="16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12" fillId="0" borderId="1" xfId="2" applyFont="1" applyFill="1" applyBorder="1" applyAlignment="1">
      <alignment horizontal="center" vertical="center"/>
    </xf>
    <xf numFmtId="16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164" fontId="12" fillId="0" borderId="17" xfId="2" applyFont="1" applyFill="1" applyBorder="1" applyAlignment="1">
      <alignment horizontal="center" vertical="center"/>
    </xf>
    <xf numFmtId="164" fontId="2" fillId="0" borderId="1" xfId="1" applyNumberFormat="1" applyFill="1" applyBorder="1" applyAlignment="1" applyProtection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1" applyAlignment="1" applyProtection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4" fillId="9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9" borderId="23" xfId="0" applyFont="1" applyFill="1" applyBorder="1" applyAlignment="1">
      <alignment horizontal="center" vertical="center"/>
    </xf>
    <xf numFmtId="0" fontId="11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vertical="center"/>
    </xf>
    <xf numFmtId="0" fontId="5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7" fillId="8" borderId="2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164" fontId="12" fillId="0" borderId="1" xfId="2" applyFont="1" applyFill="1" applyBorder="1" applyAlignment="1">
      <alignment horizontal="center" vertical="center" wrapText="1"/>
    </xf>
    <xf numFmtId="164" fontId="2" fillId="0" borderId="1" xfId="1" applyNumberFormat="1" applyFill="1" applyBorder="1" applyAlignment="1" applyProtection="1">
      <alignment horizontal="center" vertical="center" wrapText="1"/>
    </xf>
    <xf numFmtId="164" fontId="12" fillId="0" borderId="14" xfId="2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/>
    <xf numFmtId="164" fontId="0" fillId="0" borderId="1" xfId="2" applyFont="1" applyBorder="1"/>
    <xf numFmtId="0" fontId="0" fillId="0" borderId="10" xfId="0" applyBorder="1"/>
    <xf numFmtId="0" fontId="0" fillId="0" borderId="11" xfId="0" applyBorder="1"/>
    <xf numFmtId="164" fontId="0" fillId="0" borderId="11" xfId="2" applyFont="1" applyBorder="1"/>
    <xf numFmtId="0" fontId="0" fillId="0" borderId="13" xfId="0" applyBorder="1"/>
    <xf numFmtId="164" fontId="0" fillId="0" borderId="14" xfId="2" applyFont="1" applyBorder="1"/>
    <xf numFmtId="0" fontId="0" fillId="0" borderId="15" xfId="0" applyBorder="1"/>
    <xf numFmtId="0" fontId="0" fillId="0" borderId="16" xfId="0" applyBorder="1"/>
    <xf numFmtId="164" fontId="0" fillId="0" borderId="16" xfId="2" applyFont="1" applyBorder="1"/>
    <xf numFmtId="164" fontId="0" fillId="0" borderId="17" xfId="2" applyFont="1" applyBorder="1"/>
    <xf numFmtId="0" fontId="0" fillId="0" borderId="34" xfId="0" applyBorder="1" applyAlignment="1">
      <alignment horizontal="left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1" xfId="0" applyBorder="1" applyAlignment="1">
      <alignment horizontal="center" vertical="center"/>
    </xf>
    <xf numFmtId="0" fontId="0" fillId="0" borderId="42" xfId="0" applyBorder="1"/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64" fontId="0" fillId="0" borderId="31" xfId="2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164" fontId="0" fillId="0" borderId="34" xfId="0" applyNumberForma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0" borderId="3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42" xfId="0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FF00FF"/>
      <color rgb="FF66FF66"/>
      <color rgb="FFFF66FF"/>
      <color rgb="FF003399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48</xdr:row>
      <xdr:rowOff>0</xdr:rowOff>
    </xdr:from>
    <xdr:to>
      <xdr:col>9</xdr:col>
      <xdr:colOff>142875</xdr:colOff>
      <xdr:row>48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0</xdr:rowOff>
        </xdr:from>
        <xdr:to>
          <xdr:col>16</xdr:col>
          <xdr:colOff>73025</xdr:colOff>
          <xdr:row>2</xdr:row>
          <xdr:rowOff>476250</xdr:rowOff>
        </xdr:to>
        <xdr:sp macro="" textlink="">
          <xdr:nvSpPr>
            <xdr:cNvPr id="3074" name="Bt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476250</xdr:colOff>
      <xdr:row>4</xdr:row>
      <xdr:rowOff>321468</xdr:rowOff>
    </xdr:from>
    <xdr:to>
      <xdr:col>16</xdr:col>
      <xdr:colOff>273843</xdr:colOff>
      <xdr:row>7</xdr:row>
      <xdr:rowOff>95250</xdr:rowOff>
    </xdr:to>
    <xdr:sp macro="" textlink="">
      <xdr:nvSpPr>
        <xdr:cNvPr id="2" name="Rectangle à coins arrondis 1"/>
        <xdr:cNvSpPr/>
      </xdr:nvSpPr>
      <xdr:spPr>
        <a:xfrm>
          <a:off x="15025688" y="1262062"/>
          <a:ext cx="3607593" cy="988219"/>
        </a:xfrm>
        <a:prstGeom prst="wedgeRoundRectCallout">
          <a:avLst>
            <a:gd name="adj1" fmla="val -123474"/>
            <a:gd name="adj2" fmla="val -6118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CA" sz="1400"/>
            <a:t>Faire un bouton pour chaque personnes de cette liste et qui renvoi sur l'onglet à son nom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4</xdr:row>
          <xdr:rowOff>57150</xdr:rowOff>
        </xdr:from>
        <xdr:to>
          <xdr:col>7</xdr:col>
          <xdr:colOff>714375</xdr:colOff>
          <xdr:row>4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Antoine D'Arcy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666750</xdr:colOff>
      <xdr:row>12</xdr:row>
      <xdr:rowOff>63500</xdr:rowOff>
    </xdr:from>
    <xdr:to>
      <xdr:col>29</xdr:col>
      <xdr:colOff>714375</xdr:colOff>
      <xdr:row>34</xdr:row>
      <xdr:rowOff>127000</xdr:rowOff>
    </xdr:to>
    <xdr:sp macro="" textlink="">
      <xdr:nvSpPr>
        <xdr:cNvPr id="5" name="ZoneTexte 4"/>
        <xdr:cNvSpPr txBox="1"/>
      </xdr:nvSpPr>
      <xdr:spPr>
        <a:xfrm>
          <a:off x="13684250" y="2921000"/>
          <a:ext cx="6905625" cy="600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Bonjour Xylebo</a:t>
          </a:r>
        </a:p>
        <a:p>
          <a:r>
            <a:rPr lang="fr-FR" sz="2400"/>
            <a:t>Voilà si tu vas sur une autre feuille est que tu reviens sur ta feuille Antoine  D'Arcy</a:t>
          </a:r>
          <a:r>
            <a:rPr lang="fr-FR" sz="2400" baseline="0"/>
            <a:t> tu auras ta synthèse</a:t>
          </a:r>
        </a:p>
        <a:p>
          <a:r>
            <a:rPr lang="fr-FR" sz="2400" baseline="0"/>
            <a:t>tu testes et tu me redis</a:t>
          </a:r>
        </a:p>
        <a:p>
          <a:r>
            <a:rPr lang="fr-FR" sz="2400" baseline="0"/>
            <a:t>tu as aussi un bouton </a:t>
          </a:r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Antoine  D'Arcy</a:t>
          </a:r>
          <a:r>
            <a:rPr lang="fr-FR" sz="2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dans la feuille Horaire si tu cliques dessus c'est pareil</a:t>
          </a:r>
        </a:p>
        <a:p>
          <a:r>
            <a:rPr lang="fr-FR" sz="2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a+</a:t>
          </a:r>
        </a:p>
        <a:p>
          <a:r>
            <a:rPr lang="fr-FR" sz="2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Papou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hjgcf@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07"/>
  <sheetViews>
    <sheetView zoomScale="70" zoomScaleNormal="70" workbookViewId="0">
      <pane ySplit="1" topLeftCell="A2" activePane="bottomLeft" state="frozen"/>
      <selection pane="bottomLeft" activeCell="D5" sqref="D5"/>
    </sheetView>
  </sheetViews>
  <sheetFormatPr baseColWidth="10" defaultRowHeight="18" customHeight="1" x14ac:dyDescent="0.25"/>
  <cols>
    <col min="1" max="1" width="20.7109375" style="34" customWidth="1"/>
    <col min="2" max="4" width="15.7109375" style="34" customWidth="1"/>
    <col min="5" max="5" width="35.85546875" style="34" customWidth="1"/>
    <col min="6" max="6" width="30.7109375" style="34" customWidth="1"/>
    <col min="7" max="7" width="12" style="34" customWidth="1"/>
    <col min="8" max="9" width="30.7109375" style="34" customWidth="1"/>
    <col min="10" max="10" width="15.7109375" style="3" customWidth="1"/>
    <col min="11" max="11" width="30.7109375" style="37" customWidth="1"/>
    <col min="12" max="12" width="15.7109375" style="3" customWidth="1"/>
    <col min="13" max="13" width="1.42578125" style="3" customWidth="1"/>
    <col min="14" max="14" width="18.140625" style="3" customWidth="1"/>
    <col min="15" max="15" width="1.42578125" style="3" customWidth="1"/>
    <col min="16" max="16" width="34.140625" style="81" customWidth="1"/>
    <col min="17" max="16384" width="11.42578125" style="3"/>
  </cols>
  <sheetData>
    <row r="1" spans="1:16" ht="54" customHeight="1" x14ac:dyDescent="0.25">
      <c r="A1" s="21" t="s">
        <v>59</v>
      </c>
      <c r="B1" s="21" t="s">
        <v>3</v>
      </c>
      <c r="C1" s="22" t="s">
        <v>1</v>
      </c>
      <c r="D1" s="22" t="s">
        <v>2</v>
      </c>
      <c r="E1" s="22" t="s">
        <v>4</v>
      </c>
      <c r="F1" s="22" t="s">
        <v>5</v>
      </c>
      <c r="G1" s="22" t="s">
        <v>6</v>
      </c>
      <c r="H1" s="22" t="s">
        <v>49</v>
      </c>
      <c r="I1" s="22" t="s">
        <v>7</v>
      </c>
      <c r="J1" s="19" t="s">
        <v>28</v>
      </c>
      <c r="K1" s="36" t="s">
        <v>29</v>
      </c>
      <c r="L1" s="88" t="s">
        <v>28</v>
      </c>
      <c r="M1" s="89"/>
      <c r="N1" s="87" t="s">
        <v>81</v>
      </c>
      <c r="O1" s="90"/>
    </row>
    <row r="2" spans="1:16" ht="9.75" customHeight="1" x14ac:dyDescent="0.25">
      <c r="A2" s="23"/>
      <c r="B2" s="24"/>
      <c r="C2" s="24"/>
      <c r="D2" s="24"/>
      <c r="E2" s="24"/>
      <c r="F2" s="24"/>
      <c r="G2" s="25"/>
      <c r="H2" s="24"/>
      <c r="I2" s="24"/>
      <c r="J2" s="20"/>
      <c r="K2" s="24"/>
      <c r="L2" s="20"/>
      <c r="M2" s="91"/>
      <c r="N2" s="92"/>
      <c r="O2" s="93"/>
    </row>
    <row r="3" spans="1:16" ht="42" customHeight="1" x14ac:dyDescent="0.25">
      <c r="A3" s="23"/>
      <c r="B3" s="24"/>
      <c r="C3" s="24"/>
      <c r="D3" s="24"/>
      <c r="E3" s="24"/>
      <c r="F3" s="24"/>
      <c r="G3" s="25" t="s">
        <v>60</v>
      </c>
      <c r="H3" s="24"/>
      <c r="I3" s="107"/>
      <c r="J3" s="20"/>
      <c r="K3" s="107"/>
      <c r="L3" s="20"/>
      <c r="M3" s="86"/>
      <c r="N3" s="86"/>
      <c r="O3" s="86"/>
    </row>
    <row r="4" spans="1:16" ht="9.75" customHeight="1" x14ac:dyDescent="0.25">
      <c r="A4" s="23"/>
      <c r="B4" s="24"/>
      <c r="C4" s="24"/>
      <c r="D4" s="24"/>
      <c r="E4" s="24"/>
      <c r="F4" s="24"/>
      <c r="G4" s="25"/>
      <c r="H4" s="24"/>
      <c r="I4" s="24"/>
      <c r="J4" s="20"/>
      <c r="K4" s="24"/>
      <c r="L4" s="20"/>
      <c r="M4" s="95"/>
      <c r="N4" s="96"/>
      <c r="O4" s="97"/>
    </row>
    <row r="5" spans="1:16" s="5" customFormat="1" ht="39.950000000000003" customHeight="1" x14ac:dyDescent="0.25">
      <c r="A5" s="26" t="s">
        <v>18</v>
      </c>
      <c r="B5" s="27" t="s">
        <v>71</v>
      </c>
      <c r="C5" s="27">
        <v>43630</v>
      </c>
      <c r="D5" s="31" t="s">
        <v>94</v>
      </c>
      <c r="E5" s="28"/>
      <c r="F5" s="26"/>
      <c r="G5" s="26"/>
      <c r="H5" s="26"/>
      <c r="I5" s="108" t="s">
        <v>31</v>
      </c>
      <c r="J5" s="18">
        <f>IFERROR(VLOOKUP($A5,Tarifs!$A$3:$E$16,3,0),"")</f>
        <v>27</v>
      </c>
      <c r="K5" s="125" t="s">
        <v>36</v>
      </c>
      <c r="L5" s="94">
        <f>IFERROR(VLOOKUP($A5,Tarifs!$A$3:$E$16,2,0),"")</f>
        <v>22</v>
      </c>
      <c r="M5" s="98"/>
      <c r="N5" s="18">
        <f>IFERROR(VLOOKUP($A5,Tarifs!$A$3:$E$16,4,0),"")</f>
        <v>38</v>
      </c>
      <c r="O5" s="99"/>
      <c r="P5" s="82"/>
    </row>
    <row r="6" spans="1:16" s="5" customFormat="1" ht="39.950000000000003" customHeight="1" x14ac:dyDescent="0.25">
      <c r="A6" s="26" t="s">
        <v>18</v>
      </c>
      <c r="B6" s="27" t="s">
        <v>72</v>
      </c>
      <c r="C6" s="27">
        <v>43631</v>
      </c>
      <c r="D6" s="38" t="s">
        <v>94</v>
      </c>
      <c r="E6" s="26"/>
      <c r="F6" s="26"/>
      <c r="G6" s="26"/>
      <c r="H6" s="26"/>
      <c r="I6" s="125" t="s">
        <v>36</v>
      </c>
      <c r="J6" s="18">
        <f>IFERROR(VLOOKUP($A6,Tarifs!$A$3:$E$16,3,0),"")</f>
        <v>27</v>
      </c>
      <c r="K6" s="108" t="s">
        <v>31</v>
      </c>
      <c r="L6" s="94">
        <f>IFERROR(VLOOKUP($A6,Tarifs!$A$3:$E$16,2,0),"")</f>
        <v>22</v>
      </c>
      <c r="M6" s="98"/>
      <c r="N6" s="18">
        <f>IFERROR(VLOOKUP($A6,Tarifs!$A$3:$E$16,4,0),"")</f>
        <v>38</v>
      </c>
      <c r="O6" s="99"/>
      <c r="P6" s="82"/>
    </row>
    <row r="7" spans="1:16" s="5" customFormat="1" ht="39.950000000000003" customHeight="1" x14ac:dyDescent="0.25">
      <c r="A7" s="26"/>
      <c r="B7" s="27"/>
      <c r="C7" s="27"/>
      <c r="D7" s="26"/>
      <c r="E7" s="28"/>
      <c r="F7" s="26"/>
      <c r="G7" s="26"/>
      <c r="H7" s="26"/>
      <c r="I7" s="26"/>
      <c r="J7" s="18" t="str">
        <f>IFERROR(VLOOKUP($A7,Tarifs!$A$3:$E$16,3,0),"")</f>
        <v/>
      </c>
      <c r="K7" s="26"/>
      <c r="L7" s="94" t="str">
        <f>IFERROR(VLOOKUP($A7,Tarifs!$A$3:$E$16,2,0),"")</f>
        <v/>
      </c>
      <c r="M7" s="98"/>
      <c r="N7" s="18" t="str">
        <f>IFERROR(VLOOKUP($A7,Tarifs!$A$3:$E$16,4,0),"")</f>
        <v/>
      </c>
      <c r="O7" s="99"/>
      <c r="P7" s="82"/>
    </row>
    <row r="8" spans="1:16" s="5" customFormat="1" ht="39.950000000000003" customHeight="1" x14ac:dyDescent="0.25">
      <c r="A8" s="26"/>
      <c r="B8" s="27"/>
      <c r="C8" s="27"/>
      <c r="D8" s="26"/>
      <c r="E8" s="26"/>
      <c r="F8" s="26"/>
      <c r="G8" s="26"/>
      <c r="H8" s="26"/>
      <c r="I8" s="26"/>
      <c r="J8" s="18" t="str">
        <f>IFERROR(VLOOKUP($A8,Tarifs!$A$3:$E$16,3,0),"")</f>
        <v/>
      </c>
      <c r="K8" s="26"/>
      <c r="L8" s="94" t="str">
        <f>IFERROR(VLOOKUP($A8,Tarifs!$A$3:$E$16,2,0),"")</f>
        <v/>
      </c>
      <c r="M8" s="98"/>
      <c r="N8" s="18" t="str">
        <f>IFERROR(VLOOKUP($A8,Tarifs!$A$3:$E$16,4,0),"")</f>
        <v/>
      </c>
      <c r="O8" s="99"/>
      <c r="P8" s="82"/>
    </row>
    <row r="9" spans="1:16" s="5" customFormat="1" ht="39.950000000000003" customHeight="1" x14ac:dyDescent="0.25">
      <c r="A9" s="26"/>
      <c r="B9" s="27"/>
      <c r="C9" s="27"/>
      <c r="D9" s="26"/>
      <c r="E9" s="26"/>
      <c r="F9" s="26"/>
      <c r="G9" s="26"/>
      <c r="H9" s="26"/>
      <c r="I9" s="26"/>
      <c r="J9" s="18" t="str">
        <f>IFERROR(VLOOKUP($A9,Tarifs!$A$3:$E$16,3,0),"")</f>
        <v/>
      </c>
      <c r="K9" s="26"/>
      <c r="L9" s="94" t="str">
        <f>IFERROR(VLOOKUP($A9,Tarifs!$A$3:$E$16,2,0),"")</f>
        <v/>
      </c>
      <c r="M9" s="98"/>
      <c r="N9" s="18" t="str">
        <f>IFERROR(VLOOKUP($A9,Tarifs!$A$3:$E$16,4,0),"")</f>
        <v/>
      </c>
      <c r="O9" s="99"/>
      <c r="P9" s="82"/>
    </row>
    <row r="10" spans="1:16" s="5" customFormat="1" ht="39.950000000000003" customHeight="1" x14ac:dyDescent="0.25">
      <c r="A10" s="26"/>
      <c r="B10" s="27"/>
      <c r="C10" s="27"/>
      <c r="D10" s="26"/>
      <c r="E10" s="28"/>
      <c r="F10" s="26"/>
      <c r="G10" s="26"/>
      <c r="H10" s="26"/>
      <c r="I10" s="26"/>
      <c r="J10" s="18" t="str">
        <f>IFERROR(VLOOKUP($A10,Tarifs!$A$3:$E$16,3,0),"")</f>
        <v/>
      </c>
      <c r="K10" s="26"/>
      <c r="L10" s="94" t="str">
        <f>IFERROR(VLOOKUP($A10,Tarifs!$A$3:$E$16,2,0),"")</f>
        <v/>
      </c>
      <c r="M10" s="98"/>
      <c r="N10" s="18" t="str">
        <f>IFERROR(VLOOKUP($A10,Tarifs!$A$3:$E$16,4,0),"")</f>
        <v/>
      </c>
      <c r="O10" s="99"/>
      <c r="P10" s="82"/>
    </row>
    <row r="11" spans="1:16" s="5" customFormat="1" ht="39.950000000000003" customHeight="1" x14ac:dyDescent="0.25">
      <c r="A11" s="28"/>
      <c r="B11" s="27"/>
      <c r="C11" s="29"/>
      <c r="D11" s="28"/>
      <c r="E11" s="28"/>
      <c r="F11" s="26"/>
      <c r="G11" s="28"/>
      <c r="H11" s="26"/>
      <c r="I11" s="26"/>
      <c r="J11" s="18" t="str">
        <f>IFERROR(VLOOKUP($A11,Tarifs!$A$3:$E$16,3,0),"")</f>
        <v/>
      </c>
      <c r="K11" s="26"/>
      <c r="L11" s="94" t="str">
        <f>IFERROR(VLOOKUP($A11,Tarifs!$A$3:$E$16,2,0),"")</f>
        <v/>
      </c>
      <c r="M11" s="98"/>
      <c r="N11" s="18" t="str">
        <f>IFERROR(VLOOKUP($A11,Tarifs!$A$3:$E$16,4,0),"")</f>
        <v/>
      </c>
      <c r="O11" s="99"/>
      <c r="P11" s="82"/>
    </row>
    <row r="12" spans="1:16" s="5" customFormat="1" ht="39.950000000000003" customHeight="1" x14ac:dyDescent="0.25">
      <c r="A12" s="28"/>
      <c r="B12" s="27"/>
      <c r="C12" s="29"/>
      <c r="D12" s="28"/>
      <c r="E12" s="28"/>
      <c r="F12" s="26"/>
      <c r="G12" s="28"/>
      <c r="H12" s="26"/>
      <c r="I12" s="26"/>
      <c r="J12" s="18" t="str">
        <f>IFERROR(VLOOKUP($A12,Tarifs!$A$3:$E$16,3,0),"")</f>
        <v/>
      </c>
      <c r="K12" s="26"/>
      <c r="L12" s="94" t="str">
        <f>IFERROR(VLOOKUP($A12,Tarifs!$A$3:$E$16,2,0),"")</f>
        <v/>
      </c>
      <c r="M12" s="98"/>
      <c r="N12" s="18" t="str">
        <f>IFERROR(VLOOKUP($A12,Tarifs!$A$3:$E$16,4,0),"")</f>
        <v/>
      </c>
      <c r="O12" s="99"/>
      <c r="P12" s="82"/>
    </row>
    <row r="13" spans="1:16" s="5" customFormat="1" ht="39.950000000000003" customHeight="1" x14ac:dyDescent="0.25">
      <c r="A13" s="28"/>
      <c r="B13" s="27"/>
      <c r="C13" s="29"/>
      <c r="D13" s="28"/>
      <c r="E13" s="28"/>
      <c r="F13" s="26"/>
      <c r="G13" s="28"/>
      <c r="H13" s="26"/>
      <c r="I13" s="26"/>
      <c r="J13" s="18" t="str">
        <f>IFERROR(VLOOKUP($A13,Tarifs!$A$3:$E$16,3,0),"")</f>
        <v/>
      </c>
      <c r="K13" s="26"/>
      <c r="L13" s="94" t="str">
        <f>IFERROR(VLOOKUP($A13,Tarifs!$A$3:$E$16,2,0),"")</f>
        <v/>
      </c>
      <c r="M13" s="98"/>
      <c r="N13" s="18" t="str">
        <f>IFERROR(VLOOKUP($A13,Tarifs!$A$3:$E$16,4,0),"")</f>
        <v/>
      </c>
      <c r="O13" s="99"/>
      <c r="P13" s="82"/>
    </row>
    <row r="14" spans="1:16" s="5" customFormat="1" ht="39.950000000000003" customHeight="1" x14ac:dyDescent="0.25">
      <c r="A14" s="28"/>
      <c r="B14" s="27"/>
      <c r="C14" s="29"/>
      <c r="D14" s="28"/>
      <c r="E14" s="28"/>
      <c r="F14" s="26"/>
      <c r="G14" s="28"/>
      <c r="H14" s="26"/>
      <c r="I14" s="26"/>
      <c r="J14" s="18" t="str">
        <f>IFERROR(VLOOKUP($A14,Tarifs!$A$3:$E$16,3,0),"")</f>
        <v/>
      </c>
      <c r="K14" s="26"/>
      <c r="L14" s="94" t="str">
        <f>IFERROR(VLOOKUP($A14,Tarifs!$A$3:$E$16,2,0),"")</f>
        <v/>
      </c>
      <c r="M14" s="98"/>
      <c r="N14" s="18" t="str">
        <f>IFERROR(VLOOKUP($A14,Tarifs!$A$3:$E$16,4,0),"")</f>
        <v/>
      </c>
      <c r="O14" s="99"/>
      <c r="P14" s="82"/>
    </row>
    <row r="15" spans="1:16" s="5" customFormat="1" ht="39.950000000000003" customHeight="1" x14ac:dyDescent="0.25">
      <c r="A15" s="28"/>
      <c r="B15" s="27"/>
      <c r="C15" s="29"/>
      <c r="D15" s="28"/>
      <c r="E15" s="28"/>
      <c r="F15" s="26"/>
      <c r="G15" s="28"/>
      <c r="H15" s="26"/>
      <c r="I15" s="26"/>
      <c r="J15" s="18" t="str">
        <f>IFERROR(VLOOKUP($A15,Tarifs!$A$3:$E$16,3,0),"")</f>
        <v/>
      </c>
      <c r="K15" s="26"/>
      <c r="L15" s="94" t="str">
        <f>IFERROR(VLOOKUP($A15,Tarifs!$A$3:$E$16,2,0),"")</f>
        <v/>
      </c>
      <c r="M15" s="98"/>
      <c r="N15" s="18" t="str">
        <f>IFERROR(VLOOKUP($A15,Tarifs!$A$3:$E$16,4,0),"")</f>
        <v/>
      </c>
      <c r="O15" s="99"/>
      <c r="P15" s="82"/>
    </row>
    <row r="16" spans="1:16" s="5" customFormat="1" ht="39.950000000000003" customHeight="1" x14ac:dyDescent="0.25">
      <c r="A16" s="28"/>
      <c r="B16" s="27"/>
      <c r="C16" s="29"/>
      <c r="D16" s="28"/>
      <c r="E16" s="28"/>
      <c r="F16" s="26"/>
      <c r="G16" s="28"/>
      <c r="H16" s="26"/>
      <c r="I16" s="26"/>
      <c r="J16" s="18" t="str">
        <f>IFERROR(VLOOKUP($A16,Tarifs!$A$3:$E$16,3,0),"")</f>
        <v/>
      </c>
      <c r="K16" s="26"/>
      <c r="L16" s="94" t="str">
        <f>IFERROR(VLOOKUP($A16,Tarifs!$A$3:$E$16,2,0),"")</f>
        <v/>
      </c>
      <c r="M16" s="98"/>
      <c r="N16" s="18" t="str">
        <f>IFERROR(VLOOKUP($A16,Tarifs!$A$3:$E$16,4,0),"")</f>
        <v/>
      </c>
      <c r="O16" s="99"/>
      <c r="P16" s="82"/>
    </row>
    <row r="17" spans="1:16" s="5" customFormat="1" ht="39.950000000000003" customHeight="1" x14ac:dyDescent="0.25">
      <c r="A17" s="28"/>
      <c r="B17" s="27"/>
      <c r="C17" s="29"/>
      <c r="D17" s="28"/>
      <c r="E17" s="28"/>
      <c r="F17" s="26"/>
      <c r="G17" s="28"/>
      <c r="H17" s="26"/>
      <c r="I17" s="26"/>
      <c r="J17" s="18" t="str">
        <f>IFERROR(VLOOKUP($A17,Tarifs!$A$3:$E$16,3,0),"")</f>
        <v/>
      </c>
      <c r="K17" s="26"/>
      <c r="L17" s="94" t="str">
        <f>IFERROR(VLOOKUP($A17,Tarifs!$A$3:$E$16,2,0),"")</f>
        <v/>
      </c>
      <c r="M17" s="98"/>
      <c r="N17" s="18" t="str">
        <f>IFERROR(VLOOKUP($A17,Tarifs!$A$3:$E$16,4,0),"")</f>
        <v/>
      </c>
      <c r="O17" s="99"/>
      <c r="P17" s="82"/>
    </row>
    <row r="18" spans="1:16" s="5" customFormat="1" ht="39.950000000000003" customHeight="1" x14ac:dyDescent="0.25">
      <c r="A18" s="28"/>
      <c r="B18" s="27"/>
      <c r="C18" s="29"/>
      <c r="D18" s="28"/>
      <c r="E18" s="28"/>
      <c r="F18" s="26"/>
      <c r="G18" s="28"/>
      <c r="H18" s="26"/>
      <c r="I18" s="26"/>
      <c r="J18" s="18" t="str">
        <f>IFERROR(VLOOKUP($A18,Tarifs!$A$3:$E$16,3,0),"")</f>
        <v/>
      </c>
      <c r="K18" s="26"/>
      <c r="L18" s="94" t="str">
        <f>IFERROR(VLOOKUP($A18,Tarifs!$A$3:$E$16,2,0),"")</f>
        <v/>
      </c>
      <c r="M18" s="98"/>
      <c r="N18" s="18" t="str">
        <f>IFERROR(VLOOKUP($A18,Tarifs!$A$3:$E$16,4,0),"")</f>
        <v/>
      </c>
      <c r="O18" s="99"/>
      <c r="P18" s="82"/>
    </row>
    <row r="19" spans="1:16" s="5" customFormat="1" ht="39.950000000000003" customHeight="1" x14ac:dyDescent="0.25">
      <c r="A19" s="28"/>
      <c r="B19" s="27"/>
      <c r="C19" s="29"/>
      <c r="D19" s="28"/>
      <c r="E19" s="28"/>
      <c r="F19" s="26"/>
      <c r="G19" s="28"/>
      <c r="H19" s="26"/>
      <c r="I19" s="26"/>
      <c r="J19" s="18" t="str">
        <f>IFERROR(VLOOKUP($A19,Tarifs!$A$3:$E$16,3,0),"")</f>
        <v/>
      </c>
      <c r="K19" s="26"/>
      <c r="L19" s="94" t="str">
        <f>IFERROR(VLOOKUP($A19,Tarifs!$A$3:$E$16,2,0),"")</f>
        <v/>
      </c>
      <c r="M19" s="98"/>
      <c r="N19" s="18" t="str">
        <f>IFERROR(VLOOKUP($A19,Tarifs!$A$3:$E$16,4,0),"")</f>
        <v/>
      </c>
      <c r="O19" s="99"/>
      <c r="P19" s="82"/>
    </row>
    <row r="20" spans="1:16" s="5" customFormat="1" ht="39.950000000000003" customHeight="1" x14ac:dyDescent="0.25">
      <c r="A20" s="26"/>
      <c r="B20" s="27"/>
      <c r="C20" s="27"/>
      <c r="D20" s="26"/>
      <c r="E20" s="26"/>
      <c r="F20" s="26"/>
      <c r="G20" s="26"/>
      <c r="H20" s="26"/>
      <c r="I20" s="26"/>
      <c r="J20" s="18" t="str">
        <f>IFERROR(VLOOKUP($A20,Tarifs!$A$3:$E$16,3,0),"")</f>
        <v/>
      </c>
      <c r="K20" s="26"/>
      <c r="L20" s="94" t="str">
        <f>IFERROR(VLOOKUP($A20,Tarifs!$A$3:$E$16,2,0),"")</f>
        <v/>
      </c>
      <c r="M20" s="98"/>
      <c r="N20" s="18" t="str">
        <f>IFERROR(VLOOKUP($A20,Tarifs!$A$3:$E$16,4,0),"")</f>
        <v/>
      </c>
      <c r="O20" s="99"/>
      <c r="P20" s="82"/>
    </row>
    <row r="21" spans="1:16" s="5" customFormat="1" ht="39.950000000000003" customHeight="1" x14ac:dyDescent="0.25">
      <c r="A21" s="26"/>
      <c r="B21" s="27"/>
      <c r="C21" s="27"/>
      <c r="D21" s="26"/>
      <c r="E21" s="26"/>
      <c r="F21" s="26"/>
      <c r="G21" s="26"/>
      <c r="H21" s="26"/>
      <c r="I21" s="26"/>
      <c r="J21" s="18" t="str">
        <f>IFERROR(VLOOKUP($A21,Tarifs!$A$3:$E$16,3,0),"")</f>
        <v/>
      </c>
      <c r="K21" s="26"/>
      <c r="L21" s="94" t="str">
        <f>IFERROR(VLOOKUP($A21,Tarifs!$A$3:$E$16,2,0),"")</f>
        <v/>
      </c>
      <c r="M21" s="98"/>
      <c r="N21" s="18" t="str">
        <f>IFERROR(VLOOKUP($A21,Tarifs!$A$3:$E$16,4,0),"")</f>
        <v/>
      </c>
      <c r="O21" s="99"/>
      <c r="P21" s="82"/>
    </row>
    <row r="22" spans="1:16" s="5" customFormat="1" ht="39.950000000000003" customHeight="1" x14ac:dyDescent="0.25">
      <c r="A22" s="28"/>
      <c r="B22" s="27"/>
      <c r="C22" s="29"/>
      <c r="D22" s="28"/>
      <c r="E22" s="28"/>
      <c r="F22" s="26"/>
      <c r="G22" s="28"/>
      <c r="H22" s="26"/>
      <c r="I22" s="26"/>
      <c r="J22" s="18" t="str">
        <f>IFERROR(VLOOKUP($A22,Tarifs!$A$3:$E$16,3,0),"")</f>
        <v/>
      </c>
      <c r="K22" s="26"/>
      <c r="L22" s="94" t="str">
        <f>IFERROR(VLOOKUP($A22,Tarifs!$A$3:$E$16,2,0),"")</f>
        <v/>
      </c>
      <c r="M22" s="98"/>
      <c r="N22" s="18" t="str">
        <f>IFERROR(VLOOKUP($A22,Tarifs!$A$3:$E$16,4,0),"")</f>
        <v/>
      </c>
      <c r="O22" s="99"/>
      <c r="P22" s="82"/>
    </row>
    <row r="23" spans="1:16" s="5" customFormat="1" ht="39.950000000000003" customHeight="1" x14ac:dyDescent="0.25">
      <c r="A23" s="28"/>
      <c r="B23" s="27"/>
      <c r="C23" s="29"/>
      <c r="D23" s="28"/>
      <c r="E23" s="28"/>
      <c r="F23" s="26"/>
      <c r="G23" s="28"/>
      <c r="H23" s="26"/>
      <c r="I23" s="26"/>
      <c r="J23" s="18" t="str">
        <f>IFERROR(VLOOKUP($A23,Tarifs!$A$3:$E$16,3,0),"")</f>
        <v/>
      </c>
      <c r="K23" s="26"/>
      <c r="L23" s="94" t="str">
        <f>IFERROR(VLOOKUP($A23,Tarifs!$A$3:$E$16,2,0),"")</f>
        <v/>
      </c>
      <c r="M23" s="98"/>
      <c r="N23" s="18" t="str">
        <f>IFERROR(VLOOKUP($A23,Tarifs!$A$3:$E$16,4,0),"")</f>
        <v/>
      </c>
      <c r="O23" s="99"/>
      <c r="P23" s="82"/>
    </row>
    <row r="24" spans="1:16" s="5" customFormat="1" ht="39.950000000000003" customHeight="1" x14ac:dyDescent="0.25">
      <c r="A24" s="28"/>
      <c r="B24" s="27"/>
      <c r="C24" s="29"/>
      <c r="D24" s="28"/>
      <c r="E24" s="28"/>
      <c r="F24" s="26"/>
      <c r="G24" s="28"/>
      <c r="H24" s="26"/>
      <c r="I24" s="26"/>
      <c r="J24" s="18" t="str">
        <f>IFERROR(VLOOKUP($A24,Tarifs!$A$3:$E$16,3,0),"")</f>
        <v/>
      </c>
      <c r="K24" s="26"/>
      <c r="L24" s="94" t="str">
        <f>IFERROR(VLOOKUP($A24,Tarifs!$A$3:$E$16,2,0),"")</f>
        <v/>
      </c>
      <c r="M24" s="98"/>
      <c r="N24" s="18" t="str">
        <f>IFERROR(VLOOKUP($A24,Tarifs!$A$3:$E$16,4,0),"")</f>
        <v/>
      </c>
      <c r="O24" s="99"/>
      <c r="P24" s="82"/>
    </row>
    <row r="25" spans="1:16" s="5" customFormat="1" ht="39.950000000000003" customHeight="1" x14ac:dyDescent="0.25">
      <c r="A25" s="28"/>
      <c r="B25" s="27"/>
      <c r="C25" s="29"/>
      <c r="D25" s="28"/>
      <c r="E25" s="28"/>
      <c r="F25" s="26"/>
      <c r="G25" s="28"/>
      <c r="H25" s="26"/>
      <c r="I25" s="26"/>
      <c r="J25" s="18" t="str">
        <f>IFERROR(VLOOKUP($A25,Tarifs!$A$3:$E$16,3,0),"")</f>
        <v/>
      </c>
      <c r="K25" s="26"/>
      <c r="L25" s="94" t="str">
        <f>IFERROR(VLOOKUP($A25,Tarifs!$A$3:$E$16,2,0),"")</f>
        <v/>
      </c>
      <c r="M25" s="98"/>
      <c r="N25" s="18" t="str">
        <f>IFERROR(VLOOKUP($A25,Tarifs!$A$3:$E$16,4,0),"")</f>
        <v/>
      </c>
      <c r="O25" s="99"/>
      <c r="P25" s="82"/>
    </row>
    <row r="26" spans="1:16" s="5" customFormat="1" ht="39.950000000000003" customHeight="1" x14ac:dyDescent="0.25">
      <c r="A26" s="28"/>
      <c r="B26" s="27"/>
      <c r="C26" s="29"/>
      <c r="D26" s="28"/>
      <c r="E26" s="28"/>
      <c r="F26" s="26"/>
      <c r="G26" s="28"/>
      <c r="H26" s="26"/>
      <c r="I26" s="26"/>
      <c r="J26" s="18" t="str">
        <f>IFERROR(VLOOKUP($A26,Tarifs!$A$3:$E$16,3,0),"")</f>
        <v/>
      </c>
      <c r="K26" s="26"/>
      <c r="L26" s="94" t="str">
        <f>IFERROR(VLOOKUP($A26,Tarifs!$A$3:$E$16,2,0),"")</f>
        <v/>
      </c>
      <c r="M26" s="98"/>
      <c r="N26" s="18" t="str">
        <f>IFERROR(VLOOKUP($A26,Tarifs!$A$3:$E$16,4,0),"")</f>
        <v/>
      </c>
      <c r="O26" s="99"/>
      <c r="P26" s="82"/>
    </row>
    <row r="27" spans="1:16" s="5" customFormat="1" ht="39.950000000000003" customHeight="1" x14ac:dyDescent="0.25">
      <c r="A27" s="26"/>
      <c r="B27" s="27"/>
      <c r="C27" s="27"/>
      <c r="D27" s="26"/>
      <c r="E27" s="26"/>
      <c r="F27" s="26"/>
      <c r="G27" s="26"/>
      <c r="H27" s="26"/>
      <c r="I27" s="26"/>
      <c r="J27" s="18" t="str">
        <f>IFERROR(VLOOKUP($A27,Tarifs!$A$3:$E$16,3,0),"")</f>
        <v/>
      </c>
      <c r="K27" s="26"/>
      <c r="L27" s="94" t="str">
        <f>IFERROR(VLOOKUP($A27,Tarifs!$A$3:$E$16,2,0),"")</f>
        <v/>
      </c>
      <c r="M27" s="98"/>
      <c r="N27" s="18" t="str">
        <f>IFERROR(VLOOKUP($A27,Tarifs!$A$3:$E$16,4,0),"")</f>
        <v/>
      </c>
      <c r="O27" s="99"/>
      <c r="P27" s="82"/>
    </row>
    <row r="28" spans="1:16" s="5" customFormat="1" ht="39.950000000000003" customHeight="1" x14ac:dyDescent="0.25">
      <c r="A28" s="28"/>
      <c r="B28" s="27"/>
      <c r="C28" s="29"/>
      <c r="D28" s="28"/>
      <c r="E28" s="28"/>
      <c r="F28" s="26"/>
      <c r="G28" s="28"/>
      <c r="H28" s="26"/>
      <c r="I28" s="26"/>
      <c r="J28" s="18" t="str">
        <f>IFERROR(VLOOKUP($A28,Tarifs!$A$3:$E$16,3,0),"")</f>
        <v/>
      </c>
      <c r="K28" s="26"/>
      <c r="L28" s="94" t="str">
        <f>IFERROR(VLOOKUP($A28,Tarifs!$A$3:$E$16,2,0),"")</f>
        <v/>
      </c>
      <c r="M28" s="98"/>
      <c r="N28" s="18" t="str">
        <f>IFERROR(VLOOKUP($A28,Tarifs!$A$3:$E$16,4,0),"")</f>
        <v/>
      </c>
      <c r="O28" s="99"/>
      <c r="P28" s="82"/>
    </row>
    <row r="29" spans="1:16" s="5" customFormat="1" ht="39.950000000000003" customHeight="1" x14ac:dyDescent="0.25">
      <c r="A29" s="28"/>
      <c r="B29" s="27"/>
      <c r="C29" s="29"/>
      <c r="D29" s="28"/>
      <c r="E29" s="28"/>
      <c r="F29" s="26"/>
      <c r="G29" s="28"/>
      <c r="H29" s="26"/>
      <c r="I29" s="26"/>
      <c r="J29" s="18" t="str">
        <f>IFERROR(VLOOKUP($A29,Tarifs!$A$3:$E$16,3,0),"")</f>
        <v/>
      </c>
      <c r="K29" s="26"/>
      <c r="L29" s="94" t="str">
        <f>IFERROR(VLOOKUP($A29,Tarifs!$A$3:$E$16,2,0),"")</f>
        <v/>
      </c>
      <c r="M29" s="98"/>
      <c r="N29" s="18" t="str">
        <f>IFERROR(VLOOKUP($A29,Tarifs!$A$3:$E$16,4,0),"")</f>
        <v/>
      </c>
      <c r="O29" s="99"/>
      <c r="P29" s="82"/>
    </row>
    <row r="30" spans="1:16" s="5" customFormat="1" ht="39.950000000000003" customHeight="1" x14ac:dyDescent="0.25">
      <c r="A30" s="28"/>
      <c r="B30" s="27"/>
      <c r="C30" s="29"/>
      <c r="D30" s="28"/>
      <c r="E30" s="28"/>
      <c r="F30" s="26"/>
      <c r="G30" s="28"/>
      <c r="H30" s="26"/>
      <c r="I30" s="26"/>
      <c r="J30" s="18" t="str">
        <f>IFERROR(VLOOKUP($A30,Tarifs!$A$3:$E$16,3,0),"")</f>
        <v/>
      </c>
      <c r="K30" s="26"/>
      <c r="L30" s="94" t="str">
        <f>IFERROR(VLOOKUP($A30,Tarifs!$A$3:$E$16,2,0),"")</f>
        <v/>
      </c>
      <c r="M30" s="98"/>
      <c r="N30" s="18" t="str">
        <f>IFERROR(VLOOKUP($A30,Tarifs!$A$3:$E$16,4,0),"")</f>
        <v/>
      </c>
      <c r="O30" s="99"/>
      <c r="P30" s="82"/>
    </row>
    <row r="31" spans="1:16" s="5" customFormat="1" ht="39.950000000000003" customHeight="1" x14ac:dyDescent="0.25">
      <c r="A31" s="28"/>
      <c r="B31" s="27"/>
      <c r="C31" s="29"/>
      <c r="D31" s="28"/>
      <c r="E31" s="28"/>
      <c r="F31" s="26"/>
      <c r="G31" s="28"/>
      <c r="H31" s="26"/>
      <c r="I31" s="26"/>
      <c r="J31" s="18" t="str">
        <f>IFERROR(VLOOKUP($A31,Tarifs!$A$3:$E$16,3,0),"")</f>
        <v/>
      </c>
      <c r="K31" s="26"/>
      <c r="L31" s="94" t="str">
        <f>IFERROR(VLOOKUP($A31,Tarifs!$A$3:$E$16,2,0),"")</f>
        <v/>
      </c>
      <c r="M31" s="98"/>
      <c r="N31" s="18" t="str">
        <f>IFERROR(VLOOKUP($A31,Tarifs!$A$3:$E$16,4,0),"")</f>
        <v/>
      </c>
      <c r="O31" s="99"/>
      <c r="P31" s="82"/>
    </row>
    <row r="32" spans="1:16" s="5" customFormat="1" ht="39.950000000000003" customHeight="1" x14ac:dyDescent="0.25">
      <c r="A32" s="28"/>
      <c r="B32" s="27"/>
      <c r="C32" s="27"/>
      <c r="D32" s="26"/>
      <c r="E32" s="26"/>
      <c r="F32" s="26"/>
      <c r="G32" s="26"/>
      <c r="H32" s="26"/>
      <c r="I32" s="26"/>
      <c r="J32" s="18" t="str">
        <f>IFERROR(VLOOKUP($A32,Tarifs!$A$3:$E$16,3,0),"")</f>
        <v/>
      </c>
      <c r="K32" s="26"/>
      <c r="L32" s="94" t="str">
        <f>IFERROR(VLOOKUP($A32,Tarifs!$A$3:$E$16,2,0),"")</f>
        <v/>
      </c>
      <c r="M32" s="98"/>
      <c r="N32" s="18" t="str">
        <f>IFERROR(VLOOKUP($A32,Tarifs!$A$3:$E$16,4,0),"")</f>
        <v/>
      </c>
      <c r="O32" s="99"/>
      <c r="P32" s="82"/>
    </row>
    <row r="33" spans="1:16" s="5" customFormat="1" ht="39.950000000000003" customHeight="1" x14ac:dyDescent="0.25">
      <c r="A33" s="28"/>
      <c r="B33" s="27"/>
      <c r="C33" s="29"/>
      <c r="D33" s="28"/>
      <c r="E33" s="28"/>
      <c r="F33" s="26"/>
      <c r="G33" s="28"/>
      <c r="H33" s="26"/>
      <c r="I33" s="26"/>
      <c r="J33" s="18" t="str">
        <f>IFERROR(VLOOKUP($A33,Tarifs!$A$3:$E$16,3,0),"")</f>
        <v/>
      </c>
      <c r="K33" s="26"/>
      <c r="L33" s="94" t="str">
        <f>IFERROR(VLOOKUP($A33,Tarifs!$A$3:$E$16,2,0),"")</f>
        <v/>
      </c>
      <c r="M33" s="98"/>
      <c r="N33" s="18" t="str">
        <f>IFERROR(VLOOKUP($A33,Tarifs!$A$3:$E$16,4,0),"")</f>
        <v/>
      </c>
      <c r="O33" s="99"/>
      <c r="P33" s="82"/>
    </row>
    <row r="34" spans="1:16" s="5" customFormat="1" ht="39.950000000000003" customHeight="1" x14ac:dyDescent="0.25">
      <c r="A34" s="28"/>
      <c r="B34" s="27"/>
      <c r="C34" s="29"/>
      <c r="D34" s="28"/>
      <c r="E34" s="28"/>
      <c r="F34" s="28"/>
      <c r="G34" s="28"/>
      <c r="H34" s="26"/>
      <c r="I34" s="26"/>
      <c r="J34" s="18" t="str">
        <f>IFERROR(VLOOKUP($A34,Tarifs!$A$3:$E$16,3,0),"")</f>
        <v/>
      </c>
      <c r="K34" s="26"/>
      <c r="L34" s="94" t="str">
        <f>IFERROR(VLOOKUP($A34,Tarifs!$A$3:$E$16,2,0),"")</f>
        <v/>
      </c>
      <c r="M34" s="98"/>
      <c r="N34" s="18" t="str">
        <f>IFERROR(VLOOKUP($A34,Tarifs!$A$3:$E$16,4,0),"")</f>
        <v/>
      </c>
      <c r="O34" s="99"/>
      <c r="P34" s="82"/>
    </row>
    <row r="35" spans="1:16" s="5" customFormat="1" ht="39.950000000000003" customHeight="1" x14ac:dyDescent="0.25">
      <c r="A35" s="28"/>
      <c r="B35" s="27"/>
      <c r="C35" s="27"/>
      <c r="D35" s="26"/>
      <c r="E35" s="26"/>
      <c r="F35" s="26"/>
      <c r="G35" s="26"/>
      <c r="H35" s="26"/>
      <c r="I35" s="26"/>
      <c r="J35" s="18" t="str">
        <f>IFERROR(VLOOKUP($A35,Tarifs!$A$3:$E$16,3,0),"")</f>
        <v/>
      </c>
      <c r="K35" s="26"/>
      <c r="L35" s="94" t="str">
        <f>IFERROR(VLOOKUP($A35,Tarifs!$A$3:$E$16,2,0),"")</f>
        <v/>
      </c>
      <c r="M35" s="98"/>
      <c r="N35" s="18" t="str">
        <f>IFERROR(VLOOKUP($A35,Tarifs!$A$3:$E$16,4,0),"")</f>
        <v/>
      </c>
      <c r="O35" s="99"/>
      <c r="P35" s="82"/>
    </row>
    <row r="36" spans="1:16" s="5" customFormat="1" ht="39.950000000000003" customHeight="1" x14ac:dyDescent="0.25">
      <c r="A36" s="28"/>
      <c r="B36" s="27"/>
      <c r="C36" s="27"/>
      <c r="D36" s="26"/>
      <c r="E36" s="28"/>
      <c r="F36" s="26"/>
      <c r="G36" s="26"/>
      <c r="H36" s="26"/>
      <c r="I36" s="26"/>
      <c r="J36" s="18" t="str">
        <f>IFERROR(VLOOKUP($A36,Tarifs!$A$3:$E$16,3,0),"")</f>
        <v/>
      </c>
      <c r="K36" s="26"/>
      <c r="L36" s="94" t="str">
        <f>IFERROR(VLOOKUP($A36,Tarifs!$A$3:$E$16,2,0),"")</f>
        <v/>
      </c>
      <c r="M36" s="98"/>
      <c r="N36" s="18" t="str">
        <f>IFERROR(VLOOKUP($A36,Tarifs!$A$3:$E$16,4,0),"")</f>
        <v/>
      </c>
      <c r="O36" s="99"/>
      <c r="P36" s="82"/>
    </row>
    <row r="37" spans="1:16" s="5" customFormat="1" ht="39.950000000000003" customHeight="1" x14ac:dyDescent="0.25">
      <c r="A37" s="28"/>
      <c r="B37" s="27"/>
      <c r="C37" s="29"/>
      <c r="D37" s="28"/>
      <c r="E37" s="28"/>
      <c r="F37" s="26"/>
      <c r="G37" s="28"/>
      <c r="H37" s="26"/>
      <c r="I37" s="26"/>
      <c r="J37" s="18" t="str">
        <f>IFERROR(VLOOKUP($A37,Tarifs!$A$3:$E$16,3,0),"")</f>
        <v/>
      </c>
      <c r="K37" s="26"/>
      <c r="L37" s="94" t="str">
        <f>IFERROR(VLOOKUP($A37,Tarifs!$A$3:$E$16,2,0),"")</f>
        <v/>
      </c>
      <c r="M37" s="98"/>
      <c r="N37" s="18" t="str">
        <f>IFERROR(VLOOKUP($A37,Tarifs!$A$3:$E$16,4,0),"")</f>
        <v/>
      </c>
      <c r="O37" s="99"/>
      <c r="P37" s="82"/>
    </row>
    <row r="38" spans="1:16" s="5" customFormat="1" ht="39.950000000000003" customHeight="1" x14ac:dyDescent="0.25">
      <c r="A38" s="28"/>
      <c r="B38" s="27"/>
      <c r="C38" s="27"/>
      <c r="D38" s="26"/>
      <c r="E38" s="26"/>
      <c r="F38" s="26"/>
      <c r="G38" s="26"/>
      <c r="H38" s="26"/>
      <c r="I38" s="26"/>
      <c r="J38" s="18" t="str">
        <f>IFERROR(VLOOKUP($A38,Tarifs!$A$3:$E$16,3,0),"")</f>
        <v/>
      </c>
      <c r="K38" s="26"/>
      <c r="L38" s="94" t="str">
        <f>IFERROR(VLOOKUP($A38,Tarifs!$A$3:$E$16,2,0),"")</f>
        <v/>
      </c>
      <c r="M38" s="98"/>
      <c r="N38" s="18" t="str">
        <f>IFERROR(VLOOKUP($A38,Tarifs!$A$3:$E$16,4,0),"")</f>
        <v/>
      </c>
      <c r="O38" s="99"/>
      <c r="P38" s="82"/>
    </row>
    <row r="39" spans="1:16" s="5" customFormat="1" ht="39.950000000000003" customHeight="1" x14ac:dyDescent="0.25">
      <c r="A39" s="28"/>
      <c r="B39" s="27"/>
      <c r="C39" s="29"/>
      <c r="D39" s="28"/>
      <c r="E39" s="28"/>
      <c r="F39" s="26"/>
      <c r="G39" s="28"/>
      <c r="H39" s="26"/>
      <c r="I39" s="26"/>
      <c r="J39" s="18" t="str">
        <f>IFERROR(VLOOKUP($A39,Tarifs!$A$3:$E$16,3,0),"")</f>
        <v/>
      </c>
      <c r="K39" s="26"/>
      <c r="L39" s="94" t="str">
        <f>IFERROR(VLOOKUP($A39,Tarifs!$A$3:$E$16,2,0),"")</f>
        <v/>
      </c>
      <c r="M39" s="98"/>
      <c r="N39" s="18" t="str">
        <f>IFERROR(VLOOKUP($A39,Tarifs!$A$3:$E$16,4,0),"")</f>
        <v/>
      </c>
      <c r="O39" s="99"/>
      <c r="P39" s="82"/>
    </row>
    <row r="40" spans="1:16" s="5" customFormat="1" ht="39.950000000000003" customHeight="1" x14ac:dyDescent="0.25">
      <c r="A40" s="28"/>
      <c r="B40" s="27"/>
      <c r="C40" s="29"/>
      <c r="D40" s="28"/>
      <c r="E40" s="28"/>
      <c r="F40" s="26"/>
      <c r="G40" s="28"/>
      <c r="H40" s="26"/>
      <c r="I40" s="26"/>
      <c r="J40" s="18" t="str">
        <f>IFERROR(VLOOKUP($A40,Tarifs!$A$3:$E$16,3,0),"")</f>
        <v/>
      </c>
      <c r="K40" s="26"/>
      <c r="L40" s="94" t="str">
        <f>IFERROR(VLOOKUP($A40,Tarifs!$A$3:$E$16,2,0),"")</f>
        <v/>
      </c>
      <c r="M40" s="98"/>
      <c r="N40" s="18" t="str">
        <f>IFERROR(VLOOKUP($A40,Tarifs!$A$3:$E$16,4,0),"")</f>
        <v/>
      </c>
      <c r="O40" s="99"/>
      <c r="P40" s="82"/>
    </row>
    <row r="41" spans="1:16" s="5" customFormat="1" ht="39.950000000000003" customHeight="1" x14ac:dyDescent="0.25">
      <c r="A41" s="28"/>
      <c r="B41" s="27"/>
      <c r="C41" s="27"/>
      <c r="D41" s="26"/>
      <c r="E41" s="26"/>
      <c r="F41" s="26"/>
      <c r="G41" s="26"/>
      <c r="H41" s="26"/>
      <c r="I41" s="26"/>
      <c r="J41" s="18" t="str">
        <f>IFERROR(VLOOKUP($A41,Tarifs!$A$3:$E$16,3,0),"")</f>
        <v/>
      </c>
      <c r="K41" s="26"/>
      <c r="L41" s="94" t="str">
        <f>IFERROR(VLOOKUP($A41,Tarifs!$A$3:$E$16,2,0),"")</f>
        <v/>
      </c>
      <c r="M41" s="98"/>
      <c r="N41" s="18" t="str">
        <f>IFERROR(VLOOKUP($A41,Tarifs!$A$3:$E$16,4,0),"")</f>
        <v/>
      </c>
      <c r="O41" s="99"/>
      <c r="P41" s="82"/>
    </row>
    <row r="42" spans="1:16" s="5" customFormat="1" ht="39.950000000000003" customHeight="1" x14ac:dyDescent="0.25">
      <c r="A42" s="28"/>
      <c r="B42" s="27"/>
      <c r="C42" s="29"/>
      <c r="D42" s="28"/>
      <c r="E42" s="28"/>
      <c r="F42" s="26"/>
      <c r="G42" s="28"/>
      <c r="H42" s="26"/>
      <c r="I42" s="26"/>
      <c r="J42" s="18" t="str">
        <f>IFERROR(VLOOKUP($A42,Tarifs!$A$3:$E$16,3,0),"")</f>
        <v/>
      </c>
      <c r="K42" s="26"/>
      <c r="L42" s="94" t="str">
        <f>IFERROR(VLOOKUP($A42,Tarifs!$A$3:$E$16,2,0),"")</f>
        <v/>
      </c>
      <c r="M42" s="98"/>
      <c r="N42" s="18" t="str">
        <f>IFERROR(VLOOKUP($A42,Tarifs!$A$3:$E$16,4,0),"")</f>
        <v/>
      </c>
      <c r="O42" s="99"/>
      <c r="P42" s="82"/>
    </row>
    <row r="43" spans="1:16" s="5" customFormat="1" ht="39.950000000000003" customHeight="1" x14ac:dyDescent="0.25">
      <c r="A43" s="28"/>
      <c r="B43" s="27"/>
      <c r="C43" s="29"/>
      <c r="D43" s="28"/>
      <c r="E43" s="28"/>
      <c r="F43" s="26"/>
      <c r="G43" s="28"/>
      <c r="H43" s="26"/>
      <c r="I43" s="26"/>
      <c r="J43" s="18" t="str">
        <f>IFERROR(VLOOKUP($A43,Tarifs!$A$3:$E$16,3,0),"")</f>
        <v/>
      </c>
      <c r="K43" s="26"/>
      <c r="L43" s="94" t="str">
        <f>IFERROR(VLOOKUP($A43,Tarifs!$A$3:$E$16,2,0),"")</f>
        <v/>
      </c>
      <c r="M43" s="98"/>
      <c r="N43" s="18" t="str">
        <f>IFERROR(VLOOKUP($A43,Tarifs!$A$3:$E$16,4,0),"")</f>
        <v/>
      </c>
      <c r="O43" s="99"/>
      <c r="P43" s="82"/>
    </row>
    <row r="44" spans="1:16" s="5" customFormat="1" ht="39.950000000000003" customHeight="1" x14ac:dyDescent="0.25">
      <c r="A44" s="28"/>
      <c r="B44" s="27"/>
      <c r="C44" s="27"/>
      <c r="D44" s="26"/>
      <c r="E44" s="26"/>
      <c r="F44" s="26"/>
      <c r="G44" s="26"/>
      <c r="H44" s="26"/>
      <c r="I44" s="26"/>
      <c r="J44" s="18" t="str">
        <f>IFERROR(VLOOKUP($A44,Tarifs!$A$3:$E$16,3,0),"")</f>
        <v/>
      </c>
      <c r="K44" s="26"/>
      <c r="L44" s="94" t="str">
        <f>IFERROR(VLOOKUP($A44,Tarifs!$A$3:$E$16,2,0),"")</f>
        <v/>
      </c>
      <c r="M44" s="98"/>
      <c r="N44" s="18" t="str">
        <f>IFERROR(VLOOKUP($A44,Tarifs!$A$3:$E$16,4,0),"")</f>
        <v/>
      </c>
      <c r="O44" s="99"/>
      <c r="P44" s="82"/>
    </row>
    <row r="45" spans="1:16" s="5" customFormat="1" ht="39.950000000000003" customHeight="1" x14ac:dyDescent="0.25">
      <c r="A45" s="26"/>
      <c r="B45" s="27"/>
      <c r="C45" s="27"/>
      <c r="D45" s="26"/>
      <c r="E45" s="26"/>
      <c r="F45" s="26"/>
      <c r="G45" s="26"/>
      <c r="H45" s="26"/>
      <c r="I45" s="26"/>
      <c r="J45" s="18" t="str">
        <f>IFERROR(VLOOKUP($A45,Tarifs!$A$3:$E$16,3,0),"")</f>
        <v/>
      </c>
      <c r="K45" s="26"/>
      <c r="L45" s="94" t="str">
        <f>IFERROR(VLOOKUP($A45,Tarifs!$A$3:$E$16,2,0),"")</f>
        <v/>
      </c>
      <c r="M45" s="98"/>
      <c r="N45" s="18" t="str">
        <f>IFERROR(VLOOKUP($A45,Tarifs!$A$3:$E$16,4,0),"")</f>
        <v/>
      </c>
      <c r="O45" s="99"/>
      <c r="P45" s="82"/>
    </row>
    <row r="46" spans="1:16" s="5" customFormat="1" ht="39.950000000000003" customHeight="1" x14ac:dyDescent="0.25">
      <c r="A46" s="26"/>
      <c r="B46" s="27"/>
      <c r="C46" s="27"/>
      <c r="D46" s="26"/>
      <c r="E46" s="26"/>
      <c r="F46" s="26"/>
      <c r="G46" s="26"/>
      <c r="H46" s="26"/>
      <c r="I46" s="26"/>
      <c r="J46" s="18" t="str">
        <f>IFERROR(VLOOKUP($A46,Tarifs!$A$3:$E$16,3,0),"")</f>
        <v/>
      </c>
      <c r="K46" s="26"/>
      <c r="L46" s="94" t="str">
        <f>IFERROR(VLOOKUP($A46,Tarifs!$A$3:$E$16,2,0),"")</f>
        <v/>
      </c>
      <c r="M46" s="98"/>
      <c r="N46" s="18" t="str">
        <f>IFERROR(VLOOKUP($A46,Tarifs!$A$3:$E$16,4,0),"")</f>
        <v/>
      </c>
      <c r="O46" s="99"/>
      <c r="P46" s="82"/>
    </row>
    <row r="47" spans="1:16" s="5" customFormat="1" ht="39.950000000000003" customHeight="1" x14ac:dyDescent="0.25">
      <c r="A47" s="26"/>
      <c r="B47" s="27"/>
      <c r="C47" s="27"/>
      <c r="D47" s="26"/>
      <c r="E47" s="26"/>
      <c r="F47" s="26"/>
      <c r="G47" s="26"/>
      <c r="H47" s="26"/>
      <c r="I47" s="26"/>
      <c r="J47" s="18" t="str">
        <f>IFERROR(VLOOKUP($A47,Tarifs!$A$3:$E$16,3,0),"")</f>
        <v/>
      </c>
      <c r="K47" s="26"/>
      <c r="L47" s="94" t="str">
        <f>IFERROR(VLOOKUP($A47,Tarifs!$A$3:$E$16,2,0),"")</f>
        <v/>
      </c>
      <c r="M47" s="98"/>
      <c r="N47" s="18" t="str">
        <f>IFERROR(VLOOKUP($A47,Tarifs!$A$3:$E$16,4,0),"")</f>
        <v/>
      </c>
      <c r="O47" s="99"/>
      <c r="P47" s="82"/>
    </row>
    <row r="48" spans="1:16" s="5" customFormat="1" ht="39.950000000000003" customHeight="1" x14ac:dyDescent="0.25">
      <c r="A48" s="28"/>
      <c r="B48" s="27"/>
      <c r="C48" s="29"/>
      <c r="D48" s="28"/>
      <c r="E48" s="28"/>
      <c r="F48" s="26"/>
      <c r="G48" s="28"/>
      <c r="H48" s="26"/>
      <c r="I48" s="26"/>
      <c r="J48" s="18" t="str">
        <f>IFERROR(VLOOKUP($A48,Tarifs!$A$3:$E$16,3,0),"")</f>
        <v/>
      </c>
      <c r="K48" s="26"/>
      <c r="L48" s="94" t="str">
        <f>IFERROR(VLOOKUP($A48,Tarifs!$A$3:$E$16,2,0),"")</f>
        <v/>
      </c>
      <c r="M48" s="98"/>
      <c r="N48" s="18" t="str">
        <f>IFERROR(VLOOKUP($A48,Tarifs!$A$3:$E$16,4,0),"")</f>
        <v/>
      </c>
      <c r="O48" s="99"/>
      <c r="P48" s="82"/>
    </row>
    <row r="49" spans="1:16" s="5" customFormat="1" ht="39.950000000000003" customHeight="1" x14ac:dyDescent="0.25">
      <c r="A49" s="28"/>
      <c r="B49" s="27"/>
      <c r="C49" s="29"/>
      <c r="D49" s="28"/>
      <c r="E49" s="28"/>
      <c r="F49" s="26"/>
      <c r="G49" s="28"/>
      <c r="H49" s="26"/>
      <c r="I49" s="26"/>
      <c r="J49" s="18" t="str">
        <f>IFERROR(VLOOKUP($A49,Tarifs!$A$3:$E$16,3,0),"")</f>
        <v/>
      </c>
      <c r="K49" s="26"/>
      <c r="L49" s="94" t="str">
        <f>IFERROR(VLOOKUP($A49,Tarifs!$A$3:$E$16,2,0),"")</f>
        <v/>
      </c>
      <c r="M49" s="98"/>
      <c r="N49" s="18" t="str">
        <f>IFERROR(VLOOKUP($A49,Tarifs!$A$3:$E$16,4,0),"")</f>
        <v/>
      </c>
      <c r="O49" s="99"/>
      <c r="P49" s="82"/>
    </row>
    <row r="50" spans="1:16" s="5" customFormat="1" ht="39.950000000000003" customHeight="1" x14ac:dyDescent="0.25">
      <c r="A50" s="26"/>
      <c r="B50" s="27"/>
      <c r="C50" s="27"/>
      <c r="D50" s="26"/>
      <c r="E50" s="26"/>
      <c r="F50" s="26"/>
      <c r="G50" s="26"/>
      <c r="H50" s="26"/>
      <c r="I50" s="26"/>
      <c r="J50" s="18" t="str">
        <f>IFERROR(VLOOKUP($A50,Tarifs!$A$3:$E$16,3,0),"")</f>
        <v/>
      </c>
      <c r="K50" s="26"/>
      <c r="L50" s="94" t="str">
        <f>IFERROR(VLOOKUP($A50,Tarifs!$A$3:$E$16,2,0),"")</f>
        <v/>
      </c>
      <c r="M50" s="98"/>
      <c r="N50" s="18" t="str">
        <f>IFERROR(VLOOKUP($A50,Tarifs!$A$3:$E$16,4,0),"")</f>
        <v/>
      </c>
      <c r="O50" s="99"/>
      <c r="P50" s="82"/>
    </row>
    <row r="51" spans="1:16" s="5" customFormat="1" ht="39.950000000000003" customHeight="1" x14ac:dyDescent="0.25">
      <c r="A51" s="26"/>
      <c r="B51" s="27"/>
      <c r="C51" s="27"/>
      <c r="D51" s="26"/>
      <c r="E51" s="26"/>
      <c r="F51" s="26"/>
      <c r="G51" s="26"/>
      <c r="H51" s="26"/>
      <c r="I51" s="26"/>
      <c r="J51" s="18" t="str">
        <f>IFERROR(VLOOKUP($A51,Tarifs!$A$3:$E$16,3,0),"")</f>
        <v/>
      </c>
      <c r="K51" s="26"/>
      <c r="L51" s="94" t="str">
        <f>IFERROR(VLOOKUP($A51,Tarifs!$A$3:$E$16,2,0),"")</f>
        <v/>
      </c>
      <c r="M51" s="98"/>
      <c r="N51" s="18" t="str">
        <f>IFERROR(VLOOKUP($A51,Tarifs!$A$3:$E$16,4,0),"")</f>
        <v/>
      </c>
      <c r="O51" s="99"/>
      <c r="P51" s="82"/>
    </row>
    <row r="52" spans="1:16" s="5" customFormat="1" ht="39.950000000000003" customHeight="1" x14ac:dyDescent="0.25">
      <c r="A52" s="28"/>
      <c r="B52" s="27"/>
      <c r="C52" s="29"/>
      <c r="D52" s="28"/>
      <c r="E52" s="28"/>
      <c r="F52" s="26"/>
      <c r="G52" s="28"/>
      <c r="H52" s="26"/>
      <c r="I52" s="26"/>
      <c r="J52" s="18" t="str">
        <f>IFERROR(VLOOKUP($A52,Tarifs!$A$3:$E$16,3,0),"")</f>
        <v/>
      </c>
      <c r="K52" s="26"/>
      <c r="L52" s="94" t="str">
        <f>IFERROR(VLOOKUP($A52,Tarifs!$A$3:$E$16,2,0),"")</f>
        <v/>
      </c>
      <c r="M52" s="98"/>
      <c r="N52" s="18" t="str">
        <f>IFERROR(VLOOKUP($A52,Tarifs!$A$3:$E$16,4,0),"")</f>
        <v/>
      </c>
      <c r="O52" s="99"/>
      <c r="P52" s="82"/>
    </row>
    <row r="53" spans="1:16" s="5" customFormat="1" ht="39.950000000000003" customHeight="1" x14ac:dyDescent="0.25">
      <c r="A53" s="28"/>
      <c r="B53" s="27"/>
      <c r="C53" s="29"/>
      <c r="D53" s="28"/>
      <c r="E53" s="28"/>
      <c r="F53" s="26"/>
      <c r="G53" s="28"/>
      <c r="H53" s="26"/>
      <c r="I53" s="26"/>
      <c r="J53" s="18" t="str">
        <f>IFERROR(VLOOKUP($A53,Tarifs!$A$3:$E$16,3,0),"")</f>
        <v/>
      </c>
      <c r="K53" s="26"/>
      <c r="L53" s="94" t="str">
        <f>IFERROR(VLOOKUP($A53,Tarifs!$A$3:$E$16,2,0),"")</f>
        <v/>
      </c>
      <c r="M53" s="98"/>
      <c r="N53" s="18" t="str">
        <f>IFERROR(VLOOKUP($A53,Tarifs!$A$3:$E$16,4,0),"")</f>
        <v/>
      </c>
      <c r="O53" s="99"/>
      <c r="P53" s="82"/>
    </row>
    <row r="54" spans="1:16" s="5" customFormat="1" ht="39.950000000000003" customHeight="1" x14ac:dyDescent="0.25">
      <c r="A54" s="26"/>
      <c r="B54" s="27"/>
      <c r="C54" s="27"/>
      <c r="D54" s="26"/>
      <c r="E54" s="26"/>
      <c r="F54" s="26"/>
      <c r="G54" s="26"/>
      <c r="H54" s="26"/>
      <c r="I54" s="26"/>
      <c r="J54" s="18" t="str">
        <f>IFERROR(VLOOKUP($A54,Tarifs!$A$3:$E$16,3,0),"")</f>
        <v/>
      </c>
      <c r="K54" s="26"/>
      <c r="L54" s="94" t="str">
        <f>IFERROR(VLOOKUP($A54,Tarifs!$A$3:$E$16,2,0),"")</f>
        <v/>
      </c>
      <c r="M54" s="98"/>
      <c r="N54" s="18" t="str">
        <f>IFERROR(VLOOKUP($A54,Tarifs!$A$3:$E$16,4,0),"")</f>
        <v/>
      </c>
      <c r="O54" s="99"/>
      <c r="P54" s="82"/>
    </row>
    <row r="55" spans="1:16" s="5" customFormat="1" ht="39.950000000000003" customHeight="1" x14ac:dyDescent="0.25">
      <c r="A55" s="26"/>
      <c r="B55" s="27"/>
      <c r="C55" s="27"/>
      <c r="D55" s="26"/>
      <c r="E55" s="26"/>
      <c r="F55" s="26"/>
      <c r="G55" s="26"/>
      <c r="H55" s="26"/>
      <c r="I55" s="26"/>
      <c r="J55" s="18" t="str">
        <f>IFERROR(VLOOKUP($A55,Tarifs!$A$3:$E$16,3,0),"")</f>
        <v/>
      </c>
      <c r="K55" s="26"/>
      <c r="L55" s="94" t="str">
        <f>IFERROR(VLOOKUP($A55,Tarifs!$A$3:$E$16,2,0),"")</f>
        <v/>
      </c>
      <c r="M55" s="98"/>
      <c r="N55" s="18" t="str">
        <f>IFERROR(VLOOKUP($A55,Tarifs!$A$3:$E$16,4,0),"")</f>
        <v/>
      </c>
      <c r="O55" s="99"/>
      <c r="P55" s="82"/>
    </row>
    <row r="56" spans="1:16" s="5" customFormat="1" ht="39.950000000000003" customHeight="1" x14ac:dyDescent="0.25">
      <c r="A56" s="26"/>
      <c r="B56" s="27"/>
      <c r="C56" s="27"/>
      <c r="D56" s="26"/>
      <c r="E56" s="26"/>
      <c r="F56" s="26"/>
      <c r="G56" s="26"/>
      <c r="H56" s="26"/>
      <c r="I56" s="26"/>
      <c r="J56" s="18" t="str">
        <f>IFERROR(VLOOKUP($A56,Tarifs!$A$3:$E$16,3,0),"")</f>
        <v/>
      </c>
      <c r="K56" s="26"/>
      <c r="L56" s="94" t="str">
        <f>IFERROR(VLOOKUP($A56,Tarifs!$A$3:$E$16,2,0),"")</f>
        <v/>
      </c>
      <c r="M56" s="98"/>
      <c r="N56" s="18" t="str">
        <f>IFERROR(VLOOKUP($A56,Tarifs!$A$3:$E$16,4,0),"")</f>
        <v/>
      </c>
      <c r="O56" s="99"/>
      <c r="P56" s="82"/>
    </row>
    <row r="57" spans="1:16" s="4" customFormat="1" ht="39.950000000000003" customHeight="1" x14ac:dyDescent="0.25">
      <c r="A57" s="26"/>
      <c r="B57" s="27"/>
      <c r="C57" s="27"/>
      <c r="D57" s="26"/>
      <c r="E57" s="26"/>
      <c r="F57" s="26"/>
      <c r="G57" s="26"/>
      <c r="H57" s="26"/>
      <c r="I57" s="26"/>
      <c r="J57" s="18" t="str">
        <f>IFERROR(VLOOKUP($A57,Tarifs!$A$3:$E$16,3,0),"")</f>
        <v/>
      </c>
      <c r="K57" s="26"/>
      <c r="L57" s="94" t="str">
        <f>IFERROR(VLOOKUP($A57,Tarifs!$A$3:$E$16,2,0),"")</f>
        <v/>
      </c>
      <c r="M57" s="98"/>
      <c r="N57" s="18" t="str">
        <f>IFERROR(VLOOKUP($A57,Tarifs!$A$3:$E$16,4,0),"")</f>
        <v/>
      </c>
      <c r="O57" s="99"/>
      <c r="P57" s="82"/>
    </row>
    <row r="58" spans="1:16" s="4" customFormat="1" ht="39.950000000000003" customHeight="1" x14ac:dyDescent="0.25">
      <c r="A58" s="26"/>
      <c r="B58" s="27"/>
      <c r="C58" s="27"/>
      <c r="D58" s="26"/>
      <c r="E58" s="28"/>
      <c r="F58" s="26"/>
      <c r="G58" s="26"/>
      <c r="H58" s="26"/>
      <c r="I58" s="26"/>
      <c r="J58" s="18" t="str">
        <f>IFERROR(VLOOKUP($A58,Tarifs!$A$3:$E$16,3,0),"")</f>
        <v/>
      </c>
      <c r="K58" s="26"/>
      <c r="L58" s="94" t="str">
        <f>IFERROR(VLOOKUP($A58,Tarifs!$A$3:$E$16,2,0),"")</f>
        <v/>
      </c>
      <c r="M58" s="98"/>
      <c r="N58" s="18" t="str">
        <f>IFERROR(VLOOKUP($A58,Tarifs!$A$3:$E$16,4,0),"")</f>
        <v/>
      </c>
      <c r="O58" s="99"/>
      <c r="P58" s="82"/>
    </row>
    <row r="59" spans="1:16" s="4" customFormat="1" ht="39.950000000000003" customHeight="1" x14ac:dyDescent="0.25">
      <c r="A59" s="28"/>
      <c r="B59" s="27"/>
      <c r="C59" s="29"/>
      <c r="D59" s="28"/>
      <c r="E59" s="28"/>
      <c r="F59" s="28"/>
      <c r="G59" s="28"/>
      <c r="H59" s="26"/>
      <c r="I59" s="26"/>
      <c r="J59" s="18" t="str">
        <f>IFERROR(VLOOKUP($A59,Tarifs!$A$3:$E$16,3,0),"")</f>
        <v/>
      </c>
      <c r="K59" s="26"/>
      <c r="L59" s="94" t="str">
        <f>IFERROR(VLOOKUP($A59,Tarifs!$A$3:$E$16,2,0),"")</f>
        <v/>
      </c>
      <c r="M59" s="98"/>
      <c r="N59" s="18" t="str">
        <f>IFERROR(VLOOKUP($A59,Tarifs!$A$3:$E$16,4,0),"")</f>
        <v/>
      </c>
      <c r="O59" s="99"/>
      <c r="P59" s="82"/>
    </row>
    <row r="60" spans="1:16" s="4" customFormat="1" ht="39.950000000000003" customHeight="1" x14ac:dyDescent="0.25">
      <c r="A60" s="26"/>
      <c r="B60" s="27"/>
      <c r="C60" s="27"/>
      <c r="D60" s="26"/>
      <c r="E60" s="26"/>
      <c r="F60" s="26"/>
      <c r="G60" s="26"/>
      <c r="H60" s="26"/>
      <c r="I60" s="26"/>
      <c r="J60" s="18" t="str">
        <f>IFERROR(VLOOKUP($A60,Tarifs!$A$3:$E$16,3,0),"")</f>
        <v/>
      </c>
      <c r="K60" s="26"/>
      <c r="L60" s="94" t="str">
        <f>IFERROR(VLOOKUP($A60,Tarifs!$A$3:$E$16,2,0),"")</f>
        <v/>
      </c>
      <c r="M60" s="98"/>
      <c r="N60" s="18" t="str">
        <f>IFERROR(VLOOKUP($A60,Tarifs!$A$3:$E$16,4,0),"")</f>
        <v/>
      </c>
      <c r="O60" s="99"/>
      <c r="P60" s="82"/>
    </row>
    <row r="61" spans="1:16" s="4" customFormat="1" ht="39.950000000000003" customHeight="1" x14ac:dyDescent="0.25">
      <c r="A61" s="26"/>
      <c r="B61" s="27"/>
      <c r="C61" s="27"/>
      <c r="D61" s="26"/>
      <c r="E61" s="26"/>
      <c r="F61" s="26"/>
      <c r="G61" s="26"/>
      <c r="H61" s="26"/>
      <c r="I61" s="26"/>
      <c r="J61" s="18" t="str">
        <f>IFERROR(VLOOKUP($A61,Tarifs!$A$3:$E$16,3,0),"")</f>
        <v/>
      </c>
      <c r="K61" s="26"/>
      <c r="L61" s="94" t="str">
        <f>IFERROR(VLOOKUP($A61,Tarifs!$A$3:$E$16,2,0),"")</f>
        <v/>
      </c>
      <c r="M61" s="98"/>
      <c r="N61" s="18" t="str">
        <f>IFERROR(VLOOKUP($A61,Tarifs!$A$3:$E$16,4,0),"")</f>
        <v/>
      </c>
      <c r="O61" s="99"/>
      <c r="P61" s="82"/>
    </row>
    <row r="62" spans="1:16" s="4" customFormat="1" ht="39.950000000000003" customHeight="1" x14ac:dyDescent="0.25">
      <c r="A62" s="26"/>
      <c r="B62" s="27"/>
      <c r="C62" s="27"/>
      <c r="D62" s="26"/>
      <c r="E62" s="26"/>
      <c r="F62" s="26"/>
      <c r="G62" s="26"/>
      <c r="H62" s="26"/>
      <c r="I62" s="26"/>
      <c r="J62" s="18" t="str">
        <f>IFERROR(VLOOKUP($A62,Tarifs!$A$3:$E$16,3,0),"")</f>
        <v/>
      </c>
      <c r="K62" s="26"/>
      <c r="L62" s="94" t="str">
        <f>IFERROR(VLOOKUP($A62,Tarifs!$A$3:$E$16,2,0),"")</f>
        <v/>
      </c>
      <c r="M62" s="98"/>
      <c r="N62" s="18" t="str">
        <f>IFERROR(VLOOKUP($A62,Tarifs!$A$3:$E$16,4,0),"")</f>
        <v/>
      </c>
      <c r="O62" s="99"/>
      <c r="P62" s="82"/>
    </row>
    <row r="63" spans="1:16" s="4" customFormat="1" ht="39.950000000000003" customHeight="1" x14ac:dyDescent="0.25">
      <c r="A63" s="28"/>
      <c r="B63" s="27"/>
      <c r="C63" s="30"/>
      <c r="D63" s="28"/>
      <c r="E63" s="28"/>
      <c r="F63" s="28"/>
      <c r="G63" s="28"/>
      <c r="H63" s="26"/>
      <c r="I63" s="26"/>
      <c r="J63" s="18" t="str">
        <f>IFERROR(VLOOKUP($A63,Tarifs!$A$3:$E$16,3,0),"")</f>
        <v/>
      </c>
      <c r="K63" s="26"/>
      <c r="L63" s="94" t="str">
        <f>IFERROR(VLOOKUP($A63,Tarifs!$A$3:$E$16,2,0),"")</f>
        <v/>
      </c>
      <c r="M63" s="98"/>
      <c r="N63" s="18" t="str">
        <f>IFERROR(VLOOKUP($A63,Tarifs!$A$3:$E$16,4,0),"")</f>
        <v/>
      </c>
      <c r="O63" s="99"/>
      <c r="P63" s="82"/>
    </row>
    <row r="64" spans="1:16" s="4" customFormat="1" ht="39.950000000000003" customHeight="1" x14ac:dyDescent="0.25">
      <c r="A64" s="28"/>
      <c r="B64" s="27"/>
      <c r="C64" s="29"/>
      <c r="D64" s="28"/>
      <c r="E64" s="28"/>
      <c r="F64" s="28"/>
      <c r="G64" s="28"/>
      <c r="H64" s="26"/>
      <c r="I64" s="26"/>
      <c r="J64" s="18" t="str">
        <f>IFERROR(VLOOKUP($A64,Tarifs!$A$3:$E$16,3,0),"")</f>
        <v/>
      </c>
      <c r="K64" s="26"/>
      <c r="L64" s="94" t="str">
        <f>IFERROR(VLOOKUP($A64,Tarifs!$A$3:$E$16,2,0),"")</f>
        <v/>
      </c>
      <c r="M64" s="98"/>
      <c r="N64" s="18" t="str">
        <f>IFERROR(VLOOKUP($A64,Tarifs!$A$3:$E$16,4,0),"")</f>
        <v/>
      </c>
      <c r="O64" s="99"/>
      <c r="P64" s="82"/>
    </row>
    <row r="65" spans="1:16" s="5" customFormat="1" ht="39.950000000000003" customHeight="1" x14ac:dyDescent="0.25">
      <c r="A65" s="26"/>
      <c r="B65" s="27"/>
      <c r="C65" s="31"/>
      <c r="D65" s="26"/>
      <c r="E65" s="26"/>
      <c r="F65" s="26"/>
      <c r="G65" s="26"/>
      <c r="H65" s="26"/>
      <c r="I65" s="26"/>
      <c r="J65" s="18" t="str">
        <f>IFERROR(VLOOKUP($A65,Tarifs!$A$3:$E$16,3,0),"")</f>
        <v/>
      </c>
      <c r="K65" s="26"/>
      <c r="L65" s="94" t="str">
        <f>IFERROR(VLOOKUP($A65,Tarifs!$A$3:$E$16,2,0),"")</f>
        <v/>
      </c>
      <c r="M65" s="98"/>
      <c r="N65" s="18" t="str">
        <f>IFERROR(VLOOKUP($A65,Tarifs!$A$3:$E$16,4,0),"")</f>
        <v/>
      </c>
      <c r="O65" s="99"/>
      <c r="P65" s="82"/>
    </row>
    <row r="66" spans="1:16" s="5" customFormat="1" ht="39.950000000000003" customHeight="1" x14ac:dyDescent="0.25">
      <c r="A66" s="26"/>
      <c r="B66" s="27"/>
      <c r="C66" s="27"/>
      <c r="D66" s="26"/>
      <c r="E66" s="28"/>
      <c r="F66" s="26"/>
      <c r="G66" s="26"/>
      <c r="H66" s="26"/>
      <c r="I66" s="26"/>
      <c r="J66" s="18" t="str">
        <f>IFERROR(VLOOKUP($A66,Tarifs!$A$3:$E$16,3,0),"")</f>
        <v/>
      </c>
      <c r="K66" s="26"/>
      <c r="L66" s="94" t="str">
        <f>IFERROR(VLOOKUP($A66,Tarifs!$A$3:$E$16,2,0),"")</f>
        <v/>
      </c>
      <c r="M66" s="98"/>
      <c r="N66" s="18" t="str">
        <f>IFERROR(VLOOKUP($A66,Tarifs!$A$3:$E$16,4,0),"")</f>
        <v/>
      </c>
      <c r="O66" s="99"/>
      <c r="P66" s="82"/>
    </row>
    <row r="67" spans="1:16" s="5" customFormat="1" ht="39.950000000000003" customHeight="1" x14ac:dyDescent="0.25">
      <c r="A67" s="28"/>
      <c r="B67" s="27"/>
      <c r="C67" s="29"/>
      <c r="D67" s="28"/>
      <c r="E67" s="28"/>
      <c r="F67" s="28"/>
      <c r="G67" s="28"/>
      <c r="H67" s="26"/>
      <c r="I67" s="26"/>
      <c r="J67" s="18" t="str">
        <f>IFERROR(VLOOKUP($A67,Tarifs!$A$3:$E$16,3,0),"")</f>
        <v/>
      </c>
      <c r="K67" s="26"/>
      <c r="L67" s="94" t="str">
        <f>IFERROR(VLOOKUP($A67,Tarifs!$A$3:$E$16,2,0),"")</f>
        <v/>
      </c>
      <c r="M67" s="98"/>
      <c r="N67" s="18" t="str">
        <f>IFERROR(VLOOKUP($A67,Tarifs!$A$3:$E$16,4,0),"")</f>
        <v/>
      </c>
      <c r="O67" s="99"/>
      <c r="P67" s="82"/>
    </row>
    <row r="68" spans="1:16" s="5" customFormat="1" ht="39.950000000000003" customHeight="1" x14ac:dyDescent="0.25">
      <c r="A68" s="28"/>
      <c r="B68" s="27"/>
      <c r="C68" s="29"/>
      <c r="D68" s="28"/>
      <c r="E68" s="28"/>
      <c r="F68" s="28"/>
      <c r="G68" s="28"/>
      <c r="H68" s="26"/>
      <c r="I68" s="26"/>
      <c r="J68" s="18" t="str">
        <f>IFERROR(VLOOKUP($A68,Tarifs!$A$3:$E$16,3,0),"")</f>
        <v/>
      </c>
      <c r="K68" s="26"/>
      <c r="L68" s="94" t="str">
        <f>IFERROR(VLOOKUP($A68,Tarifs!$A$3:$E$16,2,0),"")</f>
        <v/>
      </c>
      <c r="M68" s="98"/>
      <c r="N68" s="18" t="str">
        <f>IFERROR(VLOOKUP($A68,Tarifs!$A$3:$E$16,4,0),"")</f>
        <v/>
      </c>
      <c r="O68" s="99"/>
      <c r="P68" s="82"/>
    </row>
    <row r="69" spans="1:16" s="5" customFormat="1" ht="39.950000000000003" customHeight="1" x14ac:dyDescent="0.25">
      <c r="A69" s="28"/>
      <c r="B69" s="27"/>
      <c r="C69" s="29"/>
      <c r="D69" s="28"/>
      <c r="E69" s="28"/>
      <c r="F69" s="28"/>
      <c r="G69" s="28"/>
      <c r="H69" s="26"/>
      <c r="I69" s="26"/>
      <c r="J69" s="18" t="str">
        <f>IFERROR(VLOOKUP($A69,Tarifs!$A$3:$E$16,3,0),"")</f>
        <v/>
      </c>
      <c r="K69" s="26"/>
      <c r="L69" s="94" t="str">
        <f>IFERROR(VLOOKUP($A69,Tarifs!$A$3:$E$16,2,0),"")</f>
        <v/>
      </c>
      <c r="M69" s="98"/>
      <c r="N69" s="18" t="str">
        <f>IFERROR(VLOOKUP($A69,Tarifs!$A$3:$E$16,4,0),"")</f>
        <v/>
      </c>
      <c r="O69" s="99"/>
      <c r="P69" s="82"/>
    </row>
    <row r="70" spans="1:16" s="5" customFormat="1" ht="39.950000000000003" customHeight="1" x14ac:dyDescent="0.25">
      <c r="A70" s="28"/>
      <c r="B70" s="27"/>
      <c r="C70" s="29"/>
      <c r="D70" s="28"/>
      <c r="E70" s="28"/>
      <c r="F70" s="28"/>
      <c r="G70" s="28"/>
      <c r="H70" s="26"/>
      <c r="I70" s="26"/>
      <c r="J70" s="18" t="str">
        <f>IFERROR(VLOOKUP($A70,Tarifs!$A$3:$E$16,3,0),"")</f>
        <v/>
      </c>
      <c r="K70" s="26"/>
      <c r="L70" s="94" t="str">
        <f>IFERROR(VLOOKUP($A70,Tarifs!$A$3:$E$16,2,0),"")</f>
        <v/>
      </c>
      <c r="M70" s="98"/>
      <c r="N70" s="18" t="str">
        <f>IFERROR(VLOOKUP($A70,Tarifs!$A$3:$E$16,4,0),"")</f>
        <v/>
      </c>
      <c r="O70" s="99"/>
      <c r="P70" s="82"/>
    </row>
    <row r="71" spans="1:16" s="5" customFormat="1" ht="39.950000000000003" customHeight="1" x14ac:dyDescent="0.25">
      <c r="A71" s="28"/>
      <c r="B71" s="27"/>
      <c r="C71" s="30"/>
      <c r="D71" s="28"/>
      <c r="E71" s="28"/>
      <c r="F71" s="28"/>
      <c r="G71" s="28"/>
      <c r="H71" s="26"/>
      <c r="I71" s="26"/>
      <c r="J71" s="18" t="str">
        <f>IFERROR(VLOOKUP($A71,Tarifs!$A$3:$E$16,3,0),"")</f>
        <v/>
      </c>
      <c r="K71" s="26"/>
      <c r="L71" s="94" t="str">
        <f>IFERROR(VLOOKUP($A71,Tarifs!$A$3:$E$16,2,0),"")</f>
        <v/>
      </c>
      <c r="M71" s="98"/>
      <c r="N71" s="18" t="str">
        <f>IFERROR(VLOOKUP($A71,Tarifs!$A$3:$E$16,4,0),"")</f>
        <v/>
      </c>
      <c r="O71" s="99"/>
      <c r="P71" s="82"/>
    </row>
    <row r="72" spans="1:16" s="5" customFormat="1" ht="39.950000000000003" customHeight="1" x14ac:dyDescent="0.25">
      <c r="A72" s="28"/>
      <c r="B72" s="27"/>
      <c r="C72" s="29"/>
      <c r="D72" s="28"/>
      <c r="E72" s="28"/>
      <c r="F72" s="28"/>
      <c r="G72" s="28"/>
      <c r="H72" s="26"/>
      <c r="I72" s="26"/>
      <c r="J72" s="18" t="str">
        <f>IFERROR(VLOOKUP($A72,Tarifs!$A$3:$E$16,3,0),"")</f>
        <v/>
      </c>
      <c r="K72" s="26"/>
      <c r="L72" s="94" t="str">
        <f>IFERROR(VLOOKUP($A72,Tarifs!$A$3:$E$16,2,0),"")</f>
        <v/>
      </c>
      <c r="M72" s="98"/>
      <c r="N72" s="18" t="str">
        <f>IFERROR(VLOOKUP($A72,Tarifs!$A$3:$E$16,4,0),"")</f>
        <v/>
      </c>
      <c r="O72" s="99"/>
      <c r="P72" s="82"/>
    </row>
    <row r="73" spans="1:16" s="5" customFormat="1" ht="39.950000000000003" customHeight="1" x14ac:dyDescent="0.25">
      <c r="A73" s="26"/>
      <c r="B73" s="27"/>
      <c r="C73" s="30"/>
      <c r="D73" s="26"/>
      <c r="E73" s="26"/>
      <c r="F73" s="26"/>
      <c r="G73" s="26"/>
      <c r="H73" s="26"/>
      <c r="I73" s="26"/>
      <c r="J73" s="18" t="str">
        <f>IFERROR(VLOOKUP($A73,Tarifs!$A$3:$E$16,3,0),"")</f>
        <v/>
      </c>
      <c r="K73" s="26"/>
      <c r="L73" s="94" t="str">
        <f>IFERROR(VLOOKUP($A73,Tarifs!$A$3:$E$16,2,0),"")</f>
        <v/>
      </c>
      <c r="M73" s="98"/>
      <c r="N73" s="18" t="str">
        <f>IFERROR(VLOOKUP($A73,Tarifs!$A$3:$E$16,4,0),"")</f>
        <v/>
      </c>
      <c r="O73" s="99"/>
      <c r="P73" s="83"/>
    </row>
    <row r="74" spans="1:16" s="5" customFormat="1" ht="39.950000000000003" customHeight="1" x14ac:dyDescent="0.25">
      <c r="A74" s="26"/>
      <c r="B74" s="27"/>
      <c r="C74" s="29"/>
      <c r="D74" s="26"/>
      <c r="E74" s="26"/>
      <c r="F74" s="26"/>
      <c r="G74" s="26"/>
      <c r="H74" s="26"/>
      <c r="I74" s="26"/>
      <c r="J74" s="18" t="str">
        <f>IFERROR(VLOOKUP($A74,Tarifs!$A$3:$E$16,3,0),"")</f>
        <v/>
      </c>
      <c r="K74" s="26"/>
      <c r="L74" s="94" t="str">
        <f>IFERROR(VLOOKUP($A74,Tarifs!$A$3:$E$16,2,0),"")</f>
        <v/>
      </c>
      <c r="M74" s="98"/>
      <c r="N74" s="18" t="str">
        <f>IFERROR(VLOOKUP($A74,Tarifs!$A$3:$E$16,4,0),"")</f>
        <v/>
      </c>
      <c r="O74" s="99"/>
      <c r="P74" s="83"/>
    </row>
    <row r="75" spans="1:16" s="5" customFormat="1" ht="39.950000000000003" customHeight="1" x14ac:dyDescent="0.25">
      <c r="A75" s="26"/>
      <c r="B75" s="27"/>
      <c r="C75" s="27"/>
      <c r="D75" s="26"/>
      <c r="E75" s="26"/>
      <c r="F75" s="26"/>
      <c r="G75" s="26"/>
      <c r="H75" s="26"/>
      <c r="I75" s="26"/>
      <c r="J75" s="18" t="str">
        <f>IFERROR(VLOOKUP($A75,Tarifs!$A$3:$E$16,3,0),"")</f>
        <v/>
      </c>
      <c r="K75" s="26"/>
      <c r="L75" s="94" t="str">
        <f>IFERROR(VLOOKUP($A75,Tarifs!$A$3:$E$16,2,0),"")</f>
        <v/>
      </c>
      <c r="M75" s="98"/>
      <c r="N75" s="18" t="str">
        <f>IFERROR(VLOOKUP($A75,Tarifs!$A$3:$E$16,4,0),"")</f>
        <v/>
      </c>
      <c r="O75" s="99"/>
      <c r="P75" s="83"/>
    </row>
    <row r="76" spans="1:16" s="5" customFormat="1" ht="39.950000000000003" customHeight="1" x14ac:dyDescent="0.25">
      <c r="A76" s="28"/>
      <c r="B76" s="27"/>
      <c r="C76" s="29"/>
      <c r="D76" s="28"/>
      <c r="E76" s="28"/>
      <c r="F76" s="28"/>
      <c r="G76" s="28"/>
      <c r="H76" s="26"/>
      <c r="I76" s="26"/>
      <c r="J76" s="18" t="str">
        <f>IFERROR(VLOOKUP($A76,Tarifs!$A$3:$E$16,3,0),"")</f>
        <v/>
      </c>
      <c r="K76" s="26"/>
      <c r="L76" s="94" t="str">
        <f>IFERROR(VLOOKUP($A76,Tarifs!$A$3:$E$16,2,0),"")</f>
        <v/>
      </c>
      <c r="M76" s="98"/>
      <c r="N76" s="18" t="str">
        <f>IFERROR(VLOOKUP($A76,Tarifs!$A$3:$E$16,4,0),"")</f>
        <v/>
      </c>
      <c r="O76" s="99"/>
      <c r="P76" s="83"/>
    </row>
    <row r="77" spans="1:16" s="5" customFormat="1" ht="39.950000000000003" customHeight="1" x14ac:dyDescent="0.25">
      <c r="A77" s="28"/>
      <c r="B77" s="27"/>
      <c r="C77" s="30"/>
      <c r="D77" s="28"/>
      <c r="E77" s="28"/>
      <c r="F77" s="28"/>
      <c r="G77" s="28"/>
      <c r="H77" s="26"/>
      <c r="I77" s="26"/>
      <c r="J77" s="18" t="str">
        <f>IFERROR(VLOOKUP($A77,Tarifs!$A$3:$E$16,3,0),"")</f>
        <v/>
      </c>
      <c r="K77" s="26"/>
      <c r="L77" s="94" t="str">
        <f>IFERROR(VLOOKUP($A77,Tarifs!$A$3:$E$16,2,0),"")</f>
        <v/>
      </c>
      <c r="M77" s="98"/>
      <c r="N77" s="18" t="str">
        <f>IFERROR(VLOOKUP($A77,Tarifs!$A$3:$E$16,4,0),"")</f>
        <v/>
      </c>
      <c r="O77" s="99"/>
      <c r="P77" s="83"/>
    </row>
    <row r="78" spans="1:16" s="5" customFormat="1" ht="39.950000000000003" customHeight="1" x14ac:dyDescent="0.25">
      <c r="A78" s="26"/>
      <c r="B78" s="27"/>
      <c r="C78" s="27"/>
      <c r="D78" s="26"/>
      <c r="E78" s="28"/>
      <c r="F78" s="26"/>
      <c r="G78" s="26"/>
      <c r="H78" s="26"/>
      <c r="I78" s="26"/>
      <c r="J78" s="18" t="str">
        <f>IFERROR(VLOOKUP($A78,Tarifs!$A$3:$E$16,3,0),"")</f>
        <v/>
      </c>
      <c r="K78" s="26"/>
      <c r="L78" s="94" t="str">
        <f>IFERROR(VLOOKUP($A78,Tarifs!$A$3:$E$16,2,0),"")</f>
        <v/>
      </c>
      <c r="M78" s="98"/>
      <c r="N78" s="18" t="str">
        <f>IFERROR(VLOOKUP($A78,Tarifs!$A$3:$E$16,4,0),"")</f>
        <v/>
      </c>
      <c r="O78" s="99"/>
      <c r="P78" s="83"/>
    </row>
    <row r="79" spans="1:16" s="5" customFormat="1" ht="39.950000000000003" customHeight="1" x14ac:dyDescent="0.25">
      <c r="A79" s="28"/>
      <c r="B79" s="27"/>
      <c r="C79" s="30"/>
      <c r="D79" s="28"/>
      <c r="E79" s="28"/>
      <c r="F79" s="28"/>
      <c r="G79" s="28"/>
      <c r="H79" s="26"/>
      <c r="I79" s="26"/>
      <c r="J79" s="18" t="str">
        <f>IFERROR(VLOOKUP($A79,Tarifs!$A$3:$E$16,3,0),"")</f>
        <v/>
      </c>
      <c r="K79" s="26"/>
      <c r="L79" s="94" t="str">
        <f>IFERROR(VLOOKUP($A79,Tarifs!$A$3:$E$16,2,0),"")</f>
        <v/>
      </c>
      <c r="M79" s="98"/>
      <c r="N79" s="18" t="str">
        <f>IFERROR(VLOOKUP($A79,Tarifs!$A$3:$E$16,4,0),"")</f>
        <v/>
      </c>
      <c r="O79" s="99"/>
      <c r="P79" s="83"/>
    </row>
    <row r="80" spans="1:16" s="5" customFormat="1" ht="39.950000000000003" customHeight="1" x14ac:dyDescent="0.25">
      <c r="A80" s="28"/>
      <c r="B80" s="27"/>
      <c r="C80" s="29"/>
      <c r="D80" s="28"/>
      <c r="E80" s="28"/>
      <c r="F80" s="28"/>
      <c r="G80" s="28"/>
      <c r="H80" s="26"/>
      <c r="I80" s="26"/>
      <c r="J80" s="18" t="str">
        <f>IFERROR(VLOOKUP($A80,Tarifs!$A$3:$E$16,3,0),"")</f>
        <v/>
      </c>
      <c r="K80" s="26"/>
      <c r="L80" s="94" t="str">
        <f>IFERROR(VLOOKUP($A80,Tarifs!$A$3:$E$16,2,0),"")</f>
        <v/>
      </c>
      <c r="M80" s="98"/>
      <c r="N80" s="18" t="str">
        <f>IFERROR(VLOOKUP($A80,Tarifs!$A$3:$E$16,4,0),"")</f>
        <v/>
      </c>
      <c r="O80" s="99"/>
      <c r="P80" s="83"/>
    </row>
    <row r="81" spans="1:16" s="5" customFormat="1" ht="39.950000000000003" customHeight="1" x14ac:dyDescent="0.25">
      <c r="A81" s="28"/>
      <c r="B81" s="27"/>
      <c r="C81" s="29"/>
      <c r="D81" s="28"/>
      <c r="E81" s="28"/>
      <c r="F81" s="28"/>
      <c r="G81" s="28"/>
      <c r="H81" s="26"/>
      <c r="I81" s="26"/>
      <c r="J81" s="18" t="str">
        <f>IFERROR(VLOOKUP($A81,Tarifs!$A$3:$E$16,3,0),"")</f>
        <v/>
      </c>
      <c r="K81" s="26"/>
      <c r="L81" s="94" t="str">
        <f>IFERROR(VLOOKUP($A81,Tarifs!$A$3:$E$16,2,0),"")</f>
        <v/>
      </c>
      <c r="M81" s="98"/>
      <c r="N81" s="18" t="str">
        <f>IFERROR(VLOOKUP($A81,Tarifs!$A$3:$E$16,4,0),"")</f>
        <v/>
      </c>
      <c r="O81" s="99"/>
      <c r="P81" s="83"/>
    </row>
    <row r="82" spans="1:16" s="5" customFormat="1" ht="39.950000000000003" customHeight="1" x14ac:dyDescent="0.25">
      <c r="A82" s="26"/>
      <c r="B82" s="27"/>
      <c r="C82" s="27"/>
      <c r="D82" s="26"/>
      <c r="E82" s="26"/>
      <c r="F82" s="26"/>
      <c r="G82" s="26"/>
      <c r="H82" s="26"/>
      <c r="I82" s="26"/>
      <c r="J82" s="18" t="str">
        <f>IFERROR(VLOOKUP($A82,Tarifs!$A$3:$E$16,3,0),"")</f>
        <v/>
      </c>
      <c r="K82" s="26"/>
      <c r="L82" s="94" t="str">
        <f>IFERROR(VLOOKUP($A82,Tarifs!$A$3:$E$16,2,0),"")</f>
        <v/>
      </c>
      <c r="M82" s="98"/>
      <c r="N82" s="18" t="str">
        <f>IFERROR(VLOOKUP($A82,Tarifs!$A$3:$E$16,4,0),"")</f>
        <v/>
      </c>
      <c r="O82" s="99"/>
      <c r="P82" s="83"/>
    </row>
    <row r="83" spans="1:16" s="5" customFormat="1" ht="39.950000000000003" customHeight="1" x14ac:dyDescent="0.25">
      <c r="A83" s="28"/>
      <c r="B83" s="27"/>
      <c r="C83" s="32"/>
      <c r="D83" s="28"/>
      <c r="E83" s="28"/>
      <c r="F83" s="28"/>
      <c r="G83" s="28"/>
      <c r="H83" s="26"/>
      <c r="I83" s="26"/>
      <c r="J83" s="18" t="str">
        <f>IFERROR(VLOOKUP($A83,Tarifs!$A$3:$E$16,3,0),"")</f>
        <v/>
      </c>
      <c r="K83" s="26"/>
      <c r="L83" s="94" t="str">
        <f>IFERROR(VLOOKUP($A83,Tarifs!$A$3:$E$16,2,0),"")</f>
        <v/>
      </c>
      <c r="M83" s="98"/>
      <c r="N83" s="18" t="str">
        <f>IFERROR(VLOOKUP($A83,Tarifs!$A$3:$E$16,4,0),"")</f>
        <v/>
      </c>
      <c r="O83" s="99"/>
      <c r="P83" s="83"/>
    </row>
    <row r="84" spans="1:16" s="5" customFormat="1" ht="39.950000000000003" customHeight="1" x14ac:dyDescent="0.25">
      <c r="A84" s="28"/>
      <c r="B84" s="27"/>
      <c r="C84" s="27"/>
      <c r="D84" s="28"/>
      <c r="E84" s="28"/>
      <c r="F84" s="28"/>
      <c r="G84" s="28"/>
      <c r="H84" s="26"/>
      <c r="I84" s="26"/>
      <c r="J84" s="18" t="str">
        <f>IFERROR(VLOOKUP($A84,Tarifs!$A$3:$E$16,3,0),"")</f>
        <v/>
      </c>
      <c r="K84" s="26"/>
      <c r="L84" s="94" t="str">
        <f>IFERROR(VLOOKUP($A84,Tarifs!$A$3:$E$16,2,0),"")</f>
        <v/>
      </c>
      <c r="M84" s="98"/>
      <c r="N84" s="18" t="str">
        <f>IFERROR(VLOOKUP($A84,Tarifs!$A$3:$E$16,4,0),"")</f>
        <v/>
      </c>
      <c r="O84" s="99"/>
      <c r="P84" s="83"/>
    </row>
    <row r="85" spans="1:16" s="5" customFormat="1" ht="39.950000000000003" customHeight="1" x14ac:dyDescent="0.25">
      <c r="A85" s="26"/>
      <c r="B85" s="27"/>
      <c r="C85" s="27"/>
      <c r="D85" s="26"/>
      <c r="E85" s="26"/>
      <c r="F85" s="26"/>
      <c r="G85" s="26"/>
      <c r="H85" s="26"/>
      <c r="I85" s="26"/>
      <c r="J85" s="18" t="str">
        <f>IFERROR(VLOOKUP($A85,Tarifs!$A$3:$E$16,3,0),"")</f>
        <v/>
      </c>
      <c r="K85" s="26"/>
      <c r="L85" s="94" t="str">
        <f>IFERROR(VLOOKUP($A85,Tarifs!$A$3:$E$16,2,0),"")</f>
        <v/>
      </c>
      <c r="M85" s="98"/>
      <c r="N85" s="18" t="str">
        <f>IFERROR(VLOOKUP($A85,Tarifs!$A$3:$E$16,4,0),"")</f>
        <v/>
      </c>
      <c r="O85" s="99"/>
      <c r="P85" s="83"/>
    </row>
    <row r="86" spans="1:16" s="5" customFormat="1" ht="39.950000000000003" customHeight="1" x14ac:dyDescent="0.25">
      <c r="A86" s="28"/>
      <c r="B86" s="27"/>
      <c r="C86" s="27"/>
      <c r="D86" s="28"/>
      <c r="E86" s="28"/>
      <c r="F86" s="28"/>
      <c r="G86" s="28"/>
      <c r="H86" s="26"/>
      <c r="I86" s="26"/>
      <c r="J86" s="18" t="str">
        <f>IFERROR(VLOOKUP($A86,Tarifs!$A$3:$E$16,3,0),"")</f>
        <v/>
      </c>
      <c r="K86" s="26"/>
      <c r="L86" s="94" t="str">
        <f>IFERROR(VLOOKUP($A86,Tarifs!$A$3:$E$16,2,0),"")</f>
        <v/>
      </c>
      <c r="M86" s="98"/>
      <c r="N86" s="18" t="str">
        <f>IFERROR(VLOOKUP($A86,Tarifs!$A$3:$E$16,4,0),"")</f>
        <v/>
      </c>
      <c r="O86" s="99"/>
      <c r="P86" s="83"/>
    </row>
    <row r="87" spans="1:16" s="5" customFormat="1" ht="39.950000000000003" customHeight="1" x14ac:dyDescent="0.25">
      <c r="A87" s="28"/>
      <c r="B87" s="27"/>
      <c r="C87" s="27"/>
      <c r="D87" s="28"/>
      <c r="E87" s="28"/>
      <c r="F87" s="28"/>
      <c r="G87" s="28"/>
      <c r="H87" s="26"/>
      <c r="I87" s="26"/>
      <c r="J87" s="18" t="str">
        <f>IFERROR(VLOOKUP($A87,Tarifs!$A$3:$E$16,3,0),"")</f>
        <v/>
      </c>
      <c r="K87" s="26"/>
      <c r="L87" s="94" t="str">
        <f>IFERROR(VLOOKUP($A87,Tarifs!$A$3:$E$16,2,0),"")</f>
        <v/>
      </c>
      <c r="M87" s="98"/>
      <c r="N87" s="18" t="str">
        <f>IFERROR(VLOOKUP($A87,Tarifs!$A$3:$E$16,4,0),"")</f>
        <v/>
      </c>
      <c r="O87" s="99"/>
      <c r="P87" s="83"/>
    </row>
    <row r="88" spans="1:16" s="5" customFormat="1" ht="39.950000000000003" customHeight="1" x14ac:dyDescent="0.25">
      <c r="A88" s="26"/>
      <c r="B88" s="27"/>
      <c r="C88" s="27"/>
      <c r="D88" s="26"/>
      <c r="E88" s="26"/>
      <c r="F88" s="26"/>
      <c r="G88" s="26"/>
      <c r="H88" s="26"/>
      <c r="I88" s="26"/>
      <c r="J88" s="18" t="str">
        <f>IFERROR(VLOOKUP($A88,Tarifs!$A$3:$E$16,3,0),"")</f>
        <v/>
      </c>
      <c r="K88" s="26"/>
      <c r="L88" s="94" t="str">
        <f>IFERROR(VLOOKUP($A88,Tarifs!$A$3:$E$16,2,0),"")</f>
        <v/>
      </c>
      <c r="M88" s="98"/>
      <c r="N88" s="18" t="str">
        <f>IFERROR(VLOOKUP($A88,Tarifs!$A$3:$E$16,4,0),"")</f>
        <v/>
      </c>
      <c r="O88" s="99"/>
      <c r="P88" s="83"/>
    </row>
    <row r="89" spans="1:16" s="5" customFormat="1" ht="39.950000000000003" customHeight="1" x14ac:dyDescent="0.25">
      <c r="A89" s="26"/>
      <c r="B89" s="27"/>
      <c r="C89" s="27"/>
      <c r="D89" s="26"/>
      <c r="E89" s="26"/>
      <c r="F89" s="26"/>
      <c r="G89" s="26"/>
      <c r="H89" s="26"/>
      <c r="I89" s="26"/>
      <c r="J89" s="18" t="str">
        <f>IFERROR(VLOOKUP($A89,Tarifs!$A$3:$E$16,3,0),"")</f>
        <v/>
      </c>
      <c r="K89" s="26"/>
      <c r="L89" s="94" t="str">
        <f>IFERROR(VLOOKUP($A89,Tarifs!$A$3:$E$16,2,0),"")</f>
        <v/>
      </c>
      <c r="M89" s="98"/>
      <c r="N89" s="18" t="str">
        <f>IFERROR(VLOOKUP($A89,Tarifs!$A$3:$E$16,4,0),"")</f>
        <v/>
      </c>
      <c r="O89" s="99"/>
      <c r="P89" s="83"/>
    </row>
    <row r="90" spans="1:16" s="5" customFormat="1" ht="39.950000000000003" customHeight="1" x14ac:dyDescent="0.25">
      <c r="A90" s="33"/>
      <c r="B90" s="27"/>
      <c r="C90" s="27"/>
      <c r="D90" s="33"/>
      <c r="E90" s="33"/>
      <c r="F90" s="33"/>
      <c r="G90" s="33"/>
      <c r="H90" s="26"/>
      <c r="I90" s="26"/>
      <c r="J90" s="18" t="str">
        <f>IFERROR(VLOOKUP($A90,Tarifs!$A$3:$E$16,3,0),"")</f>
        <v/>
      </c>
      <c r="K90" s="26"/>
      <c r="L90" s="94" t="str">
        <f>IFERROR(VLOOKUP($A90,Tarifs!$A$3:$E$16,2,0),"")</f>
        <v/>
      </c>
      <c r="M90" s="98"/>
      <c r="N90" s="18" t="str">
        <f>IFERROR(VLOOKUP($A90,Tarifs!$A$3:$E$16,4,0),"")</f>
        <v/>
      </c>
      <c r="O90" s="99"/>
      <c r="P90" s="83"/>
    </row>
    <row r="91" spans="1:16" s="5" customFormat="1" ht="39.950000000000003" customHeight="1" x14ac:dyDescent="0.25">
      <c r="A91" s="33"/>
      <c r="B91" s="27"/>
      <c r="C91" s="27"/>
      <c r="D91" s="33"/>
      <c r="E91" s="33"/>
      <c r="F91" s="33"/>
      <c r="G91" s="33"/>
      <c r="H91" s="26"/>
      <c r="I91" s="26"/>
      <c r="J91" s="18" t="str">
        <f>IFERROR(VLOOKUP($A91,Tarifs!$A$3:$E$16,3,0),"")</f>
        <v/>
      </c>
      <c r="K91" s="26"/>
      <c r="L91" s="94" t="str">
        <f>IFERROR(VLOOKUP($A91,Tarifs!$A$3:$E$16,2,0),"")</f>
        <v/>
      </c>
      <c r="M91" s="98"/>
      <c r="N91" s="18" t="str">
        <f>IFERROR(VLOOKUP($A91,Tarifs!$A$3:$E$16,4,0),"")</f>
        <v/>
      </c>
      <c r="O91" s="99"/>
      <c r="P91" s="83"/>
    </row>
    <row r="92" spans="1:16" s="5" customFormat="1" ht="39.950000000000003" customHeight="1" x14ac:dyDescent="0.25">
      <c r="A92" s="33"/>
      <c r="B92" s="27"/>
      <c r="C92" s="27"/>
      <c r="D92" s="33"/>
      <c r="E92" s="33"/>
      <c r="F92" s="33"/>
      <c r="G92" s="33"/>
      <c r="H92" s="26"/>
      <c r="I92" s="26"/>
      <c r="J92" s="18" t="str">
        <f>IFERROR(VLOOKUP($A92,Tarifs!$A$3:$E$16,3,0),"")</f>
        <v/>
      </c>
      <c r="K92" s="26"/>
      <c r="L92" s="94" t="str">
        <f>IFERROR(VLOOKUP($A92,Tarifs!$A$3:$E$16,2,0),"")</f>
        <v/>
      </c>
      <c r="M92" s="98"/>
      <c r="N92" s="18" t="str">
        <f>IFERROR(VLOOKUP($A92,Tarifs!$A$3:$E$16,4,0),"")</f>
        <v/>
      </c>
      <c r="O92" s="99"/>
      <c r="P92" s="83"/>
    </row>
    <row r="93" spans="1:16" s="5" customFormat="1" ht="39.950000000000003" customHeight="1" x14ac:dyDescent="0.25">
      <c r="A93" s="33"/>
      <c r="B93" s="27"/>
      <c r="C93" s="27"/>
      <c r="D93" s="33"/>
      <c r="E93" s="33"/>
      <c r="F93" s="33"/>
      <c r="G93" s="33"/>
      <c r="H93" s="26"/>
      <c r="I93" s="26"/>
      <c r="J93" s="18" t="str">
        <f>IFERROR(VLOOKUP($A93,Tarifs!$A$3:$E$16,3,0),"")</f>
        <v/>
      </c>
      <c r="K93" s="26"/>
      <c r="L93" s="94" t="str">
        <f>IFERROR(VLOOKUP($A93,Tarifs!$A$3:$E$16,2,0),"")</f>
        <v/>
      </c>
      <c r="M93" s="98"/>
      <c r="N93" s="18" t="str">
        <f>IFERROR(VLOOKUP($A93,Tarifs!$A$3:$E$16,4,0),"")</f>
        <v/>
      </c>
      <c r="O93" s="99"/>
      <c r="P93" s="83"/>
    </row>
    <row r="94" spans="1:16" s="5" customFormat="1" ht="39.950000000000003" customHeight="1" x14ac:dyDescent="0.25">
      <c r="A94" s="33"/>
      <c r="B94" s="27"/>
      <c r="C94" s="27"/>
      <c r="D94" s="33"/>
      <c r="E94" s="33"/>
      <c r="F94" s="33"/>
      <c r="G94" s="33"/>
      <c r="H94" s="26"/>
      <c r="I94" s="26"/>
      <c r="J94" s="18" t="str">
        <f>IFERROR(VLOOKUP($A94,Tarifs!$A$3:$E$16,3,0),"")</f>
        <v/>
      </c>
      <c r="K94" s="26"/>
      <c r="L94" s="94" t="str">
        <f>IFERROR(VLOOKUP($A94,Tarifs!$A$3:$E$16,2,0),"")</f>
        <v/>
      </c>
      <c r="M94" s="98"/>
      <c r="N94" s="18" t="str">
        <f>IFERROR(VLOOKUP($A94,Tarifs!$A$3:$E$16,4,0),"")</f>
        <v/>
      </c>
      <c r="O94" s="99"/>
      <c r="P94" s="83"/>
    </row>
    <row r="95" spans="1:16" ht="9.75" customHeight="1" x14ac:dyDescent="0.25">
      <c r="A95" s="23"/>
      <c r="B95" s="24"/>
      <c r="C95" s="24"/>
      <c r="D95" s="24"/>
      <c r="E95" s="24"/>
      <c r="F95" s="24"/>
      <c r="G95" s="25"/>
      <c r="H95" s="24"/>
      <c r="I95" s="24"/>
      <c r="J95" s="20"/>
      <c r="K95" s="24"/>
      <c r="L95" s="20"/>
      <c r="M95" s="91"/>
      <c r="N95" s="92"/>
      <c r="O95" s="93"/>
    </row>
    <row r="96" spans="1:16" ht="18" customHeight="1" x14ac:dyDescent="0.25">
      <c r="C96" s="35"/>
    </row>
    <row r="97" spans="3:3" ht="18" customHeight="1" x14ac:dyDescent="0.25">
      <c r="C97" s="35"/>
    </row>
    <row r="98" spans="3:3" ht="18" customHeight="1" x14ac:dyDescent="0.25">
      <c r="C98" s="35"/>
    </row>
    <row r="99" spans="3:3" ht="18" customHeight="1" x14ac:dyDescent="0.25">
      <c r="C99" s="35"/>
    </row>
    <row r="100" spans="3:3" ht="18" customHeight="1" x14ac:dyDescent="0.25">
      <c r="C100" s="35"/>
    </row>
    <row r="101" spans="3:3" ht="18" customHeight="1" x14ac:dyDescent="0.25">
      <c r="C101" s="35"/>
    </row>
    <row r="102" spans="3:3" ht="18" customHeight="1" x14ac:dyDescent="0.25">
      <c r="C102" s="35"/>
    </row>
    <row r="103" spans="3:3" ht="18" customHeight="1" x14ac:dyDescent="0.25">
      <c r="C103" s="35"/>
    </row>
    <row r="104" spans="3:3" ht="18" customHeight="1" x14ac:dyDescent="0.25">
      <c r="C104" s="35"/>
    </row>
    <row r="105" spans="3:3" ht="18" customHeight="1" x14ac:dyDescent="0.25">
      <c r="C105" s="35"/>
    </row>
    <row r="106" spans="3:3" ht="18" customHeight="1" x14ac:dyDescent="0.25">
      <c r="C106" s="35"/>
    </row>
    <row r="107" spans="3:3" ht="18" customHeight="1" x14ac:dyDescent="0.25">
      <c r="C107" s="35"/>
    </row>
  </sheetData>
  <sortState ref="A2:I188">
    <sortCondition ref="A2:A188"/>
  </sortState>
  <dataValidations count="5">
    <dataValidation type="list" allowBlank="1" showInputMessage="1" showErrorMessage="1" sqref="A5:A94">
      <formula1>cat</formula1>
    </dataValidation>
    <dataValidation type="list" allowBlank="1" showInputMessage="1" showErrorMessage="1" sqref="I5:I94 K5:K94">
      <formula1>noms</formula1>
    </dataValidation>
    <dataValidation type="list" allowBlank="1" showInputMessage="1" showErrorMessage="1" sqref="H5:H94">
      <formula1>parcs</formula1>
    </dataValidation>
    <dataValidation type="list" allowBlank="1" showInputMessage="1" showErrorMessage="1" sqref="G2:G4 G95">
      <formula1>Mois</formula1>
    </dataValidation>
    <dataValidation type="list" allowBlank="1" showInputMessage="1" showErrorMessage="1" sqref="B5:B94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0" max="16383" man="1"/>
  </rowBreaks>
  <drawing r:id="rId2"/>
  <legacyDrawing r:id="rId3"/>
  <controls>
    <mc:AlternateContent xmlns:mc="http://schemas.openxmlformats.org/markup-compatibility/2006">
      <mc:Choice Requires="x14">
        <control shapeId="3074" r:id="rId4" name="Bt1">
          <controlPr defaultSize="0" autoLine="0" autoPict="0" r:id="rId5">
            <anchor moveWithCells="1">
              <from>
                <xdr:col>15</xdr:col>
                <xdr:colOff>0</xdr:colOff>
                <xdr:row>2</xdr:row>
                <xdr:rowOff>0</xdr:rowOff>
              </from>
              <to>
                <xdr:col>16</xdr:col>
                <xdr:colOff>76200</xdr:colOff>
                <xdr:row>2</xdr:row>
                <xdr:rowOff>476250</xdr:rowOff>
              </to>
            </anchor>
          </controlPr>
        </control>
      </mc:Choice>
      <mc:Fallback>
        <control shapeId="3074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0"/>
  <sheetViews>
    <sheetView zoomScale="90" zoomScaleNormal="90" workbookViewId="0">
      <selection sqref="A1:A2"/>
    </sheetView>
  </sheetViews>
  <sheetFormatPr baseColWidth="10" defaultRowHeight="15" x14ac:dyDescent="0.25"/>
  <cols>
    <col min="1" max="5" width="20.7109375" customWidth="1"/>
    <col min="6" max="10" width="15.85546875" customWidth="1"/>
  </cols>
  <sheetData>
    <row r="1" spans="1:11" ht="24.95" customHeight="1" thickBot="1" x14ac:dyDescent="0.3">
      <c r="A1" s="133" t="s">
        <v>0</v>
      </c>
      <c r="B1" s="135" t="s">
        <v>8</v>
      </c>
      <c r="C1" s="136"/>
      <c r="D1" s="137"/>
      <c r="E1" s="39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34"/>
      <c r="B2" s="9" t="s">
        <v>10</v>
      </c>
      <c r="C2" s="9" t="s">
        <v>7</v>
      </c>
      <c r="D2" s="9" t="s">
        <v>80</v>
      </c>
      <c r="E2" s="9"/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40">
        <v>23</v>
      </c>
      <c r="C3" s="11" t="s">
        <v>11</v>
      </c>
      <c r="D3" s="11" t="s">
        <v>12</v>
      </c>
      <c r="E3" s="40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40">
        <v>25</v>
      </c>
      <c r="C4" s="11" t="s">
        <v>11</v>
      </c>
      <c r="D4" s="11" t="s">
        <v>12</v>
      </c>
      <c r="E4" s="40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41">
        <v>20</v>
      </c>
      <c r="C5" s="41">
        <v>25</v>
      </c>
      <c r="D5" s="41">
        <v>35</v>
      </c>
      <c r="E5" s="41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41">
        <v>21</v>
      </c>
      <c r="C6" s="41">
        <v>26</v>
      </c>
      <c r="D6" s="41">
        <v>38</v>
      </c>
      <c r="E6" s="41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41">
        <v>24</v>
      </c>
      <c r="C7" s="41">
        <v>29</v>
      </c>
      <c r="D7" s="41">
        <v>41</v>
      </c>
      <c r="E7" s="41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42">
        <v>22</v>
      </c>
      <c r="C8" s="42">
        <v>27</v>
      </c>
      <c r="D8" s="42">
        <v>38</v>
      </c>
      <c r="E8" s="42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42">
        <v>23</v>
      </c>
      <c r="C9" s="42">
        <v>28</v>
      </c>
      <c r="D9" s="42">
        <v>40</v>
      </c>
      <c r="E9" s="42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42">
        <v>29</v>
      </c>
      <c r="C10" s="42">
        <v>33</v>
      </c>
      <c r="D10" s="42">
        <v>48</v>
      </c>
      <c r="E10" s="42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43">
        <v>25</v>
      </c>
      <c r="C11" s="43">
        <v>30</v>
      </c>
      <c r="D11" s="43">
        <v>43</v>
      </c>
      <c r="E11" s="43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43">
        <v>26</v>
      </c>
      <c r="C12" s="43">
        <v>31</v>
      </c>
      <c r="D12" s="43">
        <v>44</v>
      </c>
      <c r="E12" s="43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43">
        <v>31</v>
      </c>
      <c r="C13" s="43">
        <v>36</v>
      </c>
      <c r="D13" s="43">
        <v>48</v>
      </c>
      <c r="E13" s="43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44">
        <v>26</v>
      </c>
      <c r="C14" s="44">
        <v>31</v>
      </c>
      <c r="D14" s="44">
        <v>44</v>
      </c>
      <c r="E14" s="44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44">
        <v>27</v>
      </c>
      <c r="C15" s="44">
        <v>32</v>
      </c>
      <c r="D15" s="44">
        <v>46</v>
      </c>
      <c r="E15" s="44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44">
        <v>33</v>
      </c>
      <c r="C16" s="44">
        <v>38</v>
      </c>
      <c r="D16" s="44">
        <v>55</v>
      </c>
      <c r="E16" s="44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45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36"/>
  <sheetViews>
    <sheetView zoomScale="80" zoomScaleNormal="80" workbookViewId="0">
      <selection activeCell="I12" sqref="I12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 x14ac:dyDescent="0.3"/>
    <row r="2" spans="1:5" ht="24.95" customHeight="1" x14ac:dyDescent="0.25">
      <c r="A2" s="138" t="s">
        <v>41</v>
      </c>
      <c r="B2" s="140" t="s">
        <v>42</v>
      </c>
      <c r="C2" s="140"/>
      <c r="D2" s="47" t="s">
        <v>44</v>
      </c>
      <c r="E2" s="6"/>
    </row>
    <row r="3" spans="1:5" ht="24.95" customHeight="1" x14ac:dyDescent="0.25">
      <c r="A3" s="139"/>
      <c r="B3" s="46" t="s">
        <v>30</v>
      </c>
      <c r="C3" s="46" t="s">
        <v>43</v>
      </c>
      <c r="D3" s="48"/>
      <c r="E3" s="8"/>
    </row>
    <row r="4" spans="1:5" ht="9" customHeight="1" x14ac:dyDescent="0.25">
      <c r="A4" s="49"/>
      <c r="B4" s="46"/>
      <c r="C4" s="46"/>
      <c r="D4" s="48"/>
      <c r="E4" s="8"/>
    </row>
    <row r="5" spans="1:5" ht="32.1" customHeight="1" x14ac:dyDescent="0.25">
      <c r="A5" s="60" t="s">
        <v>31</v>
      </c>
      <c r="B5" s="50" t="s">
        <v>82</v>
      </c>
      <c r="C5" s="106" t="s">
        <v>87</v>
      </c>
      <c r="D5" s="51"/>
      <c r="E5" s="8" t="s">
        <v>75</v>
      </c>
    </row>
    <row r="6" spans="1:5" ht="32.1" customHeight="1" x14ac:dyDescent="0.25">
      <c r="A6" s="62" t="s">
        <v>33</v>
      </c>
      <c r="B6" s="50"/>
      <c r="C6" s="84"/>
      <c r="D6" s="51"/>
      <c r="E6" s="1" t="s">
        <v>75</v>
      </c>
    </row>
    <row r="7" spans="1:5" ht="32.1" customHeight="1" x14ac:dyDescent="0.25">
      <c r="A7" s="61" t="s">
        <v>45</v>
      </c>
      <c r="B7" s="50"/>
      <c r="C7" s="55"/>
      <c r="D7" s="51"/>
      <c r="E7" s="1" t="s">
        <v>75</v>
      </c>
    </row>
    <row r="8" spans="1:5" ht="32.1" customHeight="1" x14ac:dyDescent="0.25">
      <c r="A8" s="59" t="s">
        <v>32</v>
      </c>
      <c r="B8" s="50"/>
      <c r="C8" s="55"/>
      <c r="D8" s="51"/>
      <c r="E8" s="1" t="s">
        <v>75</v>
      </c>
    </row>
    <row r="9" spans="1:5" ht="32.1" customHeight="1" x14ac:dyDescent="0.25">
      <c r="A9" s="65" t="s">
        <v>48</v>
      </c>
      <c r="B9" s="50"/>
      <c r="C9" s="55"/>
      <c r="D9" s="51"/>
      <c r="E9" s="1" t="s">
        <v>75</v>
      </c>
    </row>
    <row r="10" spans="1:5" ht="32.1" customHeight="1" x14ac:dyDescent="0.25">
      <c r="A10" s="66" t="s">
        <v>46</v>
      </c>
      <c r="B10" s="50"/>
      <c r="C10" s="55"/>
      <c r="D10" s="51"/>
      <c r="E10" s="1" t="s">
        <v>75</v>
      </c>
    </row>
    <row r="11" spans="1:5" ht="32.1" customHeight="1" x14ac:dyDescent="0.25">
      <c r="A11" s="67" t="s">
        <v>34</v>
      </c>
      <c r="B11" s="50"/>
      <c r="C11" s="55"/>
      <c r="D11" s="51"/>
      <c r="E11" s="1" t="s">
        <v>75</v>
      </c>
    </row>
    <row r="12" spans="1:5" ht="32.1" customHeight="1" x14ac:dyDescent="0.25">
      <c r="A12" s="64" t="s">
        <v>78</v>
      </c>
      <c r="B12" s="50"/>
      <c r="C12" s="55"/>
      <c r="D12" s="51"/>
      <c r="E12" s="1" t="s">
        <v>75</v>
      </c>
    </row>
    <row r="13" spans="1:5" ht="32.1" customHeight="1" x14ac:dyDescent="0.25">
      <c r="A13" s="68" t="s">
        <v>39</v>
      </c>
      <c r="B13" s="50"/>
      <c r="C13" s="55"/>
      <c r="D13" s="51"/>
      <c r="E13" s="1" t="s">
        <v>75</v>
      </c>
    </row>
    <row r="14" spans="1:5" ht="32.1" customHeight="1" x14ac:dyDescent="0.25">
      <c r="A14" s="70" t="s">
        <v>40</v>
      </c>
      <c r="B14" s="50"/>
      <c r="C14" s="55"/>
      <c r="D14" s="51"/>
      <c r="E14" s="1" t="s">
        <v>75</v>
      </c>
    </row>
    <row r="15" spans="1:5" ht="32.1" customHeight="1" x14ac:dyDescent="0.25">
      <c r="A15" s="63" t="s">
        <v>76</v>
      </c>
      <c r="B15" s="50"/>
      <c r="C15" s="55"/>
      <c r="D15" s="51"/>
      <c r="E15" s="1" t="s">
        <v>75</v>
      </c>
    </row>
    <row r="16" spans="1:5" ht="32.1" customHeight="1" x14ac:dyDescent="0.25">
      <c r="A16" s="69" t="s">
        <v>37</v>
      </c>
      <c r="B16" s="50"/>
      <c r="C16" s="55"/>
      <c r="D16" s="51"/>
      <c r="E16" s="1" t="s">
        <v>75</v>
      </c>
    </row>
    <row r="17" spans="1:5" ht="32.1" customHeight="1" x14ac:dyDescent="0.25">
      <c r="A17" s="58" t="s">
        <v>36</v>
      </c>
      <c r="B17" s="50"/>
      <c r="C17" s="55"/>
      <c r="D17" s="51"/>
      <c r="E17" s="1" t="s">
        <v>75</v>
      </c>
    </row>
    <row r="18" spans="1:5" s="105" customFormat="1" ht="32.1" customHeight="1" x14ac:dyDescent="0.25">
      <c r="A18" s="100" t="s">
        <v>35</v>
      </c>
      <c r="B18" s="101"/>
      <c r="C18" s="102"/>
      <c r="D18" s="103"/>
      <c r="E18" s="104" t="s">
        <v>75</v>
      </c>
    </row>
    <row r="19" spans="1:5" ht="32.1" customHeight="1" x14ac:dyDescent="0.25">
      <c r="A19" s="56" t="s">
        <v>38</v>
      </c>
      <c r="B19" s="50"/>
      <c r="C19" s="55"/>
      <c r="D19" s="51"/>
      <c r="E19" s="1" t="s">
        <v>75</v>
      </c>
    </row>
    <row r="20" spans="1:5" ht="32.1" customHeight="1" x14ac:dyDescent="0.25">
      <c r="A20" s="85" t="s">
        <v>79</v>
      </c>
      <c r="B20" s="50"/>
      <c r="C20" s="55"/>
      <c r="D20" s="51"/>
      <c r="E20" s="1" t="s">
        <v>75</v>
      </c>
    </row>
    <row r="21" spans="1:5" ht="32.1" customHeight="1" x14ac:dyDescent="0.25">
      <c r="A21" s="71" t="s">
        <v>77</v>
      </c>
      <c r="B21" s="50"/>
      <c r="C21" s="55"/>
      <c r="D21" s="51"/>
      <c r="E21" s="1" t="s">
        <v>75</v>
      </c>
    </row>
    <row r="22" spans="1:5" ht="32.1" customHeight="1" x14ac:dyDescent="0.25">
      <c r="A22" s="57" t="s">
        <v>47</v>
      </c>
      <c r="B22" s="50"/>
      <c r="C22" s="102"/>
      <c r="D22" s="51"/>
      <c r="E22" s="1" t="s">
        <v>75</v>
      </c>
    </row>
    <row r="23" spans="1:5" ht="32.1" customHeight="1" thickBot="1" x14ac:dyDescent="0.3">
      <c r="A23" s="52"/>
      <c r="B23" s="53"/>
      <c r="C23" s="53"/>
      <c r="D23" s="54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</hyperlinks>
  <pageMargins left="0.7" right="0.7" top="0.75" bottom="0.75" header="0.3" footer="0.3"/>
  <pageSetup orientation="portrait" horizontalDpi="300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c">
                <anchor moveWithCells="1" sizeWithCells="1">
                  <from>
                    <xdr:col>5</xdr:col>
                    <xdr:colOff>38100</xdr:colOff>
                    <xdr:row>4</xdr:row>
                    <xdr:rowOff>57150</xdr:rowOff>
                  </from>
                  <to>
                    <xdr:col>7</xdr:col>
                    <xdr:colOff>714375</xdr:colOff>
                    <xdr:row>4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"/>
  <sheetViews>
    <sheetView workbookViewId="0">
      <selection activeCell="A2" sqref="A2"/>
    </sheetView>
  </sheetViews>
  <sheetFormatPr baseColWidth="10" defaultRowHeight="15" x14ac:dyDescent="0.25"/>
  <cols>
    <col min="1" max="1" width="34.28515625" style="72" customWidth="1"/>
    <col min="2" max="16384" width="11.42578125" style="72"/>
  </cols>
  <sheetData>
    <row r="1" spans="1:1" ht="15.75" thickBot="1" x14ac:dyDescent="0.3"/>
    <row r="2" spans="1:1" ht="50.1" customHeight="1" thickBot="1" x14ac:dyDescent="0.3">
      <c r="A2" s="76" t="s">
        <v>49</v>
      </c>
    </row>
    <row r="3" spans="1:1" ht="15.75" thickBot="1" x14ac:dyDescent="0.3"/>
    <row r="4" spans="1:1" ht="24.95" customHeight="1" x14ac:dyDescent="0.25">
      <c r="A4" s="73" t="s">
        <v>56</v>
      </c>
    </row>
    <row r="5" spans="1:1" ht="24.95" customHeight="1" x14ac:dyDescent="0.25">
      <c r="A5" s="74" t="s">
        <v>57</v>
      </c>
    </row>
    <row r="6" spans="1:1" ht="24.95" customHeight="1" x14ac:dyDescent="0.25">
      <c r="A6" s="74" t="s">
        <v>50</v>
      </c>
    </row>
    <row r="7" spans="1:1" ht="24.95" customHeight="1" x14ac:dyDescent="0.25">
      <c r="A7" s="74" t="s">
        <v>51</v>
      </c>
    </row>
    <row r="8" spans="1:1" ht="24.95" customHeight="1" x14ac:dyDescent="0.25">
      <c r="A8" s="74" t="s">
        <v>52</v>
      </c>
    </row>
    <row r="9" spans="1:1" ht="24.95" customHeight="1" x14ac:dyDescent="0.25">
      <c r="A9" s="74" t="s">
        <v>55</v>
      </c>
    </row>
    <row r="10" spans="1:1" ht="24.95" customHeight="1" x14ac:dyDescent="0.25">
      <c r="A10" s="74" t="s">
        <v>53</v>
      </c>
    </row>
    <row r="11" spans="1:1" ht="24.95" customHeight="1" x14ac:dyDescent="0.25">
      <c r="A11" s="74" t="s">
        <v>54</v>
      </c>
    </row>
    <row r="12" spans="1:1" ht="24.95" customHeight="1" thickBot="1" x14ac:dyDescent="0.3">
      <c r="A12" s="75" t="s">
        <v>58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sheetProtection password="97FD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9"/>
  <sheetViews>
    <sheetView workbookViewId="0">
      <selection activeCell="B1" sqref="B1"/>
    </sheetView>
  </sheetViews>
  <sheetFormatPr baseColWidth="10" defaultRowHeight="15" x14ac:dyDescent="0.25"/>
  <cols>
    <col min="2" max="2" width="23" customWidth="1"/>
    <col min="4" max="4" width="23" customWidth="1"/>
  </cols>
  <sheetData>
    <row r="1" spans="2:4" ht="45" customHeight="1" thickBot="1" x14ac:dyDescent="0.3">
      <c r="B1" s="76" t="s">
        <v>65</v>
      </c>
      <c r="D1" s="76" t="s">
        <v>67</v>
      </c>
    </row>
    <row r="2" spans="2:4" ht="15.75" thickBot="1" x14ac:dyDescent="0.3"/>
    <row r="3" spans="2:4" ht="28.5" x14ac:dyDescent="0.25">
      <c r="B3" s="77" t="s">
        <v>60</v>
      </c>
      <c r="D3" s="77" t="s">
        <v>68</v>
      </c>
    </row>
    <row r="4" spans="2:4" ht="28.5" x14ac:dyDescent="0.25">
      <c r="B4" s="78" t="s">
        <v>61</v>
      </c>
      <c r="D4" s="78" t="s">
        <v>69</v>
      </c>
    </row>
    <row r="5" spans="2:4" ht="28.5" x14ac:dyDescent="0.25">
      <c r="B5" s="78" t="s">
        <v>62</v>
      </c>
      <c r="D5" s="78" t="s">
        <v>70</v>
      </c>
    </row>
    <row r="6" spans="2:4" ht="28.5" x14ac:dyDescent="0.25">
      <c r="B6" s="78" t="s">
        <v>66</v>
      </c>
      <c r="D6" s="78" t="s">
        <v>73</v>
      </c>
    </row>
    <row r="7" spans="2:4" ht="28.5" x14ac:dyDescent="0.25">
      <c r="B7" s="78" t="s">
        <v>63</v>
      </c>
      <c r="D7" s="78" t="s">
        <v>71</v>
      </c>
    </row>
    <row r="8" spans="2:4" ht="29.25" thickBot="1" x14ac:dyDescent="0.3">
      <c r="B8" s="79" t="s">
        <v>64</v>
      </c>
      <c r="D8" s="78" t="s">
        <v>72</v>
      </c>
    </row>
    <row r="9" spans="2:4" ht="29.25" thickBot="1" x14ac:dyDescent="0.3">
      <c r="D9" s="80" t="s">
        <v>74</v>
      </c>
    </row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48"/>
  <sheetViews>
    <sheetView tabSelected="1" zoomScale="60" zoomScaleNormal="60" workbookViewId="0">
      <selection activeCell="AA7" sqref="AA7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24" t="s">
        <v>84</v>
      </c>
      <c r="B2" s="124"/>
      <c r="C2" s="150" t="s">
        <v>31</v>
      </c>
      <c r="D2" s="150"/>
      <c r="E2" s="150"/>
      <c r="F2" s="150"/>
      <c r="G2" s="109"/>
      <c r="I2" s="109"/>
      <c r="J2" s="111" t="s">
        <v>90</v>
      </c>
      <c r="K2" s="109"/>
      <c r="L2" s="112" t="s">
        <v>92</v>
      </c>
      <c r="M2" s="109"/>
      <c r="N2" s="111" t="s">
        <v>91</v>
      </c>
      <c r="O2" s="109"/>
      <c r="P2" s="112" t="s">
        <v>92</v>
      </c>
      <c r="Q2" s="109"/>
      <c r="R2" s="112" t="s">
        <v>93</v>
      </c>
    </row>
    <row r="3" spans="1:18" ht="16.5" thickTop="1" thickBot="1" x14ac:dyDescent="0.3">
      <c r="B3" s="128"/>
      <c r="C3" s="128"/>
      <c r="D3" s="128"/>
      <c r="E3" s="128"/>
      <c r="F3" s="128"/>
      <c r="J3" s="148">
        <v>1</v>
      </c>
      <c r="L3" s="154">
        <f>SUM(L11:L48)</f>
        <v>0</v>
      </c>
      <c r="N3" s="148">
        <v>1</v>
      </c>
      <c r="P3" s="154">
        <f>SUM(P11:P48)</f>
        <v>0</v>
      </c>
      <c r="R3" s="141">
        <f>SUM(L3,P3)</f>
        <v>0</v>
      </c>
    </row>
    <row r="4" spans="1:18" ht="24.95" customHeight="1" thickTop="1" thickBot="1" x14ac:dyDescent="0.3">
      <c r="A4" s="124" t="s">
        <v>83</v>
      </c>
      <c r="B4" s="124"/>
      <c r="C4" s="151" t="str">
        <f>Contact!B5</f>
        <v>450-555-9874</v>
      </c>
      <c r="D4" s="151"/>
      <c r="E4" s="151"/>
      <c r="F4" s="151"/>
      <c r="G4" s="109"/>
      <c r="I4" s="109"/>
      <c r="J4" s="149"/>
      <c r="K4" s="109"/>
      <c r="L4" s="149"/>
      <c r="M4" s="109"/>
      <c r="N4" s="149"/>
      <c r="O4" s="109"/>
      <c r="P4" s="149"/>
      <c r="Q4" s="109"/>
      <c r="R4" s="141"/>
    </row>
    <row r="5" spans="1:18" ht="15.75" thickBot="1" x14ac:dyDescent="0.3">
      <c r="A5" s="110"/>
      <c r="B5" s="128"/>
      <c r="C5" s="110"/>
      <c r="D5" s="110"/>
      <c r="E5" s="128"/>
      <c r="F5" s="128"/>
    </row>
    <row r="6" spans="1:18" ht="20.100000000000001" customHeight="1" thickTop="1" thickBot="1" x14ac:dyDescent="0.3">
      <c r="A6" s="124" t="s">
        <v>85</v>
      </c>
      <c r="B6" s="124"/>
      <c r="C6" s="150" t="str">
        <f>Contact!C5</f>
        <v>hjgcf@</v>
      </c>
      <c r="D6" s="150"/>
      <c r="E6" s="150"/>
      <c r="F6" s="150"/>
      <c r="G6" s="109"/>
      <c r="I6" s="109"/>
      <c r="J6" s="142" t="s">
        <v>95</v>
      </c>
      <c r="K6" s="143"/>
      <c r="L6" s="144"/>
      <c r="M6" s="109"/>
      <c r="N6" s="148">
        <f>SUM(J3,N3)</f>
        <v>2</v>
      </c>
      <c r="O6" s="109"/>
      <c r="P6" s="109"/>
      <c r="Q6" s="109"/>
    </row>
    <row r="7" spans="1:18" ht="15.75" thickBot="1" x14ac:dyDescent="0.3">
      <c r="J7" s="145"/>
      <c r="K7" s="146"/>
      <c r="L7" s="147"/>
      <c r="N7" s="149"/>
    </row>
    <row r="8" spans="1:18" ht="6" customHeight="1" thickTop="1" thickBot="1" x14ac:dyDescent="0.3">
      <c r="C8" s="155"/>
      <c r="D8" s="155"/>
    </row>
    <row r="9" spans="1:18" ht="30" customHeight="1" thickBot="1" x14ac:dyDescent="0.3">
      <c r="A9" s="129" t="s">
        <v>86</v>
      </c>
      <c r="B9" s="130"/>
      <c r="C9" s="157" t="s">
        <v>59</v>
      </c>
      <c r="D9" s="157"/>
      <c r="E9" s="130"/>
      <c r="F9" s="131" t="s">
        <v>67</v>
      </c>
      <c r="G9" s="131"/>
      <c r="H9" s="131" t="s">
        <v>88</v>
      </c>
      <c r="I9" s="130"/>
      <c r="J9" s="131" t="s">
        <v>7</v>
      </c>
      <c r="K9" s="130"/>
      <c r="L9" s="131" t="s">
        <v>28</v>
      </c>
      <c r="M9" s="130"/>
      <c r="N9" s="131" t="s">
        <v>10</v>
      </c>
      <c r="O9" s="130"/>
      <c r="P9" s="131" t="s">
        <v>28</v>
      </c>
      <c r="Q9" s="130"/>
      <c r="R9" s="132" t="s">
        <v>89</v>
      </c>
    </row>
    <row r="10" spans="1:18" ht="6" customHeight="1" thickBot="1" x14ac:dyDescent="0.3">
      <c r="C10" s="155"/>
      <c r="D10" s="155"/>
    </row>
    <row r="11" spans="1:18" ht="21.95" customHeight="1" x14ac:dyDescent="0.25">
      <c r="A11" s="115"/>
      <c r="B11" s="116"/>
      <c r="C11" s="156"/>
      <c r="D11" s="156"/>
      <c r="E11" s="116"/>
      <c r="F11" s="116"/>
      <c r="G11" s="116"/>
      <c r="H11" s="126"/>
      <c r="I11" s="116"/>
      <c r="J11" s="116"/>
      <c r="K11" s="116"/>
      <c r="L11" s="117"/>
      <c r="M11" s="116"/>
      <c r="N11" s="116"/>
      <c r="O11" s="116"/>
      <c r="P11" s="117"/>
      <c r="Q11" s="116"/>
      <c r="R11" s="119">
        <f t="shared" ref="R11:R48" si="0">L11+P11</f>
        <v>0</v>
      </c>
    </row>
    <row r="12" spans="1:18" ht="21.95" customHeight="1" x14ac:dyDescent="0.25">
      <c r="A12" s="118"/>
      <c r="B12" s="113"/>
      <c r="C12" s="152"/>
      <c r="D12" s="152"/>
      <c r="E12" s="113"/>
      <c r="F12" s="113"/>
      <c r="G12" s="113"/>
      <c r="H12" s="127"/>
      <c r="I12" s="113"/>
      <c r="J12" s="113"/>
      <c r="K12" s="113"/>
      <c r="L12" s="114"/>
      <c r="M12" s="113"/>
      <c r="N12" s="113"/>
      <c r="O12" s="113"/>
      <c r="P12" s="114"/>
      <c r="Q12" s="113"/>
      <c r="R12" s="119">
        <f t="shared" si="0"/>
        <v>0</v>
      </c>
    </row>
    <row r="13" spans="1:18" ht="21.95" customHeight="1" x14ac:dyDescent="0.25">
      <c r="A13" s="118"/>
      <c r="B13" s="113"/>
      <c r="C13" s="152"/>
      <c r="D13" s="152"/>
      <c r="E13" s="113"/>
      <c r="F13" s="113"/>
      <c r="G13" s="113"/>
      <c r="H13" s="113"/>
      <c r="I13" s="113"/>
      <c r="J13" s="113"/>
      <c r="K13" s="113"/>
      <c r="L13" s="114"/>
      <c r="M13" s="113"/>
      <c r="N13" s="113"/>
      <c r="O13" s="113"/>
      <c r="P13" s="114"/>
      <c r="Q13" s="113"/>
      <c r="R13" s="119">
        <f t="shared" si="0"/>
        <v>0</v>
      </c>
    </row>
    <row r="14" spans="1:18" ht="21.95" customHeight="1" x14ac:dyDescent="0.25">
      <c r="A14" s="118"/>
      <c r="B14" s="113"/>
      <c r="C14" s="152"/>
      <c r="D14" s="152"/>
      <c r="E14" s="113"/>
      <c r="F14" s="113"/>
      <c r="G14" s="113"/>
      <c r="H14" s="113"/>
      <c r="I14" s="113"/>
      <c r="J14" s="113"/>
      <c r="K14" s="113"/>
      <c r="L14" s="114"/>
      <c r="M14" s="113"/>
      <c r="N14" s="113"/>
      <c r="O14" s="113"/>
      <c r="P14" s="114"/>
      <c r="Q14" s="113"/>
      <c r="R14" s="119">
        <f t="shared" si="0"/>
        <v>0</v>
      </c>
    </row>
    <row r="15" spans="1:18" ht="21.95" customHeight="1" x14ac:dyDescent="0.25">
      <c r="A15" s="118"/>
      <c r="B15" s="113"/>
      <c r="C15" s="152"/>
      <c r="D15" s="152"/>
      <c r="E15" s="113"/>
      <c r="F15" s="113"/>
      <c r="G15" s="113"/>
      <c r="H15" s="113"/>
      <c r="I15" s="113"/>
      <c r="J15" s="113"/>
      <c r="K15" s="113"/>
      <c r="L15" s="114"/>
      <c r="M15" s="113"/>
      <c r="N15" s="113"/>
      <c r="O15" s="113"/>
      <c r="P15" s="114"/>
      <c r="Q15" s="113"/>
      <c r="R15" s="119">
        <f t="shared" si="0"/>
        <v>0</v>
      </c>
    </row>
    <row r="16" spans="1:18" ht="21.95" customHeight="1" x14ac:dyDescent="0.25">
      <c r="A16" s="118"/>
      <c r="B16" s="113"/>
      <c r="C16" s="152"/>
      <c r="D16" s="152"/>
      <c r="E16" s="113"/>
      <c r="F16" s="113"/>
      <c r="G16" s="113"/>
      <c r="H16" s="113"/>
      <c r="I16" s="113"/>
      <c r="J16" s="113"/>
      <c r="K16" s="113"/>
      <c r="L16" s="114"/>
      <c r="M16" s="113"/>
      <c r="N16" s="113"/>
      <c r="O16" s="113"/>
      <c r="P16" s="114"/>
      <c r="Q16" s="113"/>
      <c r="R16" s="119">
        <f t="shared" si="0"/>
        <v>0</v>
      </c>
    </row>
    <row r="17" spans="1:18" ht="21.95" customHeight="1" x14ac:dyDescent="0.25">
      <c r="A17" s="118"/>
      <c r="B17" s="113"/>
      <c r="C17" s="152"/>
      <c r="D17" s="152"/>
      <c r="E17" s="113"/>
      <c r="F17" s="113"/>
      <c r="G17" s="113"/>
      <c r="H17" s="113"/>
      <c r="I17" s="113"/>
      <c r="J17" s="113"/>
      <c r="K17" s="113"/>
      <c r="L17" s="114"/>
      <c r="M17" s="113"/>
      <c r="N17" s="113"/>
      <c r="O17" s="113"/>
      <c r="P17" s="114"/>
      <c r="Q17" s="113"/>
      <c r="R17" s="119">
        <f t="shared" si="0"/>
        <v>0</v>
      </c>
    </row>
    <row r="18" spans="1:18" ht="21.95" customHeight="1" x14ac:dyDescent="0.25">
      <c r="A18" s="118"/>
      <c r="B18" s="113"/>
      <c r="C18" s="152"/>
      <c r="D18" s="152"/>
      <c r="E18" s="113"/>
      <c r="F18" s="113"/>
      <c r="G18" s="113"/>
      <c r="H18" s="113"/>
      <c r="I18" s="113"/>
      <c r="J18" s="113"/>
      <c r="K18" s="113"/>
      <c r="L18" s="114"/>
      <c r="M18" s="113"/>
      <c r="N18" s="113"/>
      <c r="O18" s="113"/>
      <c r="P18" s="114"/>
      <c r="Q18" s="113"/>
      <c r="R18" s="119">
        <f t="shared" si="0"/>
        <v>0</v>
      </c>
    </row>
    <row r="19" spans="1:18" ht="21.95" customHeight="1" x14ac:dyDescent="0.25">
      <c r="A19" s="118"/>
      <c r="B19" s="113"/>
      <c r="C19" s="152"/>
      <c r="D19" s="152"/>
      <c r="E19" s="113"/>
      <c r="F19" s="113"/>
      <c r="G19" s="113"/>
      <c r="H19" s="113"/>
      <c r="I19" s="113"/>
      <c r="J19" s="113"/>
      <c r="K19" s="113"/>
      <c r="L19" s="114"/>
      <c r="M19" s="113"/>
      <c r="N19" s="113"/>
      <c r="O19" s="113"/>
      <c r="P19" s="114"/>
      <c r="Q19" s="113"/>
      <c r="R19" s="119">
        <f t="shared" si="0"/>
        <v>0</v>
      </c>
    </row>
    <row r="20" spans="1:18" ht="21.95" customHeight="1" x14ac:dyDescent="0.25">
      <c r="A20" s="118"/>
      <c r="B20" s="113"/>
      <c r="C20" s="152"/>
      <c r="D20" s="152"/>
      <c r="E20" s="113"/>
      <c r="F20" s="113"/>
      <c r="G20" s="113"/>
      <c r="H20" s="113"/>
      <c r="I20" s="113"/>
      <c r="J20" s="113"/>
      <c r="K20" s="113"/>
      <c r="L20" s="114"/>
      <c r="M20" s="113"/>
      <c r="N20" s="113"/>
      <c r="O20" s="113"/>
      <c r="P20" s="114"/>
      <c r="Q20" s="113"/>
      <c r="R20" s="119">
        <f t="shared" si="0"/>
        <v>0</v>
      </c>
    </row>
    <row r="21" spans="1:18" ht="21.95" customHeight="1" x14ac:dyDescent="0.25">
      <c r="A21" s="118"/>
      <c r="B21" s="113"/>
      <c r="C21" s="152"/>
      <c r="D21" s="152"/>
      <c r="E21" s="113"/>
      <c r="F21" s="113"/>
      <c r="G21" s="113"/>
      <c r="H21" s="113"/>
      <c r="I21" s="113"/>
      <c r="J21" s="113"/>
      <c r="K21" s="113"/>
      <c r="L21" s="114"/>
      <c r="M21" s="113"/>
      <c r="N21" s="113"/>
      <c r="O21" s="113"/>
      <c r="P21" s="114"/>
      <c r="Q21" s="113"/>
      <c r="R21" s="119">
        <f t="shared" si="0"/>
        <v>0</v>
      </c>
    </row>
    <row r="22" spans="1:18" ht="21.95" customHeight="1" x14ac:dyDescent="0.25">
      <c r="A22" s="118"/>
      <c r="B22" s="113"/>
      <c r="C22" s="152"/>
      <c r="D22" s="152"/>
      <c r="E22" s="113"/>
      <c r="F22" s="113"/>
      <c r="G22" s="113"/>
      <c r="H22" s="113"/>
      <c r="I22" s="113"/>
      <c r="J22" s="113"/>
      <c r="K22" s="113"/>
      <c r="L22" s="114"/>
      <c r="M22" s="113"/>
      <c r="N22" s="113"/>
      <c r="O22" s="113"/>
      <c r="P22" s="114"/>
      <c r="Q22" s="113"/>
      <c r="R22" s="119">
        <f t="shared" si="0"/>
        <v>0</v>
      </c>
    </row>
    <row r="23" spans="1:18" ht="21.95" customHeight="1" x14ac:dyDescent="0.25">
      <c r="A23" s="118"/>
      <c r="B23" s="113"/>
      <c r="C23" s="152"/>
      <c r="D23" s="152"/>
      <c r="E23" s="113"/>
      <c r="F23" s="113"/>
      <c r="G23" s="113"/>
      <c r="H23" s="113"/>
      <c r="I23" s="113"/>
      <c r="J23" s="113"/>
      <c r="K23" s="113"/>
      <c r="L23" s="114"/>
      <c r="M23" s="113"/>
      <c r="N23" s="113"/>
      <c r="O23" s="113"/>
      <c r="P23" s="114"/>
      <c r="Q23" s="113"/>
      <c r="R23" s="119">
        <f t="shared" si="0"/>
        <v>0</v>
      </c>
    </row>
    <row r="24" spans="1:18" ht="21.95" customHeight="1" x14ac:dyDescent="0.25">
      <c r="A24" s="118"/>
      <c r="B24" s="113"/>
      <c r="C24" s="152"/>
      <c r="D24" s="152"/>
      <c r="E24" s="113"/>
      <c r="F24" s="113"/>
      <c r="G24" s="113"/>
      <c r="H24" s="113"/>
      <c r="I24" s="113"/>
      <c r="J24" s="113"/>
      <c r="K24" s="113"/>
      <c r="L24" s="114"/>
      <c r="M24" s="113"/>
      <c r="N24" s="113"/>
      <c r="O24" s="113"/>
      <c r="P24" s="114"/>
      <c r="Q24" s="113"/>
      <c r="R24" s="119">
        <f t="shared" si="0"/>
        <v>0</v>
      </c>
    </row>
    <row r="25" spans="1:18" ht="21.95" customHeight="1" x14ac:dyDescent="0.25">
      <c r="A25" s="118"/>
      <c r="B25" s="113"/>
      <c r="C25" s="152"/>
      <c r="D25" s="152"/>
      <c r="E25" s="113"/>
      <c r="F25" s="113"/>
      <c r="G25" s="113"/>
      <c r="H25" s="113"/>
      <c r="I25" s="113"/>
      <c r="J25" s="113"/>
      <c r="K25" s="113"/>
      <c r="L25" s="114"/>
      <c r="M25" s="113"/>
      <c r="N25" s="113"/>
      <c r="O25" s="113"/>
      <c r="P25" s="114"/>
      <c r="Q25" s="113"/>
      <c r="R25" s="119">
        <f t="shared" si="0"/>
        <v>0</v>
      </c>
    </row>
    <row r="26" spans="1:18" ht="21.95" customHeight="1" x14ac:dyDescent="0.25">
      <c r="A26" s="118"/>
      <c r="B26" s="113"/>
      <c r="C26" s="152"/>
      <c r="D26" s="152"/>
      <c r="E26" s="113"/>
      <c r="F26" s="113"/>
      <c r="G26" s="113"/>
      <c r="H26" s="113"/>
      <c r="I26" s="113"/>
      <c r="J26" s="113"/>
      <c r="K26" s="113"/>
      <c r="L26" s="114"/>
      <c r="M26" s="113"/>
      <c r="N26" s="113"/>
      <c r="O26" s="113"/>
      <c r="P26" s="114"/>
      <c r="Q26" s="113"/>
      <c r="R26" s="119">
        <f t="shared" si="0"/>
        <v>0</v>
      </c>
    </row>
    <row r="27" spans="1:18" ht="21.95" customHeight="1" x14ac:dyDescent="0.25">
      <c r="A27" s="118"/>
      <c r="B27" s="113"/>
      <c r="C27" s="152"/>
      <c r="D27" s="152"/>
      <c r="E27" s="113"/>
      <c r="F27" s="113"/>
      <c r="G27" s="113"/>
      <c r="H27" s="113"/>
      <c r="I27" s="113"/>
      <c r="J27" s="113"/>
      <c r="K27" s="113"/>
      <c r="L27" s="114"/>
      <c r="M27" s="113"/>
      <c r="N27" s="113"/>
      <c r="O27" s="113"/>
      <c r="P27" s="114"/>
      <c r="Q27" s="113"/>
      <c r="R27" s="119">
        <f t="shared" si="0"/>
        <v>0</v>
      </c>
    </row>
    <row r="28" spans="1:18" ht="21.95" customHeight="1" x14ac:dyDescent="0.25">
      <c r="A28" s="118"/>
      <c r="B28" s="113"/>
      <c r="C28" s="152"/>
      <c r="D28" s="152"/>
      <c r="E28" s="113"/>
      <c r="F28" s="113"/>
      <c r="G28" s="113"/>
      <c r="H28" s="113"/>
      <c r="I28" s="113"/>
      <c r="J28" s="113"/>
      <c r="K28" s="113"/>
      <c r="L28" s="114"/>
      <c r="M28" s="113"/>
      <c r="N28" s="113"/>
      <c r="O28" s="113"/>
      <c r="P28" s="114"/>
      <c r="Q28" s="113"/>
      <c r="R28" s="119">
        <f t="shared" si="0"/>
        <v>0</v>
      </c>
    </row>
    <row r="29" spans="1:18" ht="21.95" customHeight="1" x14ac:dyDescent="0.25">
      <c r="A29" s="118"/>
      <c r="B29" s="113"/>
      <c r="C29" s="152"/>
      <c r="D29" s="152"/>
      <c r="E29" s="113"/>
      <c r="F29" s="113"/>
      <c r="G29" s="113"/>
      <c r="H29" s="113"/>
      <c r="I29" s="113"/>
      <c r="J29" s="113"/>
      <c r="K29" s="113"/>
      <c r="L29" s="114"/>
      <c r="M29" s="113"/>
      <c r="N29" s="113"/>
      <c r="O29" s="113"/>
      <c r="P29" s="114"/>
      <c r="Q29" s="113"/>
      <c r="R29" s="119">
        <f t="shared" si="0"/>
        <v>0</v>
      </c>
    </row>
    <row r="30" spans="1:18" ht="21.95" customHeight="1" x14ac:dyDescent="0.25">
      <c r="A30" s="118"/>
      <c r="B30" s="113"/>
      <c r="C30" s="152"/>
      <c r="D30" s="152"/>
      <c r="E30" s="113"/>
      <c r="F30" s="113"/>
      <c r="G30" s="113"/>
      <c r="H30" s="113"/>
      <c r="I30" s="113"/>
      <c r="J30" s="113"/>
      <c r="K30" s="113"/>
      <c r="L30" s="114"/>
      <c r="M30" s="113"/>
      <c r="N30" s="113"/>
      <c r="O30" s="113"/>
      <c r="P30" s="114"/>
      <c r="Q30" s="113"/>
      <c r="R30" s="119">
        <f t="shared" si="0"/>
        <v>0</v>
      </c>
    </row>
    <row r="31" spans="1:18" ht="21.95" customHeight="1" x14ac:dyDescent="0.25">
      <c r="A31" s="118"/>
      <c r="B31" s="113"/>
      <c r="C31" s="152"/>
      <c r="D31" s="152"/>
      <c r="E31" s="113"/>
      <c r="F31" s="113"/>
      <c r="G31" s="113"/>
      <c r="H31" s="113"/>
      <c r="I31" s="113"/>
      <c r="J31" s="113"/>
      <c r="K31" s="113"/>
      <c r="L31" s="114"/>
      <c r="M31" s="113"/>
      <c r="N31" s="113"/>
      <c r="O31" s="113"/>
      <c r="P31" s="114"/>
      <c r="Q31" s="113"/>
      <c r="R31" s="119">
        <f t="shared" si="0"/>
        <v>0</v>
      </c>
    </row>
    <row r="32" spans="1:18" ht="21.95" customHeight="1" x14ac:dyDescent="0.25">
      <c r="A32" s="118"/>
      <c r="B32" s="113"/>
      <c r="C32" s="152"/>
      <c r="D32" s="152"/>
      <c r="E32" s="113"/>
      <c r="F32" s="113"/>
      <c r="G32" s="113"/>
      <c r="H32" s="113"/>
      <c r="I32" s="113"/>
      <c r="J32" s="113"/>
      <c r="K32" s="113"/>
      <c r="L32" s="114"/>
      <c r="M32" s="113"/>
      <c r="N32" s="113"/>
      <c r="O32" s="113"/>
      <c r="P32" s="114"/>
      <c r="Q32" s="113"/>
      <c r="R32" s="119">
        <f t="shared" si="0"/>
        <v>0</v>
      </c>
    </row>
    <row r="33" spans="1:18" ht="21.95" customHeight="1" x14ac:dyDescent="0.25">
      <c r="A33" s="118"/>
      <c r="B33" s="113"/>
      <c r="C33" s="152"/>
      <c r="D33" s="152"/>
      <c r="E33" s="113"/>
      <c r="F33" s="113"/>
      <c r="G33" s="113"/>
      <c r="H33" s="113"/>
      <c r="I33" s="113"/>
      <c r="J33" s="113"/>
      <c r="K33" s="113"/>
      <c r="L33" s="114"/>
      <c r="M33" s="113"/>
      <c r="N33" s="113"/>
      <c r="O33" s="113"/>
      <c r="P33" s="114"/>
      <c r="Q33" s="113"/>
      <c r="R33" s="119">
        <f t="shared" si="0"/>
        <v>0</v>
      </c>
    </row>
    <row r="34" spans="1:18" ht="21.95" customHeight="1" x14ac:dyDescent="0.25">
      <c r="A34" s="118"/>
      <c r="B34" s="113"/>
      <c r="C34" s="152"/>
      <c r="D34" s="152"/>
      <c r="E34" s="113"/>
      <c r="F34" s="113"/>
      <c r="G34" s="113"/>
      <c r="H34" s="113"/>
      <c r="I34" s="113"/>
      <c r="J34" s="113"/>
      <c r="K34" s="113"/>
      <c r="L34" s="114"/>
      <c r="M34" s="113"/>
      <c r="N34" s="113"/>
      <c r="O34" s="113"/>
      <c r="P34" s="114"/>
      <c r="Q34" s="113"/>
      <c r="R34" s="119">
        <f t="shared" si="0"/>
        <v>0</v>
      </c>
    </row>
    <row r="35" spans="1:18" ht="21.95" customHeight="1" x14ac:dyDescent="0.25">
      <c r="A35" s="118"/>
      <c r="B35" s="113"/>
      <c r="C35" s="152"/>
      <c r="D35" s="152"/>
      <c r="E35" s="113"/>
      <c r="F35" s="113"/>
      <c r="G35" s="113"/>
      <c r="H35" s="113"/>
      <c r="I35" s="113"/>
      <c r="J35" s="113"/>
      <c r="K35" s="113"/>
      <c r="L35" s="114"/>
      <c r="M35" s="113"/>
      <c r="N35" s="113"/>
      <c r="O35" s="113"/>
      <c r="P35" s="114"/>
      <c r="Q35" s="113"/>
      <c r="R35" s="119">
        <f t="shared" si="0"/>
        <v>0</v>
      </c>
    </row>
    <row r="36" spans="1:18" ht="21.95" customHeight="1" x14ac:dyDescent="0.25">
      <c r="A36" s="118"/>
      <c r="B36" s="113"/>
      <c r="C36" s="152"/>
      <c r="D36" s="152"/>
      <c r="E36" s="113"/>
      <c r="F36" s="113"/>
      <c r="G36" s="113"/>
      <c r="H36" s="113"/>
      <c r="I36" s="113"/>
      <c r="J36" s="113"/>
      <c r="K36" s="113"/>
      <c r="L36" s="114"/>
      <c r="M36" s="113"/>
      <c r="N36" s="113"/>
      <c r="O36" s="113"/>
      <c r="P36" s="114"/>
      <c r="Q36" s="113"/>
      <c r="R36" s="119">
        <f t="shared" si="0"/>
        <v>0</v>
      </c>
    </row>
    <row r="37" spans="1:18" ht="21.95" customHeight="1" x14ac:dyDescent="0.25">
      <c r="A37" s="118"/>
      <c r="B37" s="113"/>
      <c r="C37" s="152"/>
      <c r="D37" s="152"/>
      <c r="E37" s="113"/>
      <c r="F37" s="113"/>
      <c r="G37" s="113"/>
      <c r="H37" s="113"/>
      <c r="I37" s="113"/>
      <c r="J37" s="113"/>
      <c r="K37" s="113"/>
      <c r="L37" s="114"/>
      <c r="M37" s="113"/>
      <c r="N37" s="113"/>
      <c r="O37" s="113"/>
      <c r="P37" s="114"/>
      <c r="Q37" s="113"/>
      <c r="R37" s="119">
        <f t="shared" si="0"/>
        <v>0</v>
      </c>
    </row>
    <row r="38" spans="1:18" ht="21.95" customHeight="1" x14ac:dyDescent="0.25">
      <c r="A38" s="118"/>
      <c r="B38" s="113"/>
      <c r="C38" s="152"/>
      <c r="D38" s="152"/>
      <c r="E38" s="113"/>
      <c r="F38" s="113"/>
      <c r="G38" s="113"/>
      <c r="H38" s="113"/>
      <c r="I38" s="113"/>
      <c r="J38" s="113"/>
      <c r="K38" s="113"/>
      <c r="L38" s="114"/>
      <c r="M38" s="113"/>
      <c r="N38" s="113"/>
      <c r="O38" s="113"/>
      <c r="P38" s="114"/>
      <c r="Q38" s="113"/>
      <c r="R38" s="119">
        <f t="shared" si="0"/>
        <v>0</v>
      </c>
    </row>
    <row r="39" spans="1:18" ht="21.95" customHeight="1" x14ac:dyDescent="0.25">
      <c r="A39" s="118"/>
      <c r="B39" s="113"/>
      <c r="C39" s="152"/>
      <c r="D39" s="152"/>
      <c r="E39" s="113"/>
      <c r="F39" s="113"/>
      <c r="G39" s="113"/>
      <c r="H39" s="113"/>
      <c r="I39" s="113"/>
      <c r="J39" s="113"/>
      <c r="K39" s="113"/>
      <c r="L39" s="114"/>
      <c r="M39" s="113"/>
      <c r="N39" s="113"/>
      <c r="O39" s="113"/>
      <c r="P39" s="114"/>
      <c r="Q39" s="113"/>
      <c r="R39" s="119">
        <f t="shared" si="0"/>
        <v>0</v>
      </c>
    </row>
    <row r="40" spans="1:18" ht="21.95" customHeight="1" x14ac:dyDescent="0.25">
      <c r="A40" s="118"/>
      <c r="B40" s="113"/>
      <c r="C40" s="152"/>
      <c r="D40" s="152"/>
      <c r="E40" s="113"/>
      <c r="F40" s="113"/>
      <c r="G40" s="113"/>
      <c r="H40" s="113"/>
      <c r="I40" s="113"/>
      <c r="J40" s="113"/>
      <c r="K40" s="113"/>
      <c r="L40" s="114"/>
      <c r="M40" s="113"/>
      <c r="N40" s="113"/>
      <c r="O40" s="113"/>
      <c r="P40" s="114"/>
      <c r="Q40" s="113"/>
      <c r="R40" s="119">
        <f t="shared" si="0"/>
        <v>0</v>
      </c>
    </row>
    <row r="41" spans="1:18" ht="21.95" customHeight="1" x14ac:dyDescent="0.25">
      <c r="A41" s="118"/>
      <c r="B41" s="113"/>
      <c r="C41" s="152"/>
      <c r="D41" s="152"/>
      <c r="E41" s="113"/>
      <c r="F41" s="113"/>
      <c r="G41" s="113"/>
      <c r="H41" s="113"/>
      <c r="I41" s="113"/>
      <c r="J41" s="113"/>
      <c r="K41" s="113"/>
      <c r="L41" s="114"/>
      <c r="M41" s="113"/>
      <c r="N41" s="113"/>
      <c r="O41" s="113"/>
      <c r="P41" s="114"/>
      <c r="Q41" s="113"/>
      <c r="R41" s="119">
        <f t="shared" si="0"/>
        <v>0</v>
      </c>
    </row>
    <row r="42" spans="1:18" ht="21.95" customHeight="1" x14ac:dyDescent="0.25">
      <c r="A42" s="118"/>
      <c r="B42" s="113"/>
      <c r="C42" s="152"/>
      <c r="D42" s="152"/>
      <c r="E42" s="113"/>
      <c r="F42" s="113"/>
      <c r="G42" s="113"/>
      <c r="H42" s="113"/>
      <c r="I42" s="113"/>
      <c r="J42" s="113"/>
      <c r="K42" s="113"/>
      <c r="L42" s="114"/>
      <c r="M42" s="113"/>
      <c r="N42" s="113"/>
      <c r="O42" s="113"/>
      <c r="P42" s="114"/>
      <c r="Q42" s="113"/>
      <c r="R42" s="119">
        <f t="shared" si="0"/>
        <v>0</v>
      </c>
    </row>
    <row r="43" spans="1:18" ht="21.95" customHeight="1" x14ac:dyDescent="0.25">
      <c r="A43" s="118"/>
      <c r="B43" s="113"/>
      <c r="C43" s="152"/>
      <c r="D43" s="152"/>
      <c r="E43" s="113"/>
      <c r="F43" s="113"/>
      <c r="G43" s="113"/>
      <c r="H43" s="113"/>
      <c r="I43" s="113"/>
      <c r="J43" s="113"/>
      <c r="K43" s="113"/>
      <c r="L43" s="114"/>
      <c r="M43" s="113"/>
      <c r="N43" s="113"/>
      <c r="O43" s="113"/>
      <c r="P43" s="114"/>
      <c r="Q43" s="113"/>
      <c r="R43" s="119">
        <f t="shared" si="0"/>
        <v>0</v>
      </c>
    </row>
    <row r="44" spans="1:18" ht="21.95" customHeight="1" x14ac:dyDescent="0.25">
      <c r="A44" s="118"/>
      <c r="B44" s="113"/>
      <c r="C44" s="152"/>
      <c r="D44" s="152"/>
      <c r="E44" s="113"/>
      <c r="F44" s="113"/>
      <c r="G44" s="113"/>
      <c r="H44" s="113"/>
      <c r="I44" s="113"/>
      <c r="J44" s="113"/>
      <c r="K44" s="113"/>
      <c r="L44" s="114"/>
      <c r="M44" s="113"/>
      <c r="N44" s="113"/>
      <c r="O44" s="113"/>
      <c r="P44" s="114"/>
      <c r="Q44" s="113"/>
      <c r="R44" s="119">
        <f t="shared" si="0"/>
        <v>0</v>
      </c>
    </row>
    <row r="45" spans="1:18" ht="21.95" customHeight="1" x14ac:dyDescent="0.25">
      <c r="A45" s="118"/>
      <c r="B45" s="113"/>
      <c r="C45" s="152"/>
      <c r="D45" s="152"/>
      <c r="E45" s="113"/>
      <c r="F45" s="113"/>
      <c r="G45" s="113"/>
      <c r="H45" s="113"/>
      <c r="I45" s="113"/>
      <c r="J45" s="113"/>
      <c r="K45" s="113"/>
      <c r="L45" s="114"/>
      <c r="M45" s="113"/>
      <c r="N45" s="113"/>
      <c r="O45" s="113"/>
      <c r="P45" s="114"/>
      <c r="Q45" s="113"/>
      <c r="R45" s="119">
        <f t="shared" si="0"/>
        <v>0</v>
      </c>
    </row>
    <row r="46" spans="1:18" ht="21.95" customHeight="1" x14ac:dyDescent="0.25">
      <c r="A46" s="118"/>
      <c r="B46" s="113"/>
      <c r="C46" s="152"/>
      <c r="D46" s="152"/>
      <c r="E46" s="113"/>
      <c r="F46" s="113"/>
      <c r="G46" s="113"/>
      <c r="H46" s="113"/>
      <c r="I46" s="113"/>
      <c r="J46" s="113"/>
      <c r="K46" s="113"/>
      <c r="L46" s="114"/>
      <c r="M46" s="113"/>
      <c r="N46" s="113"/>
      <c r="O46" s="113"/>
      <c r="P46" s="114"/>
      <c r="Q46" s="113"/>
      <c r="R46" s="119">
        <f t="shared" si="0"/>
        <v>0</v>
      </c>
    </row>
    <row r="47" spans="1:18" ht="21.95" customHeight="1" x14ac:dyDescent="0.25">
      <c r="A47" s="118"/>
      <c r="B47" s="113"/>
      <c r="C47" s="152"/>
      <c r="D47" s="152"/>
      <c r="E47" s="113"/>
      <c r="F47" s="113"/>
      <c r="G47" s="113"/>
      <c r="H47" s="113"/>
      <c r="I47" s="113"/>
      <c r="J47" s="113"/>
      <c r="K47" s="113"/>
      <c r="L47" s="114"/>
      <c r="M47" s="113"/>
      <c r="N47" s="113"/>
      <c r="O47" s="113"/>
      <c r="P47" s="114"/>
      <c r="Q47" s="113"/>
      <c r="R47" s="119">
        <f t="shared" si="0"/>
        <v>0</v>
      </c>
    </row>
    <row r="48" spans="1:18" ht="21.95" customHeight="1" thickBot="1" x14ac:dyDescent="0.3">
      <c r="A48" s="120"/>
      <c r="B48" s="121"/>
      <c r="C48" s="153"/>
      <c r="D48" s="153"/>
      <c r="E48" s="121"/>
      <c r="F48" s="121"/>
      <c r="G48" s="121"/>
      <c r="H48" s="121"/>
      <c r="I48" s="121"/>
      <c r="J48" s="121"/>
      <c r="K48" s="121"/>
      <c r="L48" s="122"/>
      <c r="M48" s="121"/>
      <c r="N48" s="121"/>
      <c r="O48" s="121"/>
      <c r="P48" s="122"/>
      <c r="Q48" s="121"/>
      <c r="R48" s="123">
        <f t="shared" si="0"/>
        <v>0</v>
      </c>
    </row>
  </sheetData>
  <mergeCells count="51">
    <mergeCell ref="C16:D16"/>
    <mergeCell ref="C10:D10"/>
    <mergeCell ref="C9:D9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39:D39"/>
    <mergeCell ref="C40:D40"/>
    <mergeCell ref="C29:D29"/>
    <mergeCell ref="C30:D30"/>
    <mergeCell ref="C31:D31"/>
    <mergeCell ref="C32:D32"/>
    <mergeCell ref="C33:D33"/>
    <mergeCell ref="C34:D34"/>
    <mergeCell ref="C47:D47"/>
    <mergeCell ref="C48:D48"/>
    <mergeCell ref="J3:J4"/>
    <mergeCell ref="N3:N4"/>
    <mergeCell ref="L3:L4"/>
    <mergeCell ref="C8:D8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R3:R4"/>
    <mergeCell ref="J6:L7"/>
    <mergeCell ref="N6:N7"/>
    <mergeCell ref="C2:F2"/>
    <mergeCell ref="C4:F4"/>
    <mergeCell ref="C6:F6"/>
    <mergeCell ref="P3:P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Horaire</vt:lpstr>
      <vt:lpstr>Tarifs</vt:lpstr>
      <vt:lpstr>Contact</vt:lpstr>
      <vt:lpstr>Terrains</vt:lpstr>
      <vt:lpstr>Mois--Jours</vt:lpstr>
      <vt:lpstr>Antoine D'arcy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Pascal Richard</cp:lastModifiedBy>
  <cp:lastPrinted>2018-06-27T11:29:00Z</cp:lastPrinted>
  <dcterms:created xsi:type="dcterms:W3CDTF">2017-05-02T17:18:36Z</dcterms:created>
  <dcterms:modified xsi:type="dcterms:W3CDTF">2019-06-15T05:03:54Z</dcterms:modified>
</cp:coreProperties>
</file>