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0" yWindow="-120" windowWidth="29040" windowHeight="15840" tabRatio="785" firstSheet="1" activeTab="1"/>
  </bookViews>
  <sheets>
    <sheet name="MODELE" sheetId="2" state="veryHidden" r:id="rId1"/>
    <sheet name="VARIABLES" sheetId="16" r:id="rId2"/>
    <sheet name="Fériés" sheetId="3" r:id="rId3"/>
    <sheet name="ALEX" sheetId="17" r:id="rId4"/>
    <sheet name="GUILLAUME" sheetId="18" r:id="rId5"/>
    <sheet name="DANIEL" sheetId="19" r:id="rId6"/>
    <sheet name="BRICE" sheetId="20" r:id="rId7"/>
    <sheet name="GABRIEL" sheetId="21" r:id="rId8"/>
    <sheet name="PATRICE" sheetId="22" r:id="rId9"/>
    <sheet name="REMY" sheetId="23" r:id="rId10"/>
    <sheet name="AYMERIC" sheetId="24" r:id="rId11"/>
    <sheet name="PATRICK" sheetId="25" r:id="rId12"/>
  </sheets>
  <functionGroups builtInGroupCount="17"/>
  <definedNames>
    <definedName name="Fer" localSheetId="3">Fériés!$B$2:$B$16</definedName>
    <definedName name="Fer" localSheetId="10">Fériés!$B$2:$B$16</definedName>
    <definedName name="Fer" localSheetId="6">Fériés!$B$2:$B$16</definedName>
    <definedName name="Fer" localSheetId="5">Fériés!$B$2:$B$16</definedName>
    <definedName name="Fer" localSheetId="7">Fériés!$B$2:$B$16</definedName>
    <definedName name="Fer" localSheetId="4">Fériés!$B$2:$B$16</definedName>
    <definedName name="Fer" localSheetId="0">Fériés!$B$2:$B$16</definedName>
    <definedName name="Fer" localSheetId="8">Fériés!$B$2:$B$16</definedName>
    <definedName name="Fer" localSheetId="11">Fériés!$B$2:$B$16</definedName>
    <definedName name="Fer" localSheetId="9">Fériés!$B$2:$B$16</definedName>
    <definedName name="HF" localSheetId="3">ALEX!$R$7</definedName>
    <definedName name="HF" localSheetId="10">AYMERIC!$R$7</definedName>
    <definedName name="HF" localSheetId="6">BRICE!$R$7</definedName>
    <definedName name="HF" localSheetId="5">DANIEL!$R$7</definedName>
    <definedName name="HF" localSheetId="7">GABRIEL!$R$7</definedName>
    <definedName name="HF" localSheetId="4">GUILLAUME!$R$7</definedName>
    <definedName name="HF" localSheetId="8">PATRICE!$R$7</definedName>
    <definedName name="HF" localSheetId="11">PATRICK!$R$7</definedName>
    <definedName name="HF" localSheetId="9">REMY!$R$7</definedName>
    <definedName name="HF">MODELE!$R$7</definedName>
    <definedName name="HJ" localSheetId="3">ALEX!$R$3</definedName>
    <definedName name="HJ" localSheetId="10">AYMERIC!$R$3</definedName>
    <definedName name="HJ" localSheetId="6">BRICE!$R$3</definedName>
    <definedName name="HJ" localSheetId="5">DANIEL!$R$3</definedName>
    <definedName name="HJ" localSheetId="7">GABRIEL!$R$3</definedName>
    <definedName name="HJ" localSheetId="4">GUILLAUME!$R$3</definedName>
    <definedName name="HJ" localSheetId="0">MODELE!$R$3</definedName>
    <definedName name="HJ" localSheetId="8">PATRICE!$R$3</definedName>
    <definedName name="HJ" localSheetId="11">PATRICK!$R$3</definedName>
    <definedName name="HJ" localSheetId="9">REMY!$R$3</definedName>
    <definedName name="HN" localSheetId="3">ALEX!$R$4</definedName>
    <definedName name="HN" localSheetId="10">AYMERIC!$R$4</definedName>
    <definedName name="HN" localSheetId="6">BRICE!$R$4</definedName>
    <definedName name="HN" localSheetId="5">DANIEL!$R$4</definedName>
    <definedName name="HN" localSheetId="7">GABRIEL!$R$4</definedName>
    <definedName name="HN" localSheetId="4">GUILLAUME!$R$4</definedName>
    <definedName name="HN" localSheetId="0">MODELE!$R$4</definedName>
    <definedName name="HN" localSheetId="8">PATRICE!$R$4</definedName>
    <definedName name="HN" localSheetId="11">PATRICK!$R$4</definedName>
    <definedName name="HN" localSheetId="9">REMY!$R$4</definedName>
    <definedName name="HS_1" localSheetId="3">ALEX!$R$5</definedName>
    <definedName name="HS_1" localSheetId="10">AYMERIC!$R$5</definedName>
    <definedName name="HS_1" localSheetId="6">BRICE!$R$5</definedName>
    <definedName name="HS_1" localSheetId="5">DANIEL!$R$5</definedName>
    <definedName name="HS_1" localSheetId="7">GABRIEL!$R$5</definedName>
    <definedName name="HS_1" localSheetId="4">GUILLAUME!$R$5</definedName>
    <definedName name="HS_1" localSheetId="0">MODELE!$R$5</definedName>
    <definedName name="HS_1" localSheetId="8">PATRICE!$R$5</definedName>
    <definedName name="HS_1" localSheetId="11">PATRICK!$R$5</definedName>
    <definedName name="HS_1" localSheetId="9">REMY!$R$5</definedName>
    <definedName name="HS_2" localSheetId="3">ALEX!$R$6</definedName>
    <definedName name="HS_2" localSheetId="10">AYMERIC!$R$6</definedName>
    <definedName name="HS_2" localSheetId="6">BRICE!$R$6</definedName>
    <definedName name="HS_2" localSheetId="5">DANIEL!$R$6</definedName>
    <definedName name="HS_2" localSheetId="7">GABRIEL!$R$6</definedName>
    <definedName name="HS_2" localSheetId="4">GUILLAUME!$R$6</definedName>
    <definedName name="HS_2" localSheetId="0">MODELE!$R$6</definedName>
    <definedName name="HS_2" localSheetId="8">PATRICE!$R$6</definedName>
    <definedName name="HS_2" localSheetId="11">PATRICK!$R$6</definedName>
    <definedName name="HS_2" localSheetId="9">REMY!$R$6</definedName>
    <definedName name="_xlnm.Print_Area" localSheetId="3">ALEX!$A$56:$P$69</definedName>
    <definedName name="_xlnm.Print_Area" localSheetId="10">AYMERIC!$A$56:$P$69</definedName>
    <definedName name="_xlnm.Print_Area" localSheetId="6">BRICE!$A$56:$P$69</definedName>
    <definedName name="_xlnm.Print_Area" localSheetId="5">DANIEL!$A$56:$P$69</definedName>
    <definedName name="_xlnm.Print_Area" localSheetId="7">GABRIEL!$A$56:$P$69</definedName>
    <definedName name="_xlnm.Print_Area" localSheetId="4">GUILLAUME!$A$56:$P$69</definedName>
    <definedName name="_xlnm.Print_Area" localSheetId="0">MODELE!$A$56:$P$69</definedName>
    <definedName name="_xlnm.Print_Area" localSheetId="8">PATRICE!$A$56:$P$69</definedName>
    <definedName name="_xlnm.Print_Area" localSheetId="11">PATRICK!$A$56:$P$69</definedName>
    <definedName name="_xlnm.Print_Area" localSheetId="9">REMY!$A$56:$P$69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58" i="25" l="1"/>
  <c r="I58" i="25"/>
  <c r="J38" i="25"/>
  <c r="K1" i="25" s="1"/>
  <c r="A3" i="25"/>
  <c r="B56" i="25" s="1"/>
  <c r="J2" i="25"/>
  <c r="I2" i="25"/>
  <c r="J58" i="24"/>
  <c r="I58" i="24"/>
  <c r="J38" i="24"/>
  <c r="K1" i="24" s="1"/>
  <c r="A3" i="24"/>
  <c r="B56" i="24" s="1"/>
  <c r="J2" i="24"/>
  <c r="I2" i="24"/>
  <c r="J58" i="23"/>
  <c r="I58" i="23"/>
  <c r="J38" i="23"/>
  <c r="K1" i="23" s="1"/>
  <c r="A3" i="23"/>
  <c r="B56" i="23" s="1"/>
  <c r="J2" i="23"/>
  <c r="I2" i="23"/>
  <c r="J58" i="22"/>
  <c r="I58" i="22"/>
  <c r="J38" i="22"/>
  <c r="K1" i="22" s="1"/>
  <c r="A3" i="22"/>
  <c r="B56" i="22" s="1"/>
  <c r="J2" i="22"/>
  <c r="I2" i="22"/>
  <c r="J58" i="21"/>
  <c r="I58" i="21"/>
  <c r="A3" i="21"/>
  <c r="B56" i="21" s="1"/>
  <c r="J2" i="21"/>
  <c r="I2" i="21"/>
  <c r="J58" i="20"/>
  <c r="I58" i="20"/>
  <c r="A3" i="20"/>
  <c r="B56" i="20" s="1"/>
  <c r="J2" i="20"/>
  <c r="I2" i="20"/>
  <c r="J58" i="19"/>
  <c r="I58" i="19"/>
  <c r="A3" i="19"/>
  <c r="B56" i="19" s="1"/>
  <c r="J2" i="19"/>
  <c r="I2" i="19"/>
  <c r="J58" i="18"/>
  <c r="I58" i="18"/>
  <c r="A3" i="18"/>
  <c r="B56" i="18" s="1"/>
  <c r="J2" i="18"/>
  <c r="I2" i="18"/>
  <c r="J58" i="17"/>
  <c r="I58" i="17"/>
  <c r="A3" i="17"/>
  <c r="B56" i="17" s="1"/>
  <c r="J2" i="17"/>
  <c r="I2" i="17"/>
  <c r="H38" i="25" l="1"/>
  <c r="H40" i="25" s="1"/>
  <c r="H38" i="24"/>
  <c r="H40" i="24" s="1"/>
  <c r="H38" i="23"/>
  <c r="H40" i="23" s="1"/>
  <c r="J38" i="19"/>
  <c r="K1" i="19" s="1"/>
  <c r="H38" i="21"/>
  <c r="H40" i="21" s="1"/>
  <c r="J38" i="21"/>
  <c r="K1" i="21" s="1"/>
  <c r="H38" i="22"/>
  <c r="H40" i="22" s="1"/>
  <c r="H38" i="20"/>
  <c r="H40" i="20" s="1"/>
  <c r="J38" i="20"/>
  <c r="K1" i="20" s="1"/>
  <c r="H38" i="19"/>
  <c r="H40" i="19" s="1"/>
  <c r="J38" i="18"/>
  <c r="K1" i="18" s="1"/>
  <c r="H38" i="18"/>
  <c r="H40" i="18" s="1"/>
  <c r="J38" i="17"/>
  <c r="K1" i="17" s="1"/>
  <c r="H38" i="17"/>
  <c r="H40" i="17" s="1"/>
  <c r="B1" i="3"/>
  <c r="B14" i="3" s="1"/>
  <c r="J58" i="2"/>
  <c r="I58" i="2"/>
  <c r="A3" i="2"/>
  <c r="B56" i="2" s="1"/>
  <c r="J2" i="2"/>
  <c r="I2" i="2"/>
  <c r="M38" i="25" l="1"/>
  <c r="I38" i="25"/>
  <c r="I40" i="25" s="1"/>
  <c r="L38" i="25"/>
  <c r="L40" i="25" s="1"/>
  <c r="L38" i="24"/>
  <c r="L40" i="24" s="1"/>
  <c r="I38" i="24"/>
  <c r="I40" i="24" s="1"/>
  <c r="I38" i="23"/>
  <c r="I40" i="23" s="1"/>
  <c r="L38" i="23"/>
  <c r="L40" i="23" s="1"/>
  <c r="I38" i="22"/>
  <c r="I40" i="22" s="1"/>
  <c r="L38" i="22"/>
  <c r="L40" i="22" s="1"/>
  <c r="I38" i="19"/>
  <c r="I40" i="19" s="1"/>
  <c r="I38" i="21"/>
  <c r="I40" i="21" s="1"/>
  <c r="L38" i="21"/>
  <c r="L40" i="21" s="1"/>
  <c r="L38" i="20"/>
  <c r="L40" i="20" s="1"/>
  <c r="I38" i="20"/>
  <c r="I40" i="20" s="1"/>
  <c r="L38" i="19"/>
  <c r="L40" i="19" s="1"/>
  <c r="I38" i="18"/>
  <c r="I40" i="18" s="1"/>
  <c r="L38" i="18"/>
  <c r="L40" i="18" s="1"/>
  <c r="L38" i="17"/>
  <c r="L40" i="17" s="1"/>
  <c r="I38" i="17"/>
  <c r="I40" i="17" s="1"/>
  <c r="H38" i="2"/>
  <c r="H40" i="2" s="1"/>
  <c r="J38" i="2"/>
  <c r="K1" i="2" s="1"/>
  <c r="B13" i="3"/>
  <c r="B5" i="3"/>
  <c r="B10" i="3"/>
  <c r="B2" i="3"/>
  <c r="B3" i="3"/>
  <c r="B4" i="3" s="1"/>
  <c r="B11" i="3"/>
  <c r="B12" i="3"/>
  <c r="B6" i="3"/>
  <c r="M38" i="24" l="1"/>
  <c r="M38" i="23"/>
  <c r="M38" i="22"/>
  <c r="M38" i="21"/>
  <c r="M38" i="20"/>
  <c r="M38" i="19"/>
  <c r="M38" i="18"/>
  <c r="M38" i="17"/>
  <c r="I38" i="2"/>
  <c r="I40" i="2" s="1"/>
  <c r="L38" i="2"/>
  <c r="L40" i="2" s="1"/>
  <c r="M38" i="2"/>
  <c r="B8" i="3"/>
  <c r="B9" i="3" s="1"/>
  <c r="B7" i="3"/>
  <c r="N38" i="25" l="1"/>
  <c r="O38" i="25"/>
  <c r="G1" i="25" s="1"/>
  <c r="K38" i="25"/>
  <c r="O1" i="25" s="1"/>
  <c r="N38" i="24"/>
  <c r="O38" i="24"/>
  <c r="G1" i="24" s="1"/>
  <c r="K38" i="24"/>
  <c r="O1" i="24" s="1"/>
  <c r="K38" i="23"/>
  <c r="O1" i="23" s="1"/>
  <c r="N38" i="23"/>
  <c r="O38" i="23"/>
  <c r="G1" i="23" s="1"/>
  <c r="K38" i="22"/>
  <c r="O1" i="22" s="1"/>
  <c r="K38" i="21"/>
  <c r="O1" i="21" s="1"/>
  <c r="K38" i="20"/>
  <c r="O1" i="20" s="1"/>
  <c r="K38" i="19"/>
  <c r="O1" i="19" s="1"/>
  <c r="N38" i="18"/>
  <c r="O38" i="18"/>
  <c r="G1" i="18" s="1"/>
  <c r="K38" i="18"/>
  <c r="O1" i="18" s="1"/>
  <c r="K38" i="17"/>
  <c r="O1" i="17" s="1"/>
  <c r="O38" i="2"/>
  <c r="G1" i="2" s="1"/>
  <c r="K38" i="2"/>
  <c r="O1" i="2" s="1"/>
  <c r="D1" i="25" l="1"/>
  <c r="M40" i="25"/>
  <c r="D1" i="24"/>
  <c r="M40" i="24"/>
  <c r="D1" i="23"/>
  <c r="M40" i="23"/>
  <c r="N38" i="22"/>
  <c r="O38" i="22"/>
  <c r="G1" i="22" s="1"/>
  <c r="N38" i="21"/>
  <c r="O38" i="21"/>
  <c r="G1" i="21" s="1"/>
  <c r="N38" i="20"/>
  <c r="O38" i="20"/>
  <c r="G1" i="20" s="1"/>
  <c r="N38" i="19"/>
  <c r="O38" i="19"/>
  <c r="G1" i="19" s="1"/>
  <c r="D1" i="18"/>
  <c r="M40" i="18"/>
  <c r="N38" i="17"/>
  <c r="O38" i="17"/>
  <c r="G1" i="17" s="1"/>
  <c r="N38" i="2"/>
  <c r="D1" i="2" s="1"/>
  <c r="D1" i="22" l="1"/>
  <c r="M40" i="22"/>
  <c r="D1" i="21"/>
  <c r="M40" i="21"/>
  <c r="D1" i="20"/>
  <c r="M40" i="20"/>
  <c r="D1" i="19"/>
  <c r="M40" i="19"/>
  <c r="D1" i="17"/>
  <c r="M40" i="17"/>
  <c r="M40" i="2"/>
</calcChain>
</file>

<file path=xl/comments1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2.xml><?xml version="1.0" encoding="utf-8"?>
<comments xmlns="http://schemas.openxmlformats.org/spreadsheetml/2006/main">
  <authors>
    <author>PCSE1</author>
  </authors>
  <commentList>
    <comment ref="F2" authorId="0">
      <text>
        <r>
          <rPr>
            <b/>
            <sz val="9"/>
            <color indexed="81"/>
            <rFont val="Tahoma"/>
            <family val="2"/>
          </rPr>
          <t>Dans la feuille "BRICE" dans la colonne P, les cellules sur les lignes samedis, et dimanches affichent ASTREINTE si la cellule en H contient des heures.
____
Ici je fais apparaitre les jours de la colonne B sur la feuille brice, coorespondant a une ASTREINTE en P</t>
        </r>
      </text>
    </comment>
    <comment ref="G2" authorId="0">
      <text>
        <r>
          <rPr>
            <b/>
            <sz val="9"/>
            <color indexed="81"/>
            <rFont val="Tahoma"/>
            <family val="2"/>
          </rPr>
          <t>Ici j'essai de multiplier le nombre de valeurs en G3, par 40€</t>
        </r>
      </text>
    </comment>
    <comment ref="H2" authorId="0">
      <text>
        <r>
          <rPr>
            <b/>
            <sz val="9"/>
            <color indexed="81"/>
            <rFont val="Tahoma"/>
            <charset val="1"/>
          </rPr>
          <t>Ici comme pour l'astreinte, j'aimerai inserer sur mes feuilles une colonne pour indiquer " C " ou " A " pour congé ou absence et que ca le reporte ici</t>
        </r>
      </text>
    </comment>
  </commentList>
</comments>
</file>

<file path=xl/comments3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4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5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6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7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8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9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10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11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sharedStrings.xml><?xml version="1.0" encoding="utf-8"?>
<sst xmlns="http://schemas.openxmlformats.org/spreadsheetml/2006/main" count="997" uniqueCount="84">
  <si>
    <t>Date début de la vacation</t>
  </si>
  <si>
    <t>1 si Férié
chômé
et payé</t>
  </si>
  <si>
    <t>Total
Journée
Nuit + Jour</t>
  </si>
  <si>
    <t>Dont
H fériées + dimanche</t>
  </si>
  <si>
    <t>Total hebdo</t>
  </si>
  <si>
    <t>Dont
0 à 35</t>
  </si>
  <si>
    <t>Dont
35 à 43</t>
  </si>
  <si>
    <t>Dont
&gt;43</t>
  </si>
  <si>
    <t xml:space="preserve">Début jour : </t>
  </si>
  <si>
    <t xml:space="preserve">Début  nuit : </t>
  </si>
  <si>
    <t xml:space="preserve">HS_1 : &gt; </t>
  </si>
  <si>
    <t xml:space="preserve">HS_2 : &gt; </t>
  </si>
  <si>
    <t>TOTAL MENSUEL</t>
  </si>
  <si>
    <t>Contrôle</t>
  </si>
  <si>
    <t>Jour de l'an</t>
  </si>
  <si>
    <t>Pâques</t>
  </si>
  <si>
    <t>L. de Pâques</t>
  </si>
  <si>
    <t>Fête du Travail</t>
  </si>
  <si>
    <t>Armistice 45</t>
  </si>
  <si>
    <t>Ascension</t>
  </si>
  <si>
    <t>Pentecôte</t>
  </si>
  <si>
    <t>L. de Pentecôte</t>
  </si>
  <si>
    <t>Fête Nationale</t>
  </si>
  <si>
    <t>Assomption</t>
  </si>
  <si>
    <t>Toussaint</t>
  </si>
  <si>
    <t>Armistice 18</t>
  </si>
  <si>
    <t>Noël</t>
  </si>
  <si>
    <t>Autre1</t>
  </si>
  <si>
    <t>Autre2</t>
  </si>
  <si>
    <t>25%</t>
  </si>
  <si>
    <t>50%</t>
  </si>
  <si>
    <t>COMPTEUR:</t>
  </si>
  <si>
    <t xml:space="preserve">                 100% NUIT</t>
  </si>
  <si>
    <t xml:space="preserve">                100% D&amp;F</t>
  </si>
  <si>
    <t>DEBUT</t>
  </si>
  <si>
    <t>PAUSE</t>
  </si>
  <si>
    <t>REPRISE</t>
  </si>
  <si>
    <t>FIN</t>
  </si>
  <si>
    <t>NUIT</t>
  </si>
  <si>
    <r>
      <t xml:space="preserve">DEMANDE D ETABLISSEMENT BULLETIN DE PAIE
</t>
    </r>
    <r>
      <rPr>
        <b/>
        <sz val="22"/>
        <color rgb="FFFF0000"/>
        <rFont val="Calibri"/>
        <family val="2"/>
        <scheme val="minor"/>
      </rPr>
      <t/>
    </r>
  </si>
  <si>
    <t>NOM DU SALARIE</t>
  </si>
  <si>
    <t>PRIME EXP</t>
  </si>
  <si>
    <t>H SUPP 25%</t>
  </si>
  <si>
    <t>H SUPP 50%</t>
  </si>
  <si>
    <t>DIMANCHE</t>
  </si>
  <si>
    <t>ASTREINTES</t>
  </si>
  <si>
    <t>PRIME ASTR</t>
  </si>
  <si>
    <t>ACOMPTE</t>
  </si>
  <si>
    <t>CONGES PAYES</t>
  </si>
  <si>
    <t>PANIERS DEDUITS</t>
  </si>
  <si>
    <t>ABSENCES</t>
  </si>
  <si>
    <t>Férié</t>
  </si>
  <si>
    <t>ASTREINTES
CONGES
ABSENCES</t>
  </si>
  <si>
    <t>COMMENTAIRES</t>
  </si>
  <si>
    <t>Dont 
0 à 35</t>
  </si>
  <si>
    <t>Dont 
35 à 43</t>
  </si>
  <si>
    <t>Dont 
&gt;43</t>
  </si>
  <si>
    <t xml:space="preserve">Le ____\____\____                                    </t>
  </si>
  <si>
    <t xml:space="preserve">en accord avec le relevé d'heures modifiées, pour ____H ____Min  pour cette semaine:
                                                                                   </t>
  </si>
  <si>
    <t>Date de Référence</t>
  </si>
  <si>
    <t>Adresse Email du Comptable</t>
  </si>
  <si>
    <t>paritec54@Gmail.com</t>
  </si>
  <si>
    <t>Expéditeur du Mail</t>
  </si>
  <si>
    <t>Mot de Passe Expéditeur</t>
  </si>
  <si>
    <t xml:space="preserve">Total Heures du mois </t>
  </si>
  <si>
    <t>Total Heures de Jour</t>
  </si>
  <si>
    <t>conge</t>
  </si>
  <si>
    <t>2,3,4,5</t>
  </si>
  <si>
    <t>PATRICK</t>
  </si>
  <si>
    <t>ALEX</t>
  </si>
  <si>
    <t>GUILLAUME</t>
  </si>
  <si>
    <t>DANIEL</t>
  </si>
  <si>
    <t>BRICE</t>
  </si>
  <si>
    <t>GABRIEL</t>
  </si>
  <si>
    <t>PATRICE</t>
  </si>
  <si>
    <t>REMY</t>
  </si>
  <si>
    <t>AYMERIC</t>
  </si>
  <si>
    <t>Congé</t>
  </si>
  <si>
    <t>Absence</t>
  </si>
  <si>
    <t>Conge</t>
  </si>
  <si>
    <t>8,9,10,11,12,13,14,15,16,17,18,19,20,21,22,23,24</t>
  </si>
  <si>
    <t>25,26,27,28</t>
  </si>
  <si>
    <t>Copie De</t>
  </si>
  <si>
    <t>Copie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</si>
</sst>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ddd\ dd\ mmm\ yyyy"/>
    <numFmt numFmtId="165" formatCode="[hh]:mm"/>
    <numFmt numFmtId="166" formatCode="[hh]:mm;;"/>
    <numFmt numFmtId="167" formatCode="[h]:mm"/>
    <numFmt numFmtId="168" formatCode="&quot;Fériés &quot;0000"/>
    <numFmt numFmtId="169" formatCode="[=0]&quot;&quot;;ddd\ dd\ mmm\ yy&quot; &quot;"/>
    <numFmt numFmtId="170" formatCode="0.0"/>
  </numFmts>
  <fonts count="37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sz val="8"/>
      <color rgb="FF0070C0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b/>
      <sz val="16"/>
      <color indexed="53"/>
      <name val="Calibri"/>
      <family val="2"/>
      <scheme val="minor"/>
    </font>
    <font>
      <sz val="9"/>
      <color indexed="81"/>
      <name val="Tahoma"/>
      <family val="2"/>
    </font>
    <font>
      <sz val="11"/>
      <name val="Arial"/>
      <family val="2"/>
    </font>
    <font>
      <sz val="11"/>
      <color indexed="18"/>
      <name val="Arial"/>
      <family val="2"/>
    </font>
    <font>
      <b/>
      <sz val="10"/>
      <color indexed="18"/>
      <name val="Arial"/>
      <family val="2"/>
    </font>
    <font>
      <sz val="10"/>
      <color indexed="18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1"/>
      <color indexed="8"/>
      <name val="Times New Roman"/>
      <family val="2"/>
    </font>
    <font>
      <b/>
      <sz val="9"/>
      <color indexed="81"/>
      <name val="Tahoma"/>
      <family val="2"/>
    </font>
    <font>
      <b/>
      <sz val="9"/>
      <color indexed="81"/>
      <name val="Tahoma"/>
      <charset val="1"/>
    </font>
    <font>
      <sz val="11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444444"/>
      <name val="Arial"/>
      <family val="2"/>
    </font>
    <font>
      <b/>
      <sz val="10"/>
      <name val="Arial"/>
      <family val="2"/>
    </font>
    <font>
      <b/>
      <sz val="48"/>
      <color theme="1"/>
      <name val="Calibri"/>
      <family val="2"/>
    </font>
    <font>
      <b/>
      <i/>
      <sz val="11"/>
      <name val="Arial"/>
      <family val="2"/>
    </font>
    <font>
      <sz val="16"/>
      <color theme="1"/>
      <name val="Calibri"/>
      <family val="2"/>
    </font>
    <font>
      <u/>
      <sz val="11"/>
      <color theme="10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lightDown">
        <bgColor theme="4" tint="0.7999511703848384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FFFFF"/>
        <bgColor indexed="64"/>
      </patternFill>
    </fill>
  </fills>
  <borders count="133">
    <border>
      <left/>
      <right/>
      <top/>
      <bottom/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 style="medium">
        <color theme="4"/>
      </left>
      <right/>
      <top/>
      <bottom style="hair">
        <color theme="4"/>
      </bottom>
      <diagonal/>
    </border>
    <border>
      <left style="hair">
        <color theme="4"/>
      </left>
      <right style="hair">
        <color theme="4"/>
      </right>
      <top/>
      <bottom style="hair">
        <color theme="4"/>
      </bottom>
      <diagonal/>
    </border>
    <border>
      <left style="medium">
        <color theme="4"/>
      </left>
      <right/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 style="thick">
        <color theme="4"/>
      </top>
      <bottom/>
      <diagonal/>
    </border>
    <border>
      <left/>
      <right style="thick">
        <color theme="4"/>
      </right>
      <top style="thick">
        <color theme="4"/>
      </top>
      <bottom/>
      <diagonal/>
    </border>
    <border>
      <left/>
      <right style="thick">
        <color theme="4"/>
      </right>
      <top/>
      <bottom/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hair">
        <color theme="4"/>
      </left>
      <right style="hair">
        <color theme="4"/>
      </right>
      <top/>
      <bottom/>
      <diagonal/>
    </border>
    <border>
      <left style="hair">
        <color theme="4"/>
      </left>
      <right style="thick">
        <color theme="1"/>
      </right>
      <top/>
      <bottom style="hair">
        <color theme="4"/>
      </bottom>
      <diagonal/>
    </border>
    <border>
      <left style="hair">
        <color theme="4"/>
      </left>
      <right style="thick">
        <color theme="1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thick">
        <color auto="1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thick">
        <color auto="1"/>
      </right>
      <top style="hair">
        <color theme="4"/>
      </top>
      <bottom/>
      <diagonal/>
    </border>
    <border>
      <left style="hair">
        <color theme="4"/>
      </left>
      <right style="hair">
        <color theme="4"/>
      </right>
      <top style="hair">
        <color theme="4"/>
      </top>
      <bottom style="thick">
        <color auto="1"/>
      </bottom>
      <diagonal/>
    </border>
    <border>
      <left style="hair">
        <color theme="4"/>
      </left>
      <right style="thick">
        <color auto="1"/>
      </right>
      <top style="hair">
        <color theme="4"/>
      </top>
      <bottom style="thick">
        <color auto="1"/>
      </bottom>
      <diagonal/>
    </border>
    <border>
      <left/>
      <right style="hair">
        <color theme="4"/>
      </right>
      <top/>
      <bottom style="hair">
        <color theme="4"/>
      </bottom>
      <diagonal/>
    </border>
    <border>
      <left/>
      <right style="hair">
        <color theme="4"/>
      </right>
      <top style="hair">
        <color theme="4"/>
      </top>
      <bottom style="hair">
        <color theme="4"/>
      </bottom>
      <diagonal/>
    </border>
    <border>
      <left/>
      <right style="hair">
        <color theme="4"/>
      </right>
      <top style="hair">
        <color theme="4"/>
      </top>
      <bottom/>
      <diagonal/>
    </border>
    <border>
      <left/>
      <right style="hair">
        <color theme="4"/>
      </right>
      <top style="hair">
        <color theme="4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hair">
        <color theme="4"/>
      </top>
      <bottom style="hair">
        <color theme="4"/>
      </bottom>
      <diagonal/>
    </border>
    <border>
      <left style="thick">
        <color auto="1"/>
      </left>
      <right style="thick">
        <color auto="1"/>
      </right>
      <top style="hair">
        <color theme="4"/>
      </top>
      <bottom/>
      <diagonal/>
    </border>
    <border>
      <left style="thick">
        <color auto="1"/>
      </left>
      <right style="thick">
        <color auto="1"/>
      </right>
      <top style="hair">
        <color theme="4"/>
      </top>
      <bottom style="thick">
        <color auto="1"/>
      </bottom>
      <diagonal/>
    </border>
    <border>
      <left/>
      <right style="hair">
        <color theme="4"/>
      </right>
      <top/>
      <bottom/>
      <diagonal/>
    </border>
    <border>
      <left/>
      <right/>
      <top style="double">
        <color theme="1"/>
      </top>
      <bottom/>
      <diagonal/>
    </border>
    <border>
      <left style="thick">
        <color auto="1"/>
      </left>
      <right style="thick">
        <color auto="1"/>
      </right>
      <top/>
      <bottom style="hair">
        <color theme="4"/>
      </bottom>
      <diagonal/>
    </border>
    <border>
      <left style="double">
        <color theme="1"/>
      </left>
      <right/>
      <top style="double">
        <color theme="1"/>
      </top>
      <bottom/>
      <diagonal/>
    </border>
    <border>
      <left/>
      <right style="double">
        <color theme="1"/>
      </right>
      <top style="double">
        <color theme="1"/>
      </top>
      <bottom/>
      <diagonal/>
    </border>
    <border>
      <left style="hair">
        <color theme="4"/>
      </left>
      <right style="hair">
        <color theme="4"/>
      </right>
      <top style="double">
        <color theme="1"/>
      </top>
      <bottom style="double">
        <color theme="1"/>
      </bottom>
      <diagonal/>
    </border>
    <border>
      <left style="hair">
        <color theme="4"/>
      </left>
      <right/>
      <top style="double">
        <color theme="1"/>
      </top>
      <bottom style="double">
        <color theme="1"/>
      </bottom>
      <diagonal/>
    </border>
    <border>
      <left style="hair">
        <color theme="4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 style="hair">
        <color theme="4"/>
      </left>
      <right style="thick">
        <color auto="1"/>
      </right>
      <top/>
      <bottom style="hair">
        <color theme="4"/>
      </bottom>
      <diagonal/>
    </border>
    <border>
      <left style="medium">
        <color theme="4"/>
      </left>
      <right/>
      <top style="hair">
        <color theme="4"/>
      </top>
      <bottom style="thick">
        <color auto="1"/>
      </bottom>
      <diagonal/>
    </border>
    <border>
      <left style="hair">
        <color theme="4"/>
      </left>
      <right style="thick">
        <color theme="1"/>
      </right>
      <top style="hair">
        <color theme="4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hair">
        <color theme="4"/>
      </left>
      <right style="thick">
        <color auto="1"/>
      </right>
      <top/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/>
      <right style="medium">
        <color theme="4"/>
      </right>
      <top/>
      <bottom/>
      <diagonal/>
    </border>
    <border>
      <left style="double">
        <color theme="1"/>
      </left>
      <right/>
      <top style="double">
        <color theme="1"/>
      </top>
      <bottom style="double">
        <color theme="1"/>
      </bottom>
      <diagonal/>
    </border>
    <border>
      <left/>
      <right style="hair">
        <color theme="4"/>
      </right>
      <top style="double">
        <color theme="1"/>
      </top>
      <bottom style="double">
        <color theme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theme="1"/>
      </top>
      <bottom style="double">
        <color theme="1"/>
      </bottom>
      <diagonal/>
    </border>
    <border>
      <left style="medium">
        <color theme="4"/>
      </left>
      <right/>
      <top style="hair">
        <color theme="4"/>
      </top>
      <bottom/>
      <diagonal/>
    </border>
    <border>
      <left style="hair">
        <color theme="1"/>
      </left>
      <right style="hair">
        <color theme="1"/>
      </right>
      <top style="thick">
        <color theme="1"/>
      </top>
      <bottom style="thick">
        <color theme="1"/>
      </bottom>
      <diagonal/>
    </border>
    <border>
      <left style="hair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hair">
        <color theme="4"/>
      </left>
      <right style="thick">
        <color theme="1"/>
      </right>
      <top style="double">
        <color theme="1"/>
      </top>
      <bottom style="hair">
        <color theme="4"/>
      </bottom>
      <diagonal/>
    </border>
    <border>
      <left style="hair">
        <color theme="4"/>
      </left>
      <right style="thick">
        <color theme="1"/>
      </right>
      <top/>
      <bottom/>
      <diagonal/>
    </border>
    <border>
      <left/>
      <right style="hair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theme="1"/>
      </right>
      <top style="medium">
        <color theme="4" tint="-0.24994659260841701"/>
      </top>
      <bottom style="hair">
        <color theme="4"/>
      </bottom>
      <diagonal/>
    </border>
    <border>
      <left/>
      <right style="double">
        <color theme="1"/>
      </right>
      <top style="hair">
        <color theme="4"/>
      </top>
      <bottom style="hair">
        <color theme="4"/>
      </bottom>
      <diagonal/>
    </border>
    <border>
      <left/>
      <right style="double">
        <color theme="1"/>
      </right>
      <top style="hair">
        <color theme="4"/>
      </top>
      <bottom/>
      <diagonal/>
    </border>
    <border>
      <left/>
      <right style="double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theme="1"/>
      </right>
      <top/>
      <bottom style="hair">
        <color theme="4"/>
      </bottom>
      <diagonal/>
    </border>
    <border>
      <left/>
      <right style="dashed">
        <color auto="1"/>
      </right>
      <top style="double">
        <color theme="1"/>
      </top>
      <bottom style="hair">
        <color theme="4"/>
      </bottom>
      <diagonal/>
    </border>
    <border>
      <left/>
      <right style="dashed">
        <color auto="1"/>
      </right>
      <top/>
      <bottom style="hair">
        <color theme="4"/>
      </bottom>
      <diagonal/>
    </border>
    <border>
      <left/>
      <right style="hair">
        <color auto="1"/>
      </right>
      <top style="double">
        <color theme="1"/>
      </top>
      <bottom style="double">
        <color theme="1"/>
      </bottom>
      <diagonal/>
    </border>
    <border>
      <left/>
      <right style="dashed">
        <color theme="1"/>
      </right>
      <top style="double">
        <color theme="1"/>
      </top>
      <bottom style="hair">
        <color theme="4"/>
      </bottom>
      <diagonal/>
    </border>
    <border>
      <left/>
      <right style="dashed">
        <color theme="1"/>
      </right>
      <top/>
      <bottom style="hair">
        <color theme="4"/>
      </bottom>
      <diagonal/>
    </border>
    <border>
      <left/>
      <right style="double">
        <color theme="1"/>
      </right>
      <top style="double">
        <color theme="1"/>
      </top>
      <bottom style="hair">
        <color theme="4"/>
      </bottom>
      <diagonal/>
    </border>
    <border>
      <left style="hair">
        <color auto="1"/>
      </left>
      <right style="thick">
        <color theme="1"/>
      </right>
      <top style="double">
        <color theme="1"/>
      </top>
      <bottom style="double">
        <color theme="1"/>
      </bottom>
      <diagonal/>
    </border>
    <border>
      <left/>
      <right style="thick">
        <color theme="1"/>
      </right>
      <top/>
      <bottom style="hair">
        <color theme="4"/>
      </bottom>
      <diagonal/>
    </border>
    <border>
      <left style="thick">
        <color auto="1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/>
      <right style="double">
        <color theme="1"/>
      </right>
      <top/>
      <bottom/>
      <diagonal/>
    </border>
    <border>
      <left/>
      <right style="dashed">
        <color theme="1"/>
      </right>
      <top/>
      <bottom/>
      <diagonal/>
    </border>
    <border>
      <left/>
      <right style="dashed">
        <color auto="1"/>
      </right>
      <top/>
      <bottom/>
      <diagonal/>
    </border>
    <border>
      <left/>
      <right style="thick">
        <color theme="1"/>
      </right>
      <top/>
      <bottom/>
      <diagonal/>
    </border>
    <border>
      <left style="thick">
        <color auto="1"/>
      </left>
      <right style="double">
        <color theme="1"/>
      </right>
      <top style="hair">
        <color auto="1"/>
      </top>
      <bottom style="thick">
        <color auto="1"/>
      </bottom>
      <diagonal/>
    </border>
    <border>
      <left/>
      <right style="dashed">
        <color theme="1"/>
      </right>
      <top style="hair">
        <color auto="1"/>
      </top>
      <bottom style="thick">
        <color auto="1"/>
      </bottom>
      <diagonal/>
    </border>
    <border>
      <left/>
      <right style="dashed">
        <color auto="1"/>
      </right>
      <top style="hair">
        <color auto="1"/>
      </top>
      <bottom style="thick">
        <color auto="1"/>
      </bottom>
      <diagonal/>
    </border>
    <border>
      <left/>
      <right style="thick">
        <color theme="1"/>
      </right>
      <top style="hair">
        <color auto="1"/>
      </top>
      <bottom style="thick">
        <color auto="1"/>
      </bottom>
      <diagonal/>
    </border>
    <border>
      <left style="thick">
        <color theme="1"/>
      </left>
      <right style="double">
        <color theme="1"/>
      </right>
      <top style="hair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1"/>
      </left>
      <right style="thick">
        <color theme="1"/>
      </right>
      <top style="double">
        <color theme="1"/>
      </top>
      <bottom/>
      <diagonal/>
    </border>
    <border>
      <left style="thick">
        <color theme="1"/>
      </left>
      <right style="thick">
        <color theme="1"/>
      </right>
      <top/>
      <bottom/>
      <diagonal/>
    </border>
    <border>
      <left style="thick">
        <color auto="1"/>
      </left>
      <right style="thick">
        <color theme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theme="1"/>
      </bottom>
      <diagonal/>
    </border>
    <border>
      <left style="double">
        <color theme="1"/>
      </left>
      <right/>
      <top/>
      <bottom style="double">
        <color theme="1"/>
      </bottom>
      <diagonal/>
    </border>
    <border>
      <left/>
      <right style="double">
        <color theme="1"/>
      </right>
      <top/>
      <bottom style="double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theme="1"/>
      </left>
      <right style="hair">
        <color theme="4"/>
      </right>
      <top style="double">
        <color theme="1"/>
      </top>
      <bottom style="hair">
        <color theme="4"/>
      </bottom>
      <diagonal/>
    </border>
    <border>
      <left style="double">
        <color theme="1"/>
      </left>
      <right style="hair">
        <color theme="4"/>
      </right>
      <top/>
      <bottom style="hair">
        <color theme="4"/>
      </bottom>
      <diagonal/>
    </border>
    <border>
      <left style="double">
        <color theme="1"/>
      </left>
      <right style="hair">
        <color theme="4"/>
      </right>
      <top/>
      <bottom/>
      <diagonal/>
    </border>
    <border>
      <left style="double">
        <color theme="1"/>
      </left>
      <right style="hair">
        <color theme="4"/>
      </right>
      <top style="hair">
        <color rgb="FF0070C0"/>
      </top>
      <bottom/>
      <diagonal/>
    </border>
    <border>
      <left style="double">
        <color theme="1"/>
      </left>
      <right style="hair">
        <color rgb="FF0070C0"/>
      </right>
      <top/>
      <bottom style="hair">
        <color rgb="FF0070C0"/>
      </bottom>
      <diagonal/>
    </border>
    <border>
      <left style="double">
        <color theme="1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thick">
        <color theme="1"/>
      </right>
      <top style="double">
        <color theme="1"/>
      </top>
      <bottom style="hair">
        <color rgb="FF0070C0"/>
      </bottom>
      <diagonal/>
    </border>
    <border>
      <left style="hair">
        <color rgb="FF0070C0"/>
      </left>
      <right style="thick">
        <color theme="1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thick">
        <color theme="1"/>
      </right>
      <top style="hair">
        <color rgb="FF0070C0"/>
      </top>
      <bottom/>
      <diagonal/>
    </border>
    <border>
      <left style="hair">
        <color rgb="FF0070C0"/>
      </left>
      <right style="thick">
        <color theme="1"/>
      </right>
      <top/>
      <bottom style="hair">
        <color rgb="FF0070C0"/>
      </bottom>
      <diagonal/>
    </border>
    <border>
      <left style="dashed">
        <color auto="1"/>
      </left>
      <right style="thick">
        <color theme="1"/>
      </right>
      <top style="hair">
        <color rgb="FF0070C0"/>
      </top>
      <bottom style="hair">
        <color rgb="FF0070C0"/>
      </bottom>
      <diagonal/>
    </border>
    <border>
      <left style="dashed">
        <color auto="1"/>
      </left>
      <right style="thick">
        <color theme="1"/>
      </right>
      <top style="hair">
        <color rgb="FF0070C0"/>
      </top>
      <bottom style="thick">
        <color auto="1"/>
      </bottom>
      <diagonal/>
    </border>
    <border>
      <left/>
      <right/>
      <top style="double">
        <color theme="1"/>
      </top>
      <bottom style="hair">
        <color theme="4"/>
      </bottom>
      <diagonal/>
    </border>
    <border>
      <left/>
      <right/>
      <top/>
      <bottom style="hair">
        <color theme="4"/>
      </bottom>
      <diagonal/>
    </border>
    <border>
      <left style="dashed">
        <color auto="1"/>
      </left>
      <right style="thick">
        <color theme="1"/>
      </right>
      <top/>
      <bottom style="hair">
        <color rgb="FF0070C0"/>
      </bottom>
      <diagonal/>
    </border>
    <border>
      <left style="hair">
        <color theme="4"/>
      </left>
      <right style="hair">
        <color rgb="FF0070C0"/>
      </right>
      <top style="double">
        <color theme="1"/>
      </top>
      <bottom style="hair">
        <color rgb="FF0070C0"/>
      </bottom>
      <diagonal/>
    </border>
    <border>
      <left style="hair">
        <color theme="4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theme="4"/>
      </left>
      <right style="hair">
        <color rgb="FF0070C0"/>
      </right>
      <top style="hair">
        <color rgb="FF0070C0"/>
      </top>
      <bottom/>
      <diagonal/>
    </border>
    <border>
      <left style="hair">
        <color theme="4"/>
      </left>
      <right style="hair">
        <color rgb="FF0070C0"/>
      </right>
      <top/>
      <bottom style="hair">
        <color rgb="FF0070C0"/>
      </bottom>
      <diagonal/>
    </border>
    <border>
      <left style="hair">
        <color theme="1"/>
      </left>
      <right style="hair">
        <color rgb="FF0070C0"/>
      </right>
      <top style="thick">
        <color theme="1"/>
      </top>
      <bottom style="thick">
        <color theme="1"/>
      </bottom>
      <diagonal/>
    </border>
    <border>
      <left style="hair">
        <color rgb="FF0070C0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 style="thick">
        <color auto="1"/>
      </left>
      <right style="hair">
        <color rgb="FF00B0F0"/>
      </right>
      <top style="hair">
        <color theme="4"/>
      </top>
      <bottom style="hair">
        <color rgb="FF00B0F0"/>
      </bottom>
      <diagonal/>
    </border>
    <border>
      <left style="hair">
        <color rgb="FF00B0F0"/>
      </left>
      <right style="hair">
        <color rgb="FF00B0F0"/>
      </right>
      <top style="hair">
        <color theme="4"/>
      </top>
      <bottom style="hair">
        <color rgb="FF00B0F0"/>
      </bottom>
      <diagonal/>
    </border>
    <border>
      <left style="thick">
        <color auto="1"/>
      </left>
      <right style="hair">
        <color rgb="FF00B0F0"/>
      </right>
      <top style="hair">
        <color rgb="FF00B0F0"/>
      </top>
      <bottom style="hair">
        <color theme="4"/>
      </bottom>
      <diagonal/>
    </border>
    <border>
      <left style="hair">
        <color rgb="FF00B0F0"/>
      </left>
      <right style="hair">
        <color rgb="FF00B0F0"/>
      </right>
      <top style="hair">
        <color rgb="FF00B0F0"/>
      </top>
      <bottom style="hair">
        <color theme="4"/>
      </bottom>
      <diagonal/>
    </border>
    <border>
      <left style="hair">
        <color rgb="FF00B0F0"/>
      </left>
      <right style="thick">
        <color auto="1"/>
      </right>
      <top style="hair">
        <color theme="4"/>
      </top>
      <bottom style="hair">
        <color rgb="FF00B0F0"/>
      </bottom>
      <diagonal/>
    </border>
    <border>
      <left style="hair">
        <color rgb="FF00B0F0"/>
      </left>
      <right style="thick">
        <color auto="1"/>
      </right>
      <top style="hair">
        <color rgb="FF00B0F0"/>
      </top>
      <bottom style="hair">
        <color theme="4"/>
      </bottom>
      <diagonal/>
    </border>
    <border>
      <left/>
      <right/>
      <top style="hair">
        <color theme="4"/>
      </top>
      <bottom style="hair">
        <color rgb="FF00B0F0"/>
      </bottom>
      <diagonal/>
    </border>
    <border>
      <left style="thick">
        <color auto="1"/>
      </left>
      <right style="double">
        <color auto="1"/>
      </right>
      <top style="hair">
        <color theme="4"/>
      </top>
      <bottom style="hair">
        <color rgb="FF00B0F0"/>
      </bottom>
      <diagonal/>
    </border>
    <border>
      <left style="thick">
        <color auto="1"/>
      </left>
      <right style="double">
        <color auto="1"/>
      </right>
      <top style="hair">
        <color rgb="FF00B0F0"/>
      </top>
      <bottom style="hair">
        <color theme="4"/>
      </bottom>
      <diagonal/>
    </border>
    <border>
      <left style="dashed">
        <color theme="1"/>
      </left>
      <right style="dashed">
        <color theme="1"/>
      </right>
      <top style="double">
        <color theme="1"/>
      </top>
      <bottom style="hair">
        <color theme="4"/>
      </bottom>
      <diagonal/>
    </border>
    <border>
      <left/>
      <right/>
      <top style="hair">
        <color rgb="FF00B0F0"/>
      </top>
      <bottom style="hair">
        <color theme="4"/>
      </bottom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 style="thick">
        <color theme="1"/>
      </right>
      <top style="double">
        <color theme="1"/>
      </top>
      <bottom style="hair">
        <color rgb="FF0070C0"/>
      </bottom>
      <diagonal/>
    </border>
    <border>
      <left/>
      <right style="thick">
        <color theme="1"/>
      </right>
      <top style="hair">
        <color rgb="FF0070C0"/>
      </top>
      <bottom style="hair">
        <color rgb="FF0070C0"/>
      </bottom>
      <diagonal/>
    </border>
    <border>
      <left/>
      <right style="thick">
        <color theme="1"/>
      </right>
      <top style="hair">
        <color rgb="FF0070C0"/>
      </top>
      <bottom style="thick">
        <color auto="1"/>
      </bottom>
      <diagonal/>
    </border>
    <border>
      <left/>
      <right style="thick">
        <color theme="1"/>
      </right>
      <top/>
      <bottom style="hair">
        <color rgb="FF0070C0"/>
      </bottom>
      <diagonal/>
    </border>
    <border>
      <left style="dashed">
        <color theme="1"/>
      </left>
      <right style="dashed">
        <color theme="1"/>
      </right>
      <top/>
      <bottom style="hair">
        <color theme="4"/>
      </bottom>
      <diagonal/>
    </border>
    <border>
      <left style="dashed">
        <color theme="1"/>
      </left>
      <right style="dashed">
        <color theme="1"/>
      </right>
      <top/>
      <bottom/>
      <diagonal/>
    </border>
    <border>
      <left style="dashed">
        <color theme="1"/>
      </left>
      <right style="dashed">
        <color theme="1"/>
      </right>
      <top style="hair">
        <color auto="1"/>
      </top>
      <bottom style="thick">
        <color auto="1"/>
      </bottom>
      <diagonal/>
    </border>
  </borders>
  <cellStyleXfs count="14">
    <xf numFmtId="0" fontId="0" fillId="0" borderId="0"/>
    <xf numFmtId="0" fontId="7" fillId="0" borderId="0">
      <alignment vertical="center"/>
    </xf>
    <xf numFmtId="0" fontId="13" fillId="0" borderId="0"/>
    <xf numFmtId="0" fontId="6" fillId="0" borderId="0"/>
    <xf numFmtId="0" fontId="5" fillId="5" borderId="0" applyNumberFormat="0" applyBorder="0" applyAlignment="0" applyProtection="0"/>
    <xf numFmtId="0" fontId="5" fillId="0" borderId="0"/>
    <xf numFmtId="0" fontId="5" fillId="0" borderId="0"/>
    <xf numFmtId="44" fontId="22" fillId="0" borderId="0" applyFont="0" applyFill="0" applyBorder="0" applyAlignment="0" applyProtection="0"/>
    <xf numFmtId="0" fontId="3" fillId="0" borderId="0"/>
    <xf numFmtId="0" fontId="3" fillId="5" borderId="0" applyNumberFormat="0" applyBorder="0" applyAlignment="0" applyProtection="0"/>
    <xf numFmtId="0" fontId="3" fillId="0" borderId="0"/>
    <xf numFmtId="0" fontId="3" fillId="0" borderId="0"/>
    <xf numFmtId="44" fontId="22" fillId="0" borderId="0" applyFont="0" applyFill="0" applyBorder="0" applyAlignment="0" applyProtection="0"/>
    <xf numFmtId="0" fontId="34" fillId="0" borderId="0" applyNumberFormat="0" applyFill="0" applyBorder="0" applyAlignment="0" applyProtection="0"/>
  </cellStyleXfs>
  <cellXfs count="248">
    <xf numFmtId="0" fontId="0" fillId="0" borderId="0" xfId="0"/>
    <xf numFmtId="0" fontId="14" fillId="0" borderId="0" xfId="2" applyFont="1"/>
    <xf numFmtId="168" fontId="15" fillId="0" borderId="11" xfId="2" quotePrefix="1" applyNumberFormat="1" applyFont="1" applyFill="1" applyBorder="1" applyAlignment="1">
      <alignment horizontal="center" vertical="center"/>
    </xf>
    <xf numFmtId="0" fontId="6" fillId="0" borderId="0" xfId="3"/>
    <xf numFmtId="0" fontId="16" fillId="0" borderId="12" xfId="2" applyFont="1" applyBorder="1"/>
    <xf numFmtId="169" fontId="16" fillId="0" borderId="12" xfId="2" quotePrefix="1" applyNumberFormat="1" applyFont="1" applyFill="1" applyBorder="1" applyAlignment="1" applyProtection="1">
      <alignment horizontal="right" vertical="center"/>
    </xf>
    <xf numFmtId="169" fontId="16" fillId="0" borderId="12" xfId="2" applyNumberFormat="1" applyFont="1" applyFill="1" applyBorder="1" applyAlignment="1" applyProtection="1">
      <alignment horizontal="right" vertical="center"/>
    </xf>
    <xf numFmtId="16" fontId="6" fillId="0" borderId="12" xfId="3" applyNumberFormat="1" applyBorder="1"/>
    <xf numFmtId="0" fontId="6" fillId="0" borderId="12" xfId="3" applyBorder="1"/>
    <xf numFmtId="0" fontId="7" fillId="0" borderId="0" xfId="1" applyAlignment="1" applyProtection="1">
      <alignment horizontal="center" vertical="center"/>
      <protection hidden="1"/>
    </xf>
    <xf numFmtId="0" fontId="9" fillId="0" borderId="7" xfId="1" applyFont="1" applyBorder="1" applyAlignment="1" applyProtection="1">
      <alignment horizontal="center" vertical="center"/>
      <protection hidden="1"/>
    </xf>
    <xf numFmtId="167" fontId="9" fillId="0" borderId="7" xfId="1" applyNumberFormat="1" applyFont="1" applyBorder="1" applyAlignment="1" applyProtection="1">
      <alignment horizontal="center" vertical="center"/>
      <protection hidden="1"/>
    </xf>
    <xf numFmtId="0" fontId="8" fillId="0" borderId="14" xfId="1" applyFont="1" applyBorder="1" applyAlignment="1" applyProtection="1">
      <alignment horizontal="right"/>
      <protection hidden="1"/>
    </xf>
    <xf numFmtId="20" fontId="8" fillId="2" borderId="15" xfId="1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right"/>
      <protection hidden="1"/>
    </xf>
    <xf numFmtId="20" fontId="8" fillId="2" borderId="16" xfId="1" applyNumberFormat="1" applyFont="1" applyFill="1" applyBorder="1" applyAlignment="1" applyProtection="1">
      <alignment horizontal="center" vertical="center"/>
      <protection locked="0"/>
    </xf>
    <xf numFmtId="167" fontId="8" fillId="2" borderId="16" xfId="1" applyNumberFormat="1" applyFont="1" applyFill="1" applyBorder="1" applyAlignment="1" applyProtection="1">
      <alignment horizontal="center" vertical="center"/>
      <protection locked="0"/>
    </xf>
    <xf numFmtId="0" fontId="8" fillId="0" borderId="13" xfId="1" applyFont="1" applyBorder="1" applyAlignment="1" applyProtection="1">
      <alignment horizontal="right"/>
      <protection hidden="1"/>
    </xf>
    <xf numFmtId="167" fontId="8" fillId="2" borderId="17" xfId="1" applyNumberFormat="1" applyFont="1" applyFill="1" applyBorder="1" applyAlignment="1" applyProtection="1">
      <alignment horizontal="center" vertical="center"/>
      <protection locked="0"/>
    </xf>
    <xf numFmtId="0" fontId="7" fillId="3" borderId="0" xfId="1" applyFill="1" applyAlignment="1" applyProtection="1">
      <alignment horizontal="center" vertical="center"/>
      <protection hidden="1"/>
    </xf>
    <xf numFmtId="0" fontId="18" fillId="6" borderId="33" xfId="4" applyFont="1" applyFill="1" applyBorder="1" applyAlignment="1" applyProtection="1">
      <alignment horizontal="center" vertical="center"/>
      <protection hidden="1"/>
    </xf>
    <xf numFmtId="0" fontId="5" fillId="5" borderId="8" xfId="4" applyBorder="1" applyAlignment="1" applyProtection="1">
      <alignment horizontal="centerContinuous" vertical="center" wrapText="1"/>
      <protection hidden="1"/>
    </xf>
    <xf numFmtId="0" fontId="7" fillId="7" borderId="0" xfId="1" applyFill="1" applyAlignment="1" applyProtection="1">
      <alignment horizontal="center" vertical="center"/>
      <protection hidden="1"/>
    </xf>
    <xf numFmtId="0" fontId="9" fillId="7" borderId="0" xfId="1" applyFont="1" applyFill="1" applyBorder="1" applyAlignment="1" applyProtection="1">
      <alignment horizontal="center" vertical="center"/>
      <protection hidden="1"/>
    </xf>
    <xf numFmtId="0" fontId="10" fillId="7" borderId="0" xfId="1" applyFont="1" applyFill="1" applyAlignment="1" applyProtection="1">
      <alignment horizontal="center" vertical="center"/>
      <protection hidden="1"/>
    </xf>
    <xf numFmtId="0" fontId="9" fillId="7" borderId="0" xfId="1" applyFont="1" applyFill="1" applyAlignment="1" applyProtection="1">
      <alignment horizontal="center" vertical="center"/>
      <protection hidden="1"/>
    </xf>
    <xf numFmtId="0" fontId="19" fillId="8" borderId="0" xfId="4" applyFont="1" applyFill="1" applyAlignment="1" applyProtection="1">
      <alignment horizontal="center" vertical="center"/>
      <protection hidden="1"/>
    </xf>
    <xf numFmtId="49" fontId="20" fillId="8" borderId="35" xfId="4" applyNumberFormat="1" applyFont="1" applyFill="1" applyBorder="1" applyAlignment="1" applyProtection="1">
      <alignment horizontal="center" vertical="center"/>
      <protection hidden="1"/>
    </xf>
    <xf numFmtId="0" fontId="18" fillId="9" borderId="33" xfId="4" applyFont="1" applyFill="1" applyBorder="1" applyAlignment="1" applyProtection="1">
      <alignment horizontal="center" vertical="center"/>
      <protection hidden="1"/>
    </xf>
    <xf numFmtId="49" fontId="20" fillId="8" borderId="33" xfId="4" applyNumberFormat="1" applyFont="1" applyFill="1" applyBorder="1" applyAlignment="1" applyProtection="1">
      <alignment horizontal="center" vertical="center"/>
      <protection hidden="1"/>
    </xf>
    <xf numFmtId="0" fontId="20" fillId="8" borderId="33" xfId="4" applyFont="1" applyFill="1" applyBorder="1" applyAlignment="1" applyProtection="1">
      <alignment horizontal="center" vertical="center"/>
      <protection hidden="1"/>
    </xf>
    <xf numFmtId="164" fontId="5" fillId="8" borderId="2" xfId="4" applyNumberFormat="1" applyFill="1" applyBorder="1" applyAlignment="1" applyProtection="1">
      <alignment horizontal="center" vertical="center"/>
      <protection hidden="1"/>
    </xf>
    <xf numFmtId="164" fontId="5" fillId="8" borderId="4" xfId="4" applyNumberFormat="1" applyFill="1" applyBorder="1" applyAlignment="1" applyProtection="1">
      <alignment horizontal="center" vertical="center"/>
      <protection hidden="1"/>
    </xf>
    <xf numFmtId="164" fontId="5" fillId="8" borderId="41" xfId="4" applyNumberFormat="1" applyFill="1" applyBorder="1" applyAlignment="1" applyProtection="1">
      <alignment horizontal="center" vertical="center"/>
      <protection hidden="1"/>
    </xf>
    <xf numFmtId="164" fontId="5" fillId="8" borderId="52" xfId="4" applyNumberFormat="1" applyFill="1" applyBorder="1" applyAlignment="1" applyProtection="1">
      <alignment horizontal="center" vertical="center"/>
      <protection hidden="1"/>
    </xf>
    <xf numFmtId="0" fontId="5" fillId="4" borderId="0" xfId="4" applyFill="1" applyAlignment="1" applyProtection="1">
      <alignment horizontal="center" vertical="center"/>
      <protection hidden="1"/>
    </xf>
    <xf numFmtId="0" fontId="7" fillId="4" borderId="0" xfId="1" applyFill="1" applyAlignment="1" applyProtection="1">
      <alignment horizontal="center" vertical="center"/>
      <protection hidden="1"/>
    </xf>
    <xf numFmtId="0" fontId="17" fillId="4" borderId="48" xfId="4" applyFont="1" applyFill="1" applyBorder="1" applyAlignment="1" applyProtection="1">
      <alignment horizontal="center" vertical="center" wrapText="1"/>
      <protection hidden="1"/>
    </xf>
    <xf numFmtId="0" fontId="17" fillId="4" borderId="50" xfId="4" applyFont="1" applyFill="1" applyBorder="1" applyAlignment="1" applyProtection="1">
      <alignment horizontal="center" vertical="center" wrapText="1"/>
      <protection hidden="1"/>
    </xf>
    <xf numFmtId="0" fontId="17" fillId="4" borderId="49" xfId="4" applyFont="1" applyFill="1" applyBorder="1" applyAlignment="1" applyProtection="1">
      <alignment horizontal="center" vertical="center" wrapText="1"/>
      <protection hidden="1"/>
    </xf>
    <xf numFmtId="0" fontId="17" fillId="4" borderId="37" xfId="4" applyFont="1" applyFill="1" applyBorder="1" applyAlignment="1" applyProtection="1">
      <alignment horizontal="center" vertical="center" wrapText="1"/>
      <protection hidden="1"/>
    </xf>
    <xf numFmtId="0" fontId="17" fillId="4" borderId="51" xfId="4" applyFont="1" applyFill="1" applyBorder="1" applyAlignment="1" applyProtection="1">
      <alignment horizontal="center" vertical="center" wrapText="1"/>
      <protection hidden="1"/>
    </xf>
    <xf numFmtId="0" fontId="17" fillId="4" borderId="39" xfId="4" applyFont="1" applyFill="1" applyBorder="1" applyAlignment="1" applyProtection="1">
      <alignment horizontal="center" vertical="center" wrapText="1"/>
      <protection hidden="1"/>
    </xf>
    <xf numFmtId="0" fontId="7" fillId="0" borderId="0" xfId="1" applyBorder="1" applyAlignment="1" applyProtection="1">
      <alignment horizontal="center" vertical="center"/>
      <protection hidden="1"/>
    </xf>
    <xf numFmtId="0" fontId="17" fillId="4" borderId="36" xfId="4" applyFont="1" applyFill="1" applyBorder="1" applyAlignment="1" applyProtection="1">
      <alignment horizontal="center" vertical="center" wrapText="1"/>
      <protection hidden="1"/>
    </xf>
    <xf numFmtId="0" fontId="17" fillId="4" borderId="66" xfId="4" applyFont="1" applyFill="1" applyBorder="1" applyAlignment="1" applyProtection="1">
      <alignment horizontal="center" vertical="center" wrapText="1"/>
      <protection hidden="1"/>
    </xf>
    <xf numFmtId="0" fontId="17" fillId="4" borderId="70" xfId="4" applyFont="1" applyFill="1" applyBorder="1" applyAlignment="1" applyProtection="1">
      <alignment horizontal="center" vertical="center" wrapText="1"/>
      <protection hidden="1"/>
    </xf>
    <xf numFmtId="0" fontId="17" fillId="4" borderId="38" xfId="4" applyFont="1" applyFill="1" applyBorder="1" applyAlignment="1" applyProtection="1">
      <alignment horizontal="center" vertical="center" wrapText="1"/>
      <protection hidden="1"/>
    </xf>
    <xf numFmtId="0" fontId="17" fillId="4" borderId="72" xfId="4" applyFont="1" applyFill="1" applyBorder="1" applyAlignment="1" applyProtection="1">
      <alignment horizontal="center" vertical="center" wrapText="1"/>
      <protection hidden="1"/>
    </xf>
    <xf numFmtId="165" fontId="18" fillId="8" borderId="25" xfId="4" applyNumberFormat="1" applyFont="1" applyFill="1" applyBorder="1" applyAlignment="1" applyProtection="1">
      <alignment horizontal="center" vertical="center"/>
      <protection locked="0"/>
    </xf>
    <xf numFmtId="165" fontId="18" fillId="8" borderId="3" xfId="4" applyNumberFormat="1" applyFont="1" applyFill="1" applyBorder="1" applyAlignment="1" applyProtection="1">
      <alignment horizontal="center" vertical="center"/>
      <protection locked="0"/>
    </xf>
    <xf numFmtId="165" fontId="18" fillId="8" borderId="19" xfId="4" applyNumberFormat="1" applyFont="1" applyFill="1" applyBorder="1" applyAlignment="1" applyProtection="1">
      <alignment horizontal="center" vertical="center"/>
      <protection locked="0"/>
    </xf>
    <xf numFmtId="166" fontId="18" fillId="8" borderId="69" xfId="4" applyNumberFormat="1" applyFont="1" applyFill="1" applyBorder="1" applyAlignment="1" applyProtection="1">
      <alignment horizontal="center" vertical="center"/>
      <protection hidden="1"/>
    </xf>
    <xf numFmtId="166" fontId="18" fillId="8" borderId="63" xfId="4" applyNumberFormat="1" applyFont="1" applyFill="1" applyBorder="1" applyAlignment="1" applyProtection="1">
      <alignment horizontal="center" vertical="center"/>
      <protection hidden="1"/>
    </xf>
    <xf numFmtId="165" fontId="18" fillId="8" borderId="26" xfId="4" applyNumberFormat="1" applyFont="1" applyFill="1" applyBorder="1" applyAlignment="1" applyProtection="1">
      <alignment horizontal="center" vertical="center"/>
      <protection locked="0"/>
    </xf>
    <xf numFmtId="165" fontId="18" fillId="8" borderId="5" xfId="4" applyNumberFormat="1" applyFont="1" applyFill="1" applyBorder="1" applyAlignment="1" applyProtection="1">
      <alignment horizontal="center" vertical="center"/>
      <protection locked="0"/>
    </xf>
    <xf numFmtId="165" fontId="18" fillId="8" borderId="20" xfId="4" applyNumberFormat="1" applyFont="1" applyFill="1" applyBorder="1" applyAlignment="1" applyProtection="1">
      <alignment horizontal="center" vertical="center"/>
      <protection locked="0"/>
    </xf>
    <xf numFmtId="166" fontId="18" fillId="8" borderId="73" xfId="4" applyNumberFormat="1" applyFont="1" applyFill="1" applyBorder="1" applyAlignment="1" applyProtection="1">
      <alignment horizontal="center" vertical="center"/>
      <protection hidden="1"/>
    </xf>
    <xf numFmtId="166" fontId="18" fillId="8" borderId="67" xfId="4" applyNumberFormat="1" applyFont="1" applyFill="1" applyBorder="1" applyAlignment="1" applyProtection="1">
      <alignment horizontal="center" vertical="center"/>
      <protection hidden="1"/>
    </xf>
    <xf numFmtId="166" fontId="18" fillId="8" borderId="59" xfId="4" applyNumberFormat="1" applyFont="1" applyFill="1" applyBorder="1" applyAlignment="1" applyProtection="1">
      <alignment horizontal="center" vertical="center"/>
      <protection hidden="1"/>
    </xf>
    <xf numFmtId="166" fontId="18" fillId="8" borderId="25" xfId="4" applyNumberFormat="1" applyFont="1" applyFill="1" applyBorder="1" applyAlignment="1" applyProtection="1">
      <alignment horizontal="center" vertical="center"/>
      <protection hidden="1"/>
    </xf>
    <xf numFmtId="166" fontId="18" fillId="8" borderId="3" xfId="4" applyNumberFormat="1" applyFont="1" applyFill="1" applyBorder="1" applyAlignment="1" applyProtection="1">
      <alignment horizontal="center" vertical="center"/>
      <protection hidden="1"/>
    </xf>
    <xf numFmtId="166" fontId="18" fillId="8" borderId="56" xfId="4" applyNumberFormat="1" applyFont="1" applyFill="1" applyBorder="1" applyAlignment="1" applyProtection="1">
      <alignment horizontal="center" vertical="center"/>
      <protection hidden="1"/>
    </xf>
    <xf numFmtId="166" fontId="18" fillId="8" borderId="68" xfId="4" applyNumberFormat="1" applyFont="1" applyFill="1" applyBorder="1" applyAlignment="1" applyProtection="1">
      <alignment horizontal="center" vertical="center"/>
      <protection hidden="1"/>
    </xf>
    <xf numFmtId="166" fontId="18" fillId="8" borderId="65" xfId="4" applyNumberFormat="1" applyFont="1" applyFill="1" applyBorder="1" applyAlignment="1" applyProtection="1">
      <alignment horizontal="center" vertical="center"/>
      <protection hidden="1"/>
    </xf>
    <xf numFmtId="166" fontId="18" fillId="8" borderId="60" xfId="4" applyNumberFormat="1" applyFont="1" applyFill="1" applyBorder="1" applyAlignment="1" applyProtection="1">
      <alignment horizontal="center" vertical="center"/>
      <protection hidden="1"/>
    </xf>
    <xf numFmtId="166" fontId="18" fillId="8" borderId="19" xfId="4" applyNumberFormat="1" applyFont="1" applyFill="1" applyBorder="1" applyAlignment="1" applyProtection="1">
      <alignment horizontal="center" vertical="center"/>
      <protection hidden="1"/>
    </xf>
    <xf numFmtId="166" fontId="18" fillId="8" borderId="5" xfId="4" applyNumberFormat="1" applyFont="1" applyFill="1" applyBorder="1" applyAlignment="1" applyProtection="1">
      <alignment horizontal="center" vertical="center"/>
      <protection hidden="1"/>
    </xf>
    <xf numFmtId="166" fontId="18" fillId="8" borderId="74" xfId="4" applyNumberFormat="1" applyFont="1" applyFill="1" applyBorder="1" applyAlignment="1" applyProtection="1">
      <alignment horizontal="center" vertical="center"/>
      <protection hidden="1"/>
    </xf>
    <xf numFmtId="166" fontId="18" fillId="8" borderId="75" xfId="4" applyNumberFormat="1" applyFont="1" applyFill="1" applyBorder="1" applyAlignment="1" applyProtection="1">
      <alignment horizontal="center" vertical="center"/>
      <protection hidden="1"/>
    </xf>
    <xf numFmtId="166" fontId="18" fillId="8" borderId="61" xfId="4" applyNumberFormat="1" applyFont="1" applyFill="1" applyBorder="1" applyAlignment="1" applyProtection="1">
      <alignment horizontal="center" vertical="center"/>
      <protection hidden="1"/>
    </xf>
    <xf numFmtId="166" fontId="18" fillId="8" borderId="32" xfId="4" applyNumberFormat="1" applyFont="1" applyFill="1" applyBorder="1" applyAlignment="1" applyProtection="1">
      <alignment horizontal="center" vertical="center"/>
      <protection hidden="1"/>
    </xf>
    <xf numFmtId="166" fontId="18" fillId="8" borderId="18" xfId="4" applyNumberFormat="1" applyFont="1" applyFill="1" applyBorder="1" applyAlignment="1" applyProtection="1">
      <alignment horizontal="center" vertical="center"/>
      <protection hidden="1"/>
    </xf>
    <xf numFmtId="166" fontId="18" fillId="8" borderId="57" xfId="4" applyNumberFormat="1" applyFont="1" applyFill="1" applyBorder="1" applyAlignment="1" applyProtection="1">
      <alignment horizontal="center" vertical="center"/>
      <protection hidden="1"/>
    </xf>
    <xf numFmtId="165" fontId="18" fillId="8" borderId="28" xfId="4" applyNumberFormat="1" applyFont="1" applyFill="1" applyBorder="1" applyAlignment="1" applyProtection="1">
      <alignment horizontal="center" vertical="center"/>
      <protection locked="0"/>
    </xf>
    <xf numFmtId="165" fontId="18" fillId="8" borderId="23" xfId="4" applyNumberFormat="1" applyFont="1" applyFill="1" applyBorder="1" applyAlignment="1" applyProtection="1">
      <alignment horizontal="center" vertical="center"/>
      <protection locked="0"/>
    </xf>
    <xf numFmtId="165" fontId="18" fillId="8" borderId="42" xfId="4" applyNumberFormat="1" applyFont="1" applyFill="1" applyBorder="1" applyAlignment="1" applyProtection="1">
      <alignment horizontal="center" vertical="center"/>
      <protection locked="0"/>
    </xf>
    <xf numFmtId="166" fontId="18" fillId="8" borderId="62" xfId="4" applyNumberFormat="1" applyFont="1" applyFill="1" applyBorder="1" applyAlignment="1" applyProtection="1">
      <alignment horizontal="center" vertical="center"/>
      <protection hidden="1"/>
    </xf>
    <xf numFmtId="166" fontId="18" fillId="8" borderId="58" xfId="4" applyNumberFormat="1" applyFont="1" applyFill="1" applyBorder="1" applyAlignment="1" applyProtection="1">
      <alignment horizontal="center" vertical="center"/>
      <protection hidden="1"/>
    </xf>
    <xf numFmtId="166" fontId="18" fillId="8" borderId="53" xfId="4" applyNumberFormat="1" applyFont="1" applyFill="1" applyBorder="1" applyAlignment="1" applyProtection="1">
      <alignment horizontal="center" vertical="center"/>
      <protection hidden="1"/>
    </xf>
    <xf numFmtId="166" fontId="18" fillId="8" borderId="54" xfId="4" applyNumberFormat="1" applyFont="1" applyFill="1" applyBorder="1" applyAlignment="1" applyProtection="1">
      <alignment horizontal="center" vertical="center"/>
      <protection hidden="1"/>
    </xf>
    <xf numFmtId="165" fontId="18" fillId="8" borderId="40" xfId="4" applyNumberFormat="1" applyFont="1" applyFill="1" applyBorder="1" applyAlignment="1" applyProtection="1">
      <alignment horizontal="center" vertical="center"/>
      <protection locked="0"/>
    </xf>
    <xf numFmtId="165" fontId="18" fillId="8" borderId="21" xfId="4" applyNumberFormat="1" applyFont="1" applyFill="1" applyBorder="1" applyAlignment="1" applyProtection="1">
      <alignment horizontal="center" vertical="center"/>
      <protection locked="0"/>
    </xf>
    <xf numFmtId="165" fontId="18" fillId="8" borderId="27" xfId="4" applyNumberFormat="1" applyFont="1" applyFill="1" applyBorder="1" applyAlignment="1" applyProtection="1">
      <alignment horizontal="center" vertical="center"/>
      <protection locked="0"/>
    </xf>
    <xf numFmtId="165" fontId="18" fillId="8" borderId="6" xfId="4" applyNumberFormat="1" applyFont="1" applyFill="1" applyBorder="1" applyAlignment="1" applyProtection="1">
      <alignment horizontal="center" vertical="center"/>
      <protection locked="0"/>
    </xf>
    <xf numFmtId="165" fontId="18" fillId="8" borderId="22" xfId="4" applyNumberFormat="1" applyFont="1" applyFill="1" applyBorder="1" applyAlignment="1" applyProtection="1">
      <alignment horizontal="center" vertical="center"/>
      <protection locked="0"/>
    </xf>
    <xf numFmtId="165" fontId="18" fillId="8" borderId="24" xfId="4" applyNumberFormat="1" applyFont="1" applyFill="1" applyBorder="1" applyAlignment="1" applyProtection="1">
      <alignment horizontal="center" vertical="center"/>
      <protection locked="0"/>
    </xf>
    <xf numFmtId="165" fontId="18" fillId="8" borderId="32" xfId="4" applyNumberFormat="1" applyFont="1" applyFill="1" applyBorder="1" applyAlignment="1" applyProtection="1">
      <alignment horizontal="center" vertical="center"/>
      <protection locked="0"/>
    </xf>
    <xf numFmtId="165" fontId="18" fillId="8" borderId="18" xfId="4" applyNumberFormat="1" applyFont="1" applyFill="1" applyBorder="1" applyAlignment="1" applyProtection="1">
      <alignment horizontal="center" vertical="center"/>
      <protection locked="0"/>
    </xf>
    <xf numFmtId="165" fontId="18" fillId="8" borderId="45" xfId="4" applyNumberFormat="1" applyFont="1" applyFill="1" applyBorder="1" applyAlignment="1" applyProtection="1">
      <alignment horizontal="center" vertical="center"/>
      <protection locked="0"/>
    </xf>
    <xf numFmtId="0" fontId="18" fillId="5" borderId="10" xfId="4" applyFont="1" applyBorder="1" applyAlignment="1" applyProtection="1">
      <alignment horizontal="centerContinuous" vertical="center" wrapText="1"/>
      <protection hidden="1"/>
    </xf>
    <xf numFmtId="167" fontId="18" fillId="5" borderId="10" xfId="4" applyNumberFormat="1" applyFont="1" applyBorder="1" applyAlignment="1" applyProtection="1">
      <alignment horizontal="center" vertical="center" wrapText="1"/>
      <protection hidden="1"/>
    </xf>
    <xf numFmtId="167" fontId="18" fillId="5" borderId="43" xfId="4" applyNumberFormat="1" applyFont="1" applyBorder="1" applyAlignment="1" applyProtection="1">
      <alignment horizontal="center" vertical="center" wrapText="1"/>
      <protection hidden="1"/>
    </xf>
    <xf numFmtId="167" fontId="18" fillId="5" borderId="55" xfId="4" applyNumberFormat="1" applyFont="1" applyBorder="1" applyAlignment="1" applyProtection="1">
      <alignment horizontal="center" vertical="center" wrapText="1"/>
      <protection hidden="1"/>
    </xf>
    <xf numFmtId="0" fontId="18" fillId="8" borderId="34" xfId="4" applyNumberFormat="1" applyFont="1" applyFill="1" applyBorder="1" applyAlignment="1" applyProtection="1">
      <alignment horizontal="center" vertical="center"/>
      <protection locked="0"/>
    </xf>
    <xf numFmtId="0" fontId="18" fillId="8" borderId="29" xfId="4" applyNumberFormat="1" applyFont="1" applyFill="1" applyBorder="1" applyAlignment="1" applyProtection="1">
      <alignment horizontal="center" vertical="center"/>
      <protection locked="0"/>
    </xf>
    <xf numFmtId="0" fontId="18" fillId="8" borderId="30" xfId="4" applyNumberFormat="1" applyFont="1" applyFill="1" applyBorder="1" applyAlignment="1" applyProtection="1">
      <alignment horizontal="center" vertical="center"/>
      <protection locked="0"/>
    </xf>
    <xf numFmtId="0" fontId="18" fillId="8" borderId="31" xfId="4" applyNumberFormat="1" applyFont="1" applyFill="1" applyBorder="1" applyAlignment="1" applyProtection="1">
      <alignment horizontal="center" vertical="center"/>
      <protection locked="0"/>
    </xf>
    <xf numFmtId="166" fontId="18" fillId="8" borderId="81" xfId="4" applyNumberFormat="1" applyFont="1" applyFill="1" applyBorder="1" applyAlignment="1" applyProtection="1">
      <alignment horizontal="center" vertical="center"/>
      <protection hidden="1"/>
    </xf>
    <xf numFmtId="166" fontId="18" fillId="8" borderId="78" xfId="4" applyNumberFormat="1" applyFont="1" applyFill="1" applyBorder="1" applyAlignment="1" applyProtection="1">
      <alignment horizontal="center" vertical="center"/>
      <protection hidden="1"/>
    </xf>
    <xf numFmtId="166" fontId="18" fillId="8" borderId="79" xfId="4" applyNumberFormat="1" applyFont="1" applyFill="1" applyBorder="1" applyAlignment="1" applyProtection="1">
      <alignment horizontal="center" vertical="center"/>
      <protection hidden="1"/>
    </xf>
    <xf numFmtId="166" fontId="18" fillId="8" borderId="77" xfId="4" applyNumberFormat="1" applyFont="1" applyFill="1" applyBorder="1" applyAlignment="1" applyProtection="1">
      <alignment horizontal="center" vertical="center"/>
      <protection hidden="1"/>
    </xf>
    <xf numFmtId="0" fontId="18" fillId="8" borderId="44" xfId="4" applyNumberFormat="1" applyFont="1" applyFill="1" applyBorder="1" applyAlignment="1" applyProtection="1">
      <alignment horizontal="center" vertical="center"/>
      <protection locked="0"/>
    </xf>
    <xf numFmtId="2" fontId="20" fillId="8" borderId="36" xfId="4" quotePrefix="1" applyNumberFormat="1" applyFont="1" applyFill="1" applyBorder="1" applyAlignment="1" applyProtection="1">
      <alignment horizontal="center" vertical="center"/>
      <protection hidden="1"/>
    </xf>
    <xf numFmtId="2" fontId="20" fillId="8" borderId="36" xfId="4" applyNumberFormat="1" applyFont="1" applyFill="1" applyBorder="1" applyAlignment="1" applyProtection="1">
      <alignment horizontal="center" vertical="center"/>
      <protection hidden="1"/>
    </xf>
    <xf numFmtId="2" fontId="20" fillId="8" borderId="33" xfId="4" applyNumberFormat="1" applyFont="1" applyFill="1" applyBorder="1" applyAlignment="1" applyProtection="1">
      <alignment horizontal="center" vertical="center"/>
      <protection hidden="1"/>
    </xf>
    <xf numFmtId="2" fontId="20" fillId="8" borderId="36" xfId="4" applyNumberFormat="1" applyFont="1" applyFill="1" applyBorder="1" applyAlignment="1" applyProtection="1">
      <alignment vertical="center"/>
      <protection hidden="1"/>
    </xf>
    <xf numFmtId="14" fontId="4" fillId="4" borderId="1" xfId="4" applyNumberFormat="1" applyFont="1" applyFill="1" applyBorder="1" applyAlignment="1" applyProtection="1">
      <alignment horizontal="center" vertical="center"/>
      <protection locked="0"/>
    </xf>
    <xf numFmtId="0" fontId="3" fillId="0" borderId="0" xfId="8"/>
    <xf numFmtId="0" fontId="3" fillId="10" borderId="82" xfId="8" applyFill="1" applyBorder="1" applyAlignment="1">
      <alignment vertical="center" wrapText="1"/>
    </xf>
    <xf numFmtId="0" fontId="3" fillId="10" borderId="82" xfId="8" applyFill="1" applyBorder="1" applyAlignment="1">
      <alignment horizontal="center" vertical="center" wrapText="1"/>
    </xf>
    <xf numFmtId="6" fontId="3" fillId="10" borderId="82" xfId="8" applyNumberFormat="1" applyFill="1" applyBorder="1" applyAlignment="1">
      <alignment horizontal="center" vertical="center" wrapText="1"/>
    </xf>
    <xf numFmtId="0" fontId="28" fillId="11" borderId="82" xfId="8" applyFont="1" applyFill="1" applyBorder="1" applyAlignment="1">
      <alignment vertical="center" wrapText="1"/>
    </xf>
    <xf numFmtId="0" fontId="18" fillId="10" borderId="82" xfId="8" applyFont="1" applyFill="1" applyBorder="1" applyAlignment="1">
      <alignment vertical="top" wrapText="1"/>
    </xf>
    <xf numFmtId="0" fontId="3" fillId="10" borderId="82" xfId="8" applyFill="1" applyBorder="1" applyAlignment="1">
      <alignment horizontal="center" vertical="top" wrapText="1"/>
    </xf>
    <xf numFmtId="2" fontId="3" fillId="10" borderId="82" xfId="8" applyNumberFormat="1" applyFill="1" applyBorder="1" applyAlignment="1">
      <alignment horizontal="center" vertical="center" wrapText="1"/>
    </xf>
    <xf numFmtId="0" fontId="18" fillId="10" borderId="82" xfId="8" applyFont="1" applyFill="1" applyBorder="1" applyAlignment="1">
      <alignment horizontal="center" vertical="top" wrapText="1"/>
    </xf>
    <xf numFmtId="0" fontId="7" fillId="0" borderId="85" xfId="1" applyBorder="1" applyAlignment="1" applyProtection="1">
      <alignment horizontal="center" vertical="center"/>
      <protection hidden="1"/>
    </xf>
    <xf numFmtId="0" fontId="7" fillId="0" borderId="86" xfId="1" applyBorder="1" applyAlignment="1" applyProtection="1">
      <alignment horizontal="center" vertical="center"/>
      <protection hidden="1"/>
    </xf>
    <xf numFmtId="0" fontId="7" fillId="0" borderId="86" xfId="1" applyFill="1" applyBorder="1" applyAlignment="1" applyProtection="1">
      <alignment horizontal="center" vertical="center"/>
      <protection hidden="1"/>
    </xf>
    <xf numFmtId="0" fontId="7" fillId="0" borderId="76" xfId="1" applyFill="1" applyBorder="1" applyAlignment="1" applyProtection="1">
      <alignment horizontal="center" vertical="center"/>
      <protection hidden="1"/>
    </xf>
    <xf numFmtId="0" fontId="7" fillId="0" borderId="87" xfId="1" applyBorder="1" applyAlignment="1" applyProtection="1">
      <alignment horizontal="center" vertical="center"/>
      <protection hidden="1"/>
    </xf>
    <xf numFmtId="0" fontId="29" fillId="0" borderId="0" xfId="0" applyFont="1"/>
    <xf numFmtId="0" fontId="3" fillId="10" borderId="82" xfId="8" applyNumberFormat="1" applyFill="1" applyBorder="1" applyAlignment="1">
      <alignment horizontal="center" vertical="center" wrapText="1"/>
    </xf>
    <xf numFmtId="0" fontId="0" fillId="0" borderId="0" xfId="0" applyNumberFormat="1"/>
    <xf numFmtId="167" fontId="30" fillId="12" borderId="88" xfId="1" applyNumberFormat="1" applyFont="1" applyFill="1" applyBorder="1" applyAlignment="1" applyProtection="1">
      <alignment horizontal="center" vertical="center"/>
      <protection hidden="1"/>
    </xf>
    <xf numFmtId="2" fontId="0" fillId="0" borderId="0" xfId="0" applyNumberFormat="1"/>
    <xf numFmtId="0" fontId="3" fillId="13" borderId="82" xfId="8" applyFill="1" applyBorder="1" applyAlignment="1">
      <alignment horizontal="center" vertical="center" wrapText="1"/>
    </xf>
    <xf numFmtId="6" fontId="25" fillId="13" borderId="82" xfId="8" applyNumberFormat="1" applyFont="1" applyFill="1" applyBorder="1" applyAlignment="1">
      <alignment vertical="center" wrapText="1"/>
    </xf>
    <xf numFmtId="0" fontId="30" fillId="0" borderId="0" xfId="1" applyFont="1" applyAlignment="1" applyProtection="1">
      <alignment horizontal="center" vertical="center"/>
      <protection hidden="1"/>
    </xf>
    <xf numFmtId="170" fontId="3" fillId="10" borderId="82" xfId="8" applyNumberFormat="1" applyFill="1" applyBorder="1" applyAlignment="1">
      <alignment horizontal="center" vertical="center" wrapText="1"/>
    </xf>
    <xf numFmtId="170" fontId="3" fillId="10" borderId="0" xfId="8" applyNumberFormat="1" applyFill="1" applyAlignment="1">
      <alignment horizontal="center" vertical="center" wrapText="1"/>
    </xf>
    <xf numFmtId="0" fontId="1" fillId="10" borderId="82" xfId="8" applyFont="1" applyFill="1" applyBorder="1" applyAlignment="1">
      <alignment horizontal="center" vertical="center" wrapText="1"/>
    </xf>
    <xf numFmtId="164" fontId="2" fillId="8" borderId="0" xfId="4" applyNumberFormat="1" applyFont="1" applyFill="1" applyBorder="1" applyAlignment="1" applyProtection="1">
      <alignment horizontal="center" vertical="center"/>
      <protection hidden="1"/>
    </xf>
    <xf numFmtId="0" fontId="2" fillId="8" borderId="0" xfId="4" applyNumberFormat="1" applyFont="1" applyFill="1" applyBorder="1" applyAlignment="1" applyProtection="1">
      <alignment horizontal="center" vertical="center"/>
      <protection locked="0"/>
    </xf>
    <xf numFmtId="165" fontId="2" fillId="8" borderId="0" xfId="9" applyNumberFormat="1" applyFont="1" applyFill="1" applyBorder="1" applyAlignment="1" applyProtection="1">
      <alignment horizontal="center" vertical="center"/>
      <protection locked="0"/>
    </xf>
    <xf numFmtId="166" fontId="2" fillId="8" borderId="0" xfId="4" applyNumberFormat="1" applyFont="1" applyFill="1" applyBorder="1" applyAlignment="1" applyProtection="1">
      <alignment horizontal="center" vertical="center"/>
      <protection hidden="1"/>
    </xf>
    <xf numFmtId="0" fontId="7" fillId="0" borderId="0" xfId="1" applyFill="1" applyBorder="1" applyAlignment="1" applyProtection="1">
      <alignment horizontal="center" vertical="center"/>
      <protection hidden="1"/>
    </xf>
    <xf numFmtId="166" fontId="0" fillId="0" borderId="0" xfId="0" applyNumberFormat="1"/>
    <xf numFmtId="20" fontId="0" fillId="0" borderId="0" xfId="0" applyNumberFormat="1"/>
    <xf numFmtId="167" fontId="0" fillId="0" borderId="0" xfId="0" applyNumberFormat="1"/>
    <xf numFmtId="164" fontId="0" fillId="0" borderId="0" xfId="0" applyNumberFormat="1"/>
    <xf numFmtId="165" fontId="0" fillId="0" borderId="0" xfId="0" applyNumberFormat="1"/>
    <xf numFmtId="17" fontId="0" fillId="0" borderId="0" xfId="0" applyNumberFormat="1"/>
    <xf numFmtId="164" fontId="1" fillId="8" borderId="2" xfId="4" applyNumberFormat="1" applyFont="1" applyFill="1" applyBorder="1" applyAlignment="1" applyProtection="1">
      <alignment horizontal="center" vertical="center"/>
      <protection hidden="1"/>
    </xf>
    <xf numFmtId="0" fontId="1" fillId="8" borderId="34" xfId="4" applyFont="1" applyFill="1" applyBorder="1" applyAlignment="1" applyProtection="1">
      <alignment horizontal="center" vertical="center"/>
      <protection locked="0"/>
    </xf>
    <xf numFmtId="165" fontId="1" fillId="8" borderId="25" xfId="9" applyNumberFormat="1" applyFont="1" applyFill="1" applyBorder="1" applyAlignment="1" applyProtection="1">
      <alignment horizontal="center" vertical="center"/>
      <protection locked="0"/>
    </xf>
    <xf numFmtId="165" fontId="1" fillId="8" borderId="3" xfId="9" applyNumberFormat="1" applyFont="1" applyFill="1" applyBorder="1" applyAlignment="1" applyProtection="1">
      <alignment horizontal="center" vertical="center"/>
      <protection locked="0"/>
    </xf>
    <xf numFmtId="165" fontId="1" fillId="8" borderId="19" xfId="9" applyNumberFormat="1" applyFont="1" applyFill="1" applyBorder="1" applyAlignment="1" applyProtection="1">
      <alignment horizontal="center" vertical="center"/>
      <protection locked="0"/>
    </xf>
    <xf numFmtId="166" fontId="1" fillId="8" borderId="69" xfId="4" applyNumberFormat="1" applyFont="1" applyFill="1" applyBorder="1" applyAlignment="1" applyProtection="1">
      <alignment horizontal="center" vertical="center"/>
      <protection hidden="1"/>
    </xf>
    <xf numFmtId="166" fontId="1" fillId="8" borderId="67" xfId="4" applyNumberFormat="1" applyFont="1" applyFill="1" applyBorder="1" applyAlignment="1" applyProtection="1">
      <alignment horizontal="center" vertical="center"/>
      <protection hidden="1"/>
    </xf>
    <xf numFmtId="166" fontId="1" fillId="8" borderId="64" xfId="4" applyNumberFormat="1" applyFont="1" applyFill="1" applyBorder="1" applyAlignment="1" applyProtection="1">
      <alignment horizontal="center" vertical="center"/>
      <protection hidden="1"/>
    </xf>
    <xf numFmtId="166" fontId="1" fillId="8" borderId="71" xfId="4" applyNumberFormat="1" applyFont="1" applyFill="1" applyBorder="1" applyAlignment="1" applyProtection="1">
      <alignment horizontal="center" vertical="center"/>
      <protection hidden="1"/>
    </xf>
    <xf numFmtId="164" fontId="1" fillId="8" borderId="4" xfId="4" applyNumberFormat="1" applyFont="1" applyFill="1" applyBorder="1" applyAlignment="1" applyProtection="1">
      <alignment horizontal="center" vertical="center"/>
      <protection hidden="1"/>
    </xf>
    <xf numFmtId="0" fontId="1" fillId="8" borderId="29" xfId="4" applyFont="1" applyFill="1" applyBorder="1" applyAlignment="1" applyProtection="1">
      <alignment horizontal="center" vertical="center"/>
      <protection locked="0"/>
    </xf>
    <xf numFmtId="166" fontId="1" fillId="8" borderId="63" xfId="4" applyNumberFormat="1" applyFont="1" applyFill="1" applyBorder="1" applyAlignment="1" applyProtection="1">
      <alignment horizontal="center" vertical="center"/>
      <protection hidden="1"/>
    </xf>
    <xf numFmtId="166" fontId="1" fillId="8" borderId="68" xfId="4" applyNumberFormat="1" applyFont="1" applyFill="1" applyBorder="1" applyAlignment="1" applyProtection="1">
      <alignment horizontal="center" vertical="center"/>
      <protection hidden="1"/>
    </xf>
    <xf numFmtId="166" fontId="1" fillId="8" borderId="65" xfId="4" applyNumberFormat="1" applyFont="1" applyFill="1" applyBorder="1" applyAlignment="1" applyProtection="1">
      <alignment horizontal="center" vertical="center"/>
      <protection hidden="1"/>
    </xf>
    <xf numFmtId="0" fontId="1" fillId="8" borderId="30" xfId="4" applyFont="1" applyFill="1" applyBorder="1" applyAlignment="1" applyProtection="1">
      <alignment horizontal="center" vertical="center"/>
      <protection locked="0"/>
    </xf>
    <xf numFmtId="165" fontId="1" fillId="8" borderId="26" xfId="9" applyNumberFormat="1" applyFont="1" applyFill="1" applyBorder="1" applyAlignment="1" applyProtection="1">
      <alignment horizontal="center" vertical="center"/>
      <protection locked="0"/>
    </xf>
    <xf numFmtId="165" fontId="1" fillId="8" borderId="5" xfId="9" applyNumberFormat="1" applyFont="1" applyFill="1" applyBorder="1" applyAlignment="1" applyProtection="1">
      <alignment horizontal="center" vertical="center"/>
      <protection locked="0"/>
    </xf>
    <xf numFmtId="165" fontId="1" fillId="8" borderId="20" xfId="9" applyNumberFormat="1" applyFont="1" applyFill="1" applyBorder="1" applyAlignment="1" applyProtection="1">
      <alignment horizontal="center" vertical="center"/>
      <protection locked="0"/>
    </xf>
    <xf numFmtId="166" fontId="1" fillId="8" borderId="73" xfId="4" applyNumberFormat="1" applyFont="1" applyFill="1" applyBorder="1" applyAlignment="1" applyProtection="1">
      <alignment horizontal="center" vertical="center"/>
      <protection hidden="1"/>
    </xf>
    <xf numFmtId="166" fontId="1" fillId="8" borderId="74" xfId="4" applyNumberFormat="1" applyFont="1" applyFill="1" applyBorder="1" applyAlignment="1" applyProtection="1">
      <alignment horizontal="center" vertical="center"/>
      <protection hidden="1"/>
    </xf>
    <xf numFmtId="166" fontId="1" fillId="8" borderId="75" xfId="4" applyNumberFormat="1" applyFont="1" applyFill="1" applyBorder="1" applyAlignment="1" applyProtection="1">
      <alignment horizontal="center" vertical="center"/>
      <protection hidden="1"/>
    </xf>
    <xf numFmtId="166" fontId="1" fillId="8" borderId="76" xfId="4" applyNumberFormat="1" applyFont="1" applyFill="1" applyBorder="1" applyAlignment="1" applyProtection="1">
      <alignment horizontal="center" vertical="center"/>
      <protection hidden="1"/>
    </xf>
    <xf numFmtId="164" fontId="1" fillId="8" borderId="41" xfId="4" applyNumberFormat="1" applyFont="1" applyFill="1" applyBorder="1" applyAlignment="1" applyProtection="1">
      <alignment horizontal="center" vertical="center"/>
      <protection hidden="1"/>
    </xf>
    <xf numFmtId="0" fontId="1" fillId="8" borderId="31" xfId="4" applyFont="1" applyFill="1" applyBorder="1" applyAlignment="1" applyProtection="1">
      <alignment horizontal="center" vertical="center"/>
      <protection locked="0"/>
    </xf>
    <xf numFmtId="165" fontId="1" fillId="8" borderId="28" xfId="9" applyNumberFormat="1" applyFont="1" applyFill="1" applyBorder="1" applyAlignment="1" applyProtection="1">
      <alignment horizontal="center" vertical="center"/>
      <protection locked="0"/>
    </xf>
    <xf numFmtId="165" fontId="1" fillId="8" borderId="23" xfId="9" applyNumberFormat="1" applyFont="1" applyFill="1" applyBorder="1" applyAlignment="1" applyProtection="1">
      <alignment horizontal="center" vertical="center"/>
      <protection locked="0"/>
    </xf>
    <xf numFmtId="165" fontId="1" fillId="8" borderId="42" xfId="9" applyNumberFormat="1" applyFont="1" applyFill="1" applyBorder="1" applyAlignment="1" applyProtection="1">
      <alignment horizontal="center" vertical="center"/>
      <protection locked="0"/>
    </xf>
    <xf numFmtId="166" fontId="1" fillId="8" borderId="81" xfId="4" applyNumberFormat="1" applyFont="1" applyFill="1" applyBorder="1" applyAlignment="1" applyProtection="1">
      <alignment horizontal="center" vertical="center"/>
      <protection hidden="1"/>
    </xf>
    <xf numFmtId="166" fontId="1" fillId="8" borderId="78" xfId="4" applyNumberFormat="1" applyFont="1" applyFill="1" applyBorder="1" applyAlignment="1" applyProtection="1">
      <alignment horizontal="center" vertical="center"/>
      <protection hidden="1"/>
    </xf>
    <xf numFmtId="166" fontId="1" fillId="8" borderId="79" xfId="4" applyNumberFormat="1" applyFont="1" applyFill="1" applyBorder="1" applyAlignment="1" applyProtection="1">
      <alignment horizontal="center" vertical="center"/>
      <protection hidden="1"/>
    </xf>
    <xf numFmtId="166" fontId="1" fillId="8" borderId="80" xfId="4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34" fillId="0" borderId="88" xfId="13" applyBorder="1" applyAlignment="1">
      <alignment horizontal="center" vertical="center"/>
    </xf>
    <xf numFmtId="0" fontId="36" fillId="0" borderId="88" xfId="0" applyFont="1" applyBorder="1" applyAlignment="1">
      <alignment horizontal="center" vertical="center"/>
    </xf>
    <xf numFmtId="0" fontId="35" fillId="0" borderId="92" xfId="0" applyFont="1" applyBorder="1" applyAlignment="1">
      <alignment horizontal="center"/>
    </xf>
    <xf numFmtId="0" fontId="35" fillId="0" borderId="88" xfId="0" applyFont="1" applyBorder="1" applyAlignment="1">
      <alignment horizontal="center" vertical="center"/>
    </xf>
    <xf numFmtId="166" fontId="18" fillId="8" borderId="93" xfId="4" applyNumberFormat="1" applyFont="1" applyFill="1" applyBorder="1" applyAlignment="1" applyProtection="1">
      <alignment horizontal="center" vertical="center"/>
      <protection hidden="1"/>
    </xf>
    <xf numFmtId="166" fontId="18" fillId="8" borderId="94" xfId="4" applyNumberFormat="1" applyFont="1" applyFill="1" applyBorder="1" applyAlignment="1" applyProtection="1">
      <alignment horizontal="center" vertical="center"/>
      <protection hidden="1"/>
    </xf>
    <xf numFmtId="166" fontId="18" fillId="8" borderId="95" xfId="4" applyNumberFormat="1" applyFont="1" applyFill="1" applyBorder="1" applyAlignment="1" applyProtection="1">
      <alignment horizontal="center" vertical="center"/>
      <protection hidden="1"/>
    </xf>
    <xf numFmtId="166" fontId="18" fillId="8" borderId="96" xfId="4" applyNumberFormat="1" applyFont="1" applyFill="1" applyBorder="1" applyAlignment="1" applyProtection="1">
      <alignment horizontal="center" vertical="center"/>
      <protection hidden="1"/>
    </xf>
    <xf numFmtId="166" fontId="18" fillId="8" borderId="97" xfId="4" applyNumberFormat="1" applyFont="1" applyFill="1" applyBorder="1" applyAlignment="1" applyProtection="1">
      <alignment horizontal="center" vertical="center"/>
      <protection hidden="1"/>
    </xf>
    <xf numFmtId="166" fontId="18" fillId="8" borderId="98" xfId="4" applyNumberFormat="1" applyFont="1" applyFill="1" applyBorder="1" applyAlignment="1" applyProtection="1">
      <alignment horizontal="center" vertical="center"/>
      <protection hidden="1"/>
    </xf>
    <xf numFmtId="166" fontId="18" fillId="8" borderId="99" xfId="4" applyNumberFormat="1" applyFont="1" applyFill="1" applyBorder="1" applyAlignment="1" applyProtection="1">
      <alignment horizontal="center" vertical="center"/>
      <protection hidden="1"/>
    </xf>
    <xf numFmtId="166" fontId="18" fillId="8" borderId="100" xfId="4" applyNumberFormat="1" applyFont="1" applyFill="1" applyBorder="1" applyAlignment="1" applyProtection="1">
      <alignment horizontal="center" vertical="center"/>
      <protection hidden="1"/>
    </xf>
    <xf numFmtId="166" fontId="18" fillId="8" borderId="101" xfId="4" applyNumberFormat="1" applyFont="1" applyFill="1" applyBorder="1" applyAlignment="1" applyProtection="1">
      <alignment horizontal="center" vertical="center"/>
      <protection hidden="1"/>
    </xf>
    <xf numFmtId="166" fontId="18" fillId="8" borderId="102" xfId="4" applyNumberFormat="1" applyFont="1" applyFill="1" applyBorder="1" applyAlignment="1" applyProtection="1">
      <alignment horizontal="center" vertical="center"/>
      <protection hidden="1"/>
    </xf>
    <xf numFmtId="0" fontId="28" fillId="14" borderId="82" xfId="8" applyFont="1" applyFill="1" applyBorder="1" applyAlignment="1">
      <alignment vertical="center" wrapText="1"/>
    </xf>
    <xf numFmtId="166" fontId="18" fillId="8" borderId="103" xfId="4" applyNumberFormat="1" applyFont="1" applyFill="1" applyBorder="1" applyAlignment="1" applyProtection="1">
      <alignment horizontal="center" vertical="center"/>
      <protection hidden="1"/>
    </xf>
    <xf numFmtId="166" fontId="18" fillId="8" borderId="104" xfId="4" applyNumberFormat="1" applyFont="1" applyFill="1" applyBorder="1" applyAlignment="1" applyProtection="1">
      <alignment horizontal="center" vertical="center"/>
      <protection hidden="1"/>
    </xf>
    <xf numFmtId="166" fontId="18" fillId="8" borderId="105" xfId="4" applyNumberFormat="1" applyFont="1" applyFill="1" applyBorder="1" applyAlignment="1" applyProtection="1">
      <alignment horizontal="center" vertical="center"/>
      <protection hidden="1"/>
    </xf>
    <xf numFmtId="166" fontId="18" fillId="8" borderId="106" xfId="4" applyNumberFormat="1" applyFont="1" applyFill="1" applyBorder="1" applyAlignment="1" applyProtection="1">
      <alignment horizontal="center" vertical="center"/>
      <protection hidden="1"/>
    </xf>
    <xf numFmtId="166" fontId="18" fillId="8" borderId="107" xfId="4" applyNumberFormat="1" applyFont="1" applyFill="1" applyBorder="1" applyAlignment="1" applyProtection="1">
      <alignment horizontal="center" vertical="center"/>
      <protection hidden="1"/>
    </xf>
    <xf numFmtId="166" fontId="18" fillId="15" borderId="104" xfId="4" applyNumberFormat="1" applyFont="1" applyFill="1" applyBorder="1" applyAlignment="1" applyProtection="1">
      <alignment horizontal="center" vertical="center"/>
      <protection hidden="1"/>
    </xf>
    <xf numFmtId="166" fontId="18" fillId="8" borderId="108" xfId="4" applyNumberFormat="1" applyFont="1" applyFill="1" applyBorder="1" applyAlignment="1" applyProtection="1">
      <alignment horizontal="center" vertical="center"/>
      <protection hidden="1"/>
    </xf>
    <xf numFmtId="166" fontId="18" fillId="8" borderId="109" xfId="4" applyNumberFormat="1" applyFont="1" applyFill="1" applyBorder="1" applyAlignment="1" applyProtection="1">
      <alignment horizontal="center" vertical="center"/>
      <protection hidden="1"/>
    </xf>
    <xf numFmtId="166" fontId="18" fillId="8" borderId="110" xfId="4" applyNumberFormat="1" applyFont="1" applyFill="1" applyBorder="1" applyAlignment="1" applyProtection="1">
      <alignment horizontal="center" vertical="center"/>
      <protection hidden="1"/>
    </xf>
    <xf numFmtId="166" fontId="18" fillId="8" borderId="111" xfId="4" applyNumberFormat="1" applyFont="1" applyFill="1" applyBorder="1" applyAlignment="1" applyProtection="1">
      <alignment horizontal="center" vertical="center"/>
      <protection hidden="1"/>
    </xf>
    <xf numFmtId="166" fontId="18" fillId="8" borderId="112" xfId="4" applyNumberFormat="1" applyFont="1" applyFill="1" applyBorder="1" applyAlignment="1" applyProtection="1">
      <alignment horizontal="center" vertical="center"/>
      <protection hidden="1"/>
    </xf>
    <xf numFmtId="166" fontId="18" fillId="8" borderId="113" xfId="4" applyNumberFormat="1" applyFont="1" applyFill="1" applyBorder="1" applyAlignment="1" applyProtection="1">
      <alignment horizontal="center" vertical="center"/>
      <protection hidden="1"/>
    </xf>
    <xf numFmtId="14" fontId="6" fillId="0" borderId="0" xfId="3" applyNumberFormat="1"/>
    <xf numFmtId="166" fontId="0" fillId="0" borderId="82" xfId="0" applyNumberFormat="1" applyBorder="1" applyAlignment="1">
      <alignment horizontal="center" vertical="center"/>
    </xf>
    <xf numFmtId="1" fontId="33" fillId="0" borderId="88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14" xfId="0" applyBorder="1"/>
    <xf numFmtId="0" fontId="0" fillId="0" borderId="115" xfId="0" applyBorder="1"/>
    <xf numFmtId="165" fontId="18" fillId="8" borderId="116" xfId="4" applyNumberFormat="1" applyFont="1" applyFill="1" applyBorder="1" applyAlignment="1" applyProtection="1">
      <alignment horizontal="center" vertical="center"/>
      <protection locked="0"/>
    </xf>
    <xf numFmtId="165" fontId="18" fillId="8" borderId="117" xfId="4" applyNumberFormat="1" applyFont="1" applyFill="1" applyBorder="1" applyAlignment="1" applyProtection="1">
      <alignment horizontal="center" vertical="center"/>
      <protection locked="0"/>
    </xf>
    <xf numFmtId="0" fontId="0" fillId="0" borderId="118" xfId="0" applyBorder="1"/>
    <xf numFmtId="165" fontId="18" fillId="8" borderId="119" xfId="4" applyNumberFormat="1" applyFont="1" applyFill="1" applyBorder="1" applyAlignment="1" applyProtection="1">
      <alignment horizontal="center" vertical="center"/>
      <protection locked="0"/>
    </xf>
    <xf numFmtId="0" fontId="0" fillId="0" borderId="120" xfId="0" applyBorder="1"/>
    <xf numFmtId="0" fontId="0" fillId="0" borderId="121" xfId="0" applyBorder="1"/>
    <xf numFmtId="166" fontId="18" fillId="8" borderId="122" xfId="4" applyNumberFormat="1" applyFont="1" applyFill="1" applyBorder="1" applyAlignment="1" applyProtection="1">
      <alignment horizontal="center" vertical="center"/>
      <protection hidden="1"/>
    </xf>
    <xf numFmtId="166" fontId="18" fillId="8" borderId="124" xfId="4" applyNumberFormat="1" applyFont="1" applyFill="1" applyBorder="1" applyAlignment="1" applyProtection="1">
      <alignment horizontal="center" vertical="center"/>
      <protection hidden="1"/>
    </xf>
    <xf numFmtId="166" fontId="18" fillId="8" borderId="0" xfId="4" applyNumberFormat="1" applyFont="1" applyFill="1" applyBorder="1" applyAlignment="1" applyProtection="1">
      <alignment horizontal="center" vertical="center"/>
      <protection hidden="1"/>
    </xf>
    <xf numFmtId="166" fontId="18" fillId="8" borderId="125" xfId="4" applyNumberFormat="1" applyFont="1" applyFill="1" applyBorder="1" applyAlignment="1" applyProtection="1">
      <alignment horizontal="center" vertical="center"/>
      <protection hidden="1"/>
    </xf>
    <xf numFmtId="166" fontId="18" fillId="8" borderId="126" xfId="4" applyNumberFormat="1" applyFont="1" applyFill="1" applyBorder="1" applyAlignment="1" applyProtection="1">
      <alignment horizontal="center" vertical="center"/>
      <protection hidden="1"/>
    </xf>
    <xf numFmtId="166" fontId="18" fillId="8" borderId="127" xfId="4" applyNumberFormat="1" applyFont="1" applyFill="1" applyBorder="1" applyAlignment="1" applyProtection="1">
      <alignment horizontal="center" vertical="center"/>
      <protection hidden="1"/>
    </xf>
    <xf numFmtId="166" fontId="18" fillId="15" borderId="128" xfId="4" applyNumberFormat="1" applyFont="1" applyFill="1" applyBorder="1" applyAlignment="1" applyProtection="1">
      <alignment horizontal="center" vertical="center"/>
      <protection hidden="1"/>
    </xf>
    <xf numFmtId="166" fontId="18" fillId="8" borderId="129" xfId="4" applyNumberFormat="1" applyFont="1" applyFill="1" applyBorder="1" applyAlignment="1" applyProtection="1">
      <alignment horizontal="center" vertical="center"/>
      <protection hidden="1"/>
    </xf>
    <xf numFmtId="166" fontId="18" fillId="8" borderId="123" xfId="4" applyNumberFormat="1" applyFont="1" applyFill="1" applyBorder="1" applyAlignment="1" applyProtection="1">
      <alignment horizontal="center" vertical="center"/>
      <protection hidden="1"/>
    </xf>
    <xf numFmtId="166" fontId="18" fillId="8" borderId="130" xfId="4" applyNumberFormat="1" applyFont="1" applyFill="1" applyBorder="1" applyAlignment="1" applyProtection="1">
      <alignment horizontal="center" vertical="center"/>
      <protection hidden="1"/>
    </xf>
    <xf numFmtId="166" fontId="18" fillId="8" borderId="131" xfId="4" applyNumberFormat="1" applyFont="1" applyFill="1" applyBorder="1" applyAlignment="1" applyProtection="1">
      <alignment horizontal="center" vertical="center"/>
      <protection hidden="1"/>
    </xf>
    <xf numFmtId="166" fontId="18" fillId="8" borderId="132" xfId="4" applyNumberFormat="1" applyFont="1" applyFill="1" applyBorder="1" applyAlignment="1" applyProtection="1">
      <alignment horizontal="center" vertical="center"/>
      <protection hidden="1"/>
    </xf>
    <xf numFmtId="167" fontId="9" fillId="0" borderId="8" xfId="1" applyNumberFormat="1" applyFont="1" applyBorder="1" applyAlignment="1" applyProtection="1">
      <alignment horizontal="center" vertical="center"/>
      <protection hidden="1"/>
    </xf>
    <xf numFmtId="167" fontId="9" fillId="0" borderId="9" xfId="1" applyNumberFormat="1" applyFont="1" applyBorder="1" applyAlignment="1" applyProtection="1">
      <alignment horizontal="center" vertical="center"/>
      <protection hidden="1"/>
    </xf>
    <xf numFmtId="0" fontId="9" fillId="0" borderId="10" xfId="1" applyFont="1" applyBorder="1" applyAlignment="1" applyProtection="1">
      <alignment horizontal="center" vertical="center"/>
      <protection hidden="1"/>
    </xf>
    <xf numFmtId="0" fontId="9" fillId="0" borderId="9" xfId="1" applyFont="1" applyBorder="1" applyAlignment="1" applyProtection="1">
      <alignment horizontal="center" vertical="center"/>
      <protection hidden="1"/>
    </xf>
    <xf numFmtId="0" fontId="21" fillId="8" borderId="46" xfId="4" applyFont="1" applyFill="1" applyBorder="1" applyAlignment="1" applyProtection="1">
      <alignment horizontal="center" vertical="center" textRotation="90"/>
      <protection locked="0"/>
    </xf>
    <xf numFmtId="0" fontId="21" fillId="8" borderId="47" xfId="4" applyFont="1" applyFill="1" applyBorder="1" applyAlignment="1" applyProtection="1">
      <alignment horizontal="center" vertical="center" textRotation="90"/>
      <protection locked="0"/>
    </xf>
    <xf numFmtId="17" fontId="32" fillId="0" borderId="35" xfId="1" applyNumberFormat="1" applyFont="1" applyBorder="1" applyAlignment="1" applyProtection="1">
      <alignment horizontal="center" wrapText="1"/>
      <protection hidden="1"/>
    </xf>
    <xf numFmtId="17" fontId="32" fillId="0" borderId="33" xfId="1" applyNumberFormat="1" applyFont="1" applyBorder="1" applyAlignment="1" applyProtection="1">
      <alignment horizontal="center" wrapText="1"/>
      <protection hidden="1"/>
    </xf>
    <xf numFmtId="17" fontId="32" fillId="0" borderId="36" xfId="1" applyNumberFormat="1" applyFont="1" applyBorder="1" applyAlignment="1" applyProtection="1">
      <alignment horizontal="center" wrapText="1"/>
      <protection hidden="1"/>
    </xf>
    <xf numFmtId="17" fontId="32" fillId="0" borderId="90" xfId="1" applyNumberFormat="1" applyFont="1" applyBorder="1" applyAlignment="1" applyProtection="1">
      <alignment horizontal="left" vertical="top" wrapText="1"/>
      <protection hidden="1"/>
    </xf>
    <xf numFmtId="17" fontId="32" fillId="0" borderId="89" xfId="1" applyNumberFormat="1" applyFont="1" applyBorder="1" applyAlignment="1" applyProtection="1">
      <alignment horizontal="left" vertical="top" wrapText="1"/>
      <protection hidden="1"/>
    </xf>
    <xf numFmtId="17" fontId="32" fillId="0" borderId="91" xfId="1" applyNumberFormat="1" applyFont="1" applyBorder="1" applyAlignment="1" applyProtection="1">
      <alignment horizontal="left" vertical="top" wrapText="1"/>
      <protection hidden="1"/>
    </xf>
    <xf numFmtId="0" fontId="31" fillId="0" borderId="0" xfId="0" applyFont="1" applyAlignment="1">
      <alignment horizontal="center"/>
    </xf>
    <xf numFmtId="0" fontId="0" fillId="0" borderId="82" xfId="0" applyBorder="1" applyAlignment="1">
      <alignment horizontal="center" wrapText="1"/>
    </xf>
    <xf numFmtId="0" fontId="3" fillId="0" borderId="83" xfId="8" applyBorder="1" applyAlignment="1">
      <alignment horizontal="center" vertical="center" wrapText="1"/>
    </xf>
    <xf numFmtId="0" fontId="3" fillId="0" borderId="84" xfId="8" applyBorder="1" applyAlignment="1">
      <alignment horizontal="center" vertical="center" wrapText="1"/>
    </xf>
    <xf numFmtId="0" fontId="26" fillId="0" borderId="0" xfId="8" applyFont="1" applyAlignment="1">
      <alignment horizontal="center" vertical="top" wrapText="1"/>
    </xf>
    <xf numFmtId="2" fontId="3" fillId="0" borderId="83" xfId="8" applyNumberFormat="1" applyBorder="1" applyAlignment="1">
      <alignment horizontal="center" vertical="center" wrapText="1"/>
    </xf>
    <xf numFmtId="2" fontId="3" fillId="0" borderId="84" xfId="8" applyNumberFormat="1" applyBorder="1" applyAlignment="1">
      <alignment horizontal="center" vertical="center" wrapText="1"/>
    </xf>
    <xf numFmtId="0" fontId="3" fillId="0" borderId="83" xfId="8" applyNumberFormat="1" applyBorder="1" applyAlignment="1">
      <alignment horizontal="center" vertical="center" wrapText="1"/>
    </xf>
    <xf numFmtId="0" fontId="3" fillId="0" borderId="84" xfId="8" applyNumberFormat="1" applyBorder="1" applyAlignment="1">
      <alignment horizontal="center" vertical="center" wrapText="1"/>
    </xf>
  </cellXfs>
  <cellStyles count="14">
    <cellStyle name="20 % - Accent1" xfId="4" builtinId="30"/>
    <cellStyle name="20 % - Accent1 2" xfId="9"/>
    <cellStyle name="Lien hypertexte" xfId="13" builtinId="8"/>
    <cellStyle name="Monétaire 2" xfId="7"/>
    <cellStyle name="Monétaire 2 2" xfId="12"/>
    <cellStyle name="Normal" xfId="0" builtinId="0"/>
    <cellStyle name="Normal 10" xfId="3"/>
    <cellStyle name="Normal 2" xfId="1"/>
    <cellStyle name="Normal 2 2" xfId="6"/>
    <cellStyle name="Normal 2 2 2" xfId="11"/>
    <cellStyle name="Normal 3" xfId="5"/>
    <cellStyle name="Normal 3 2" xfId="10"/>
    <cellStyle name="Normal 4" xfId="8"/>
    <cellStyle name="Normal_plansbertrandV1" xfId="2"/>
  </cellStyles>
  <dxfs count="120"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FFFFF"/>
      <color rgb="FFB8CCE4"/>
      <color rgb="FFCC99FF"/>
      <color rgb="FFCC66FF"/>
      <color rgb="FFD9D9D9"/>
      <color rgb="FFDCE6F1"/>
      <color rgb="FFE4DF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3" Type="http://schemas.openxmlformats.org/officeDocument/2006/relationships/image" Target="../media/image6.emf"/><Relationship Id="rId7" Type="http://schemas.openxmlformats.org/officeDocument/2006/relationships/image" Target="../media/image2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6" Type="http://schemas.openxmlformats.org/officeDocument/2006/relationships/image" Target="../media/image3.emf"/><Relationship Id="rId11" Type="http://schemas.openxmlformats.org/officeDocument/2006/relationships/image" Target="../media/image11.emf"/><Relationship Id="rId5" Type="http://schemas.openxmlformats.org/officeDocument/2006/relationships/image" Target="../media/image8.emf"/><Relationship Id="rId10" Type="http://schemas.openxmlformats.org/officeDocument/2006/relationships/image" Target="../media/image10.emf"/><Relationship Id="rId4" Type="http://schemas.openxmlformats.org/officeDocument/2006/relationships/image" Target="../media/image7.emf"/><Relationship Id="rId9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238125</xdr:colOff>
          <xdr:row>1</xdr:row>
          <xdr:rowOff>104775</xdr:rowOff>
        </xdr:from>
        <xdr:to>
          <xdr:col>17</xdr:col>
          <xdr:colOff>428625</xdr:colOff>
          <xdr:row>2</xdr:row>
          <xdr:rowOff>57150</xdr:rowOff>
        </xdr:to>
        <xdr:sp macro="" textlink="">
          <xdr:nvSpPr>
            <xdr:cNvPr id="18437" name="Bt1" hidden="1">
              <a:extLst>
                <a:ext uri="{63B3BB69-23CF-44E3-9099-C40C66FF867C}">
                  <a14:compatExt spid="_x0000_s18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276225</xdr:colOff>
          <xdr:row>4</xdr:row>
          <xdr:rowOff>238125</xdr:rowOff>
        </xdr:from>
        <xdr:to>
          <xdr:col>17</xdr:col>
          <xdr:colOff>466725</xdr:colOff>
          <xdr:row>5</xdr:row>
          <xdr:rowOff>228600</xdr:rowOff>
        </xdr:to>
        <xdr:sp macro="" textlink="">
          <xdr:nvSpPr>
            <xdr:cNvPr id="18438" name="Bt2" hidden="1">
              <a:extLst>
                <a:ext uri="{63B3BB69-23CF-44E3-9099-C40C66FF867C}">
                  <a14:compatExt spid="_x0000_s18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257175</xdr:colOff>
          <xdr:row>3</xdr:row>
          <xdr:rowOff>9525</xdr:rowOff>
        </xdr:from>
        <xdr:to>
          <xdr:col>17</xdr:col>
          <xdr:colOff>447675</xdr:colOff>
          <xdr:row>4</xdr:row>
          <xdr:rowOff>0</xdr:rowOff>
        </xdr:to>
        <xdr:sp macro="" textlink="">
          <xdr:nvSpPr>
            <xdr:cNvPr id="18439" name="Bt3" hidden="1">
              <a:extLst>
                <a:ext uri="{63B3BB69-23CF-44E3-9099-C40C66FF867C}">
                  <a14:compatExt spid="_x0000_s18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295275</xdr:colOff>
          <xdr:row>18</xdr:row>
          <xdr:rowOff>85725</xdr:rowOff>
        </xdr:from>
        <xdr:to>
          <xdr:col>17</xdr:col>
          <xdr:colOff>485775</xdr:colOff>
          <xdr:row>19</xdr:row>
          <xdr:rowOff>76200</xdr:rowOff>
        </xdr:to>
        <xdr:sp macro="" textlink="">
          <xdr:nvSpPr>
            <xdr:cNvPr id="18441" name="Bt4" hidden="1">
              <a:extLst>
                <a:ext uri="{63B3BB69-23CF-44E3-9099-C40C66FF867C}">
                  <a14:compatExt spid="_x0000_s18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8</xdr:row>
          <xdr:rowOff>171450</xdr:rowOff>
        </xdr:from>
        <xdr:to>
          <xdr:col>17</xdr:col>
          <xdr:colOff>419100</xdr:colOff>
          <xdr:row>9</xdr:row>
          <xdr:rowOff>161925</xdr:rowOff>
        </xdr:to>
        <xdr:sp macro="" textlink="">
          <xdr:nvSpPr>
            <xdr:cNvPr id="18442" name="Bt5" hidden="1">
              <a:extLst>
                <a:ext uri="{63B3BB69-23CF-44E3-9099-C40C66FF867C}">
                  <a14:compatExt spid="_x0000_s18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247650</xdr:colOff>
          <xdr:row>10</xdr:row>
          <xdr:rowOff>171450</xdr:rowOff>
        </xdr:from>
        <xdr:to>
          <xdr:col>17</xdr:col>
          <xdr:colOff>438150</xdr:colOff>
          <xdr:row>11</xdr:row>
          <xdr:rowOff>161925</xdr:rowOff>
        </xdr:to>
        <xdr:sp macro="" textlink="">
          <xdr:nvSpPr>
            <xdr:cNvPr id="18446" name="Bt6" hidden="1">
              <a:extLst>
                <a:ext uri="{63B3BB69-23CF-44E3-9099-C40C66FF867C}">
                  <a14:compatExt spid="_x0000_s18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12</xdr:row>
          <xdr:rowOff>180975</xdr:rowOff>
        </xdr:from>
        <xdr:to>
          <xdr:col>17</xdr:col>
          <xdr:colOff>457200</xdr:colOff>
          <xdr:row>13</xdr:row>
          <xdr:rowOff>171450</xdr:rowOff>
        </xdr:to>
        <xdr:sp macro="" textlink="">
          <xdr:nvSpPr>
            <xdr:cNvPr id="18447" name="Bt7" hidden="1">
              <a:extLst>
                <a:ext uri="{63B3BB69-23CF-44E3-9099-C40C66FF867C}">
                  <a14:compatExt spid="_x0000_s18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14</xdr:row>
          <xdr:rowOff>171450</xdr:rowOff>
        </xdr:from>
        <xdr:to>
          <xdr:col>17</xdr:col>
          <xdr:colOff>457200</xdr:colOff>
          <xdr:row>15</xdr:row>
          <xdr:rowOff>161925</xdr:rowOff>
        </xdr:to>
        <xdr:sp macro="" textlink="">
          <xdr:nvSpPr>
            <xdr:cNvPr id="18448" name="Bt8" hidden="1">
              <a:extLst>
                <a:ext uri="{63B3BB69-23CF-44E3-9099-C40C66FF867C}">
                  <a14:compatExt spid="_x0000_s18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</xdr:row>
          <xdr:rowOff>9525</xdr:rowOff>
        </xdr:from>
        <xdr:to>
          <xdr:col>19</xdr:col>
          <xdr:colOff>0</xdr:colOff>
          <xdr:row>1</xdr:row>
          <xdr:rowOff>342900</xdr:rowOff>
        </xdr:to>
        <xdr:sp macro="" textlink="">
          <xdr:nvSpPr>
            <xdr:cNvPr id="18449" name="C1" hidden="1">
              <a:extLst>
                <a:ext uri="{63B3BB69-23CF-44E3-9099-C40C66FF867C}">
                  <a14:compatExt spid="_x0000_s18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276225</xdr:colOff>
          <xdr:row>16</xdr:row>
          <xdr:rowOff>171450</xdr:rowOff>
        </xdr:from>
        <xdr:to>
          <xdr:col>17</xdr:col>
          <xdr:colOff>466725</xdr:colOff>
          <xdr:row>17</xdr:row>
          <xdr:rowOff>161925</xdr:rowOff>
        </xdr:to>
        <xdr:sp macro="" textlink="">
          <xdr:nvSpPr>
            <xdr:cNvPr id="18451" name="Bt9" hidden="1">
              <a:extLst>
                <a:ext uri="{63B3BB69-23CF-44E3-9099-C40C66FF867C}">
                  <a14:compatExt spid="_x0000_s18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</xdr:col>
      <xdr:colOff>391583</xdr:colOff>
      <xdr:row>11</xdr:row>
      <xdr:rowOff>264584</xdr:rowOff>
    </xdr:from>
    <xdr:to>
      <xdr:col>12</xdr:col>
      <xdr:colOff>1291167</xdr:colOff>
      <xdr:row>23</xdr:row>
      <xdr:rowOff>179917</xdr:rowOff>
    </xdr:to>
    <xdr:sp macro="" textlink="">
      <xdr:nvSpPr>
        <xdr:cNvPr id="2" name="ZoneTexte 1"/>
        <xdr:cNvSpPr txBox="1"/>
      </xdr:nvSpPr>
      <xdr:spPr>
        <a:xfrm>
          <a:off x="4423833" y="3915834"/>
          <a:ext cx="7831667" cy="357716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>
              <a:latin typeface="Times New Roman" panose="02020603050405020304" pitchFamily="18" charset="0"/>
              <a:cs typeface="Times New Roman" panose="02020603050405020304" pitchFamily="18" charset="0"/>
            </a:rPr>
            <a:t>Bonjour Jérôme,</a:t>
          </a:r>
        </a:p>
        <a:p>
          <a:r>
            <a:rPr lang="fr-FR" sz="1600">
              <a:latin typeface="Times New Roman" panose="02020603050405020304" pitchFamily="18" charset="0"/>
              <a:cs typeface="Times New Roman" panose="02020603050405020304" pitchFamily="18" charset="0"/>
            </a:rPr>
            <a:t>Tes 74 boutons pour copier,</a:t>
          </a:r>
          <a:r>
            <a:rPr lang="fr-FR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 c'est une idée à la con, mais pour te prouver que je sais faire je l'ai fait!!</a:t>
          </a:r>
        </a:p>
        <a:p>
          <a:r>
            <a:rPr lang="fr-FR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Par contre les fausses manipulations, là, cela va être terrible!!!!</a:t>
          </a:r>
        </a:p>
        <a:p>
          <a:r>
            <a:rPr lang="fr-FR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pour l'impression des mois complet je ne comprend pas mais je vais rajouter demain car là je suis de mariage</a:t>
          </a:r>
        </a:p>
        <a:p>
          <a:r>
            <a:rPr lang="fr-FR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a+</a:t>
          </a:r>
        </a:p>
        <a:p>
          <a:r>
            <a:rPr lang="fr-FR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Papou</a:t>
          </a:r>
        </a:p>
        <a:p>
          <a:endParaRPr lang="fr-FR" sz="16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6</xdr:row>
          <xdr:rowOff>219075</xdr:rowOff>
        </xdr:from>
        <xdr:to>
          <xdr:col>17</xdr:col>
          <xdr:colOff>457200</xdr:colOff>
          <xdr:row>7</xdr:row>
          <xdr:rowOff>209550</xdr:rowOff>
        </xdr:to>
        <xdr:sp macro="" textlink="">
          <xdr:nvSpPr>
            <xdr:cNvPr id="18452" name="Bt10" hidden="1">
              <a:extLst>
                <a:ext uri="{63B3BB69-23CF-44E3-9099-C40C66FF867C}">
                  <a14:compatExt spid="_x0000_s18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5</xdr:col>
          <xdr:colOff>0</xdr:colOff>
          <xdr:row>9</xdr:row>
          <xdr:rowOff>0</xdr:rowOff>
        </xdr:to>
        <xdr:sp macro="" textlink="">
          <xdr:nvSpPr>
            <xdr:cNvPr id="20496" name="L1" hidden="1">
              <a:extLst>
                <a:ext uri="{63B3BB69-23CF-44E3-9099-C40C66FF867C}">
                  <a14:compatExt spid="_x0000_s20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image" Target="../media/image4.emf"/><Relationship Id="rId18" Type="http://schemas.openxmlformats.org/officeDocument/2006/relationships/control" Target="../activeX/activeX7.xml"/><Relationship Id="rId26" Type="http://schemas.openxmlformats.org/officeDocument/2006/relationships/control" Target="../activeX/activeX11.xml"/><Relationship Id="rId3" Type="http://schemas.openxmlformats.org/officeDocument/2006/relationships/printerSettings" Target="../printerSettings/printerSettings2.bin"/><Relationship Id="rId21" Type="http://schemas.openxmlformats.org/officeDocument/2006/relationships/image" Target="../media/image8.emf"/><Relationship Id="rId7" Type="http://schemas.openxmlformats.org/officeDocument/2006/relationships/image" Target="../media/image1.emf"/><Relationship Id="rId12" Type="http://schemas.openxmlformats.org/officeDocument/2006/relationships/control" Target="../activeX/activeX4.xml"/><Relationship Id="rId17" Type="http://schemas.openxmlformats.org/officeDocument/2006/relationships/image" Target="../media/image6.emf"/><Relationship Id="rId25" Type="http://schemas.openxmlformats.org/officeDocument/2006/relationships/image" Target="../media/image10.emf"/><Relationship Id="rId2" Type="http://schemas.openxmlformats.org/officeDocument/2006/relationships/hyperlink" Target="mailto:paritec54@Gmail.com" TargetMode="External"/><Relationship Id="rId16" Type="http://schemas.openxmlformats.org/officeDocument/2006/relationships/control" Target="../activeX/activeX6.xml"/><Relationship Id="rId20" Type="http://schemas.openxmlformats.org/officeDocument/2006/relationships/control" Target="../activeX/activeX8.xml"/><Relationship Id="rId1" Type="http://schemas.openxmlformats.org/officeDocument/2006/relationships/hyperlink" Target="mailto:paritec54@Gmail.com" TargetMode="External"/><Relationship Id="rId6" Type="http://schemas.openxmlformats.org/officeDocument/2006/relationships/control" Target="../activeX/activeX1.xml"/><Relationship Id="rId11" Type="http://schemas.openxmlformats.org/officeDocument/2006/relationships/image" Target="../media/image3.emf"/><Relationship Id="rId24" Type="http://schemas.openxmlformats.org/officeDocument/2006/relationships/control" Target="../activeX/activeX10.xml"/><Relationship Id="rId5" Type="http://schemas.openxmlformats.org/officeDocument/2006/relationships/vmlDrawing" Target="../drawings/vmlDrawing2.vml"/><Relationship Id="rId15" Type="http://schemas.openxmlformats.org/officeDocument/2006/relationships/image" Target="../media/image5.emf"/><Relationship Id="rId23" Type="http://schemas.openxmlformats.org/officeDocument/2006/relationships/image" Target="../media/image9.emf"/><Relationship Id="rId28" Type="http://schemas.openxmlformats.org/officeDocument/2006/relationships/comments" Target="../comments2.xml"/><Relationship Id="rId10" Type="http://schemas.openxmlformats.org/officeDocument/2006/relationships/control" Target="../activeX/activeX3.xml"/><Relationship Id="rId19" Type="http://schemas.openxmlformats.org/officeDocument/2006/relationships/image" Target="../media/image7.emf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Relationship Id="rId14" Type="http://schemas.openxmlformats.org/officeDocument/2006/relationships/control" Target="../activeX/activeX5.xml"/><Relationship Id="rId22" Type="http://schemas.openxmlformats.org/officeDocument/2006/relationships/control" Target="../activeX/activeX9.xml"/><Relationship Id="rId27" Type="http://schemas.openxmlformats.org/officeDocument/2006/relationships/image" Target="../media/image1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omments" Target="../comments4.xml"/><Relationship Id="rId5" Type="http://schemas.openxmlformats.org/officeDocument/2006/relationships/image" Target="../media/image12.emf"/><Relationship Id="rId4" Type="http://schemas.openxmlformats.org/officeDocument/2006/relationships/control" Target="../activeX/activeX1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1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R4" sqref="R4"/>
    </sheetView>
  </sheetViews>
  <sheetFormatPr baseColWidth="10" defaultColWidth="11.42578125" defaultRowHeight="15" x14ac:dyDescent="0.25"/>
  <cols>
    <col min="1" max="1" width="10.7109375" style="19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206" customWidth="1"/>
    <col min="19" max="16384" width="11.42578125" style="9"/>
  </cols>
  <sheetData>
    <row r="1" spans="1:21" ht="39" customHeight="1" thickTop="1" thickBot="1" x14ac:dyDescent="0.3">
      <c r="A1" s="20"/>
      <c r="B1" s="26" t="s">
        <v>31</v>
      </c>
      <c r="C1" s="27" t="s">
        <v>29</v>
      </c>
      <c r="D1" s="103">
        <f>N38/"1:"</f>
        <v>0</v>
      </c>
      <c r="E1" s="28"/>
      <c r="F1" s="27" t="s">
        <v>30</v>
      </c>
      <c r="G1" s="104">
        <f>O38/"1:"</f>
        <v>0</v>
      </c>
      <c r="H1" s="28"/>
      <c r="I1" s="29" t="s">
        <v>32</v>
      </c>
      <c r="J1" s="29"/>
      <c r="K1" s="105">
        <f>J38/"1:"</f>
        <v>0</v>
      </c>
      <c r="L1" s="28"/>
      <c r="M1" s="29" t="s">
        <v>33</v>
      </c>
      <c r="N1" s="30"/>
      <c r="O1" s="106">
        <f>K38/"1:"</f>
        <v>0</v>
      </c>
    </row>
    <row r="2" spans="1:21" ht="40.5" customHeight="1" thickTop="1" thickBot="1" x14ac:dyDescent="0.3">
      <c r="A2" s="107">
        <v>43647</v>
      </c>
      <c r="B2" s="37" t="s">
        <v>0</v>
      </c>
      <c r="C2" s="38" t="s">
        <v>1</v>
      </c>
      <c r="D2" s="39" t="s">
        <v>34</v>
      </c>
      <c r="E2" s="40" t="s">
        <v>35</v>
      </c>
      <c r="F2" s="40" t="s">
        <v>36</v>
      </c>
      <c r="G2" s="47" t="s">
        <v>37</v>
      </c>
      <c r="H2" s="48" t="s">
        <v>2</v>
      </c>
      <c r="I2" s="45" t="str">
        <f>"Dont
H Jour
("&amp;TEXT(HJ,"hh")&amp;" à "&amp;TEXT(HN,"hh")&amp;")"</f>
        <v>Dont
H Jour
(Copie De à Copie De)</v>
      </c>
      <c r="J2" s="41" t="str">
        <f>"Dont
H Nuit
("&amp;TEXT(HN,"hh")&amp;" à "&amp;TEXT(HJ,"hh")&amp;")"</f>
        <v>Dont
H Nuit
(Copie De à Copie De)</v>
      </c>
      <c r="K2" s="46" t="s">
        <v>3</v>
      </c>
      <c r="L2" s="44" t="s">
        <v>4</v>
      </c>
      <c r="M2" s="39" t="s">
        <v>5</v>
      </c>
      <c r="N2" s="40" t="s">
        <v>6</v>
      </c>
      <c r="O2" s="42" t="s">
        <v>7</v>
      </c>
      <c r="P2" s="42" t="s">
        <v>52</v>
      </c>
    </row>
    <row r="3" spans="1:21" ht="15.75" thickTop="1" x14ac:dyDescent="0.25">
      <c r="A3" s="231" t="str">
        <f ca="1">MID(CELL("filename",A1),FIND("]",CELL("filename",A1))+1,32)</f>
        <v>MODELE</v>
      </c>
      <c r="B3" s="31">
        <v>43647</v>
      </c>
      <c r="C3" s="94"/>
      <c r="D3" s="49"/>
      <c r="E3" s="50"/>
      <c r="F3" s="50"/>
      <c r="G3" s="51"/>
      <c r="H3" s="52"/>
      <c r="I3" s="58"/>
      <c r="J3" s="223"/>
      <c r="K3" s="219"/>
      <c r="L3" s="59"/>
      <c r="M3" s="180"/>
      <c r="N3" s="197"/>
      <c r="O3" s="186"/>
      <c r="P3" s="117"/>
      <c r="Q3" s="206" t="s">
        <v>83</v>
      </c>
      <c r="R3" s="206" t="s">
        <v>82</v>
      </c>
    </row>
    <row r="4" spans="1:21" x14ac:dyDescent="0.25">
      <c r="A4" s="232"/>
      <c r="B4" s="32">
        <v>43648</v>
      </c>
      <c r="C4" s="95"/>
      <c r="D4" s="49"/>
      <c r="E4" s="50"/>
      <c r="F4" s="50"/>
      <c r="G4" s="51"/>
      <c r="H4" s="53"/>
      <c r="I4" s="63"/>
      <c r="J4" s="224"/>
      <c r="K4" s="220"/>
      <c r="L4" s="65"/>
      <c r="M4" s="181"/>
      <c r="N4" s="198"/>
      <c r="O4" s="187"/>
      <c r="P4" s="118"/>
      <c r="Q4" s="206" t="s">
        <v>83</v>
      </c>
      <c r="R4" s="206" t="s">
        <v>82</v>
      </c>
      <c r="U4" s="43"/>
    </row>
    <row r="5" spans="1:21" x14ac:dyDescent="0.25">
      <c r="A5" s="232"/>
      <c r="B5" s="32">
        <v>43649</v>
      </c>
      <c r="C5" s="96"/>
      <c r="D5" s="49"/>
      <c r="E5" s="50"/>
      <c r="F5" s="50"/>
      <c r="G5" s="51"/>
      <c r="H5" s="53"/>
      <c r="I5" s="63"/>
      <c r="J5" s="224"/>
      <c r="K5" s="220"/>
      <c r="L5" s="65"/>
      <c r="M5" s="181"/>
      <c r="N5" s="198"/>
      <c r="O5" s="187"/>
      <c r="P5" s="118"/>
      <c r="Q5" s="206" t="s">
        <v>83</v>
      </c>
      <c r="R5" s="206" t="s">
        <v>82</v>
      </c>
    </row>
    <row r="6" spans="1:21" x14ac:dyDescent="0.25">
      <c r="A6" s="232"/>
      <c r="B6" s="32">
        <v>43650</v>
      </c>
      <c r="C6" s="95"/>
      <c r="D6" s="49"/>
      <c r="E6" s="50"/>
      <c r="F6" s="50"/>
      <c r="G6" s="51"/>
      <c r="H6" s="53"/>
      <c r="I6" s="63"/>
      <c r="J6" s="224"/>
      <c r="K6" s="220"/>
      <c r="L6" s="65"/>
      <c r="M6" s="181"/>
      <c r="N6" s="198"/>
      <c r="O6" s="187"/>
      <c r="P6" s="118"/>
      <c r="Q6" s="206" t="s">
        <v>83</v>
      </c>
      <c r="R6" s="206" t="s">
        <v>82</v>
      </c>
    </row>
    <row r="7" spans="1:21" x14ac:dyDescent="0.25">
      <c r="A7" s="232"/>
      <c r="B7" s="32">
        <v>43651</v>
      </c>
      <c r="C7" s="95"/>
      <c r="D7" s="49"/>
      <c r="E7" s="50"/>
      <c r="F7" s="50"/>
      <c r="G7" s="51"/>
      <c r="H7" s="53"/>
      <c r="I7" s="63"/>
      <c r="J7" s="224"/>
      <c r="K7" s="220"/>
      <c r="L7" s="65"/>
      <c r="M7" s="181"/>
      <c r="N7" s="198"/>
      <c r="O7" s="187"/>
      <c r="P7" s="118"/>
      <c r="Q7" s="206" t="s">
        <v>83</v>
      </c>
      <c r="R7" s="206" t="s">
        <v>82</v>
      </c>
    </row>
    <row r="8" spans="1:21" ht="15.75" thickBot="1" x14ac:dyDescent="0.3">
      <c r="A8" s="232"/>
      <c r="B8" s="32">
        <v>43652</v>
      </c>
      <c r="C8" s="95"/>
      <c r="D8" s="54"/>
      <c r="E8" s="55"/>
      <c r="F8" s="55"/>
      <c r="G8" s="56"/>
      <c r="H8" s="57"/>
      <c r="I8" s="68"/>
      <c r="J8" s="225"/>
      <c r="K8" s="220"/>
      <c r="L8" s="70"/>
      <c r="M8" s="182"/>
      <c r="N8" s="199"/>
      <c r="O8" s="188"/>
      <c r="P8" s="119"/>
      <c r="Q8" s="206" t="s">
        <v>83</v>
      </c>
      <c r="R8" s="206" t="s">
        <v>82</v>
      </c>
    </row>
    <row r="9" spans="1:21" ht="16.5" thickTop="1" thickBot="1" x14ac:dyDescent="0.3">
      <c r="A9" s="232"/>
      <c r="B9" s="33">
        <v>43653</v>
      </c>
      <c r="C9" s="97"/>
      <c r="D9" s="74"/>
      <c r="E9" s="75"/>
      <c r="F9" s="75"/>
      <c r="G9" s="76"/>
      <c r="H9" s="98"/>
      <c r="I9" s="99"/>
      <c r="J9" s="226"/>
      <c r="K9" s="221"/>
      <c r="L9" s="77"/>
      <c r="M9" s="78"/>
      <c r="N9" s="201"/>
      <c r="O9" s="202"/>
      <c r="P9" s="119"/>
      <c r="Q9" s="206" t="s">
        <v>83</v>
      </c>
      <c r="R9" s="206" t="s">
        <v>82</v>
      </c>
    </row>
    <row r="10" spans="1:21" ht="15.75" thickTop="1" x14ac:dyDescent="0.25">
      <c r="A10" s="232"/>
      <c r="B10" s="31">
        <v>43654</v>
      </c>
      <c r="C10" s="94"/>
      <c r="D10" s="49"/>
      <c r="E10" s="50"/>
      <c r="F10" s="50"/>
      <c r="G10" s="81"/>
      <c r="H10" s="53"/>
      <c r="I10" s="63"/>
      <c r="J10" s="64"/>
      <c r="K10" s="195"/>
      <c r="L10" s="53"/>
      <c r="M10" s="184"/>
      <c r="N10" s="200"/>
      <c r="O10" s="189"/>
      <c r="P10" s="118"/>
      <c r="Q10" s="206" t="s">
        <v>83</v>
      </c>
      <c r="R10" s="206" t="s">
        <v>82</v>
      </c>
    </row>
    <row r="11" spans="1:21" x14ac:dyDescent="0.25">
      <c r="A11" s="232"/>
      <c r="B11" s="32">
        <v>43655</v>
      </c>
      <c r="C11" s="95"/>
      <c r="D11" s="54"/>
      <c r="E11" s="55"/>
      <c r="F11" s="55"/>
      <c r="G11" s="82"/>
      <c r="H11" s="53"/>
      <c r="I11" s="63"/>
      <c r="J11" s="64"/>
      <c r="K11" s="191"/>
      <c r="L11" s="65"/>
      <c r="M11" s="185"/>
      <c r="N11" s="198"/>
      <c r="O11" s="187"/>
      <c r="P11" s="118"/>
      <c r="Q11" s="206" t="s">
        <v>83</v>
      </c>
      <c r="R11" s="206" t="s">
        <v>82</v>
      </c>
    </row>
    <row r="12" spans="1:21" x14ac:dyDescent="0.25">
      <c r="A12" s="232"/>
      <c r="B12" s="32">
        <v>43656</v>
      </c>
      <c r="C12" s="95"/>
      <c r="D12" s="54"/>
      <c r="E12" s="55"/>
      <c r="F12" s="55"/>
      <c r="G12" s="82"/>
      <c r="H12" s="53"/>
      <c r="I12" s="63"/>
      <c r="J12" s="64"/>
      <c r="K12" s="191"/>
      <c r="L12" s="65"/>
      <c r="M12" s="185"/>
      <c r="N12" s="198"/>
      <c r="O12" s="187"/>
      <c r="P12" s="118"/>
      <c r="Q12" s="206" t="s">
        <v>83</v>
      </c>
      <c r="R12" s="206" t="s">
        <v>82</v>
      </c>
    </row>
    <row r="13" spans="1:21" x14ac:dyDescent="0.25">
      <c r="A13" s="232"/>
      <c r="B13" s="32">
        <v>43657</v>
      </c>
      <c r="C13" s="95"/>
      <c r="D13" s="54"/>
      <c r="E13" s="55"/>
      <c r="F13" s="55"/>
      <c r="G13" s="82"/>
      <c r="H13" s="53"/>
      <c r="I13" s="63"/>
      <c r="J13" s="64"/>
      <c r="K13" s="191"/>
      <c r="L13" s="65"/>
      <c r="M13" s="185"/>
      <c r="N13" s="198"/>
      <c r="O13" s="187"/>
      <c r="P13" s="118"/>
      <c r="Q13" s="206" t="s">
        <v>83</v>
      </c>
      <c r="R13" s="206" t="s">
        <v>82</v>
      </c>
    </row>
    <row r="14" spans="1:21" x14ac:dyDescent="0.25">
      <c r="A14" s="232"/>
      <c r="B14" s="32">
        <v>43658</v>
      </c>
      <c r="C14" s="95"/>
      <c r="D14" s="54"/>
      <c r="E14" s="55"/>
      <c r="F14" s="55"/>
      <c r="G14" s="82"/>
      <c r="H14" s="53"/>
      <c r="I14" s="63"/>
      <c r="J14" s="64"/>
      <c r="K14" s="191"/>
      <c r="L14" s="65"/>
      <c r="M14" s="185"/>
      <c r="N14" s="198"/>
      <c r="O14" s="187"/>
      <c r="P14" s="118"/>
      <c r="Q14" s="206" t="s">
        <v>83</v>
      </c>
      <c r="R14" s="206" t="s">
        <v>82</v>
      </c>
    </row>
    <row r="15" spans="1:21" ht="15.75" thickBot="1" x14ac:dyDescent="0.3">
      <c r="A15" s="232"/>
      <c r="B15" s="32">
        <v>43659</v>
      </c>
      <c r="C15" s="96"/>
      <c r="D15" s="83"/>
      <c r="E15" s="84"/>
      <c r="F15" s="84"/>
      <c r="G15" s="85"/>
      <c r="H15" s="57"/>
      <c r="I15" s="68"/>
      <c r="J15" s="69"/>
      <c r="K15" s="191"/>
      <c r="L15" s="70"/>
      <c r="M15" s="183"/>
      <c r="N15" s="199"/>
      <c r="O15" s="188"/>
      <c r="P15" s="119"/>
      <c r="Q15" s="206" t="s">
        <v>83</v>
      </c>
      <c r="R15" s="206" t="s">
        <v>82</v>
      </c>
    </row>
    <row r="16" spans="1:21" ht="16.5" thickTop="1" thickBot="1" x14ac:dyDescent="0.3">
      <c r="A16" s="232"/>
      <c r="B16" s="33">
        <v>43660</v>
      </c>
      <c r="C16" s="97"/>
      <c r="D16" s="74"/>
      <c r="E16" s="75"/>
      <c r="F16" s="75"/>
      <c r="G16" s="86"/>
      <c r="H16" s="101"/>
      <c r="I16" s="99"/>
      <c r="J16" s="100"/>
      <c r="K16" s="192"/>
      <c r="L16" s="77"/>
      <c r="M16" s="78"/>
      <c r="N16" s="201"/>
      <c r="O16" s="202"/>
      <c r="P16" s="119"/>
      <c r="Q16" s="206" t="s">
        <v>83</v>
      </c>
      <c r="R16" s="206" t="s">
        <v>82</v>
      </c>
    </row>
    <row r="17" spans="1:18" ht="15.75" thickTop="1" x14ac:dyDescent="0.25">
      <c r="A17" s="35"/>
      <c r="B17" s="31">
        <v>43661</v>
      </c>
      <c r="C17" s="102"/>
      <c r="D17" s="87"/>
      <c r="E17" s="88"/>
      <c r="F17" s="88"/>
      <c r="G17" s="89"/>
      <c r="H17" s="53"/>
      <c r="I17" s="63"/>
      <c r="J17" s="64"/>
      <c r="K17" s="195"/>
      <c r="L17" s="53"/>
      <c r="M17" s="60"/>
      <c r="N17" s="200"/>
      <c r="O17" s="189"/>
      <c r="P17" s="118"/>
      <c r="Q17" s="206" t="s">
        <v>83</v>
      </c>
      <c r="R17" s="206" t="s">
        <v>82</v>
      </c>
    </row>
    <row r="18" spans="1:18" x14ac:dyDescent="0.25">
      <c r="A18" s="35"/>
      <c r="B18" s="32">
        <v>43662</v>
      </c>
      <c r="C18" s="96"/>
      <c r="D18" s="83"/>
      <c r="E18" s="84"/>
      <c r="F18" s="84"/>
      <c r="G18" s="85"/>
      <c r="H18" s="53"/>
      <c r="I18" s="63"/>
      <c r="J18" s="64"/>
      <c r="K18" s="191"/>
      <c r="L18" s="65"/>
      <c r="M18" s="60"/>
      <c r="N18" s="198"/>
      <c r="O18" s="187"/>
      <c r="P18" s="118"/>
      <c r="Q18" s="206" t="s">
        <v>83</v>
      </c>
      <c r="R18" s="206" t="s">
        <v>82</v>
      </c>
    </row>
    <row r="19" spans="1:18" x14ac:dyDescent="0.25">
      <c r="A19" s="35"/>
      <c r="B19" s="32">
        <v>43663</v>
      </c>
      <c r="C19" s="96"/>
      <c r="D19" s="83"/>
      <c r="E19" s="84"/>
      <c r="F19" s="84"/>
      <c r="G19" s="85"/>
      <c r="H19" s="53"/>
      <c r="I19" s="63"/>
      <c r="J19" s="64"/>
      <c r="K19" s="191"/>
      <c r="L19" s="65"/>
      <c r="M19" s="60"/>
      <c r="N19" s="198"/>
      <c r="O19" s="187"/>
      <c r="P19" s="118"/>
      <c r="Q19" s="206" t="s">
        <v>83</v>
      </c>
      <c r="R19" s="206" t="s">
        <v>82</v>
      </c>
    </row>
    <row r="20" spans="1:18" x14ac:dyDescent="0.25">
      <c r="A20" s="35"/>
      <c r="B20" s="32">
        <v>43664</v>
      </c>
      <c r="C20" s="96"/>
      <c r="D20" s="83"/>
      <c r="E20" s="84"/>
      <c r="F20" s="84"/>
      <c r="G20" s="85"/>
      <c r="H20" s="53"/>
      <c r="I20" s="63"/>
      <c r="J20" s="64"/>
      <c r="K20" s="191"/>
      <c r="L20" s="65"/>
      <c r="M20" s="60"/>
      <c r="N20" s="198"/>
      <c r="O20" s="187"/>
      <c r="P20" s="118"/>
      <c r="Q20" s="206" t="s">
        <v>83</v>
      </c>
      <c r="R20" s="206" t="s">
        <v>82</v>
      </c>
    </row>
    <row r="21" spans="1:18" x14ac:dyDescent="0.25">
      <c r="A21" s="35"/>
      <c r="B21" s="32">
        <v>43665</v>
      </c>
      <c r="C21" s="96"/>
      <c r="D21" s="83"/>
      <c r="E21" s="84"/>
      <c r="F21" s="84"/>
      <c r="G21" s="85"/>
      <c r="H21" s="53"/>
      <c r="I21" s="63"/>
      <c r="J21" s="64"/>
      <c r="K21" s="191"/>
      <c r="L21" s="65"/>
      <c r="M21" s="60"/>
      <c r="N21" s="198"/>
      <c r="O21" s="187"/>
      <c r="P21" s="118"/>
      <c r="Q21" s="206" t="s">
        <v>83</v>
      </c>
      <c r="R21" s="206" t="s">
        <v>82</v>
      </c>
    </row>
    <row r="22" spans="1:18" ht="15.75" thickBot="1" x14ac:dyDescent="0.3">
      <c r="A22" s="35"/>
      <c r="B22" s="32">
        <v>43666</v>
      </c>
      <c r="C22" s="96"/>
      <c r="D22" s="83"/>
      <c r="E22" s="84"/>
      <c r="F22" s="84"/>
      <c r="G22" s="85"/>
      <c r="H22" s="57"/>
      <c r="I22" s="68"/>
      <c r="J22" s="69"/>
      <c r="K22" s="191"/>
      <c r="L22" s="70"/>
      <c r="M22" s="71"/>
      <c r="N22" s="199"/>
      <c r="O22" s="188"/>
      <c r="P22" s="119"/>
      <c r="Q22" s="206" t="s">
        <v>83</v>
      </c>
      <c r="R22" s="206" t="s">
        <v>82</v>
      </c>
    </row>
    <row r="23" spans="1:18" ht="16.5" thickTop="1" thickBot="1" x14ac:dyDescent="0.3">
      <c r="A23" s="35"/>
      <c r="B23" s="33">
        <v>43667</v>
      </c>
      <c r="C23" s="97"/>
      <c r="D23" s="74"/>
      <c r="E23" s="75"/>
      <c r="F23" s="75"/>
      <c r="G23" s="86"/>
      <c r="H23" s="101"/>
      <c r="I23" s="99"/>
      <c r="J23" s="100"/>
      <c r="K23" s="192"/>
      <c r="L23" s="77"/>
      <c r="M23" s="78"/>
      <c r="N23" s="201"/>
      <c r="O23" s="202"/>
      <c r="P23" s="119"/>
      <c r="Q23" s="206" t="s">
        <v>83</v>
      </c>
      <c r="R23" s="206" t="s">
        <v>82</v>
      </c>
    </row>
    <row r="24" spans="1:18" ht="15.75" thickTop="1" x14ac:dyDescent="0.25">
      <c r="A24" s="35"/>
      <c r="B24" s="31">
        <v>43668</v>
      </c>
      <c r="C24" s="102"/>
      <c r="D24" s="87"/>
      <c r="E24" s="88"/>
      <c r="F24" s="88"/>
      <c r="G24" s="89"/>
      <c r="H24" s="53"/>
      <c r="I24" s="63"/>
      <c r="J24" s="64"/>
      <c r="K24" s="195"/>
      <c r="L24" s="53"/>
      <c r="M24" s="60"/>
      <c r="N24" s="200"/>
      <c r="O24" s="189"/>
      <c r="P24" s="118"/>
      <c r="Q24" s="206" t="s">
        <v>83</v>
      </c>
      <c r="R24" s="206" t="s">
        <v>82</v>
      </c>
    </row>
    <row r="25" spans="1:18" x14ac:dyDescent="0.25">
      <c r="A25" s="35"/>
      <c r="B25" s="32">
        <v>43669</v>
      </c>
      <c r="C25" s="96"/>
      <c r="D25" s="83"/>
      <c r="E25" s="84"/>
      <c r="F25" s="84"/>
      <c r="G25" s="85"/>
      <c r="H25" s="53"/>
      <c r="I25" s="63"/>
      <c r="J25" s="64"/>
      <c r="K25" s="191"/>
      <c r="L25" s="65"/>
      <c r="M25" s="60"/>
      <c r="N25" s="198"/>
      <c r="O25" s="187"/>
      <c r="P25" s="118"/>
      <c r="Q25" s="206" t="s">
        <v>83</v>
      </c>
      <c r="R25" s="206" t="s">
        <v>82</v>
      </c>
    </row>
    <row r="26" spans="1:18" x14ac:dyDescent="0.25">
      <c r="A26" s="35"/>
      <c r="B26" s="32">
        <v>43670</v>
      </c>
      <c r="C26" s="96"/>
      <c r="D26" s="83"/>
      <c r="E26" s="84"/>
      <c r="F26" s="84"/>
      <c r="G26" s="85"/>
      <c r="H26" s="53"/>
      <c r="I26" s="63"/>
      <c r="J26" s="64"/>
      <c r="K26" s="191"/>
      <c r="L26" s="65"/>
      <c r="M26" s="60"/>
      <c r="N26" s="198"/>
      <c r="O26" s="187"/>
      <c r="P26" s="118"/>
      <c r="Q26" s="206" t="s">
        <v>83</v>
      </c>
      <c r="R26" s="206" t="s">
        <v>82</v>
      </c>
    </row>
    <row r="27" spans="1:18" x14ac:dyDescent="0.25">
      <c r="A27" s="35"/>
      <c r="B27" s="32">
        <v>43671</v>
      </c>
      <c r="C27" s="96"/>
      <c r="D27" s="83"/>
      <c r="E27" s="84"/>
      <c r="F27" s="84"/>
      <c r="G27" s="85"/>
      <c r="H27" s="53"/>
      <c r="I27" s="63"/>
      <c r="J27" s="64"/>
      <c r="K27" s="191"/>
      <c r="L27" s="65"/>
      <c r="M27" s="60"/>
      <c r="N27" s="198"/>
      <c r="O27" s="187"/>
      <c r="P27" s="118"/>
      <c r="Q27" s="206" t="s">
        <v>83</v>
      </c>
      <c r="R27" s="206" t="s">
        <v>82</v>
      </c>
    </row>
    <row r="28" spans="1:18" x14ac:dyDescent="0.25">
      <c r="A28" s="35"/>
      <c r="B28" s="32">
        <v>43672</v>
      </c>
      <c r="C28" s="96"/>
      <c r="D28" s="83"/>
      <c r="E28" s="84"/>
      <c r="F28" s="84"/>
      <c r="G28" s="85"/>
      <c r="H28" s="53"/>
      <c r="I28" s="63"/>
      <c r="J28" s="64"/>
      <c r="K28" s="191"/>
      <c r="L28" s="65"/>
      <c r="M28" s="60"/>
      <c r="N28" s="198"/>
      <c r="O28" s="187"/>
      <c r="P28" s="118"/>
      <c r="Q28" s="206" t="s">
        <v>83</v>
      </c>
      <c r="R28" s="206" t="s">
        <v>82</v>
      </c>
    </row>
    <row r="29" spans="1:18" ht="15.75" thickBot="1" x14ac:dyDescent="0.3">
      <c r="A29" s="35"/>
      <c r="B29" s="32">
        <v>43673</v>
      </c>
      <c r="C29" s="96"/>
      <c r="D29" s="83"/>
      <c r="E29" s="84"/>
      <c r="F29" s="84"/>
      <c r="G29" s="85"/>
      <c r="H29" s="57"/>
      <c r="I29" s="68"/>
      <c r="J29" s="69"/>
      <c r="K29" s="191"/>
      <c r="L29" s="70"/>
      <c r="M29" s="71"/>
      <c r="N29" s="199"/>
      <c r="O29" s="188"/>
      <c r="P29" s="119"/>
      <c r="Q29" s="206" t="s">
        <v>83</v>
      </c>
      <c r="R29" s="206" t="s">
        <v>82</v>
      </c>
    </row>
    <row r="30" spans="1:18" ht="16.5" thickTop="1" thickBot="1" x14ac:dyDescent="0.3">
      <c r="A30" s="35"/>
      <c r="B30" s="33">
        <v>43674</v>
      </c>
      <c r="C30" s="97"/>
      <c r="D30" s="74"/>
      <c r="E30" s="75"/>
      <c r="F30" s="75"/>
      <c r="G30" s="86"/>
      <c r="H30" s="101"/>
      <c r="I30" s="99"/>
      <c r="J30" s="100"/>
      <c r="K30" s="192"/>
      <c r="L30" s="77"/>
      <c r="M30" s="78"/>
      <c r="N30" s="201"/>
      <c r="O30" s="202"/>
      <c r="P30" s="119"/>
      <c r="Q30" s="206" t="s">
        <v>83</v>
      </c>
      <c r="R30" s="206" t="s">
        <v>82</v>
      </c>
    </row>
    <row r="31" spans="1:18" ht="15.75" thickTop="1" x14ac:dyDescent="0.25">
      <c r="A31" s="35"/>
      <c r="B31" s="31"/>
      <c r="C31" s="102"/>
      <c r="D31" s="87"/>
      <c r="E31" s="88"/>
      <c r="F31" s="88"/>
      <c r="G31" s="89"/>
      <c r="H31" s="53"/>
      <c r="I31" s="63"/>
      <c r="J31" s="64"/>
      <c r="K31" s="195"/>
      <c r="L31" s="53"/>
      <c r="M31" s="60"/>
      <c r="N31" s="200"/>
      <c r="O31" s="189"/>
      <c r="P31" s="119"/>
    </row>
    <row r="32" spans="1:18" x14ac:dyDescent="0.25">
      <c r="A32" s="35"/>
      <c r="B32" s="32"/>
      <c r="C32" s="96"/>
      <c r="D32" s="83"/>
      <c r="E32" s="84"/>
      <c r="F32" s="84"/>
      <c r="G32" s="85"/>
      <c r="H32" s="53"/>
      <c r="I32" s="63"/>
      <c r="J32" s="64"/>
      <c r="K32" s="191"/>
      <c r="L32" s="65"/>
      <c r="M32" s="60"/>
      <c r="N32" s="198"/>
      <c r="O32" s="187"/>
      <c r="P32" s="118"/>
    </row>
    <row r="33" spans="1:16" x14ac:dyDescent="0.25">
      <c r="A33" s="35"/>
      <c r="B33" s="32"/>
      <c r="C33" s="96"/>
      <c r="D33" s="83"/>
      <c r="E33" s="84"/>
      <c r="F33" s="84"/>
      <c r="G33" s="85"/>
      <c r="H33" s="53"/>
      <c r="I33" s="63"/>
      <c r="J33" s="64"/>
      <c r="K33" s="191"/>
      <c r="L33" s="65"/>
      <c r="M33" s="60"/>
      <c r="N33" s="198"/>
      <c r="O33" s="187"/>
      <c r="P33" s="118"/>
    </row>
    <row r="34" spans="1:16" x14ac:dyDescent="0.25">
      <c r="A34" s="35"/>
      <c r="B34" s="32"/>
      <c r="C34" s="96"/>
      <c r="D34" s="83"/>
      <c r="E34" s="84"/>
      <c r="F34" s="84"/>
      <c r="G34" s="85"/>
      <c r="H34" s="53"/>
      <c r="I34" s="63"/>
      <c r="J34" s="64"/>
      <c r="K34" s="191"/>
      <c r="L34" s="65"/>
      <c r="M34" s="60"/>
      <c r="N34" s="198"/>
      <c r="O34" s="187"/>
      <c r="P34" s="118"/>
    </row>
    <row r="35" spans="1:16" x14ac:dyDescent="0.25">
      <c r="A35" s="35"/>
      <c r="B35" s="32"/>
      <c r="C35" s="96"/>
      <c r="D35" s="83"/>
      <c r="E35" s="84"/>
      <c r="F35" s="84"/>
      <c r="G35" s="85"/>
      <c r="H35" s="53"/>
      <c r="I35" s="63"/>
      <c r="J35" s="64"/>
      <c r="K35" s="191"/>
      <c r="L35" s="65"/>
      <c r="M35" s="60"/>
      <c r="N35" s="198"/>
      <c r="O35" s="187"/>
      <c r="P35" s="118"/>
    </row>
    <row r="36" spans="1:16" ht="15.75" thickBot="1" x14ac:dyDescent="0.3">
      <c r="A36" s="35"/>
      <c r="B36" s="32"/>
      <c r="C36" s="96"/>
      <c r="D36" s="83"/>
      <c r="E36" s="84"/>
      <c r="F36" s="84"/>
      <c r="G36" s="85"/>
      <c r="H36" s="57"/>
      <c r="I36" s="68"/>
      <c r="J36" s="69"/>
      <c r="K36" s="191"/>
      <c r="L36" s="70"/>
      <c r="M36" s="71"/>
      <c r="N36" s="199"/>
      <c r="O36" s="188"/>
      <c r="P36" s="119"/>
    </row>
    <row r="37" spans="1:16" ht="16.5" thickTop="1" thickBot="1" x14ac:dyDescent="0.3">
      <c r="A37" s="35"/>
      <c r="B37" s="34"/>
      <c r="C37" s="96"/>
      <c r="D37" s="83"/>
      <c r="E37" s="84"/>
      <c r="F37" s="84"/>
      <c r="G37" s="85"/>
      <c r="H37" s="101"/>
      <c r="I37" s="99"/>
      <c r="J37" s="100"/>
      <c r="K37" s="192"/>
      <c r="L37" s="77"/>
      <c r="M37" s="78"/>
      <c r="N37" s="201"/>
      <c r="O37" s="202"/>
      <c r="P37" s="119"/>
    </row>
    <row r="38" spans="1:16" ht="16.5" thickTop="1" thickBot="1" x14ac:dyDescent="0.3">
      <c r="A38" s="35"/>
      <c r="B38" s="21" t="s">
        <v>12</v>
      </c>
      <c r="C38" s="90"/>
      <c r="D38" s="90"/>
      <c r="E38" s="90"/>
      <c r="F38" s="90"/>
      <c r="G38" s="90"/>
      <c r="H38" s="91">
        <f t="shared" ref="H38:O38" si="0">SUM(H3:H37)</f>
        <v>0</v>
      </c>
      <c r="I38" s="91">
        <f t="shared" si="0"/>
        <v>0</v>
      </c>
      <c r="J38" s="91">
        <f t="shared" si="0"/>
        <v>0</v>
      </c>
      <c r="K38" s="125">
        <f>SUM(K3:K37)</f>
        <v>0</v>
      </c>
      <c r="L38" s="92">
        <f>SUM(L3:L37)</f>
        <v>0</v>
      </c>
      <c r="M38" s="92">
        <f t="shared" si="0"/>
        <v>0</v>
      </c>
      <c r="N38" s="92">
        <f t="shared" si="0"/>
        <v>0</v>
      </c>
      <c r="O38" s="93">
        <f t="shared" si="0"/>
        <v>0</v>
      </c>
      <c r="P38" s="121"/>
    </row>
    <row r="39" spans="1:16" ht="16.5" thickTop="1" thickBot="1" x14ac:dyDescent="0.3">
      <c r="A39" s="36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</row>
    <row r="40" spans="1:16" ht="17.25" thickTop="1" thickBot="1" x14ac:dyDescent="0.3">
      <c r="A40" s="36"/>
      <c r="B40" s="10" t="s">
        <v>13</v>
      </c>
      <c r="C40" s="23"/>
      <c r="D40" s="24"/>
      <c r="E40" s="24"/>
      <c r="F40" s="24"/>
      <c r="G40" s="24"/>
      <c r="H40" s="11">
        <f>H38</f>
        <v>0</v>
      </c>
      <c r="I40" s="227">
        <f>SUM(I38:J38)</f>
        <v>0</v>
      </c>
      <c r="J40" s="228"/>
      <c r="K40" s="25"/>
      <c r="L40" s="11">
        <f>L38</f>
        <v>0</v>
      </c>
      <c r="M40" s="227">
        <f>SUM(M38:O38)</f>
        <v>0</v>
      </c>
      <c r="N40" s="229"/>
      <c r="O40" s="230"/>
    </row>
    <row r="41" spans="1:16" ht="15.75" thickTop="1" x14ac:dyDescent="0.25"/>
    <row r="56" spans="2:16" ht="54.75" customHeight="1" x14ac:dyDescent="0.25">
      <c r="B56" s="239" t="str">
        <f ca="1">A3</f>
        <v>MODELE</v>
      </c>
      <c r="C56" s="239"/>
      <c r="D56" s="239"/>
      <c r="E56" s="239"/>
      <c r="F56" s="239"/>
      <c r="G56" s="239"/>
      <c r="H56" s="239"/>
    </row>
    <row r="57" spans="2:16" ht="58.5" customHeight="1" thickBot="1" x14ac:dyDescent="0.3">
      <c r="B57" s="239"/>
      <c r="C57" s="239"/>
      <c r="D57" s="239"/>
      <c r="E57" s="239"/>
      <c r="F57" s="239"/>
      <c r="G57" s="239"/>
      <c r="H57" s="239"/>
    </row>
    <row r="58" spans="2:16" ht="46.5" customHeight="1" thickTop="1" thickBot="1" x14ac:dyDescent="0.3">
      <c r="B58" s="37" t="s">
        <v>0</v>
      </c>
      <c r="C58" s="38" t="s">
        <v>1</v>
      </c>
      <c r="D58" s="39" t="s">
        <v>34</v>
      </c>
      <c r="E58" s="40" t="s">
        <v>35</v>
      </c>
      <c r="F58" s="40" t="s">
        <v>36</v>
      </c>
      <c r="G58" s="47" t="s">
        <v>37</v>
      </c>
      <c r="H58" s="48" t="s">
        <v>2</v>
      </c>
      <c r="I58" s="45" t="str">
        <f>"Dont
H Jour
("&amp;TEXT(HJ,"hh")&amp;" à "&amp;TEXT(HN,"hh")&amp;")"</f>
        <v>Dont
H Jour
(Copie De à Copie De)</v>
      </c>
      <c r="J58" s="41" t="str">
        <f>"Dont
H Nuit
("&amp;TEXT(HN,"hh")&amp;" à "&amp;TEXT(HJ,"hh")&amp;")"</f>
        <v>Dont
H Nuit
(Copie De à Copie De)</v>
      </c>
      <c r="K58" s="46" t="s">
        <v>3</v>
      </c>
      <c r="L58" s="44" t="s">
        <v>4</v>
      </c>
      <c r="M58" s="39" t="s">
        <v>54</v>
      </c>
      <c r="N58" s="40" t="s">
        <v>55</v>
      </c>
      <c r="O58" s="42" t="s">
        <v>56</v>
      </c>
      <c r="P58" s="42" t="s">
        <v>52</v>
      </c>
    </row>
    <row r="59" spans="2:16" ht="15.75" thickTop="1" x14ac:dyDescent="0.25">
      <c r="B59" s="144">
        <v>43619</v>
      </c>
      <c r="C59" s="145"/>
      <c r="D59" s="146"/>
      <c r="E59" s="147"/>
      <c r="F59" s="147"/>
      <c r="G59" s="148"/>
      <c r="H59" s="149"/>
      <c r="I59" s="150"/>
      <c r="J59" s="151"/>
      <c r="K59" s="152">
        <v>0</v>
      </c>
      <c r="L59" s="59">
        <v>0</v>
      </c>
      <c r="M59" s="60">
        <v>0</v>
      </c>
      <c r="N59" s="61">
        <v>0</v>
      </c>
      <c r="O59" s="62">
        <v>0</v>
      </c>
      <c r="P59" s="117"/>
    </row>
    <row r="60" spans="2:16" x14ac:dyDescent="0.25">
      <c r="B60" s="153">
        <v>43620</v>
      </c>
      <c r="C60" s="154"/>
      <c r="D60" s="146"/>
      <c r="E60" s="147"/>
      <c r="F60" s="147"/>
      <c r="G60" s="148"/>
      <c r="H60" s="155"/>
      <c r="I60" s="156"/>
      <c r="J60" s="157"/>
      <c r="K60" s="152">
        <v>0</v>
      </c>
      <c r="L60" s="65">
        <v>0</v>
      </c>
      <c r="M60" s="60">
        <v>0</v>
      </c>
      <c r="N60" s="61">
        <v>0</v>
      </c>
      <c r="O60" s="66">
        <v>0</v>
      </c>
      <c r="P60" s="118"/>
    </row>
    <row r="61" spans="2:16" x14ac:dyDescent="0.25">
      <c r="B61" s="153">
        <v>43621</v>
      </c>
      <c r="C61" s="158"/>
      <c r="D61" s="146"/>
      <c r="E61" s="147"/>
      <c r="F61" s="147"/>
      <c r="G61" s="148"/>
      <c r="H61" s="155"/>
      <c r="I61" s="156"/>
      <c r="J61" s="157"/>
      <c r="K61" s="152">
        <v>0</v>
      </c>
      <c r="L61" s="65">
        <v>0</v>
      </c>
      <c r="M61" s="60">
        <v>0</v>
      </c>
      <c r="N61" s="67">
        <v>0</v>
      </c>
      <c r="O61" s="66">
        <v>0</v>
      </c>
      <c r="P61" s="118"/>
    </row>
    <row r="62" spans="2:16" x14ac:dyDescent="0.25">
      <c r="B62" s="153">
        <v>43622</v>
      </c>
      <c r="C62" s="154"/>
      <c r="D62" s="146"/>
      <c r="E62" s="147"/>
      <c r="F62" s="147"/>
      <c r="G62" s="148"/>
      <c r="H62" s="155"/>
      <c r="I62" s="156"/>
      <c r="J62" s="157"/>
      <c r="K62" s="152">
        <v>0</v>
      </c>
      <c r="L62" s="65">
        <v>0</v>
      </c>
      <c r="M62" s="60">
        <v>0</v>
      </c>
      <c r="N62" s="61">
        <v>0</v>
      </c>
      <c r="O62" s="66">
        <v>0</v>
      </c>
      <c r="P62" s="118"/>
    </row>
    <row r="63" spans="2:16" x14ac:dyDescent="0.25">
      <c r="B63" s="153">
        <v>43623</v>
      </c>
      <c r="C63" s="154"/>
      <c r="D63" s="146"/>
      <c r="E63" s="147"/>
      <c r="F63" s="147"/>
      <c r="G63" s="148"/>
      <c r="H63" s="155"/>
      <c r="I63" s="156"/>
      <c r="J63" s="157"/>
      <c r="K63" s="152">
        <v>0</v>
      </c>
      <c r="L63" s="65">
        <v>0</v>
      </c>
      <c r="M63" s="60">
        <v>0</v>
      </c>
      <c r="N63" s="61">
        <v>0</v>
      </c>
      <c r="O63" s="66">
        <v>0</v>
      </c>
      <c r="P63" s="118"/>
    </row>
    <row r="64" spans="2:16" ht="15.75" thickBot="1" x14ac:dyDescent="0.3">
      <c r="B64" s="153">
        <v>43624</v>
      </c>
      <c r="C64" s="154"/>
      <c r="D64" s="159"/>
      <c r="E64" s="160"/>
      <c r="F64" s="160"/>
      <c r="G64" s="161"/>
      <c r="H64" s="162">
        <v>0</v>
      </c>
      <c r="I64" s="163">
        <v>0</v>
      </c>
      <c r="J64" s="164">
        <v>0</v>
      </c>
      <c r="K64" s="165">
        <v>0</v>
      </c>
      <c r="L64" s="70">
        <v>0</v>
      </c>
      <c r="M64" s="71">
        <v>0</v>
      </c>
      <c r="N64" s="72">
        <v>0</v>
      </c>
      <c r="O64" s="73">
        <v>0</v>
      </c>
      <c r="P64" s="119"/>
    </row>
    <row r="65" spans="2:16" ht="16.5" thickTop="1" thickBot="1" x14ac:dyDescent="0.3">
      <c r="B65" s="166">
        <v>43625</v>
      </c>
      <c r="C65" s="167"/>
      <c r="D65" s="168"/>
      <c r="E65" s="169"/>
      <c r="F65" s="169"/>
      <c r="G65" s="170"/>
      <c r="H65" s="171">
        <v>0</v>
      </c>
      <c r="I65" s="172">
        <v>0</v>
      </c>
      <c r="J65" s="173">
        <v>0</v>
      </c>
      <c r="K65" s="174">
        <v>0</v>
      </c>
      <c r="L65" s="77"/>
      <c r="M65" s="78"/>
      <c r="N65" s="79"/>
      <c r="O65" s="80"/>
      <c r="P65" s="120"/>
    </row>
    <row r="66" spans="2:16" ht="16.5" thickTop="1" thickBot="1" x14ac:dyDescent="0.3">
      <c r="B66" s="133"/>
      <c r="C66" s="134"/>
      <c r="D66" s="135"/>
      <c r="E66" s="135"/>
      <c r="F66" s="135"/>
      <c r="G66" s="135"/>
      <c r="H66" s="136"/>
      <c r="I66" s="136"/>
      <c r="J66" s="136"/>
      <c r="K66" s="136"/>
      <c r="L66"/>
      <c r="M66"/>
      <c r="N66"/>
      <c r="O66"/>
      <c r="P66" s="137"/>
    </row>
    <row r="67" spans="2:16" ht="62.25" customHeight="1" thickTop="1" x14ac:dyDescent="0.25">
      <c r="B67" s="233" t="s">
        <v>58</v>
      </c>
      <c r="C67" s="234"/>
      <c r="D67" s="234"/>
      <c r="E67" s="234"/>
      <c r="F67" s="234"/>
      <c r="G67" s="234"/>
      <c r="H67" s="234"/>
      <c r="I67" s="235"/>
    </row>
    <row r="68" spans="2:16" ht="27.75" customHeight="1" thickBot="1" x14ac:dyDescent="0.3">
      <c r="B68" s="236" t="s">
        <v>57</v>
      </c>
      <c r="C68" s="237"/>
      <c r="D68" s="237"/>
      <c r="E68" s="237"/>
      <c r="F68" s="237"/>
      <c r="G68" s="237"/>
      <c r="H68" s="237"/>
      <c r="I68" s="238"/>
    </row>
    <row r="69" spans="2:16" ht="15.75" thickTop="1" x14ac:dyDescent="0.25">
      <c r="B69" s="129"/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29"/>
      <c r="P69" s="129"/>
    </row>
    <row r="70" spans="2:16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I40:J40"/>
    <mergeCell ref="M40:O40"/>
    <mergeCell ref="A3:A16"/>
    <mergeCell ref="B67:I67"/>
    <mergeCell ref="B68:I68"/>
    <mergeCell ref="B56:H57"/>
  </mergeCells>
  <conditionalFormatting sqref="B31:J37">
    <cfRule type="expression" dxfId="119" priority="59">
      <formula>MONTH($B$34)&lt;&gt;MONTH($B$22)</formula>
    </cfRule>
  </conditionalFormatting>
  <conditionalFormatting sqref="B3:K37">
    <cfRule type="expression" dxfId="118" priority="61">
      <formula>WEEKDAY($B3)=1</formula>
    </cfRule>
  </conditionalFormatting>
  <conditionalFormatting sqref="C3:C11 C13:C15 C20:C29 C17:C18 C31:C37">
    <cfRule type="expression" dxfId="117" priority="57">
      <formula>AND(COUNTIF(Fer,B3)=0,C3&lt;&gt;"")</formula>
    </cfRule>
  </conditionalFormatting>
  <conditionalFormatting sqref="B3:B37">
    <cfRule type="expression" dxfId="116" priority="55">
      <formula>COUNTIF(Fer,$B3)</formula>
    </cfRule>
  </conditionalFormatting>
  <conditionalFormatting sqref="B66:K66">
    <cfRule type="expression" dxfId="115" priority="15">
      <formula>WEEKDAY(#REF!)=1</formula>
    </cfRule>
  </conditionalFormatting>
  <conditionalFormatting sqref="C66">
    <cfRule type="expression" dxfId="114" priority="14">
      <formula>AND(COUNTIF(Fer,#REF!)=0,#REF!&lt;&gt;"")</formula>
    </cfRule>
  </conditionalFormatting>
  <conditionalFormatting sqref="B66:C66">
    <cfRule type="expression" dxfId="113" priority="13">
      <formula>COUNTIF(Fer,#REF!)</formula>
    </cfRule>
  </conditionalFormatting>
  <conditionalFormatting sqref="B59:K65">
    <cfRule type="expression" dxfId="112" priority="9">
      <formula>WEEKDAY(#REF!)=1</formula>
    </cfRule>
  </conditionalFormatting>
  <conditionalFormatting sqref="C59:C65">
    <cfRule type="expression" dxfId="111" priority="8">
      <formula>AND(COUNTIF(Fer,#REF!)=0,#REF!&lt;&gt;"")</formula>
    </cfRule>
  </conditionalFormatting>
  <conditionalFormatting sqref="B59:C65">
    <cfRule type="expression" dxfId="110" priority="7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2"/>
  <dimension ref="A1:V95"/>
  <sheetViews>
    <sheetView tabSelected="1" zoomScale="90" zoomScaleNormal="90" workbookViewId="0">
      <selection activeCell="S15" sqref="S15"/>
    </sheetView>
  </sheetViews>
  <sheetFormatPr baseColWidth="10" defaultRowHeight="15" x14ac:dyDescent="0.25"/>
  <cols>
    <col min="1" max="1" width="21.42578125" customWidth="1"/>
    <col min="2" max="2" width="15.85546875" bestFit="1" customWidth="1"/>
    <col min="3" max="6" width="11.5703125" style="126" customWidth="1"/>
    <col min="7" max="7" width="13" style="124" customWidth="1"/>
    <col min="8" max="8" width="10.42578125" style="126" customWidth="1"/>
    <col min="10" max="10" width="15.85546875" customWidth="1"/>
    <col min="11" max="11" width="14.7109375" customWidth="1"/>
    <col min="12" max="12" width="15.28515625" customWidth="1"/>
    <col min="13" max="13" width="27.5703125" customWidth="1"/>
    <col min="17" max="17" width="21.140625" customWidth="1"/>
    <col min="19" max="19" width="28.42578125" bestFit="1" customWidth="1"/>
  </cols>
  <sheetData>
    <row r="1" spans="1:22" ht="29.25" thickBot="1" x14ac:dyDescent="0.3">
      <c r="A1" s="108"/>
      <c r="B1" s="243" t="s">
        <v>39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O1" s="126"/>
      <c r="S1" s="178" t="s">
        <v>59</v>
      </c>
    </row>
    <row r="2" spans="1:22" ht="28.5" customHeight="1" thickTop="1" thickBot="1" x14ac:dyDescent="0.4">
      <c r="A2" s="241" t="s">
        <v>40</v>
      </c>
      <c r="B2" s="241" t="s">
        <v>41</v>
      </c>
      <c r="C2" s="244" t="s">
        <v>42</v>
      </c>
      <c r="D2" s="244" t="s">
        <v>43</v>
      </c>
      <c r="E2" s="244" t="s">
        <v>44</v>
      </c>
      <c r="F2" s="244" t="s">
        <v>38</v>
      </c>
      <c r="G2" s="246" t="s">
        <v>45</v>
      </c>
      <c r="H2" s="244" t="s">
        <v>46</v>
      </c>
      <c r="I2" s="241" t="s">
        <v>47</v>
      </c>
      <c r="J2" s="241" t="s">
        <v>48</v>
      </c>
      <c r="K2" s="241" t="s">
        <v>49</v>
      </c>
      <c r="L2" s="241" t="s">
        <v>50</v>
      </c>
      <c r="M2" s="241" t="s">
        <v>53</v>
      </c>
      <c r="N2" s="240" t="s">
        <v>64</v>
      </c>
      <c r="O2" s="240" t="s">
        <v>65</v>
      </c>
      <c r="S2" s="205">
        <v>6</v>
      </c>
      <c r="U2" s="12" t="s">
        <v>8</v>
      </c>
      <c r="V2" s="13">
        <v>0.29166666666666669</v>
      </c>
    </row>
    <row r="3" spans="1:22" ht="23.25" customHeight="1" thickBot="1" x14ac:dyDescent="0.3">
      <c r="A3" s="242"/>
      <c r="B3" s="242"/>
      <c r="C3" s="245"/>
      <c r="D3" s="245"/>
      <c r="E3" s="245"/>
      <c r="F3" s="245"/>
      <c r="G3" s="247"/>
      <c r="H3" s="245"/>
      <c r="I3" s="242"/>
      <c r="J3" s="242"/>
      <c r="K3" s="242"/>
      <c r="L3" s="242"/>
      <c r="M3" s="242"/>
      <c r="N3" s="240"/>
      <c r="O3" s="240"/>
      <c r="R3" s="139"/>
      <c r="U3" s="14" t="s">
        <v>9</v>
      </c>
      <c r="V3" s="15">
        <v>0.83333333333333337</v>
      </c>
    </row>
    <row r="4" spans="1:22" ht="25.5" customHeight="1" thickBot="1" x14ac:dyDescent="0.3">
      <c r="A4" s="112" t="s">
        <v>69</v>
      </c>
      <c r="B4" s="110"/>
      <c r="C4" s="130">
        <v>0</v>
      </c>
      <c r="D4" s="130">
        <v>0</v>
      </c>
      <c r="E4" s="130">
        <v>0</v>
      </c>
      <c r="F4" s="130">
        <v>0</v>
      </c>
      <c r="G4" s="123"/>
      <c r="H4" s="115">
        <v>0</v>
      </c>
      <c r="I4" s="110"/>
      <c r="J4" s="110"/>
      <c r="K4" s="113"/>
      <c r="L4" s="116"/>
      <c r="M4" s="116"/>
      <c r="N4" s="204">
        <v>1.1944444444444446</v>
      </c>
      <c r="O4" s="204">
        <v>1.1944444444444446</v>
      </c>
      <c r="R4" s="139"/>
      <c r="S4" s="177" t="s">
        <v>60</v>
      </c>
      <c r="U4" s="14" t="s">
        <v>10</v>
      </c>
      <c r="V4" s="16">
        <v>1.4583333333333333</v>
      </c>
    </row>
    <row r="5" spans="1:22" ht="25.5" customHeight="1" thickBot="1" x14ac:dyDescent="0.3">
      <c r="A5" s="112" t="s">
        <v>70</v>
      </c>
      <c r="B5" s="110"/>
      <c r="C5" s="130">
        <v>0</v>
      </c>
      <c r="D5" s="130">
        <v>0</v>
      </c>
      <c r="E5" s="130">
        <v>0</v>
      </c>
      <c r="F5" s="130">
        <v>0</v>
      </c>
      <c r="G5" s="123"/>
      <c r="H5" s="115">
        <v>0</v>
      </c>
      <c r="I5" s="122"/>
      <c r="J5" s="110"/>
      <c r="K5" s="109"/>
      <c r="L5" s="110">
        <v>22</v>
      </c>
      <c r="M5" s="110"/>
      <c r="N5" s="204">
        <v>1.3541666666666665</v>
      </c>
      <c r="O5" s="204">
        <v>1.3541666666666665</v>
      </c>
      <c r="R5" s="140"/>
      <c r="S5" s="176" t="s">
        <v>61</v>
      </c>
      <c r="U5" s="14" t="s">
        <v>11</v>
      </c>
      <c r="V5" s="16">
        <v>1.7916666666666667</v>
      </c>
    </row>
    <row r="6" spans="1:22" ht="25.5" customHeight="1" thickBot="1" x14ac:dyDescent="0.3">
      <c r="A6" s="112" t="s">
        <v>71</v>
      </c>
      <c r="B6" s="110"/>
      <c r="C6" s="130">
        <v>0</v>
      </c>
      <c r="D6" s="130">
        <v>0</v>
      </c>
      <c r="E6" s="130">
        <v>0</v>
      </c>
      <c r="F6" s="130">
        <v>0</v>
      </c>
      <c r="G6" s="123"/>
      <c r="H6" s="115">
        <v>0</v>
      </c>
      <c r="I6" s="110"/>
      <c r="J6" s="110"/>
      <c r="K6" s="109"/>
      <c r="L6" s="110">
        <v>8</v>
      </c>
      <c r="M6" s="110"/>
      <c r="N6" s="204">
        <v>1.1354166666666665</v>
      </c>
      <c r="O6" s="204">
        <v>1.1354166666666665</v>
      </c>
      <c r="R6" s="140"/>
      <c r="U6" s="17" t="s">
        <v>51</v>
      </c>
      <c r="V6" s="18">
        <v>0.29166666666666669</v>
      </c>
    </row>
    <row r="7" spans="1:22" ht="25.5" customHeight="1" thickTop="1" thickBot="1" x14ac:dyDescent="0.3">
      <c r="A7" s="112" t="s">
        <v>72</v>
      </c>
      <c r="B7" s="110"/>
      <c r="C7" s="130">
        <v>0</v>
      </c>
      <c r="D7" s="130">
        <v>0</v>
      </c>
      <c r="E7" s="130">
        <v>0</v>
      </c>
      <c r="F7" s="130">
        <v>0</v>
      </c>
      <c r="G7" s="123"/>
      <c r="H7" s="115">
        <v>0</v>
      </c>
      <c r="I7" s="110"/>
      <c r="J7" s="110" t="s">
        <v>80</v>
      </c>
      <c r="K7" s="110"/>
      <c r="L7" s="109" t="s">
        <v>81</v>
      </c>
      <c r="M7" s="109"/>
      <c r="N7" s="204">
        <v>1.0625</v>
      </c>
      <c r="O7" s="204">
        <v>1.0625</v>
      </c>
      <c r="R7" s="140"/>
      <c r="S7" s="177" t="s">
        <v>62</v>
      </c>
    </row>
    <row r="8" spans="1:22" ht="25.5" customHeight="1" thickBot="1" x14ac:dyDescent="0.3">
      <c r="A8" s="190" t="s">
        <v>73</v>
      </c>
      <c r="B8" s="110"/>
      <c r="C8" s="130">
        <v>0</v>
      </c>
      <c r="D8" s="130">
        <v>0</v>
      </c>
      <c r="E8" s="130">
        <v>0</v>
      </c>
      <c r="F8" s="130">
        <v>0</v>
      </c>
      <c r="G8" s="123"/>
      <c r="H8" s="115">
        <v>0</v>
      </c>
      <c r="I8" s="110"/>
      <c r="J8" s="110"/>
      <c r="K8" s="110"/>
      <c r="L8" s="110"/>
      <c r="M8" s="110"/>
      <c r="N8" s="204">
        <v>1.0069444444444444</v>
      </c>
      <c r="O8" s="204">
        <v>1.0069444444444444</v>
      </c>
      <c r="S8" s="176" t="s">
        <v>61</v>
      </c>
    </row>
    <row r="9" spans="1:22" ht="25.5" customHeight="1" thickBot="1" x14ac:dyDescent="0.3">
      <c r="A9" s="112" t="s">
        <v>74</v>
      </c>
      <c r="B9" s="110"/>
      <c r="C9" s="130">
        <v>0</v>
      </c>
      <c r="D9" s="130">
        <v>0</v>
      </c>
      <c r="E9" s="130">
        <v>0</v>
      </c>
      <c r="F9" s="130">
        <v>2</v>
      </c>
      <c r="G9" s="123"/>
      <c r="H9" s="115">
        <v>0</v>
      </c>
      <c r="I9" s="110"/>
      <c r="J9" s="110"/>
      <c r="K9" s="110"/>
      <c r="L9" s="110"/>
      <c r="M9" s="110"/>
      <c r="N9" s="204">
        <v>1.21875</v>
      </c>
      <c r="O9" s="204">
        <v>1.1354166666666667</v>
      </c>
      <c r="S9" s="175"/>
    </row>
    <row r="10" spans="1:22" ht="25.5" customHeight="1" thickBot="1" x14ac:dyDescent="0.3">
      <c r="A10" s="112" t="s">
        <v>75</v>
      </c>
      <c r="B10" s="110"/>
      <c r="C10" s="130">
        <v>2.166666666666667</v>
      </c>
      <c r="D10" s="130">
        <v>0</v>
      </c>
      <c r="E10" s="131">
        <v>0</v>
      </c>
      <c r="F10" s="130">
        <v>0</v>
      </c>
      <c r="G10" s="123"/>
      <c r="H10" s="115">
        <v>0</v>
      </c>
      <c r="I10" s="110"/>
      <c r="J10" s="110" t="s">
        <v>67</v>
      </c>
      <c r="K10" s="110"/>
      <c r="L10" s="114"/>
      <c r="M10" s="114"/>
      <c r="N10" s="204">
        <v>0.38194444444444442</v>
      </c>
      <c r="O10" s="204">
        <v>0.38194444444444442</v>
      </c>
      <c r="S10" s="179" t="s">
        <v>63</v>
      </c>
    </row>
    <row r="11" spans="1:22" ht="25.5" customHeight="1" thickBot="1" x14ac:dyDescent="0.3">
      <c r="A11" s="112" t="s">
        <v>76</v>
      </c>
      <c r="B11" s="110"/>
      <c r="C11" s="130">
        <v>0</v>
      </c>
      <c r="D11" s="130">
        <v>0</v>
      </c>
      <c r="E11" s="130">
        <v>0</v>
      </c>
      <c r="F11" s="130">
        <v>0</v>
      </c>
      <c r="G11" s="123"/>
      <c r="H11" s="115">
        <v>0</v>
      </c>
      <c r="I11" s="110"/>
      <c r="J11" s="110"/>
      <c r="K11" s="110"/>
      <c r="L11" s="110"/>
      <c r="M11" s="110"/>
      <c r="N11" s="204">
        <v>0.90277777777777779</v>
      </c>
      <c r="O11" s="204">
        <v>0.90277777777777779</v>
      </c>
      <c r="S11" s="179"/>
    </row>
    <row r="12" spans="1:22" ht="25.5" customHeight="1" x14ac:dyDescent="0.25">
      <c r="A12" s="112" t="s">
        <v>68</v>
      </c>
      <c r="B12" s="110"/>
      <c r="C12" s="130">
        <v>0</v>
      </c>
      <c r="D12" s="130">
        <v>0</v>
      </c>
      <c r="E12" s="130">
        <v>0</v>
      </c>
      <c r="F12" s="130">
        <v>0</v>
      </c>
      <c r="G12" s="123"/>
      <c r="H12" s="115">
        <v>0</v>
      </c>
      <c r="I12" s="110"/>
      <c r="J12" s="110"/>
      <c r="K12" s="110"/>
      <c r="L12" s="110"/>
      <c r="M12" s="110"/>
      <c r="N12" s="204">
        <v>0.76388888888888895</v>
      </c>
      <c r="O12" s="204">
        <v>0.76388888888888895</v>
      </c>
    </row>
    <row r="13" spans="1:22" ht="25.5" customHeight="1" x14ac:dyDescent="0.25">
      <c r="A13" s="190"/>
      <c r="B13" s="110"/>
      <c r="C13" s="130"/>
      <c r="D13" s="130"/>
      <c r="E13" s="130"/>
      <c r="F13" s="130"/>
      <c r="G13" s="123"/>
      <c r="H13" s="115"/>
      <c r="I13" s="110"/>
      <c r="J13" s="110"/>
      <c r="K13" s="110"/>
      <c r="L13" s="110"/>
      <c r="M13" s="110"/>
      <c r="N13" s="204"/>
      <c r="O13" s="204"/>
    </row>
    <row r="14" spans="1:22" ht="25.5" customHeight="1" x14ac:dyDescent="0.25">
      <c r="A14" s="190"/>
      <c r="B14" s="110"/>
      <c r="C14" s="130"/>
      <c r="D14" s="130"/>
      <c r="E14" s="130"/>
      <c r="F14" s="130"/>
      <c r="G14" s="123"/>
      <c r="H14" s="115"/>
      <c r="I14" s="110"/>
      <c r="J14" s="110"/>
      <c r="K14" s="110"/>
      <c r="L14" s="110"/>
      <c r="M14" s="110"/>
      <c r="N14" s="204"/>
      <c r="O14" s="204"/>
    </row>
    <row r="15" spans="1:22" ht="25.5" customHeight="1" x14ac:dyDescent="0.25">
      <c r="A15" s="190"/>
      <c r="B15" s="110"/>
      <c r="C15" s="130"/>
      <c r="D15" s="130"/>
      <c r="E15" s="130"/>
      <c r="F15" s="130"/>
      <c r="G15" s="123"/>
      <c r="H15" s="115"/>
      <c r="I15" s="110"/>
      <c r="J15" s="110"/>
      <c r="K15" s="110"/>
      <c r="L15" s="110"/>
      <c r="M15" s="110"/>
      <c r="N15" s="204"/>
      <c r="O15" s="204"/>
    </row>
    <row r="16" spans="1:22" ht="25.5" customHeight="1" x14ac:dyDescent="0.25">
      <c r="A16" s="190"/>
      <c r="B16" s="110"/>
      <c r="C16" s="115"/>
      <c r="D16" s="115"/>
      <c r="E16" s="115"/>
      <c r="F16" s="115"/>
      <c r="G16" s="123"/>
      <c r="H16" s="115"/>
      <c r="I16" s="110"/>
      <c r="J16" s="110"/>
      <c r="K16" s="110"/>
      <c r="L16" s="110"/>
      <c r="M16" s="110"/>
      <c r="N16" s="204"/>
      <c r="O16" s="204"/>
    </row>
    <row r="17" spans="1:15" ht="25.5" customHeight="1" x14ac:dyDescent="0.25">
      <c r="A17" s="190"/>
      <c r="B17" s="132"/>
      <c r="C17" s="115"/>
      <c r="D17" s="115"/>
      <c r="E17" s="115"/>
      <c r="F17" s="115"/>
      <c r="G17" s="123"/>
      <c r="H17" s="115"/>
      <c r="I17" s="110"/>
      <c r="J17" s="110"/>
      <c r="K17" s="110"/>
      <c r="L17" s="110"/>
      <c r="M17" s="110"/>
      <c r="N17" s="204"/>
      <c r="O17" s="204"/>
    </row>
    <row r="18" spans="1:15" ht="25.5" customHeight="1" x14ac:dyDescent="0.25">
      <c r="A18" s="190"/>
      <c r="B18" s="110"/>
      <c r="C18" s="115"/>
      <c r="D18" s="115"/>
      <c r="E18" s="115"/>
      <c r="F18" s="115"/>
      <c r="G18" s="123"/>
      <c r="H18" s="115"/>
      <c r="I18" s="110"/>
      <c r="J18" s="110"/>
      <c r="K18" s="110"/>
      <c r="L18" s="110"/>
      <c r="M18" s="127"/>
      <c r="N18" s="204"/>
      <c r="O18" s="204"/>
    </row>
    <row r="19" spans="1:15" ht="25.5" customHeight="1" x14ac:dyDescent="0.25">
      <c r="A19" s="190"/>
      <c r="B19" s="111"/>
      <c r="C19" s="115"/>
      <c r="D19" s="115"/>
      <c r="E19" s="115"/>
      <c r="F19" s="115"/>
      <c r="G19" s="123"/>
      <c r="H19" s="115"/>
      <c r="I19" s="110"/>
      <c r="J19" s="110"/>
      <c r="K19" s="110"/>
      <c r="L19" s="110"/>
      <c r="M19" s="128"/>
      <c r="N19" s="204"/>
      <c r="O19" s="204"/>
    </row>
    <row r="20" spans="1:15" ht="25.5" customHeight="1" x14ac:dyDescent="0.25">
      <c r="A20" s="190"/>
      <c r="B20" s="110"/>
      <c r="C20" s="115"/>
      <c r="D20" s="115"/>
      <c r="E20" s="115"/>
      <c r="F20" s="115"/>
      <c r="G20" s="123"/>
      <c r="H20" s="115"/>
      <c r="I20" s="110"/>
      <c r="J20" s="110"/>
      <c r="K20" s="110"/>
      <c r="L20" s="110"/>
      <c r="M20" s="110"/>
      <c r="N20" s="204"/>
      <c r="O20" s="204"/>
    </row>
    <row r="21" spans="1:15" ht="25.5" customHeight="1" x14ac:dyDescent="0.25">
      <c r="A21" s="190"/>
      <c r="B21" s="110"/>
      <c r="C21" s="115"/>
      <c r="D21" s="115"/>
      <c r="E21" s="115"/>
      <c r="F21" s="115"/>
      <c r="G21" s="123"/>
      <c r="H21" s="115"/>
      <c r="I21" s="110"/>
      <c r="J21" s="110"/>
      <c r="K21" s="110"/>
      <c r="L21" s="110"/>
      <c r="M21" s="110"/>
      <c r="N21" s="204"/>
      <c r="O21" s="204"/>
    </row>
    <row r="22" spans="1:15" x14ac:dyDescent="0.25">
      <c r="B22" s="141"/>
      <c r="C22"/>
      <c r="D22" s="142"/>
      <c r="E22" s="142"/>
      <c r="F22" s="142"/>
      <c r="G22" s="142"/>
      <c r="H22" s="138"/>
      <c r="I22" s="138"/>
      <c r="J22" s="138"/>
      <c r="K22" s="138"/>
      <c r="L22" s="138"/>
      <c r="M22" s="138"/>
      <c r="N22" s="138"/>
      <c r="O22" s="138"/>
    </row>
    <row r="23" spans="1:15" x14ac:dyDescent="0.25">
      <c r="B23" s="141"/>
      <c r="C23"/>
      <c r="D23" s="142"/>
      <c r="E23" s="142"/>
      <c r="F23" s="142"/>
      <c r="G23" s="142"/>
      <c r="H23" s="138"/>
      <c r="I23" s="138"/>
      <c r="J23" s="138"/>
      <c r="K23" s="138"/>
      <c r="L23" s="138"/>
      <c r="M23" s="138"/>
      <c r="N23" s="138"/>
      <c r="O23" s="138"/>
    </row>
    <row r="24" spans="1:15" x14ac:dyDescent="0.25">
      <c r="B24" s="141"/>
      <c r="C24"/>
      <c r="D24" s="142"/>
      <c r="E24" s="142"/>
      <c r="F24" s="142"/>
      <c r="G24" s="142"/>
      <c r="H24" s="138"/>
      <c r="I24" s="138"/>
      <c r="J24" s="138"/>
      <c r="K24" s="138"/>
      <c r="L24" s="138"/>
      <c r="M24" s="138"/>
      <c r="N24" s="138"/>
      <c r="O24" s="138"/>
    </row>
    <row r="25" spans="1:15" x14ac:dyDescent="0.25">
      <c r="B25" s="141"/>
      <c r="C25"/>
      <c r="D25" s="142"/>
      <c r="E25" s="142"/>
      <c r="F25" s="142"/>
      <c r="G25" s="142"/>
      <c r="H25" s="138"/>
      <c r="I25" s="138"/>
      <c r="J25" s="138"/>
      <c r="K25" s="138"/>
      <c r="L25" s="138"/>
      <c r="M25" s="138"/>
      <c r="N25" s="138"/>
      <c r="O25" s="138"/>
    </row>
    <row r="26" spans="1:15" x14ac:dyDescent="0.25">
      <c r="B26" s="141"/>
      <c r="C26"/>
      <c r="D26" s="142"/>
      <c r="E26" s="142"/>
      <c r="F26" s="142"/>
      <c r="G26" s="142"/>
      <c r="H26" s="138"/>
      <c r="I26" s="138"/>
      <c r="J26" s="138"/>
      <c r="K26" s="138"/>
      <c r="L26" s="138"/>
      <c r="M26" s="138"/>
      <c r="N26" s="138"/>
      <c r="O26" s="138"/>
    </row>
    <row r="27" spans="1:15" x14ac:dyDescent="0.25">
      <c r="B27" s="141"/>
      <c r="C27"/>
      <c r="D27" s="142"/>
      <c r="E27" s="142"/>
      <c r="F27" s="142"/>
      <c r="G27" s="142"/>
      <c r="H27" s="138"/>
      <c r="I27" s="138"/>
      <c r="J27" s="138"/>
      <c r="K27" s="138"/>
      <c r="L27" s="138"/>
      <c r="M27" s="138"/>
      <c r="N27" s="138"/>
      <c r="O27" s="138"/>
    </row>
    <row r="28" spans="1:15" x14ac:dyDescent="0.25">
      <c r="B28" s="141"/>
      <c r="C28"/>
      <c r="D28" s="142"/>
      <c r="E28" s="142"/>
      <c r="F28" s="142"/>
      <c r="G28" s="142"/>
      <c r="H28" s="138"/>
      <c r="I28" s="138"/>
      <c r="J28" s="138"/>
      <c r="K28" s="138"/>
      <c r="L28" s="138"/>
      <c r="M28" s="138"/>
      <c r="N28" s="138"/>
      <c r="O28" s="138"/>
    </row>
    <row r="29" spans="1:15" x14ac:dyDescent="0.25">
      <c r="B29" s="141"/>
      <c r="C29"/>
      <c r="D29" s="142"/>
      <c r="E29" s="142"/>
      <c r="F29" s="142"/>
      <c r="G29" s="142"/>
      <c r="H29" s="138"/>
      <c r="I29" s="138"/>
      <c r="J29" s="138"/>
      <c r="K29" s="138"/>
      <c r="L29" s="138"/>
      <c r="M29" s="138"/>
      <c r="N29" s="138"/>
      <c r="O29" s="138"/>
    </row>
    <row r="30" spans="1:15" x14ac:dyDescent="0.25">
      <c r="B30" s="141"/>
      <c r="C30"/>
      <c r="D30" s="142"/>
      <c r="E30" s="142"/>
      <c r="F30" s="142"/>
      <c r="G30" s="142"/>
      <c r="H30" s="138"/>
      <c r="I30" s="138"/>
      <c r="J30" s="138"/>
      <c r="K30" s="138"/>
      <c r="L30" s="138"/>
      <c r="M30" s="138"/>
      <c r="N30" s="138"/>
      <c r="O30" s="138"/>
    </row>
    <row r="31" spans="1:15" x14ac:dyDescent="0.25">
      <c r="B31" s="141"/>
      <c r="C31"/>
      <c r="D31" s="142"/>
      <c r="E31" s="142"/>
      <c r="F31" s="142"/>
      <c r="G31" s="142"/>
      <c r="H31" s="138"/>
      <c r="I31" s="138"/>
      <c r="J31" s="138"/>
      <c r="K31" s="138"/>
      <c r="L31" s="138"/>
      <c r="M31" s="138"/>
      <c r="N31" s="138"/>
      <c r="O31" s="138"/>
    </row>
    <row r="32" spans="1:15" x14ac:dyDescent="0.25">
      <c r="B32" s="141"/>
      <c r="C32"/>
      <c r="D32" s="142"/>
      <c r="E32" s="142"/>
      <c r="F32" s="142"/>
      <c r="G32" s="142"/>
      <c r="H32" s="138"/>
      <c r="I32" s="138"/>
      <c r="J32" s="138"/>
      <c r="K32" s="138"/>
      <c r="L32" s="138"/>
      <c r="M32" s="138"/>
      <c r="N32" s="138"/>
      <c r="O32" s="138"/>
    </row>
    <row r="33" spans="2:15" x14ac:dyDescent="0.25">
      <c r="B33" s="141"/>
      <c r="C33"/>
      <c r="D33" s="142"/>
      <c r="E33" s="142"/>
      <c r="F33" s="142"/>
      <c r="G33" s="142"/>
      <c r="H33" s="138"/>
      <c r="I33" s="138"/>
      <c r="J33" s="138"/>
      <c r="K33" s="138"/>
      <c r="L33" s="138"/>
      <c r="M33" s="138"/>
      <c r="N33" s="138"/>
      <c r="O33" s="138"/>
    </row>
    <row r="34" spans="2:15" x14ac:dyDescent="0.25">
      <c r="B34" s="141"/>
      <c r="C34"/>
      <c r="D34" s="142"/>
      <c r="E34" s="142"/>
      <c r="F34" s="142"/>
      <c r="G34" s="142"/>
      <c r="H34" s="138"/>
      <c r="I34" s="138"/>
      <c r="J34" s="138"/>
      <c r="K34" s="138"/>
      <c r="L34" s="138"/>
      <c r="M34" s="138"/>
      <c r="N34" s="138"/>
      <c r="O34" s="138"/>
    </row>
    <row r="35" spans="2:15" x14ac:dyDescent="0.25">
      <c r="B35" s="141"/>
      <c r="C35"/>
      <c r="D35" s="142"/>
      <c r="E35" s="142"/>
      <c r="F35" s="142"/>
      <c r="G35" s="142"/>
      <c r="H35" s="138"/>
      <c r="I35" s="138"/>
      <c r="J35" s="138"/>
      <c r="K35" s="138"/>
      <c r="L35" s="138"/>
      <c r="M35" s="138"/>
      <c r="N35" s="138"/>
      <c r="O35" s="138"/>
    </row>
    <row r="36" spans="2:15" x14ac:dyDescent="0.25">
      <c r="B36" s="141"/>
      <c r="C36"/>
      <c r="D36" s="142"/>
      <c r="E36" s="142"/>
      <c r="F36" s="142"/>
      <c r="G36" s="142"/>
      <c r="H36" s="138"/>
      <c r="I36" s="138"/>
      <c r="J36" s="138"/>
      <c r="K36" s="138"/>
      <c r="L36" s="138"/>
      <c r="M36" s="138"/>
      <c r="N36" s="138"/>
      <c r="O36" s="138"/>
    </row>
    <row r="37" spans="2:15" x14ac:dyDescent="0.25">
      <c r="B37" s="141"/>
      <c r="C37"/>
      <c r="D37" s="142"/>
      <c r="E37" s="142"/>
      <c r="F37" s="142"/>
      <c r="G37" s="142"/>
      <c r="H37" s="138"/>
      <c r="I37" s="138"/>
      <c r="J37" s="138"/>
      <c r="K37" s="138"/>
      <c r="L37" s="138"/>
      <c r="M37" s="138"/>
      <c r="N37" s="138"/>
      <c r="O37" s="138"/>
    </row>
    <row r="38" spans="2:15" x14ac:dyDescent="0.25">
      <c r="C38"/>
      <c r="D38"/>
      <c r="E38"/>
      <c r="F38"/>
      <c r="G38"/>
      <c r="H38" s="140"/>
      <c r="I38" s="140"/>
      <c r="J38" s="140"/>
      <c r="K38" s="140"/>
      <c r="L38" s="140"/>
      <c r="M38" s="140"/>
      <c r="N38" s="140"/>
      <c r="O38" s="140"/>
    </row>
    <row r="39" spans="2:15" x14ac:dyDescent="0.25">
      <c r="C39"/>
      <c r="D39"/>
      <c r="E39"/>
      <c r="F39"/>
      <c r="G39"/>
      <c r="H39"/>
    </row>
    <row r="40" spans="2:15" x14ac:dyDescent="0.25">
      <c r="C40"/>
      <c r="D40"/>
      <c r="E40"/>
      <c r="F40"/>
      <c r="G40"/>
      <c r="H40" s="140"/>
      <c r="I40" s="140"/>
      <c r="J40" s="140"/>
      <c r="L40" s="140"/>
      <c r="M40" s="140"/>
    </row>
    <row r="41" spans="2:15" x14ac:dyDescent="0.25">
      <c r="C41"/>
      <c r="D41"/>
      <c r="E41"/>
      <c r="F41"/>
      <c r="G41"/>
      <c r="H41"/>
    </row>
    <row r="43" spans="2:15" x14ac:dyDescent="0.25">
      <c r="C43"/>
      <c r="D43"/>
      <c r="E43"/>
      <c r="F43"/>
      <c r="G43"/>
      <c r="H43"/>
    </row>
    <row r="44" spans="2:15" x14ac:dyDescent="0.25">
      <c r="C44"/>
      <c r="D44"/>
      <c r="E44"/>
      <c r="F44"/>
      <c r="G44"/>
      <c r="H44"/>
    </row>
    <row r="45" spans="2:15" x14ac:dyDescent="0.25">
      <c r="C45"/>
      <c r="D45"/>
      <c r="E45"/>
      <c r="F45"/>
      <c r="G45"/>
      <c r="H45"/>
    </row>
    <row r="46" spans="2:15" x14ac:dyDescent="0.25">
      <c r="C46"/>
      <c r="D46"/>
      <c r="E46"/>
      <c r="F46"/>
      <c r="G46"/>
      <c r="H46"/>
    </row>
    <row r="47" spans="2:15" x14ac:dyDescent="0.25">
      <c r="C47"/>
      <c r="D47"/>
      <c r="E47"/>
      <c r="F47"/>
      <c r="G47"/>
      <c r="H47"/>
    </row>
    <row r="48" spans="2:15" x14ac:dyDescent="0.25">
      <c r="C48"/>
      <c r="D48"/>
      <c r="E48"/>
      <c r="F48"/>
      <c r="G48"/>
      <c r="H48"/>
    </row>
    <row r="56" spans="2:15" x14ac:dyDescent="0.25">
      <c r="C56"/>
      <c r="D56"/>
      <c r="E56"/>
      <c r="F56"/>
      <c r="G56"/>
      <c r="H56"/>
    </row>
    <row r="57" spans="2:15" x14ac:dyDescent="0.25">
      <c r="C57"/>
      <c r="D57"/>
      <c r="E57"/>
      <c r="F57"/>
      <c r="G57"/>
      <c r="H57"/>
    </row>
    <row r="58" spans="2:15" x14ac:dyDescent="0.25">
      <c r="C58"/>
      <c r="D58"/>
      <c r="E58"/>
      <c r="F58"/>
      <c r="G58"/>
      <c r="H58"/>
    </row>
    <row r="59" spans="2:15" x14ac:dyDescent="0.25">
      <c r="B59" s="141"/>
      <c r="C59"/>
      <c r="D59" s="142"/>
      <c r="E59" s="142"/>
      <c r="F59" s="142"/>
      <c r="G59" s="142"/>
      <c r="H59" s="138"/>
      <c r="I59" s="138"/>
      <c r="J59" s="138"/>
      <c r="K59" s="138"/>
      <c r="L59" s="138"/>
      <c r="M59" s="138"/>
      <c r="N59" s="138"/>
      <c r="O59" s="138"/>
    </row>
    <row r="60" spans="2:15" x14ac:dyDescent="0.25">
      <c r="B60" s="141"/>
      <c r="C60"/>
      <c r="D60" s="142"/>
      <c r="E60" s="142"/>
      <c r="F60" s="142"/>
      <c r="G60" s="142"/>
      <c r="H60" s="138"/>
      <c r="I60" s="138"/>
      <c r="J60" s="138"/>
      <c r="K60" s="138"/>
      <c r="L60" s="138"/>
      <c r="M60" s="138"/>
      <c r="N60" s="138"/>
      <c r="O60" s="138"/>
    </row>
    <row r="61" spans="2:15" x14ac:dyDescent="0.25">
      <c r="B61" s="141"/>
      <c r="C61"/>
      <c r="D61" s="142"/>
      <c r="E61" s="142"/>
      <c r="F61" s="142"/>
      <c r="G61" s="142"/>
      <c r="H61" s="138"/>
      <c r="I61" s="138"/>
      <c r="J61" s="138"/>
      <c r="K61" s="138"/>
      <c r="L61" s="138"/>
      <c r="M61" s="138"/>
      <c r="N61" s="138"/>
      <c r="O61" s="138"/>
    </row>
    <row r="62" spans="2:15" x14ac:dyDescent="0.25">
      <c r="B62" s="141"/>
      <c r="C62"/>
      <c r="D62" s="142"/>
      <c r="E62" s="142"/>
      <c r="F62" s="142"/>
      <c r="G62" s="142"/>
      <c r="H62" s="138"/>
      <c r="I62" s="138"/>
      <c r="J62" s="138"/>
      <c r="K62" s="138"/>
      <c r="L62" s="138"/>
      <c r="M62" s="138"/>
      <c r="N62" s="138"/>
      <c r="O62" s="138"/>
    </row>
    <row r="63" spans="2:15" x14ac:dyDescent="0.25">
      <c r="B63" s="141"/>
      <c r="C63"/>
      <c r="D63" s="142"/>
      <c r="E63" s="142"/>
      <c r="F63" s="142"/>
      <c r="G63" s="142"/>
      <c r="H63" s="138"/>
      <c r="I63" s="138"/>
      <c r="J63" s="138"/>
      <c r="K63" s="138"/>
      <c r="L63" s="138"/>
      <c r="M63" s="138"/>
      <c r="N63" s="138"/>
      <c r="O63" s="138"/>
    </row>
    <row r="64" spans="2:15" x14ac:dyDescent="0.25">
      <c r="B64" s="141"/>
      <c r="C64"/>
      <c r="D64" s="142"/>
      <c r="E64" s="142"/>
      <c r="F64" s="142"/>
      <c r="G64" s="142"/>
      <c r="H64" s="138"/>
      <c r="I64" s="138"/>
      <c r="J64" s="138"/>
      <c r="K64" s="138"/>
      <c r="L64" s="138"/>
      <c r="M64" s="138"/>
      <c r="N64" s="138"/>
      <c r="O64" s="138"/>
    </row>
    <row r="65" spans="2:15" x14ac:dyDescent="0.25">
      <c r="B65" s="141"/>
      <c r="C65"/>
      <c r="D65" s="142"/>
      <c r="E65" s="142"/>
      <c r="F65" s="142"/>
      <c r="G65" s="142"/>
      <c r="H65" s="138"/>
      <c r="I65" s="138"/>
      <c r="J65" s="138"/>
      <c r="K65" s="138"/>
      <c r="L65" s="138"/>
      <c r="M65" s="138"/>
      <c r="N65" s="138"/>
      <c r="O65" s="138"/>
    </row>
    <row r="66" spans="2:15" x14ac:dyDescent="0.25">
      <c r="B66" s="141"/>
      <c r="C66"/>
      <c r="D66" s="142"/>
      <c r="E66" s="142"/>
      <c r="F66" s="142"/>
      <c r="G66" s="142"/>
      <c r="H66" s="138"/>
      <c r="I66" s="138"/>
      <c r="J66" s="138"/>
      <c r="K66" s="138"/>
      <c r="L66" s="138"/>
      <c r="M66" s="138"/>
      <c r="N66" s="138"/>
      <c r="O66" s="138"/>
    </row>
    <row r="67" spans="2:15" x14ac:dyDescent="0.25">
      <c r="B67" s="143"/>
      <c r="C67" s="143"/>
      <c r="D67" s="143"/>
      <c r="E67" s="143"/>
      <c r="F67" s="143"/>
      <c r="G67" s="143"/>
      <c r="H67" s="143"/>
      <c r="I67" s="143"/>
    </row>
    <row r="68" spans="2:15" x14ac:dyDescent="0.25">
      <c r="B68" s="143"/>
      <c r="C68" s="143"/>
      <c r="D68" s="143"/>
      <c r="E68" s="143"/>
      <c r="F68" s="143"/>
      <c r="G68" s="143"/>
      <c r="H68" s="143"/>
      <c r="I68" s="143"/>
    </row>
    <row r="69" spans="2:15" x14ac:dyDescent="0.25">
      <c r="C69"/>
      <c r="D69"/>
      <c r="E69"/>
      <c r="F69"/>
      <c r="G69"/>
      <c r="H69" s="138"/>
    </row>
    <row r="70" spans="2:15" x14ac:dyDescent="0.25">
      <c r="C70"/>
      <c r="D70"/>
      <c r="E70"/>
      <c r="F70"/>
      <c r="G70"/>
      <c r="H70"/>
    </row>
    <row r="71" spans="2:15" x14ac:dyDescent="0.25">
      <c r="C71"/>
      <c r="D71"/>
      <c r="E71"/>
      <c r="F71"/>
      <c r="G71"/>
      <c r="H71"/>
    </row>
    <row r="72" spans="2:15" x14ac:dyDescent="0.25">
      <c r="C72"/>
      <c r="D72"/>
      <c r="E72"/>
      <c r="F72"/>
      <c r="G72"/>
      <c r="H72"/>
    </row>
    <row r="73" spans="2:15" x14ac:dyDescent="0.25">
      <c r="C73"/>
      <c r="D73"/>
      <c r="E73"/>
      <c r="F73"/>
      <c r="G73"/>
      <c r="H73"/>
    </row>
    <row r="74" spans="2:15" x14ac:dyDescent="0.25">
      <c r="C74"/>
      <c r="D74"/>
      <c r="E74"/>
      <c r="F74"/>
      <c r="G74"/>
      <c r="H74"/>
    </row>
    <row r="75" spans="2:15" x14ac:dyDescent="0.25">
      <c r="C75"/>
      <c r="D75"/>
      <c r="E75"/>
      <c r="F75"/>
      <c r="G75"/>
      <c r="H75"/>
    </row>
    <row r="76" spans="2:15" x14ac:dyDescent="0.25">
      <c r="C76"/>
      <c r="D76"/>
      <c r="E76"/>
      <c r="F76"/>
      <c r="G76"/>
      <c r="H76"/>
    </row>
    <row r="77" spans="2:15" x14ac:dyDescent="0.25">
      <c r="C77"/>
      <c r="D77"/>
      <c r="E77"/>
      <c r="F77"/>
      <c r="G77"/>
      <c r="H77"/>
    </row>
    <row r="78" spans="2:15" x14ac:dyDescent="0.25">
      <c r="C78"/>
      <c r="D78"/>
      <c r="E78"/>
      <c r="F78"/>
      <c r="G78"/>
      <c r="H78"/>
    </row>
    <row r="79" spans="2:15" x14ac:dyDescent="0.25">
      <c r="C79"/>
      <c r="D79"/>
      <c r="E79"/>
      <c r="F79"/>
      <c r="G79"/>
      <c r="H79"/>
    </row>
    <row r="80" spans="2:15" x14ac:dyDescent="0.25">
      <c r="C80"/>
      <c r="D80"/>
      <c r="E80"/>
      <c r="F80"/>
      <c r="G80"/>
      <c r="H80"/>
    </row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</sheetData>
  <mergeCells count="16">
    <mergeCell ref="A2:A3"/>
    <mergeCell ref="B2:B3"/>
    <mergeCell ref="C2:C3"/>
    <mergeCell ref="D2:D3"/>
    <mergeCell ref="E2:E3"/>
    <mergeCell ref="B1:L1"/>
    <mergeCell ref="F2:F3"/>
    <mergeCell ref="G2:G3"/>
    <mergeCell ref="H2:H3"/>
    <mergeCell ref="I2:I3"/>
    <mergeCell ref="N2:N3"/>
    <mergeCell ref="O2:O3"/>
    <mergeCell ref="M2:M3"/>
    <mergeCell ref="J2:J3"/>
    <mergeCell ref="K2:K3"/>
    <mergeCell ref="L2:L3"/>
  </mergeCells>
  <conditionalFormatting sqref="B4:L21">
    <cfRule type="cellIs" dxfId="109" priority="5" operator="greaterThan">
      <formula>0</formula>
    </cfRule>
    <cfRule type="containsBlanks" dxfId="108" priority="6">
      <formula>LEN(TRIM(B4))=0</formula>
    </cfRule>
  </conditionalFormatting>
  <conditionalFormatting sqref="M4:M21">
    <cfRule type="containsBlanks" dxfId="107" priority="2">
      <formula>LEN(TRIM(M4))=0</formula>
    </cfRule>
    <cfRule type="cellIs" dxfId="106" priority="3" operator="greaterThan">
      <formula>0</formula>
    </cfRule>
  </conditionalFormatting>
  <conditionalFormatting sqref="A4:A21">
    <cfRule type="cellIs" dxfId="105" priority="1" operator="greaterThan">
      <formula>0</formula>
    </cfRule>
  </conditionalFormatting>
  <hyperlinks>
    <hyperlink ref="S5" r:id="rId1"/>
    <hyperlink ref="S8" r:id="rId2"/>
  </hyperlink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18449" r:id="rId6" name="C1">
          <controlPr defaultSize="0" autoLine="0" r:id="rId7">
            <anchor moveWithCells="1">
              <from>
                <xdr:col>18</xdr:col>
                <xdr:colOff>0</xdr:colOff>
                <xdr:row>1</xdr:row>
                <xdr:rowOff>9525</xdr:rowOff>
              </from>
              <to>
                <xdr:col>19</xdr:col>
                <xdr:colOff>0</xdr:colOff>
                <xdr:row>1</xdr:row>
                <xdr:rowOff>342900</xdr:rowOff>
              </to>
            </anchor>
          </controlPr>
        </control>
      </mc:Choice>
      <mc:Fallback>
        <control shapeId="18449" r:id="rId6" name="C1"/>
      </mc:Fallback>
    </mc:AlternateContent>
    <mc:AlternateContent xmlns:mc="http://schemas.openxmlformats.org/markup-compatibility/2006">
      <mc:Choice Requires="x14">
        <control shapeId="18447" r:id="rId8" name="Bt7">
          <controlPr defaultSize="0" autoLine="0" r:id="rId9">
            <anchor moveWithCells="1">
              <from>
                <xdr:col>15</xdr:col>
                <xdr:colOff>266700</xdr:colOff>
                <xdr:row>12</xdr:row>
                <xdr:rowOff>180975</xdr:rowOff>
              </from>
              <to>
                <xdr:col>17</xdr:col>
                <xdr:colOff>457200</xdr:colOff>
                <xdr:row>13</xdr:row>
                <xdr:rowOff>171450</xdr:rowOff>
              </to>
            </anchor>
          </controlPr>
        </control>
      </mc:Choice>
      <mc:Fallback>
        <control shapeId="18447" r:id="rId8" name="Bt7"/>
      </mc:Fallback>
    </mc:AlternateContent>
    <mc:AlternateContent xmlns:mc="http://schemas.openxmlformats.org/markup-compatibility/2006">
      <mc:Choice Requires="x14">
        <control shapeId="18446" r:id="rId10" name="Bt6">
          <controlPr defaultSize="0" autoLine="0" r:id="rId11">
            <anchor moveWithCells="1">
              <from>
                <xdr:col>15</xdr:col>
                <xdr:colOff>247650</xdr:colOff>
                <xdr:row>10</xdr:row>
                <xdr:rowOff>171450</xdr:rowOff>
              </from>
              <to>
                <xdr:col>17</xdr:col>
                <xdr:colOff>438150</xdr:colOff>
                <xdr:row>11</xdr:row>
                <xdr:rowOff>161925</xdr:rowOff>
              </to>
            </anchor>
          </controlPr>
        </control>
      </mc:Choice>
      <mc:Fallback>
        <control shapeId="18446" r:id="rId10" name="Bt6"/>
      </mc:Fallback>
    </mc:AlternateContent>
    <mc:AlternateContent xmlns:mc="http://schemas.openxmlformats.org/markup-compatibility/2006">
      <mc:Choice Requires="x14">
        <control shapeId="18437" r:id="rId12" name="Bt1">
          <controlPr defaultSize="0" autoLine="0" r:id="rId13">
            <anchor moveWithCells="1">
              <from>
                <xdr:col>15</xdr:col>
                <xdr:colOff>238125</xdr:colOff>
                <xdr:row>1</xdr:row>
                <xdr:rowOff>104775</xdr:rowOff>
              </from>
              <to>
                <xdr:col>17</xdr:col>
                <xdr:colOff>428625</xdr:colOff>
                <xdr:row>2</xdr:row>
                <xdr:rowOff>57150</xdr:rowOff>
              </to>
            </anchor>
          </controlPr>
        </control>
      </mc:Choice>
      <mc:Fallback>
        <control shapeId="18437" r:id="rId12" name="Bt1"/>
      </mc:Fallback>
    </mc:AlternateContent>
    <mc:AlternateContent xmlns:mc="http://schemas.openxmlformats.org/markup-compatibility/2006">
      <mc:Choice Requires="x14">
        <control shapeId="18438" r:id="rId14" name="Bt2">
          <controlPr defaultSize="0" autoLine="0" r:id="rId15">
            <anchor moveWithCells="1">
              <from>
                <xdr:col>15</xdr:col>
                <xdr:colOff>276225</xdr:colOff>
                <xdr:row>4</xdr:row>
                <xdr:rowOff>238125</xdr:rowOff>
              </from>
              <to>
                <xdr:col>17</xdr:col>
                <xdr:colOff>466725</xdr:colOff>
                <xdr:row>5</xdr:row>
                <xdr:rowOff>228600</xdr:rowOff>
              </to>
            </anchor>
          </controlPr>
        </control>
      </mc:Choice>
      <mc:Fallback>
        <control shapeId="18438" r:id="rId14" name="Bt2"/>
      </mc:Fallback>
    </mc:AlternateContent>
    <mc:AlternateContent xmlns:mc="http://schemas.openxmlformats.org/markup-compatibility/2006">
      <mc:Choice Requires="x14">
        <control shapeId="18439" r:id="rId16" name="Bt3">
          <controlPr defaultSize="0" autoLine="0" r:id="rId17">
            <anchor moveWithCells="1">
              <from>
                <xdr:col>15</xdr:col>
                <xdr:colOff>257175</xdr:colOff>
                <xdr:row>3</xdr:row>
                <xdr:rowOff>9525</xdr:rowOff>
              </from>
              <to>
                <xdr:col>17</xdr:col>
                <xdr:colOff>447675</xdr:colOff>
                <xdr:row>4</xdr:row>
                <xdr:rowOff>0</xdr:rowOff>
              </to>
            </anchor>
          </controlPr>
        </control>
      </mc:Choice>
      <mc:Fallback>
        <control shapeId="18439" r:id="rId16" name="Bt3"/>
      </mc:Fallback>
    </mc:AlternateContent>
    <mc:AlternateContent xmlns:mc="http://schemas.openxmlformats.org/markup-compatibility/2006">
      <mc:Choice Requires="x14">
        <control shapeId="18441" r:id="rId18" name="Bt4">
          <controlPr defaultSize="0" autoLine="0" r:id="rId19">
            <anchor moveWithCells="1">
              <from>
                <xdr:col>15</xdr:col>
                <xdr:colOff>295275</xdr:colOff>
                <xdr:row>18</xdr:row>
                <xdr:rowOff>85725</xdr:rowOff>
              </from>
              <to>
                <xdr:col>17</xdr:col>
                <xdr:colOff>485775</xdr:colOff>
                <xdr:row>19</xdr:row>
                <xdr:rowOff>76200</xdr:rowOff>
              </to>
            </anchor>
          </controlPr>
        </control>
      </mc:Choice>
      <mc:Fallback>
        <control shapeId="18441" r:id="rId18" name="Bt4"/>
      </mc:Fallback>
    </mc:AlternateContent>
    <mc:AlternateContent xmlns:mc="http://schemas.openxmlformats.org/markup-compatibility/2006">
      <mc:Choice Requires="x14">
        <control shapeId="18442" r:id="rId20" name="Bt5">
          <controlPr defaultSize="0" autoLine="0" r:id="rId21">
            <anchor moveWithCells="1">
              <from>
                <xdr:col>15</xdr:col>
                <xdr:colOff>228600</xdr:colOff>
                <xdr:row>8</xdr:row>
                <xdr:rowOff>171450</xdr:rowOff>
              </from>
              <to>
                <xdr:col>17</xdr:col>
                <xdr:colOff>419100</xdr:colOff>
                <xdr:row>9</xdr:row>
                <xdr:rowOff>161925</xdr:rowOff>
              </to>
            </anchor>
          </controlPr>
        </control>
      </mc:Choice>
      <mc:Fallback>
        <control shapeId="18442" r:id="rId20" name="Bt5"/>
      </mc:Fallback>
    </mc:AlternateContent>
    <mc:AlternateContent xmlns:mc="http://schemas.openxmlformats.org/markup-compatibility/2006">
      <mc:Choice Requires="x14">
        <control shapeId="18448" r:id="rId22" name="Bt8">
          <controlPr defaultSize="0" autoLine="0" r:id="rId23">
            <anchor moveWithCells="1">
              <from>
                <xdr:col>15</xdr:col>
                <xdr:colOff>266700</xdr:colOff>
                <xdr:row>14</xdr:row>
                <xdr:rowOff>171450</xdr:rowOff>
              </from>
              <to>
                <xdr:col>17</xdr:col>
                <xdr:colOff>457200</xdr:colOff>
                <xdr:row>15</xdr:row>
                <xdr:rowOff>161925</xdr:rowOff>
              </to>
            </anchor>
          </controlPr>
        </control>
      </mc:Choice>
      <mc:Fallback>
        <control shapeId="18448" r:id="rId22" name="Bt8"/>
      </mc:Fallback>
    </mc:AlternateContent>
    <mc:AlternateContent xmlns:mc="http://schemas.openxmlformats.org/markup-compatibility/2006">
      <mc:Choice Requires="x14">
        <control shapeId="18451" r:id="rId24" name="Bt9">
          <controlPr defaultSize="0" autoLine="0" r:id="rId25">
            <anchor moveWithCells="1">
              <from>
                <xdr:col>15</xdr:col>
                <xdr:colOff>276225</xdr:colOff>
                <xdr:row>16</xdr:row>
                <xdr:rowOff>171450</xdr:rowOff>
              </from>
              <to>
                <xdr:col>17</xdr:col>
                <xdr:colOff>466725</xdr:colOff>
                <xdr:row>17</xdr:row>
                <xdr:rowOff>161925</xdr:rowOff>
              </to>
            </anchor>
          </controlPr>
        </control>
      </mc:Choice>
      <mc:Fallback>
        <control shapeId="18451" r:id="rId24" name="Bt9"/>
      </mc:Fallback>
    </mc:AlternateContent>
    <mc:AlternateContent xmlns:mc="http://schemas.openxmlformats.org/markup-compatibility/2006">
      <mc:Choice Requires="x14">
        <control shapeId="18452" r:id="rId26" name="Bt10">
          <controlPr defaultSize="0" autoLine="0" r:id="rId27">
            <anchor moveWithCells="1">
              <from>
                <xdr:col>15</xdr:col>
                <xdr:colOff>266700</xdr:colOff>
                <xdr:row>6</xdr:row>
                <xdr:rowOff>219075</xdr:rowOff>
              </from>
              <to>
                <xdr:col>17</xdr:col>
                <xdr:colOff>457200</xdr:colOff>
                <xdr:row>7</xdr:row>
                <xdr:rowOff>209550</xdr:rowOff>
              </to>
            </anchor>
          </controlPr>
        </control>
      </mc:Choice>
      <mc:Fallback>
        <control shapeId="18452" r:id="rId26" name="Bt10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3"/>
  <dimension ref="A1:F16"/>
  <sheetViews>
    <sheetView workbookViewId="0">
      <selection activeCell="I7" sqref="I7"/>
    </sheetView>
  </sheetViews>
  <sheetFormatPr baseColWidth="10" defaultColWidth="11.42578125" defaultRowHeight="15" x14ac:dyDescent="0.25"/>
  <cols>
    <col min="1" max="1" width="14.140625" style="3" bestFit="1" customWidth="1"/>
    <col min="2" max="2" width="14" style="3" bestFit="1" customWidth="1"/>
    <col min="3" max="16384" width="11.42578125" style="3"/>
  </cols>
  <sheetData>
    <row r="1" spans="1:6" x14ac:dyDescent="0.25">
      <c r="A1" s="1"/>
      <c r="B1" s="2">
        <f ca="1">YEAR(TODAY())</f>
        <v>2019</v>
      </c>
    </row>
    <row r="2" spans="1:6" x14ac:dyDescent="0.25">
      <c r="A2" s="4" t="s">
        <v>14</v>
      </c>
      <c r="B2" s="5">
        <f ca="1">DATE(B1,1,1)</f>
        <v>43466</v>
      </c>
    </row>
    <row r="3" spans="1:6" x14ac:dyDescent="0.25">
      <c r="A3" s="4" t="s">
        <v>15</v>
      </c>
      <c r="B3" s="5">
        <f ca="1">DATE(B1,4,26-MOD(11*MOD(B1,19)+INT(INT(B1/100)/4)+INT(8*(INT(B1/100)+11)/25)-INT(B1/100)+41,30)-INT((552-19*MOD(11*MOD(B1,19)+INT(INT(B1/100)/4)+INT(8*(INT(B1/100)+11)/25)-INT(B1/100)+41,30)+MOD(B1,19))/544)-MOD(MOD(50-MOD(11*MOD(B1,19)+INT(INT(B1/100)/4)+INT(8*(INT(B1/100)+11)/25)-INT(B1/100)+41,30)-INT((552-19*MOD(11*MOD(B1,19)+INT(INT(B1/100)/4)+INT(8*(INT(B1/100)+11)/25)-INT(B1/100)+41,30)+MOD(B1,19))/544),7)+MOD(MOD(9-2*MOD(INT(B1/100),4),7)+MOD(B1,100)+INT(MOD(B1,100)/4),7),7))</f>
        <v>43576</v>
      </c>
    </row>
    <row r="4" spans="1:6" x14ac:dyDescent="0.25">
      <c r="A4" s="4" t="s">
        <v>16</v>
      </c>
      <c r="B4" s="5">
        <f ca="1">B3+1</f>
        <v>43577</v>
      </c>
    </row>
    <row r="5" spans="1:6" x14ac:dyDescent="0.25">
      <c r="A5" s="4" t="s">
        <v>17</v>
      </c>
      <c r="B5" s="5">
        <f ca="1">DATE(B1,5,1)</f>
        <v>43586</v>
      </c>
    </row>
    <row r="6" spans="1:6" x14ac:dyDescent="0.25">
      <c r="A6" s="4" t="s">
        <v>18</v>
      </c>
      <c r="B6" s="5">
        <f ca="1">DATE(B1,5,8)</f>
        <v>43593</v>
      </c>
    </row>
    <row r="7" spans="1:6" x14ac:dyDescent="0.25">
      <c r="A7" s="4" t="s">
        <v>19</v>
      </c>
      <c r="B7" s="5">
        <f ca="1">IF(B5=B4+38,,B4+38)</f>
        <v>43615</v>
      </c>
    </row>
    <row r="8" spans="1:6" x14ac:dyDescent="0.25">
      <c r="A8" s="4" t="s">
        <v>20</v>
      </c>
      <c r="B8" s="5">
        <f ca="1">B3+49</f>
        <v>43625</v>
      </c>
      <c r="F8" s="203"/>
    </row>
    <row r="9" spans="1:6" x14ac:dyDescent="0.25">
      <c r="A9" s="4" t="s">
        <v>21</v>
      </c>
      <c r="B9" s="5">
        <f ca="1">B8+1</f>
        <v>43626</v>
      </c>
    </row>
    <row r="10" spans="1:6" x14ac:dyDescent="0.25">
      <c r="A10" s="4" t="s">
        <v>22</v>
      </c>
      <c r="B10" s="5">
        <f ca="1">DATE(B1,7,14)</f>
        <v>43660</v>
      </c>
    </row>
    <row r="11" spans="1:6" x14ac:dyDescent="0.25">
      <c r="A11" s="4" t="s">
        <v>23</v>
      </c>
      <c r="B11" s="5">
        <f ca="1">DATE(B1,8,15)</f>
        <v>43692</v>
      </c>
    </row>
    <row r="12" spans="1:6" x14ac:dyDescent="0.25">
      <c r="A12" s="4" t="s">
        <v>24</v>
      </c>
      <c r="B12" s="5">
        <f ca="1">DATE(B1,11,1)</f>
        <v>43770</v>
      </c>
    </row>
    <row r="13" spans="1:6" x14ac:dyDescent="0.25">
      <c r="A13" s="4" t="s">
        <v>25</v>
      </c>
      <c r="B13" s="5">
        <f ca="1">DATE(B1,11,11)</f>
        <v>43780</v>
      </c>
    </row>
    <row r="14" spans="1:6" x14ac:dyDescent="0.25">
      <c r="A14" s="4" t="s">
        <v>26</v>
      </c>
      <c r="B14" s="6">
        <f ca="1">DATE(B1,12,25)</f>
        <v>43824</v>
      </c>
    </row>
    <row r="15" spans="1:6" x14ac:dyDescent="0.25">
      <c r="A15" s="4" t="s">
        <v>27</v>
      </c>
      <c r="B15" s="7"/>
    </row>
    <row r="16" spans="1:6" x14ac:dyDescent="0.25">
      <c r="A16" s="4" t="s">
        <v>28</v>
      </c>
      <c r="B16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4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U13" sqref="U13"/>
    </sheetView>
  </sheetViews>
  <sheetFormatPr baseColWidth="10" defaultColWidth="11.42578125" defaultRowHeight="15" x14ac:dyDescent="0.25"/>
  <cols>
    <col min="1" max="1" width="10.7109375" style="19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206" customWidth="1"/>
    <col min="19" max="16384" width="11.42578125" style="9"/>
  </cols>
  <sheetData>
    <row r="1" spans="1:21" ht="39" customHeight="1" thickTop="1" thickBot="1" x14ac:dyDescent="0.3">
      <c r="A1" s="20"/>
      <c r="B1" s="26" t="s">
        <v>31</v>
      </c>
      <c r="C1" s="27" t="s">
        <v>29</v>
      </c>
      <c r="D1" s="103">
        <f>N38/"1:"</f>
        <v>0</v>
      </c>
      <c r="E1" s="28"/>
      <c r="F1" s="27" t="s">
        <v>30</v>
      </c>
      <c r="G1" s="104">
        <f>O38/"1:"</f>
        <v>0</v>
      </c>
      <c r="H1" s="28"/>
      <c r="I1" s="29" t="s">
        <v>32</v>
      </c>
      <c r="J1" s="29"/>
      <c r="K1" s="105">
        <f>J38/"1:"</f>
        <v>0</v>
      </c>
      <c r="L1" s="28"/>
      <c r="M1" s="29" t="s">
        <v>33</v>
      </c>
      <c r="N1" s="30"/>
      <c r="O1" s="106">
        <f>K38/"1:"</f>
        <v>0</v>
      </c>
    </row>
    <row r="2" spans="1:21" ht="40.5" customHeight="1" thickTop="1" thickBot="1" x14ac:dyDescent="0.3">
      <c r="A2" s="107">
        <v>43647</v>
      </c>
      <c r="B2" s="37" t="s">
        <v>0</v>
      </c>
      <c r="C2" s="38" t="s">
        <v>1</v>
      </c>
      <c r="D2" s="39" t="s">
        <v>34</v>
      </c>
      <c r="E2" s="40" t="s">
        <v>35</v>
      </c>
      <c r="F2" s="40" t="s">
        <v>36</v>
      </c>
      <c r="G2" s="47" t="s">
        <v>37</v>
      </c>
      <c r="H2" s="48" t="s">
        <v>2</v>
      </c>
      <c r="I2" s="45" t="str">
        <f>"Dont
H Jour
("&amp;TEXT(HJ,"hh")&amp;" à "&amp;TEXT(HN,"hh")&amp;")"</f>
        <v>Dont
H Jour
(Copie De à Copie De)</v>
      </c>
      <c r="J2" s="41" t="str">
        <f>"Dont
H Nuit
("&amp;TEXT(HN,"hh")&amp;" à "&amp;TEXT(HJ,"hh")&amp;")"</f>
        <v>Dont
H Nuit
(Copie De à Copie De)</v>
      </c>
      <c r="K2" s="46" t="s">
        <v>3</v>
      </c>
      <c r="L2" s="44" t="s">
        <v>4</v>
      </c>
      <c r="M2" s="39" t="s">
        <v>5</v>
      </c>
      <c r="N2" s="40" t="s">
        <v>6</v>
      </c>
      <c r="O2" s="42" t="s">
        <v>7</v>
      </c>
      <c r="P2" s="42" t="s">
        <v>52</v>
      </c>
      <c r="S2"/>
    </row>
    <row r="3" spans="1:21" ht="15.75" thickTop="1" x14ac:dyDescent="0.25">
      <c r="A3" s="231" t="str">
        <f ca="1">MID(CELL("filename",A1),FIND("]",CELL("filename",A1))+1,32)</f>
        <v>ALEX</v>
      </c>
      <c r="B3" s="31">
        <v>43647</v>
      </c>
      <c r="C3" s="94"/>
      <c r="D3" s="49">
        <v>0.3125</v>
      </c>
      <c r="E3" s="50">
        <v>0.52083333333333337</v>
      </c>
      <c r="F3" s="50">
        <v>0.5625</v>
      </c>
      <c r="G3" s="51">
        <v>0.70833333333333337</v>
      </c>
      <c r="H3" s="52">
        <v>0.35416666666666669</v>
      </c>
      <c r="I3" s="58">
        <v>0.35416666666666669</v>
      </c>
      <c r="J3" s="193">
        <v>0</v>
      </c>
      <c r="K3" s="186"/>
      <c r="L3" s="59"/>
      <c r="M3" s="180"/>
      <c r="N3" s="197"/>
      <c r="O3" s="186"/>
      <c r="P3" s="117"/>
      <c r="Q3" s="206" t="s">
        <v>83</v>
      </c>
      <c r="R3" s="206" t="s">
        <v>82</v>
      </c>
      <c r="S3"/>
    </row>
    <row r="4" spans="1:21" x14ac:dyDescent="0.25">
      <c r="A4" s="232"/>
      <c r="B4" s="32">
        <v>43648</v>
      </c>
      <c r="C4" s="95"/>
      <c r="D4" s="49">
        <v>0.3125</v>
      </c>
      <c r="E4" s="50">
        <v>0.5</v>
      </c>
      <c r="F4" s="50">
        <v>0.54166666666666663</v>
      </c>
      <c r="G4" s="51">
        <v>0.65972222222222221</v>
      </c>
      <c r="H4" s="53">
        <v>0.30555555555555552</v>
      </c>
      <c r="I4" s="63">
        <v>0.30555555555555552</v>
      </c>
      <c r="J4" s="194">
        <v>0</v>
      </c>
      <c r="K4" s="187"/>
      <c r="L4" s="65"/>
      <c r="M4" s="181"/>
      <c r="N4" s="198"/>
      <c r="O4" s="187"/>
      <c r="P4" s="118"/>
      <c r="Q4" s="206" t="s">
        <v>83</v>
      </c>
      <c r="R4" s="206" t="s">
        <v>82</v>
      </c>
      <c r="S4"/>
      <c r="U4" s="43"/>
    </row>
    <row r="5" spans="1:21" x14ac:dyDescent="0.25">
      <c r="A5" s="232"/>
      <c r="B5" s="32">
        <v>43649</v>
      </c>
      <c r="C5" s="96"/>
      <c r="D5" s="49">
        <v>0.3125</v>
      </c>
      <c r="E5" s="50">
        <v>0.50694444444444442</v>
      </c>
      <c r="F5" s="50">
        <v>0.54861111111111105</v>
      </c>
      <c r="G5" s="51">
        <v>0.67361111111111116</v>
      </c>
      <c r="H5" s="53">
        <v>0.31944444444444448</v>
      </c>
      <c r="I5" s="63">
        <v>0.31944444444444448</v>
      </c>
      <c r="J5" s="194">
        <v>0</v>
      </c>
      <c r="K5" s="187"/>
      <c r="L5" s="65"/>
      <c r="M5" s="181"/>
      <c r="N5" s="198"/>
      <c r="O5" s="187"/>
      <c r="P5" s="118"/>
      <c r="Q5" s="206" t="s">
        <v>83</v>
      </c>
      <c r="R5" s="206" t="s">
        <v>82</v>
      </c>
      <c r="S5"/>
    </row>
    <row r="6" spans="1:21" x14ac:dyDescent="0.25">
      <c r="A6" s="232"/>
      <c r="B6" s="32">
        <v>43650</v>
      </c>
      <c r="C6" s="95"/>
      <c r="D6" s="49">
        <v>0.3263888888888889</v>
      </c>
      <c r="E6" s="50">
        <v>0.47916666666666669</v>
      </c>
      <c r="F6" s="50">
        <v>0.52083333333333337</v>
      </c>
      <c r="G6" s="51">
        <v>0.58333333333333337</v>
      </c>
      <c r="H6" s="53">
        <v>0.21527777777777779</v>
      </c>
      <c r="I6" s="63">
        <v>0.21527777777777779</v>
      </c>
      <c r="J6" s="194">
        <v>0</v>
      </c>
      <c r="K6" s="187"/>
      <c r="L6" s="65"/>
      <c r="M6" s="181"/>
      <c r="N6" s="198"/>
      <c r="O6" s="187"/>
      <c r="P6" s="118"/>
      <c r="Q6" s="206" t="s">
        <v>83</v>
      </c>
      <c r="R6" s="206" t="s">
        <v>82</v>
      </c>
      <c r="S6"/>
    </row>
    <row r="7" spans="1:21" x14ac:dyDescent="0.25">
      <c r="A7" s="232"/>
      <c r="B7" s="32">
        <v>43651</v>
      </c>
      <c r="C7" s="95"/>
      <c r="D7" s="49"/>
      <c r="E7" s="50"/>
      <c r="F7" s="50"/>
      <c r="G7" s="51"/>
      <c r="H7" s="53"/>
      <c r="I7" s="63"/>
      <c r="J7" s="194"/>
      <c r="K7" s="187"/>
      <c r="L7" s="65"/>
      <c r="M7" s="181"/>
      <c r="N7" s="198"/>
      <c r="O7" s="187"/>
      <c r="P7" s="118"/>
      <c r="Q7" s="206" t="s">
        <v>83</v>
      </c>
      <c r="R7" s="206" t="s">
        <v>82</v>
      </c>
      <c r="S7"/>
    </row>
    <row r="8" spans="1:21" ht="15.75" thickBot="1" x14ac:dyDescent="0.3">
      <c r="A8" s="232"/>
      <c r="B8" s="32">
        <v>43652</v>
      </c>
      <c r="C8" s="95"/>
      <c r="D8" s="54"/>
      <c r="E8" s="55"/>
      <c r="F8" s="55"/>
      <c r="G8" s="56"/>
      <c r="H8" s="57"/>
      <c r="I8" s="68"/>
      <c r="J8" s="69"/>
      <c r="K8" s="191"/>
      <c r="L8" s="70"/>
      <c r="M8" s="182"/>
      <c r="N8" s="199"/>
      <c r="O8" s="188"/>
      <c r="P8" s="119"/>
      <c r="Q8" s="206" t="s">
        <v>83</v>
      </c>
      <c r="R8" s="206" t="s">
        <v>82</v>
      </c>
      <c r="S8"/>
    </row>
    <row r="9" spans="1:21" ht="16.5" thickTop="1" thickBot="1" x14ac:dyDescent="0.3">
      <c r="A9" s="232"/>
      <c r="B9" s="33">
        <v>43653</v>
      </c>
      <c r="C9" s="97"/>
      <c r="D9" s="74"/>
      <c r="E9" s="75"/>
      <c r="F9" s="75"/>
      <c r="G9" s="76"/>
      <c r="H9" s="98"/>
      <c r="I9" s="99"/>
      <c r="J9" s="100"/>
      <c r="K9" s="196"/>
      <c r="L9" s="77">
        <v>1.1944444444444444</v>
      </c>
      <c r="M9" s="78">
        <v>1.1944444444444444</v>
      </c>
      <c r="N9" s="201"/>
      <c r="O9" s="202"/>
      <c r="P9" s="119"/>
      <c r="Q9" s="206" t="s">
        <v>83</v>
      </c>
      <c r="R9" s="206" t="s">
        <v>82</v>
      </c>
    </row>
    <row r="10" spans="1:21" ht="15.75" thickTop="1" x14ac:dyDescent="0.25">
      <c r="A10" s="232"/>
      <c r="B10" s="31">
        <v>43654</v>
      </c>
      <c r="C10" s="94"/>
      <c r="D10" s="49"/>
      <c r="E10" s="50"/>
      <c r="F10" s="50"/>
      <c r="G10" s="81"/>
      <c r="H10" s="53"/>
      <c r="I10" s="63"/>
      <c r="J10" s="64"/>
      <c r="K10" s="195"/>
      <c r="L10" s="53"/>
      <c r="M10" s="184"/>
      <c r="N10" s="200"/>
      <c r="O10" s="189"/>
      <c r="P10" s="118"/>
      <c r="Q10" s="206" t="s">
        <v>83</v>
      </c>
      <c r="R10" s="206" t="s">
        <v>82</v>
      </c>
    </row>
    <row r="11" spans="1:21" x14ac:dyDescent="0.25">
      <c r="A11" s="232"/>
      <c r="B11" s="32">
        <v>43655</v>
      </c>
      <c r="C11" s="95"/>
      <c r="D11" s="54"/>
      <c r="E11" s="55"/>
      <c r="F11" s="55"/>
      <c r="G11" s="82"/>
      <c r="H11" s="53"/>
      <c r="I11" s="63"/>
      <c r="J11" s="64"/>
      <c r="K11" s="191"/>
      <c r="L11" s="65"/>
      <c r="M11" s="185"/>
      <c r="N11" s="198"/>
      <c r="O11" s="187"/>
      <c r="P11" s="118"/>
      <c r="Q11" s="206" t="s">
        <v>83</v>
      </c>
      <c r="R11" s="206" t="s">
        <v>82</v>
      </c>
    </row>
    <row r="12" spans="1:21" x14ac:dyDescent="0.25">
      <c r="A12" s="232"/>
      <c r="B12" s="32">
        <v>43656</v>
      </c>
      <c r="C12" s="95"/>
      <c r="D12" s="54"/>
      <c r="E12" s="55"/>
      <c r="F12" s="55"/>
      <c r="G12" s="82"/>
      <c r="H12" s="53"/>
      <c r="I12" s="63"/>
      <c r="J12" s="64"/>
      <c r="K12" s="191"/>
      <c r="L12" s="65"/>
      <c r="M12" s="185"/>
      <c r="N12" s="198"/>
      <c r="O12" s="187"/>
      <c r="P12" s="118"/>
      <c r="Q12" s="206" t="s">
        <v>83</v>
      </c>
      <c r="R12" s="206" t="s">
        <v>82</v>
      </c>
    </row>
    <row r="13" spans="1:21" x14ac:dyDescent="0.25">
      <c r="A13" s="232"/>
      <c r="B13" s="32">
        <v>43657</v>
      </c>
      <c r="C13" s="95"/>
      <c r="D13" s="54"/>
      <c r="E13" s="55"/>
      <c r="F13" s="55"/>
      <c r="G13" s="82"/>
      <c r="H13" s="53"/>
      <c r="I13" s="63"/>
      <c r="J13" s="64"/>
      <c r="K13" s="191"/>
      <c r="L13" s="65"/>
      <c r="M13" s="185"/>
      <c r="N13" s="198"/>
      <c r="O13" s="187"/>
      <c r="P13" s="118"/>
      <c r="Q13" s="206" t="s">
        <v>83</v>
      </c>
      <c r="R13" s="206" t="s">
        <v>82</v>
      </c>
    </row>
    <row r="14" spans="1:21" x14ac:dyDescent="0.25">
      <c r="A14" s="232"/>
      <c r="B14" s="32">
        <v>43658</v>
      </c>
      <c r="C14" s="95"/>
      <c r="D14" s="54"/>
      <c r="E14" s="55"/>
      <c r="F14" s="55"/>
      <c r="G14" s="82"/>
      <c r="H14" s="53"/>
      <c r="I14" s="63"/>
      <c r="J14" s="64"/>
      <c r="K14" s="191"/>
      <c r="L14" s="65"/>
      <c r="M14" s="185"/>
      <c r="N14" s="198"/>
      <c r="O14" s="187"/>
      <c r="P14" s="118"/>
      <c r="Q14" s="206" t="s">
        <v>83</v>
      </c>
      <c r="R14" s="206" t="s">
        <v>82</v>
      </c>
    </row>
    <row r="15" spans="1:21" ht="15.75" thickBot="1" x14ac:dyDescent="0.3">
      <c r="A15" s="232"/>
      <c r="B15" s="32">
        <v>43659</v>
      </c>
      <c r="C15" s="96"/>
      <c r="D15" s="83"/>
      <c r="E15" s="84"/>
      <c r="F15" s="84"/>
      <c r="G15" s="85"/>
      <c r="H15" s="57"/>
      <c r="I15" s="68"/>
      <c r="J15" s="69"/>
      <c r="K15" s="191"/>
      <c r="L15" s="70"/>
      <c r="M15" s="183"/>
      <c r="N15" s="199"/>
      <c r="O15" s="188"/>
      <c r="P15" s="119"/>
      <c r="Q15" s="206" t="s">
        <v>83</v>
      </c>
      <c r="R15" s="206" t="s">
        <v>82</v>
      </c>
    </row>
    <row r="16" spans="1:21" ht="16.5" thickTop="1" thickBot="1" x14ac:dyDescent="0.3">
      <c r="A16" s="232"/>
      <c r="B16" s="33">
        <v>43660</v>
      </c>
      <c r="C16" s="97"/>
      <c r="D16" s="74"/>
      <c r="E16" s="75"/>
      <c r="F16" s="75"/>
      <c r="G16" s="86"/>
      <c r="H16" s="101"/>
      <c r="I16" s="99"/>
      <c r="J16" s="100"/>
      <c r="K16" s="192"/>
      <c r="L16" s="77">
        <v>0</v>
      </c>
      <c r="M16" s="78">
        <v>0</v>
      </c>
      <c r="N16" s="201"/>
      <c r="O16" s="202"/>
      <c r="P16" s="119"/>
      <c r="Q16" s="206" t="s">
        <v>83</v>
      </c>
      <c r="R16" s="206" t="s">
        <v>82</v>
      </c>
    </row>
    <row r="17" spans="1:18" ht="15.75" thickTop="1" x14ac:dyDescent="0.25">
      <c r="A17" s="35"/>
      <c r="B17" s="31">
        <v>43661</v>
      </c>
      <c r="C17" s="102"/>
      <c r="D17" s="87"/>
      <c r="E17" s="88"/>
      <c r="F17" s="88"/>
      <c r="G17" s="89"/>
      <c r="H17" s="53"/>
      <c r="I17" s="63"/>
      <c r="J17" s="64"/>
      <c r="K17" s="195"/>
      <c r="L17" s="53"/>
      <c r="M17" s="60"/>
      <c r="N17" s="200"/>
      <c r="O17" s="189"/>
      <c r="P17" s="118"/>
      <c r="Q17" s="206" t="s">
        <v>83</v>
      </c>
      <c r="R17" s="206" t="s">
        <v>82</v>
      </c>
    </row>
    <row r="18" spans="1:18" x14ac:dyDescent="0.25">
      <c r="A18" s="35"/>
      <c r="B18" s="32">
        <v>43662</v>
      </c>
      <c r="C18" s="96"/>
      <c r="D18" s="83"/>
      <c r="E18" s="84"/>
      <c r="F18" s="84"/>
      <c r="G18" s="85"/>
      <c r="H18" s="53"/>
      <c r="I18" s="63"/>
      <c r="J18" s="64"/>
      <c r="K18" s="191"/>
      <c r="L18" s="65"/>
      <c r="M18" s="60"/>
      <c r="N18" s="198"/>
      <c r="O18" s="187"/>
      <c r="P18" s="118"/>
      <c r="Q18" s="206" t="s">
        <v>83</v>
      </c>
      <c r="R18" s="206" t="s">
        <v>82</v>
      </c>
    </row>
    <row r="19" spans="1:18" x14ac:dyDescent="0.25">
      <c r="A19" s="35"/>
      <c r="B19" s="32">
        <v>43663</v>
      </c>
      <c r="C19" s="96"/>
      <c r="D19" s="83"/>
      <c r="E19" s="84"/>
      <c r="F19" s="84"/>
      <c r="G19" s="85"/>
      <c r="H19" s="53"/>
      <c r="I19" s="63"/>
      <c r="J19" s="64"/>
      <c r="K19" s="191"/>
      <c r="L19" s="65"/>
      <c r="M19" s="60"/>
      <c r="N19" s="198"/>
      <c r="O19" s="187"/>
      <c r="P19" s="118"/>
      <c r="Q19" s="206" t="s">
        <v>83</v>
      </c>
      <c r="R19" s="206" t="s">
        <v>82</v>
      </c>
    </row>
    <row r="20" spans="1:18" x14ac:dyDescent="0.25">
      <c r="A20" s="35"/>
      <c r="B20" s="32">
        <v>43664</v>
      </c>
      <c r="C20" s="96"/>
      <c r="D20" s="83"/>
      <c r="E20" s="84"/>
      <c r="F20" s="84"/>
      <c r="G20" s="85"/>
      <c r="H20" s="53"/>
      <c r="I20" s="63"/>
      <c r="J20" s="64"/>
      <c r="K20" s="191"/>
      <c r="L20" s="65"/>
      <c r="M20" s="60"/>
      <c r="N20" s="198"/>
      <c r="O20" s="187"/>
      <c r="P20" s="118"/>
      <c r="Q20" s="206" t="s">
        <v>83</v>
      </c>
      <c r="R20" s="206" t="s">
        <v>82</v>
      </c>
    </row>
    <row r="21" spans="1:18" x14ac:dyDescent="0.25">
      <c r="A21" s="35"/>
      <c r="B21" s="32">
        <v>43665</v>
      </c>
      <c r="C21" s="96"/>
      <c r="D21" s="83"/>
      <c r="E21" s="84"/>
      <c r="F21" s="84"/>
      <c r="G21" s="85"/>
      <c r="H21" s="53"/>
      <c r="I21" s="63"/>
      <c r="J21" s="64"/>
      <c r="K21" s="191"/>
      <c r="L21" s="65"/>
      <c r="M21" s="60"/>
      <c r="N21" s="198"/>
      <c r="O21" s="187"/>
      <c r="P21" s="118"/>
      <c r="Q21" s="206" t="s">
        <v>83</v>
      </c>
      <c r="R21" s="206" t="s">
        <v>82</v>
      </c>
    </row>
    <row r="22" spans="1:18" ht="15.75" thickBot="1" x14ac:dyDescent="0.3">
      <c r="A22" s="35"/>
      <c r="B22" s="32">
        <v>43666</v>
      </c>
      <c r="C22" s="96"/>
      <c r="D22" s="83"/>
      <c r="E22" s="84"/>
      <c r="F22" s="84"/>
      <c r="G22" s="85"/>
      <c r="H22" s="57"/>
      <c r="I22" s="68"/>
      <c r="J22" s="69"/>
      <c r="K22" s="191"/>
      <c r="L22" s="70"/>
      <c r="M22" s="71"/>
      <c r="N22" s="199"/>
      <c r="O22" s="188"/>
      <c r="P22" s="119"/>
      <c r="Q22" s="206" t="s">
        <v>83</v>
      </c>
      <c r="R22" s="206" t="s">
        <v>82</v>
      </c>
    </row>
    <row r="23" spans="1:18" ht="16.5" thickTop="1" thickBot="1" x14ac:dyDescent="0.3">
      <c r="A23" s="35"/>
      <c r="B23" s="33">
        <v>43667</v>
      </c>
      <c r="C23" s="97"/>
      <c r="D23" s="74"/>
      <c r="E23" s="75"/>
      <c r="F23" s="75"/>
      <c r="G23" s="86"/>
      <c r="H23" s="101"/>
      <c r="I23" s="99"/>
      <c r="J23" s="100"/>
      <c r="K23" s="192"/>
      <c r="L23" s="77">
        <v>0</v>
      </c>
      <c r="M23" s="78">
        <v>0</v>
      </c>
      <c r="N23" s="201"/>
      <c r="O23" s="202"/>
      <c r="P23" s="119"/>
      <c r="Q23" s="206" t="s">
        <v>83</v>
      </c>
      <c r="R23" s="206" t="s">
        <v>82</v>
      </c>
    </row>
    <row r="24" spans="1:18" ht="15.75" thickTop="1" x14ac:dyDescent="0.25">
      <c r="A24" s="35"/>
      <c r="B24" s="31">
        <v>43668</v>
      </c>
      <c r="C24" s="102"/>
      <c r="D24" s="87"/>
      <c r="E24" s="88"/>
      <c r="F24" s="88"/>
      <c r="G24" s="89"/>
      <c r="H24" s="53"/>
      <c r="I24" s="63"/>
      <c r="J24" s="64"/>
      <c r="K24" s="195"/>
      <c r="L24" s="53"/>
      <c r="M24" s="60"/>
      <c r="N24" s="200"/>
      <c r="O24" s="189"/>
      <c r="P24" s="118"/>
      <c r="Q24" s="206" t="s">
        <v>83</v>
      </c>
      <c r="R24" s="206" t="s">
        <v>82</v>
      </c>
    </row>
    <row r="25" spans="1:18" x14ac:dyDescent="0.25">
      <c r="A25" s="35"/>
      <c r="B25" s="32">
        <v>43669</v>
      </c>
      <c r="C25" s="96"/>
      <c r="D25" s="83"/>
      <c r="E25" s="84"/>
      <c r="F25" s="84"/>
      <c r="G25" s="85"/>
      <c r="H25" s="53"/>
      <c r="I25" s="63"/>
      <c r="J25" s="64"/>
      <c r="K25" s="191"/>
      <c r="L25" s="65"/>
      <c r="M25" s="60"/>
      <c r="N25" s="198"/>
      <c r="O25" s="187"/>
      <c r="P25" s="118"/>
      <c r="Q25" s="206" t="s">
        <v>83</v>
      </c>
      <c r="R25" s="206" t="s">
        <v>82</v>
      </c>
    </row>
    <row r="26" spans="1:18" x14ac:dyDescent="0.25">
      <c r="A26" s="35"/>
      <c r="B26" s="32">
        <v>43670</v>
      </c>
      <c r="C26" s="96"/>
      <c r="D26" s="83"/>
      <c r="E26" s="84"/>
      <c r="F26" s="84"/>
      <c r="G26" s="85"/>
      <c r="H26" s="53"/>
      <c r="I26" s="63"/>
      <c r="J26" s="64"/>
      <c r="K26" s="191"/>
      <c r="L26" s="65"/>
      <c r="M26" s="60"/>
      <c r="N26" s="198"/>
      <c r="O26" s="187"/>
      <c r="P26" s="118"/>
      <c r="Q26" s="206" t="s">
        <v>83</v>
      </c>
      <c r="R26" s="206" t="s">
        <v>82</v>
      </c>
    </row>
    <row r="27" spans="1:18" x14ac:dyDescent="0.25">
      <c r="A27" s="35"/>
      <c r="B27" s="32">
        <v>43671</v>
      </c>
      <c r="C27" s="96"/>
      <c r="D27" s="83"/>
      <c r="E27" s="84"/>
      <c r="F27" s="84"/>
      <c r="G27" s="85"/>
      <c r="H27" s="53"/>
      <c r="I27" s="63"/>
      <c r="J27" s="64"/>
      <c r="K27" s="191"/>
      <c r="L27" s="65"/>
      <c r="M27" s="60"/>
      <c r="N27" s="198"/>
      <c r="O27" s="187"/>
      <c r="P27" s="118"/>
      <c r="Q27" s="206" t="s">
        <v>83</v>
      </c>
      <c r="R27" s="206" t="s">
        <v>82</v>
      </c>
    </row>
    <row r="28" spans="1:18" x14ac:dyDescent="0.25">
      <c r="A28" s="35"/>
      <c r="B28" s="32">
        <v>43672</v>
      </c>
      <c r="C28" s="96"/>
      <c r="D28" s="83"/>
      <c r="E28" s="84"/>
      <c r="F28" s="84"/>
      <c r="G28" s="85"/>
      <c r="H28" s="53"/>
      <c r="I28" s="63"/>
      <c r="J28" s="64"/>
      <c r="K28" s="191"/>
      <c r="L28" s="65"/>
      <c r="M28" s="60"/>
      <c r="N28" s="198"/>
      <c r="O28" s="187"/>
      <c r="P28" s="118"/>
      <c r="Q28" s="206" t="s">
        <v>83</v>
      </c>
      <c r="R28" s="206" t="s">
        <v>82</v>
      </c>
    </row>
    <row r="29" spans="1:18" ht="15.75" thickBot="1" x14ac:dyDescent="0.3">
      <c r="A29" s="35"/>
      <c r="B29" s="32">
        <v>43673</v>
      </c>
      <c r="C29" s="96"/>
      <c r="D29" s="83"/>
      <c r="E29" s="84"/>
      <c r="F29" s="84"/>
      <c r="G29" s="85"/>
      <c r="H29" s="57"/>
      <c r="I29" s="68"/>
      <c r="J29" s="69"/>
      <c r="K29" s="191"/>
      <c r="L29" s="70"/>
      <c r="M29" s="71"/>
      <c r="N29" s="199"/>
      <c r="O29" s="188"/>
      <c r="P29" s="119"/>
      <c r="Q29" s="206" t="s">
        <v>83</v>
      </c>
      <c r="R29" s="206" t="s">
        <v>82</v>
      </c>
    </row>
    <row r="30" spans="1:18" ht="16.5" thickTop="1" thickBot="1" x14ac:dyDescent="0.3">
      <c r="A30" s="35"/>
      <c r="B30" s="33">
        <v>43674</v>
      </c>
      <c r="C30" s="97"/>
      <c r="D30" s="74"/>
      <c r="E30" s="75"/>
      <c r="F30" s="75"/>
      <c r="G30" s="86"/>
      <c r="H30" s="101"/>
      <c r="I30" s="99"/>
      <c r="J30" s="100"/>
      <c r="K30" s="192"/>
      <c r="L30" s="77">
        <v>0</v>
      </c>
      <c r="M30" s="78">
        <v>0</v>
      </c>
      <c r="N30" s="201"/>
      <c r="O30" s="202"/>
      <c r="P30" s="119"/>
      <c r="Q30" s="206" t="s">
        <v>83</v>
      </c>
      <c r="R30" s="206" t="s">
        <v>82</v>
      </c>
    </row>
    <row r="31" spans="1:18" ht="15.75" thickTop="1" x14ac:dyDescent="0.25">
      <c r="A31" s="35"/>
      <c r="B31" s="31"/>
      <c r="C31" s="102"/>
      <c r="D31" s="87"/>
      <c r="E31" s="88"/>
      <c r="F31" s="88"/>
      <c r="G31" s="89"/>
      <c r="H31" s="53"/>
      <c r="I31" s="63"/>
      <c r="J31" s="64"/>
      <c r="K31" s="195"/>
      <c r="L31" s="53"/>
      <c r="M31" s="60"/>
      <c r="N31" s="200"/>
      <c r="O31" s="189"/>
      <c r="P31" s="119"/>
    </row>
    <row r="32" spans="1:18" x14ac:dyDescent="0.25">
      <c r="A32" s="35"/>
      <c r="B32" s="32"/>
      <c r="C32" s="96"/>
      <c r="D32" s="83"/>
      <c r="E32" s="84"/>
      <c r="F32" s="84"/>
      <c r="G32" s="85"/>
      <c r="H32" s="53">
        <v>0</v>
      </c>
      <c r="I32" s="63">
        <v>0</v>
      </c>
      <c r="J32" s="64">
        <v>0</v>
      </c>
      <c r="K32" s="191">
        <v>0</v>
      </c>
      <c r="L32" s="65"/>
      <c r="M32" s="60"/>
      <c r="N32" s="198"/>
      <c r="O32" s="187"/>
      <c r="P32" s="118"/>
    </row>
    <row r="33" spans="1:16" x14ac:dyDescent="0.25">
      <c r="A33" s="35"/>
      <c r="B33" s="32"/>
      <c r="C33" s="96"/>
      <c r="D33" s="83"/>
      <c r="E33" s="84"/>
      <c r="F33" s="84"/>
      <c r="G33" s="85"/>
      <c r="H33" s="53">
        <v>0</v>
      </c>
      <c r="I33" s="63">
        <v>0</v>
      </c>
      <c r="J33" s="64">
        <v>0</v>
      </c>
      <c r="K33" s="191">
        <v>0</v>
      </c>
      <c r="L33" s="65"/>
      <c r="M33" s="60"/>
      <c r="N33" s="198"/>
      <c r="O33" s="187"/>
      <c r="P33" s="118"/>
    </row>
    <row r="34" spans="1:16" x14ac:dyDescent="0.25">
      <c r="A34" s="35"/>
      <c r="B34" s="32"/>
      <c r="C34" s="96"/>
      <c r="D34" s="83"/>
      <c r="E34" s="84"/>
      <c r="F34" s="84"/>
      <c r="G34" s="85"/>
      <c r="H34" s="53">
        <v>0</v>
      </c>
      <c r="I34" s="63">
        <v>0</v>
      </c>
      <c r="J34" s="64">
        <v>0</v>
      </c>
      <c r="K34" s="191">
        <v>0</v>
      </c>
      <c r="L34" s="65"/>
      <c r="M34" s="60"/>
      <c r="N34" s="198"/>
      <c r="O34" s="187"/>
      <c r="P34" s="118"/>
    </row>
    <row r="35" spans="1:16" x14ac:dyDescent="0.25">
      <c r="A35" s="35"/>
      <c r="B35" s="32"/>
      <c r="C35" s="96"/>
      <c r="D35" s="83"/>
      <c r="E35" s="84"/>
      <c r="F35" s="84"/>
      <c r="G35" s="85"/>
      <c r="H35" s="53">
        <v>0</v>
      </c>
      <c r="I35" s="63">
        <v>0</v>
      </c>
      <c r="J35" s="64">
        <v>0</v>
      </c>
      <c r="K35" s="191">
        <v>0</v>
      </c>
      <c r="L35" s="65"/>
      <c r="M35" s="60"/>
      <c r="N35" s="198"/>
      <c r="O35" s="187"/>
      <c r="P35" s="118"/>
    </row>
    <row r="36" spans="1:16" ht="15.75" thickBot="1" x14ac:dyDescent="0.3">
      <c r="A36" s="35"/>
      <c r="B36" s="32"/>
      <c r="C36" s="96"/>
      <c r="D36" s="83"/>
      <c r="E36" s="84"/>
      <c r="F36" s="84"/>
      <c r="G36" s="85"/>
      <c r="H36" s="57">
        <v>0</v>
      </c>
      <c r="I36" s="68">
        <v>0</v>
      </c>
      <c r="J36" s="69">
        <v>0</v>
      </c>
      <c r="K36" s="191">
        <v>0</v>
      </c>
      <c r="L36" s="70"/>
      <c r="M36" s="71"/>
      <c r="N36" s="199"/>
      <c r="O36" s="188"/>
      <c r="P36" s="119"/>
    </row>
    <row r="37" spans="1:16" ht="16.5" thickTop="1" thickBot="1" x14ac:dyDescent="0.3">
      <c r="A37" s="35"/>
      <c r="B37" s="34"/>
      <c r="C37" s="96"/>
      <c r="D37" s="83"/>
      <c r="E37" s="84"/>
      <c r="F37" s="84"/>
      <c r="G37" s="85"/>
      <c r="H37" s="101">
        <v>0</v>
      </c>
      <c r="I37" s="99">
        <v>0</v>
      </c>
      <c r="J37" s="100">
        <v>0</v>
      </c>
      <c r="K37" s="192">
        <v>0</v>
      </c>
      <c r="L37" s="77">
        <v>0</v>
      </c>
      <c r="M37" s="78">
        <v>0</v>
      </c>
      <c r="N37" s="201"/>
      <c r="O37" s="202"/>
      <c r="P37" s="119"/>
    </row>
    <row r="38" spans="1:16" ht="16.5" thickTop="1" thickBot="1" x14ac:dyDescent="0.3">
      <c r="A38" s="35"/>
      <c r="B38" s="21" t="s">
        <v>12</v>
      </c>
      <c r="C38" s="90"/>
      <c r="D38" s="90"/>
      <c r="E38" s="90"/>
      <c r="F38" s="90"/>
      <c r="G38" s="90"/>
      <c r="H38" s="91">
        <f t="shared" ref="H38:O38" si="0">SUM(H3:H37)</f>
        <v>1.1944444444444446</v>
      </c>
      <c r="I38" s="91">
        <f t="shared" si="0"/>
        <v>1.1944444444444446</v>
      </c>
      <c r="J38" s="91">
        <f t="shared" si="0"/>
        <v>0</v>
      </c>
      <c r="K38" s="125">
        <f>SUM(K3:K37)</f>
        <v>0</v>
      </c>
      <c r="L38" s="92">
        <f>SUM(L3:L37)</f>
        <v>1.1944444444444444</v>
      </c>
      <c r="M38" s="92">
        <f t="shared" si="0"/>
        <v>1.1944444444444444</v>
      </c>
      <c r="N38" s="92">
        <f t="shared" si="0"/>
        <v>0</v>
      </c>
      <c r="O38" s="93">
        <f t="shared" si="0"/>
        <v>0</v>
      </c>
      <c r="P38" s="121"/>
    </row>
    <row r="39" spans="1:16" ht="16.5" thickTop="1" thickBot="1" x14ac:dyDescent="0.3">
      <c r="A39" s="36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</row>
    <row r="40" spans="1:16" ht="17.25" thickTop="1" thickBot="1" x14ac:dyDescent="0.3">
      <c r="A40" s="36"/>
      <c r="B40" s="10" t="s">
        <v>13</v>
      </c>
      <c r="C40" s="23"/>
      <c r="D40" s="24"/>
      <c r="E40" s="24"/>
      <c r="F40" s="24"/>
      <c r="G40" s="24"/>
      <c r="H40" s="11">
        <f>H38</f>
        <v>1.1944444444444446</v>
      </c>
      <c r="I40" s="227">
        <f>SUM(I38:J38)</f>
        <v>1.1944444444444446</v>
      </c>
      <c r="J40" s="228"/>
      <c r="K40" s="25"/>
      <c r="L40" s="11">
        <f>L38</f>
        <v>1.1944444444444444</v>
      </c>
      <c r="M40" s="227">
        <f>SUM(M38:O38)</f>
        <v>1.1944444444444444</v>
      </c>
      <c r="N40" s="229"/>
      <c r="O40" s="230"/>
    </row>
    <row r="41" spans="1:16" ht="15.75" thickTop="1" x14ac:dyDescent="0.25"/>
    <row r="56" spans="2:16" ht="54.75" customHeight="1" x14ac:dyDescent="0.25">
      <c r="B56" s="239" t="str">
        <f ca="1">A3</f>
        <v>ALEX</v>
      </c>
      <c r="C56" s="239"/>
      <c r="D56" s="239"/>
      <c r="E56" s="239"/>
      <c r="F56" s="239"/>
      <c r="G56" s="239"/>
      <c r="H56" s="239"/>
    </row>
    <row r="57" spans="2:16" ht="58.5" customHeight="1" thickBot="1" x14ac:dyDescent="0.3">
      <c r="B57" s="239"/>
      <c r="C57" s="239"/>
      <c r="D57" s="239"/>
      <c r="E57" s="239"/>
      <c r="F57" s="239"/>
      <c r="G57" s="239"/>
      <c r="H57" s="239"/>
    </row>
    <row r="58" spans="2:16" ht="46.5" customHeight="1" thickTop="1" thickBot="1" x14ac:dyDescent="0.3">
      <c r="B58" s="37" t="s">
        <v>0</v>
      </c>
      <c r="C58" s="38" t="s">
        <v>1</v>
      </c>
      <c r="D58" s="39" t="s">
        <v>34</v>
      </c>
      <c r="E58" s="40" t="s">
        <v>35</v>
      </c>
      <c r="F58" s="40" t="s">
        <v>36</v>
      </c>
      <c r="G58" s="47" t="s">
        <v>37</v>
      </c>
      <c r="H58" s="48" t="s">
        <v>2</v>
      </c>
      <c r="I58" s="45" t="str">
        <f>"Dont
H Jour
("&amp;TEXT(HJ,"hh")&amp;" à "&amp;TEXT(HN,"hh")&amp;")"</f>
        <v>Dont
H Jour
(Copie De à Copie De)</v>
      </c>
      <c r="J58" s="41" t="str">
        <f>"Dont
H Nuit
("&amp;TEXT(HN,"hh")&amp;" à "&amp;TEXT(HJ,"hh")&amp;")"</f>
        <v>Dont
H Nuit
(Copie De à Copie De)</v>
      </c>
      <c r="K58" s="46" t="s">
        <v>3</v>
      </c>
      <c r="L58" s="44" t="s">
        <v>4</v>
      </c>
      <c r="M58" s="39" t="s">
        <v>54</v>
      </c>
      <c r="N58" s="40" t="s">
        <v>55</v>
      </c>
      <c r="O58" s="42" t="s">
        <v>56</v>
      </c>
      <c r="P58" s="42" t="s">
        <v>52</v>
      </c>
    </row>
    <row r="59" spans="2:16" ht="15.75" thickTop="1" x14ac:dyDescent="0.25">
      <c r="B59" s="144">
        <v>43647</v>
      </c>
      <c r="C59" s="145"/>
      <c r="D59" s="146">
        <v>0.3125</v>
      </c>
      <c r="E59" s="147">
        <v>0.52083333333333337</v>
      </c>
      <c r="F59" s="147">
        <v>0.5625</v>
      </c>
      <c r="G59" s="148">
        <v>0.70833333333333337</v>
      </c>
      <c r="H59" s="149">
        <v>0.35416666666666669</v>
      </c>
      <c r="I59" s="150">
        <v>0.35416666666666669</v>
      </c>
      <c r="J59" s="151">
        <v>0</v>
      </c>
      <c r="K59" s="152"/>
      <c r="L59" s="59"/>
      <c r="M59" s="60"/>
      <c r="N59" s="61"/>
      <c r="O59" s="62"/>
      <c r="P59" s="117"/>
    </row>
    <row r="60" spans="2:16" x14ac:dyDescent="0.25">
      <c r="B60" s="153">
        <v>43648</v>
      </c>
      <c r="C60" s="154"/>
      <c r="D60" s="146">
        <v>0.3125</v>
      </c>
      <c r="E60" s="147">
        <v>0.5</v>
      </c>
      <c r="F60" s="147">
        <v>0.54166666666666663</v>
      </c>
      <c r="G60" s="148">
        <v>0.65972222222222221</v>
      </c>
      <c r="H60" s="155">
        <v>0.30555555555555552</v>
      </c>
      <c r="I60" s="156">
        <v>0.30555555555555552</v>
      </c>
      <c r="J60" s="157">
        <v>0</v>
      </c>
      <c r="K60" s="152"/>
      <c r="L60" s="65"/>
      <c r="M60" s="60"/>
      <c r="N60" s="61"/>
      <c r="O60" s="66"/>
      <c r="P60" s="118"/>
    </row>
    <row r="61" spans="2:16" x14ac:dyDescent="0.25">
      <c r="B61" s="153">
        <v>43649</v>
      </c>
      <c r="C61" s="158"/>
      <c r="D61" s="146">
        <v>0.3125</v>
      </c>
      <c r="E61" s="147">
        <v>0.50694444444444442</v>
      </c>
      <c r="F61" s="147">
        <v>0.54861111111111105</v>
      </c>
      <c r="G61" s="148">
        <v>0.67361111111111116</v>
      </c>
      <c r="H61" s="155">
        <v>0.31944444444444448</v>
      </c>
      <c r="I61" s="156">
        <v>0.31944444444444448</v>
      </c>
      <c r="J61" s="157">
        <v>0</v>
      </c>
      <c r="K61" s="152"/>
      <c r="L61" s="65"/>
      <c r="M61" s="60"/>
      <c r="N61" s="67"/>
      <c r="O61" s="66"/>
      <c r="P61" s="118"/>
    </row>
    <row r="62" spans="2:16" x14ac:dyDescent="0.25">
      <c r="B62" s="153">
        <v>43650</v>
      </c>
      <c r="C62" s="154"/>
      <c r="D62" s="146">
        <v>0.3263888888888889</v>
      </c>
      <c r="E62" s="147">
        <v>0.47916666666666669</v>
      </c>
      <c r="F62" s="147">
        <v>0.52083333333333337</v>
      </c>
      <c r="G62" s="148">
        <v>0.58333333333333337</v>
      </c>
      <c r="H62" s="155">
        <v>0.21527777777777779</v>
      </c>
      <c r="I62" s="156">
        <v>0.21527777777777779</v>
      </c>
      <c r="J62" s="157">
        <v>0</v>
      </c>
      <c r="K62" s="152"/>
      <c r="L62" s="65"/>
      <c r="M62" s="60"/>
      <c r="N62" s="61"/>
      <c r="O62" s="66"/>
      <c r="P62" s="118"/>
    </row>
    <row r="63" spans="2:16" x14ac:dyDescent="0.25">
      <c r="B63" s="153">
        <v>43651</v>
      </c>
      <c r="C63" s="154"/>
      <c r="D63" s="146"/>
      <c r="E63" s="147"/>
      <c r="F63" s="147"/>
      <c r="G63" s="148"/>
      <c r="H63" s="155"/>
      <c r="I63" s="156"/>
      <c r="J63" s="157"/>
      <c r="K63" s="152"/>
      <c r="L63" s="65"/>
      <c r="M63" s="60"/>
      <c r="N63" s="61"/>
      <c r="O63" s="66"/>
      <c r="P63" s="118"/>
    </row>
    <row r="64" spans="2:16" ht="15.75" thickBot="1" x14ac:dyDescent="0.3">
      <c r="B64" s="153">
        <v>43652</v>
      </c>
      <c r="C64" s="154"/>
      <c r="D64" s="159"/>
      <c r="E64" s="160"/>
      <c r="F64" s="160"/>
      <c r="G64" s="161"/>
      <c r="H64" s="162"/>
      <c r="I64" s="163"/>
      <c r="J64" s="164"/>
      <c r="K64" s="165"/>
      <c r="L64" s="70"/>
      <c r="M64" s="71"/>
      <c r="N64" s="72"/>
      <c r="O64" s="73"/>
      <c r="P64" s="119"/>
    </row>
    <row r="65" spans="2:16" ht="16.5" thickTop="1" thickBot="1" x14ac:dyDescent="0.3">
      <c r="B65" s="166">
        <v>43653</v>
      </c>
      <c r="C65" s="167"/>
      <c r="D65" s="168"/>
      <c r="E65" s="169"/>
      <c r="F65" s="169"/>
      <c r="G65" s="170"/>
      <c r="H65" s="171"/>
      <c r="I65" s="172"/>
      <c r="J65" s="173"/>
      <c r="K65" s="174"/>
      <c r="L65" s="77">
        <v>1.1944444444444444</v>
      </c>
      <c r="M65" s="78">
        <v>1.1944444444444444</v>
      </c>
      <c r="N65" s="79"/>
      <c r="O65" s="80"/>
      <c r="P65" s="120"/>
    </row>
    <row r="66" spans="2:16" ht="16.5" thickTop="1" thickBot="1" x14ac:dyDescent="0.3">
      <c r="B66" s="133"/>
      <c r="C66" s="134"/>
      <c r="D66" s="135"/>
      <c r="E66" s="135"/>
      <c r="F66" s="135"/>
      <c r="G66" s="135"/>
      <c r="H66" s="136"/>
      <c r="I66" s="136"/>
      <c r="J66" s="136"/>
      <c r="K66" s="136"/>
      <c r="L66"/>
      <c r="M66"/>
      <c r="N66"/>
      <c r="O66"/>
      <c r="P66" s="137"/>
    </row>
    <row r="67" spans="2:16" ht="62.25" customHeight="1" thickTop="1" x14ac:dyDescent="0.25">
      <c r="B67" s="233" t="s">
        <v>58</v>
      </c>
      <c r="C67" s="234"/>
      <c r="D67" s="234"/>
      <c r="E67" s="234"/>
      <c r="F67" s="234"/>
      <c r="G67" s="234"/>
      <c r="H67" s="234"/>
      <c r="I67" s="235"/>
    </row>
    <row r="68" spans="2:16" ht="27.75" customHeight="1" thickBot="1" x14ac:dyDescent="0.3">
      <c r="B68" s="236" t="s">
        <v>57</v>
      </c>
      <c r="C68" s="237"/>
      <c r="D68" s="237"/>
      <c r="E68" s="237"/>
      <c r="F68" s="237"/>
      <c r="G68" s="237"/>
      <c r="H68" s="237"/>
      <c r="I68" s="238"/>
    </row>
    <row r="69" spans="2:16" ht="15.75" thickTop="1" x14ac:dyDescent="0.25">
      <c r="B69" s="129"/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29"/>
      <c r="P69" s="129"/>
    </row>
    <row r="70" spans="2:16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104" priority="10">
      <formula>MONTH($B$34)&lt;&gt;MONTH($B$22)</formula>
    </cfRule>
  </conditionalFormatting>
  <conditionalFormatting sqref="B3:K18 B20:K37 B19">
    <cfRule type="expression" dxfId="103" priority="11">
      <formula>WEEKDAY($B3)=1</formula>
    </cfRule>
  </conditionalFormatting>
  <conditionalFormatting sqref="C3:C11 C13:C15 C20:C29 C17:C18 C31:C37">
    <cfRule type="expression" dxfId="102" priority="9">
      <formula>AND(COUNTIF(Fer,B3)=0,C3&lt;&gt;"")</formula>
    </cfRule>
  </conditionalFormatting>
  <conditionalFormatting sqref="B3:B37">
    <cfRule type="expression" dxfId="101" priority="8">
      <formula>COUNTIF(Fer,$B3)</formula>
    </cfRule>
  </conditionalFormatting>
  <conditionalFormatting sqref="B66:K66">
    <cfRule type="expression" dxfId="100" priority="7">
      <formula>WEEKDAY(#REF!)=1</formula>
    </cfRule>
  </conditionalFormatting>
  <conditionalFormatting sqref="C66">
    <cfRule type="expression" dxfId="99" priority="6">
      <formula>AND(COUNTIF(Fer,#REF!)=0,#REF!&lt;&gt;"")</formula>
    </cfRule>
  </conditionalFormatting>
  <conditionalFormatting sqref="B66:C66">
    <cfRule type="expression" dxfId="98" priority="5">
      <formula>COUNTIF(Fer,#REF!)</formula>
    </cfRule>
  </conditionalFormatting>
  <conditionalFormatting sqref="B59:K65">
    <cfRule type="expression" dxfId="97" priority="4">
      <formula>WEEKDAY(#REF!)=1</formula>
    </cfRule>
  </conditionalFormatting>
  <conditionalFormatting sqref="C59:C65">
    <cfRule type="expression" dxfId="96" priority="3">
      <formula>AND(COUNTIF(Fer,#REF!)=0,#REF!&lt;&gt;"")</formula>
    </cfRule>
  </conditionalFormatting>
  <conditionalFormatting sqref="B59:C65">
    <cfRule type="expression" dxfId="95" priority="2">
      <formula>COUNTIF(Fer,#REF!)</formula>
    </cfRule>
  </conditionalFormatting>
  <conditionalFormatting sqref="C19:K19">
    <cfRule type="expression" dxfId="94" priority="1">
      <formula>WEEKDAY($B19)=1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5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U18" sqref="U18"/>
    </sheetView>
  </sheetViews>
  <sheetFormatPr baseColWidth="10" defaultColWidth="11.42578125" defaultRowHeight="15" x14ac:dyDescent="0.25"/>
  <cols>
    <col min="1" max="1" width="10.7109375" style="19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206" customWidth="1"/>
    <col min="19" max="16384" width="11.42578125" style="9"/>
  </cols>
  <sheetData>
    <row r="1" spans="1:21" ht="39" customHeight="1" thickTop="1" thickBot="1" x14ac:dyDescent="0.3">
      <c r="A1" s="20"/>
      <c r="B1" s="26" t="s">
        <v>31</v>
      </c>
      <c r="C1" s="27" t="s">
        <v>29</v>
      </c>
      <c r="D1" s="103">
        <f>N38/"1:"</f>
        <v>0</v>
      </c>
      <c r="E1" s="28"/>
      <c r="F1" s="27" t="s">
        <v>30</v>
      </c>
      <c r="G1" s="104">
        <f>O38/"1:"</f>
        <v>0</v>
      </c>
      <c r="H1" s="28"/>
      <c r="I1" s="29" t="s">
        <v>32</v>
      </c>
      <c r="J1" s="29"/>
      <c r="K1" s="105">
        <f>J38/"1:"</f>
        <v>0</v>
      </c>
      <c r="L1" s="28"/>
      <c r="M1" s="29" t="s">
        <v>33</v>
      </c>
      <c r="N1" s="30"/>
      <c r="O1" s="106">
        <f>K38/"1:"</f>
        <v>0</v>
      </c>
    </row>
    <row r="2" spans="1:21" ht="40.5" customHeight="1" thickTop="1" thickBot="1" x14ac:dyDescent="0.3">
      <c r="A2" s="107">
        <v>43647</v>
      </c>
      <c r="B2" s="37" t="s">
        <v>0</v>
      </c>
      <c r="C2" s="38" t="s">
        <v>1</v>
      </c>
      <c r="D2" s="39" t="s">
        <v>34</v>
      </c>
      <c r="E2" s="40" t="s">
        <v>35</v>
      </c>
      <c r="F2" s="40" t="s">
        <v>36</v>
      </c>
      <c r="G2" s="47" t="s">
        <v>37</v>
      </c>
      <c r="H2" s="48" t="s">
        <v>2</v>
      </c>
      <c r="I2" s="45" t="str">
        <f>"Dont
H Jour
("&amp;TEXT(HJ,"hh")&amp;" à "&amp;TEXT(HN,"hh")&amp;")"</f>
        <v>Dont
H Jour
(Copie De à Copie De)</v>
      </c>
      <c r="J2" s="41" t="str">
        <f>"Dont
H Nuit
("&amp;TEXT(HN,"hh")&amp;" à "&amp;TEXT(HJ,"hh")&amp;")"</f>
        <v>Dont
H Nuit
(Copie De à Copie De)</v>
      </c>
      <c r="K2" s="46" t="s">
        <v>3</v>
      </c>
      <c r="L2" s="44" t="s">
        <v>4</v>
      </c>
      <c r="M2" s="39" t="s">
        <v>5</v>
      </c>
      <c r="N2" s="40" t="s">
        <v>6</v>
      </c>
      <c r="O2" s="42" t="s">
        <v>7</v>
      </c>
      <c r="P2" s="42" t="s">
        <v>52</v>
      </c>
      <c r="S2"/>
    </row>
    <row r="3" spans="1:21" ht="15.75" thickTop="1" x14ac:dyDescent="0.25">
      <c r="A3" s="231" t="str">
        <f ca="1">MID(CELL("filename",A1),FIND("]",CELL("filename",A1))+1,32)</f>
        <v>GUILLAUME</v>
      </c>
      <c r="B3" s="31">
        <v>43647</v>
      </c>
      <c r="C3" s="94"/>
      <c r="D3" s="49">
        <v>0.33333333333333331</v>
      </c>
      <c r="E3" s="50">
        <v>0.52083333333333337</v>
      </c>
      <c r="F3" s="50">
        <v>0.5625</v>
      </c>
      <c r="G3" s="51">
        <v>0.70833333333333337</v>
      </c>
      <c r="H3" s="52">
        <v>0.33333333333333331</v>
      </c>
      <c r="I3" s="58">
        <v>0.33333333333333331</v>
      </c>
      <c r="J3" s="193">
        <v>0</v>
      </c>
      <c r="K3" s="186"/>
      <c r="L3" s="59"/>
      <c r="M3" s="180"/>
      <c r="N3" s="197"/>
      <c r="O3" s="186"/>
      <c r="P3" s="117"/>
      <c r="Q3" s="206" t="s">
        <v>83</v>
      </c>
      <c r="R3" s="206" t="s">
        <v>82</v>
      </c>
      <c r="S3"/>
    </row>
    <row r="4" spans="1:21" x14ac:dyDescent="0.25">
      <c r="A4" s="232"/>
      <c r="B4" s="32">
        <v>43648</v>
      </c>
      <c r="C4" s="95"/>
      <c r="D4" s="49">
        <v>0.30208333333333331</v>
      </c>
      <c r="E4" s="50">
        <v>0.52083333333333337</v>
      </c>
      <c r="F4" s="50">
        <v>0.54166666666666663</v>
      </c>
      <c r="G4" s="51">
        <v>0.75694444444444453</v>
      </c>
      <c r="H4" s="53">
        <v>0.43402777777777773</v>
      </c>
      <c r="I4" s="63">
        <v>0.43402777777777773</v>
      </c>
      <c r="J4" s="194">
        <v>0</v>
      </c>
      <c r="K4" s="187"/>
      <c r="L4" s="65"/>
      <c r="M4" s="181"/>
      <c r="N4" s="198"/>
      <c r="O4" s="187"/>
      <c r="P4" s="118"/>
      <c r="Q4" s="206" t="s">
        <v>83</v>
      </c>
      <c r="R4" s="206" t="s">
        <v>82</v>
      </c>
      <c r="S4"/>
      <c r="U4" s="43"/>
    </row>
    <row r="5" spans="1:21" x14ac:dyDescent="0.25">
      <c r="A5" s="232"/>
      <c r="B5" s="32">
        <v>43649</v>
      </c>
      <c r="C5" s="96"/>
      <c r="D5" s="49">
        <v>0.32291666666666669</v>
      </c>
      <c r="E5" s="50">
        <v>0.54166666666666663</v>
      </c>
      <c r="F5" s="50">
        <v>0.58333333333333337</v>
      </c>
      <c r="G5" s="51">
        <v>0.73611111111111116</v>
      </c>
      <c r="H5" s="53">
        <v>0.37152777777777773</v>
      </c>
      <c r="I5" s="63">
        <v>0.37152777777777773</v>
      </c>
      <c r="J5" s="194">
        <v>0</v>
      </c>
      <c r="K5" s="187"/>
      <c r="L5" s="65"/>
      <c r="M5" s="181"/>
      <c r="N5" s="198"/>
      <c r="O5" s="187"/>
      <c r="P5" s="118"/>
      <c r="Q5" s="206" t="s">
        <v>83</v>
      </c>
      <c r="R5" s="206" t="s">
        <v>82</v>
      </c>
      <c r="S5"/>
    </row>
    <row r="6" spans="1:21" x14ac:dyDescent="0.25">
      <c r="A6" s="232"/>
      <c r="B6" s="32">
        <v>43650</v>
      </c>
      <c r="C6" s="95"/>
      <c r="D6" s="49">
        <v>0.3263888888888889</v>
      </c>
      <c r="E6" s="50">
        <v>0.47916666666666669</v>
      </c>
      <c r="F6" s="50">
        <v>0.52083333333333337</v>
      </c>
      <c r="G6" s="51">
        <v>0.58333333333333337</v>
      </c>
      <c r="H6" s="53">
        <v>0.21527777777777779</v>
      </c>
      <c r="I6" s="63">
        <v>0.21527777777777779</v>
      </c>
      <c r="J6" s="194">
        <v>0</v>
      </c>
      <c r="K6" s="187"/>
      <c r="L6" s="65"/>
      <c r="M6" s="181"/>
      <c r="N6" s="198"/>
      <c r="O6" s="187"/>
      <c r="P6" s="118"/>
      <c r="Q6" s="206" t="s">
        <v>83</v>
      </c>
      <c r="R6" s="206" t="s">
        <v>82</v>
      </c>
      <c r="S6"/>
    </row>
    <row r="7" spans="1:21" x14ac:dyDescent="0.25">
      <c r="A7" s="232"/>
      <c r="B7" s="32">
        <v>43651</v>
      </c>
      <c r="C7" s="95"/>
      <c r="D7" s="49"/>
      <c r="E7" s="50"/>
      <c r="F7" s="50"/>
      <c r="G7" s="51"/>
      <c r="H7" s="53"/>
      <c r="I7" s="63"/>
      <c r="J7" s="194"/>
      <c r="K7" s="187"/>
      <c r="L7" s="65"/>
      <c r="M7" s="181"/>
      <c r="N7" s="198"/>
      <c r="O7" s="187"/>
      <c r="P7" s="118"/>
      <c r="Q7" s="206" t="s">
        <v>83</v>
      </c>
      <c r="R7" s="206" t="s">
        <v>82</v>
      </c>
      <c r="S7"/>
    </row>
    <row r="8" spans="1:21" ht="15.75" thickBot="1" x14ac:dyDescent="0.3">
      <c r="A8" s="232"/>
      <c r="B8" s="32">
        <v>43652</v>
      </c>
      <c r="C8" s="95"/>
      <c r="D8" s="54"/>
      <c r="E8" s="55"/>
      <c r="F8" s="55"/>
      <c r="G8" s="56"/>
      <c r="H8" s="57"/>
      <c r="I8" s="68"/>
      <c r="J8" s="69"/>
      <c r="K8" s="191"/>
      <c r="L8" s="70"/>
      <c r="M8" s="182"/>
      <c r="N8" s="199"/>
      <c r="O8" s="188"/>
      <c r="P8" s="119"/>
      <c r="Q8" s="206" t="s">
        <v>83</v>
      </c>
      <c r="R8" s="206" t="s">
        <v>82</v>
      </c>
      <c r="S8"/>
    </row>
    <row r="9" spans="1:21" ht="16.5" thickTop="1" thickBot="1" x14ac:dyDescent="0.3">
      <c r="A9" s="232"/>
      <c r="B9" s="33">
        <v>43653</v>
      </c>
      <c r="C9" s="97"/>
      <c r="D9" s="74"/>
      <c r="E9" s="75"/>
      <c r="F9" s="75"/>
      <c r="G9" s="76"/>
      <c r="H9" s="98"/>
      <c r="I9" s="99"/>
      <c r="J9" s="100"/>
      <c r="K9" s="196"/>
      <c r="L9" s="77">
        <v>1.3541666666666667</v>
      </c>
      <c r="M9" s="78">
        <v>1.3541666666666667</v>
      </c>
      <c r="N9" s="201"/>
      <c r="O9" s="202"/>
      <c r="P9" s="119"/>
      <c r="Q9" s="206" t="s">
        <v>83</v>
      </c>
      <c r="R9" s="206" t="s">
        <v>82</v>
      </c>
    </row>
    <row r="10" spans="1:21" ht="15.75" thickTop="1" x14ac:dyDescent="0.25">
      <c r="A10" s="232"/>
      <c r="B10" s="31">
        <v>43654</v>
      </c>
      <c r="C10" s="94"/>
      <c r="D10" s="49"/>
      <c r="E10" s="50"/>
      <c r="F10" s="50"/>
      <c r="G10" s="81"/>
      <c r="H10" s="53"/>
      <c r="I10" s="63"/>
      <c r="J10" s="64"/>
      <c r="K10" s="195"/>
      <c r="L10" s="53"/>
      <c r="M10" s="184"/>
      <c r="N10" s="200"/>
      <c r="O10" s="189"/>
      <c r="P10" s="118"/>
      <c r="Q10" s="206" t="s">
        <v>83</v>
      </c>
      <c r="R10" s="206" t="s">
        <v>82</v>
      </c>
    </row>
    <row r="11" spans="1:21" x14ac:dyDescent="0.25">
      <c r="A11" s="232"/>
      <c r="B11" s="32">
        <v>43655</v>
      </c>
      <c r="C11" s="95"/>
      <c r="D11" s="54"/>
      <c r="E11" s="55"/>
      <c r="F11" s="55"/>
      <c r="G11" s="82"/>
      <c r="H11" s="53"/>
      <c r="I11" s="63"/>
      <c r="J11" s="64"/>
      <c r="K11" s="191"/>
      <c r="L11" s="65"/>
      <c r="M11" s="185"/>
      <c r="N11" s="198"/>
      <c r="O11" s="187"/>
      <c r="P11" s="118"/>
      <c r="Q11" s="206" t="s">
        <v>83</v>
      </c>
      <c r="R11" s="206" t="s">
        <v>82</v>
      </c>
    </row>
    <row r="12" spans="1:21" x14ac:dyDescent="0.25">
      <c r="A12" s="232"/>
      <c r="B12" s="32">
        <v>43656</v>
      </c>
      <c r="C12" s="95"/>
      <c r="D12" s="54"/>
      <c r="E12" s="55"/>
      <c r="F12" s="55"/>
      <c r="G12" s="82"/>
      <c r="H12" s="53"/>
      <c r="I12" s="63"/>
      <c r="J12" s="64"/>
      <c r="K12" s="191"/>
      <c r="L12" s="65"/>
      <c r="M12" s="185"/>
      <c r="N12" s="198"/>
      <c r="O12" s="187"/>
      <c r="P12" s="118"/>
      <c r="Q12" s="206" t="s">
        <v>83</v>
      </c>
      <c r="R12" s="206" t="s">
        <v>82</v>
      </c>
    </row>
    <row r="13" spans="1:21" x14ac:dyDescent="0.25">
      <c r="A13" s="232"/>
      <c r="B13" s="32">
        <v>43657</v>
      </c>
      <c r="C13" s="95"/>
      <c r="D13" s="54"/>
      <c r="E13" s="55"/>
      <c r="F13" s="55"/>
      <c r="G13" s="82"/>
      <c r="H13" s="53"/>
      <c r="I13" s="63"/>
      <c r="J13" s="64"/>
      <c r="K13" s="191"/>
      <c r="L13" s="65"/>
      <c r="M13" s="185"/>
      <c r="N13" s="198"/>
      <c r="O13" s="187"/>
      <c r="P13" s="118"/>
      <c r="Q13" s="206" t="s">
        <v>83</v>
      </c>
      <c r="R13" s="206" t="s">
        <v>82</v>
      </c>
    </row>
    <row r="14" spans="1:21" x14ac:dyDescent="0.25">
      <c r="A14" s="232"/>
      <c r="B14" s="32">
        <v>43658</v>
      </c>
      <c r="C14" s="95"/>
      <c r="D14" s="54"/>
      <c r="E14" s="55"/>
      <c r="F14" s="55"/>
      <c r="G14" s="82"/>
      <c r="H14" s="53"/>
      <c r="I14" s="63"/>
      <c r="J14" s="64"/>
      <c r="K14" s="191"/>
      <c r="L14" s="65"/>
      <c r="M14" s="185"/>
      <c r="N14" s="198"/>
      <c r="O14" s="187"/>
      <c r="P14" s="118"/>
      <c r="Q14" s="206" t="s">
        <v>83</v>
      </c>
      <c r="R14" s="206" t="s">
        <v>82</v>
      </c>
    </row>
    <row r="15" spans="1:21" ht="15.75" thickBot="1" x14ac:dyDescent="0.3">
      <c r="A15" s="232"/>
      <c r="B15" s="32">
        <v>43659</v>
      </c>
      <c r="C15" s="96"/>
      <c r="D15" s="83"/>
      <c r="E15" s="84"/>
      <c r="F15" s="84"/>
      <c r="G15" s="85"/>
      <c r="H15" s="57"/>
      <c r="I15" s="68"/>
      <c r="J15" s="69"/>
      <c r="K15" s="191"/>
      <c r="L15" s="70"/>
      <c r="M15" s="183"/>
      <c r="N15" s="199"/>
      <c r="O15" s="188"/>
      <c r="P15" s="119"/>
      <c r="Q15" s="206" t="s">
        <v>83</v>
      </c>
      <c r="R15" s="206" t="s">
        <v>82</v>
      </c>
    </row>
    <row r="16" spans="1:21" ht="16.5" thickTop="1" thickBot="1" x14ac:dyDescent="0.3">
      <c r="A16" s="232"/>
      <c r="B16" s="33">
        <v>43660</v>
      </c>
      <c r="C16" s="97"/>
      <c r="D16" s="74"/>
      <c r="E16" s="75"/>
      <c r="F16" s="75"/>
      <c r="G16" s="86"/>
      <c r="H16" s="101"/>
      <c r="I16" s="99"/>
      <c r="J16" s="100"/>
      <c r="K16" s="192"/>
      <c r="L16" s="77">
        <v>0</v>
      </c>
      <c r="M16" s="78">
        <v>0</v>
      </c>
      <c r="N16" s="201"/>
      <c r="O16" s="202"/>
      <c r="P16" s="119"/>
      <c r="Q16" s="206" t="s">
        <v>83</v>
      </c>
      <c r="R16" s="206" t="s">
        <v>82</v>
      </c>
    </row>
    <row r="17" spans="1:18" ht="15.75" thickTop="1" x14ac:dyDescent="0.25">
      <c r="A17" s="35"/>
      <c r="B17" s="31">
        <v>43661</v>
      </c>
      <c r="C17" s="102"/>
      <c r="D17" s="87"/>
      <c r="E17" s="88"/>
      <c r="F17" s="88"/>
      <c r="G17" s="89"/>
      <c r="H17" s="53"/>
      <c r="I17" s="63"/>
      <c r="J17" s="64"/>
      <c r="K17" s="195"/>
      <c r="L17" s="53"/>
      <c r="M17" s="60"/>
      <c r="N17" s="200"/>
      <c r="O17" s="189"/>
      <c r="P17" s="118"/>
      <c r="Q17" s="206" t="s">
        <v>83</v>
      </c>
      <c r="R17" s="206" t="s">
        <v>82</v>
      </c>
    </row>
    <row r="18" spans="1:18" x14ac:dyDescent="0.25">
      <c r="A18" s="35"/>
      <c r="B18" s="32">
        <v>43662</v>
      </c>
      <c r="C18" s="96"/>
      <c r="D18" s="83"/>
      <c r="E18" s="84"/>
      <c r="F18" s="84"/>
      <c r="G18" s="85"/>
      <c r="H18" s="53"/>
      <c r="I18" s="63"/>
      <c r="J18" s="64"/>
      <c r="K18" s="191"/>
      <c r="L18" s="65"/>
      <c r="M18" s="60"/>
      <c r="N18" s="198"/>
      <c r="O18" s="187"/>
      <c r="P18" s="118"/>
      <c r="Q18" s="206" t="s">
        <v>83</v>
      </c>
      <c r="R18" s="206" t="s">
        <v>82</v>
      </c>
    </row>
    <row r="19" spans="1:18" x14ac:dyDescent="0.25">
      <c r="A19" s="35"/>
      <c r="B19" s="32">
        <v>43663</v>
      </c>
      <c r="C19" s="96"/>
      <c r="D19" s="83"/>
      <c r="E19" s="84"/>
      <c r="F19" s="84"/>
      <c r="G19" s="85"/>
      <c r="H19" s="53"/>
      <c r="I19" s="63"/>
      <c r="J19" s="64"/>
      <c r="K19" s="191"/>
      <c r="L19" s="65"/>
      <c r="M19" s="60"/>
      <c r="N19" s="198"/>
      <c r="O19" s="187"/>
      <c r="P19" s="118"/>
      <c r="Q19" s="206" t="s">
        <v>83</v>
      </c>
      <c r="R19" s="206" t="s">
        <v>82</v>
      </c>
    </row>
    <row r="20" spans="1:18" x14ac:dyDescent="0.25">
      <c r="A20" s="35"/>
      <c r="B20" s="32">
        <v>43664</v>
      </c>
      <c r="C20" s="96"/>
      <c r="D20" s="83"/>
      <c r="E20" s="84"/>
      <c r="F20" s="84"/>
      <c r="G20" s="85"/>
      <c r="H20" s="53"/>
      <c r="I20" s="63"/>
      <c r="J20" s="64"/>
      <c r="K20" s="191"/>
      <c r="L20" s="65"/>
      <c r="M20" s="60"/>
      <c r="N20" s="198"/>
      <c r="O20" s="187"/>
      <c r="P20" s="118"/>
      <c r="Q20" s="206" t="s">
        <v>83</v>
      </c>
      <c r="R20" s="206" t="s">
        <v>82</v>
      </c>
    </row>
    <row r="21" spans="1:18" x14ac:dyDescent="0.25">
      <c r="A21" s="35"/>
      <c r="B21" s="32">
        <v>43665</v>
      </c>
      <c r="C21" s="96"/>
      <c r="D21" s="83"/>
      <c r="E21" s="84"/>
      <c r="F21" s="84"/>
      <c r="G21" s="85"/>
      <c r="H21" s="53"/>
      <c r="I21" s="63"/>
      <c r="J21" s="64"/>
      <c r="K21" s="191"/>
      <c r="L21" s="65"/>
      <c r="M21" s="60"/>
      <c r="N21" s="198"/>
      <c r="O21" s="187"/>
      <c r="P21" s="118"/>
      <c r="Q21" s="206" t="s">
        <v>83</v>
      </c>
      <c r="R21" s="206" t="s">
        <v>82</v>
      </c>
    </row>
    <row r="22" spans="1:18" ht="15.75" thickBot="1" x14ac:dyDescent="0.3">
      <c r="A22" s="35"/>
      <c r="B22" s="32">
        <v>43666</v>
      </c>
      <c r="C22" s="96"/>
      <c r="D22" s="83"/>
      <c r="E22" s="84"/>
      <c r="F22" s="84"/>
      <c r="G22" s="85"/>
      <c r="H22" s="57"/>
      <c r="I22" s="68"/>
      <c r="J22" s="69"/>
      <c r="K22" s="191"/>
      <c r="L22" s="70"/>
      <c r="M22" s="71"/>
      <c r="N22" s="199"/>
      <c r="O22" s="188"/>
      <c r="P22" s="119"/>
      <c r="Q22" s="206" t="s">
        <v>83</v>
      </c>
      <c r="R22" s="206" t="s">
        <v>82</v>
      </c>
    </row>
    <row r="23" spans="1:18" ht="16.5" thickTop="1" thickBot="1" x14ac:dyDescent="0.3">
      <c r="A23" s="35"/>
      <c r="B23" s="33">
        <v>43667</v>
      </c>
      <c r="C23" s="97"/>
      <c r="D23" s="74"/>
      <c r="E23" s="75"/>
      <c r="F23" s="75"/>
      <c r="G23" s="86"/>
      <c r="H23" s="101"/>
      <c r="I23" s="99"/>
      <c r="J23" s="100"/>
      <c r="K23" s="192"/>
      <c r="L23" s="77">
        <v>0</v>
      </c>
      <c r="M23" s="78">
        <v>0</v>
      </c>
      <c r="N23" s="201"/>
      <c r="O23" s="202"/>
      <c r="P23" s="119"/>
      <c r="Q23" s="206" t="s">
        <v>83</v>
      </c>
      <c r="R23" s="206" t="s">
        <v>82</v>
      </c>
    </row>
    <row r="24" spans="1:18" ht="15.75" thickTop="1" x14ac:dyDescent="0.25">
      <c r="A24" s="35"/>
      <c r="B24" s="31">
        <v>43668</v>
      </c>
      <c r="C24" s="102"/>
      <c r="D24" s="87"/>
      <c r="E24" s="88"/>
      <c r="F24" s="88"/>
      <c r="G24" s="89"/>
      <c r="H24" s="53"/>
      <c r="I24" s="63"/>
      <c r="J24" s="64"/>
      <c r="K24" s="195"/>
      <c r="L24" s="53"/>
      <c r="M24" s="60"/>
      <c r="N24" s="200"/>
      <c r="O24" s="189"/>
      <c r="P24" s="118" t="s">
        <v>78</v>
      </c>
      <c r="Q24" s="206" t="s">
        <v>83</v>
      </c>
      <c r="R24" s="206" t="s">
        <v>82</v>
      </c>
    </row>
    <row r="25" spans="1:18" x14ac:dyDescent="0.25">
      <c r="A25" s="35"/>
      <c r="B25" s="32">
        <v>43669</v>
      </c>
      <c r="C25" s="96"/>
      <c r="D25" s="83"/>
      <c r="E25" s="84"/>
      <c r="F25" s="84"/>
      <c r="G25" s="85"/>
      <c r="H25" s="53"/>
      <c r="I25" s="63"/>
      <c r="J25" s="64"/>
      <c r="K25" s="191"/>
      <c r="L25" s="65"/>
      <c r="M25" s="60"/>
      <c r="N25" s="198"/>
      <c r="O25" s="187"/>
      <c r="P25" s="118"/>
      <c r="Q25" s="206" t="s">
        <v>83</v>
      </c>
      <c r="R25" s="206" t="s">
        <v>82</v>
      </c>
    </row>
    <row r="26" spans="1:18" x14ac:dyDescent="0.25">
      <c r="A26" s="35"/>
      <c r="B26" s="32">
        <v>43670</v>
      </c>
      <c r="C26" s="96"/>
      <c r="D26" s="83"/>
      <c r="E26" s="84"/>
      <c r="F26" s="84"/>
      <c r="G26" s="85"/>
      <c r="H26" s="53"/>
      <c r="I26" s="63"/>
      <c r="J26" s="64"/>
      <c r="K26" s="191"/>
      <c r="L26" s="65"/>
      <c r="M26" s="60"/>
      <c r="N26" s="198"/>
      <c r="O26" s="187"/>
      <c r="P26" s="118"/>
      <c r="Q26" s="206" t="s">
        <v>83</v>
      </c>
      <c r="R26" s="206" t="s">
        <v>82</v>
      </c>
    </row>
    <row r="27" spans="1:18" x14ac:dyDescent="0.25">
      <c r="A27" s="35"/>
      <c r="B27" s="32">
        <v>43671</v>
      </c>
      <c r="C27" s="96"/>
      <c r="D27" s="83"/>
      <c r="E27" s="84"/>
      <c r="F27" s="84"/>
      <c r="G27" s="85"/>
      <c r="H27" s="53"/>
      <c r="I27" s="63"/>
      <c r="J27" s="64"/>
      <c r="K27" s="191"/>
      <c r="L27" s="65"/>
      <c r="M27" s="60"/>
      <c r="N27" s="198"/>
      <c r="O27" s="187"/>
      <c r="P27" s="118"/>
      <c r="Q27" s="206" t="s">
        <v>83</v>
      </c>
      <c r="R27" s="206" t="s">
        <v>82</v>
      </c>
    </row>
    <row r="28" spans="1:18" x14ac:dyDescent="0.25">
      <c r="A28" s="35"/>
      <c r="B28" s="32">
        <v>43672</v>
      </c>
      <c r="C28" s="96"/>
      <c r="D28" s="83"/>
      <c r="E28" s="84"/>
      <c r="F28" s="84"/>
      <c r="G28" s="85"/>
      <c r="H28" s="53"/>
      <c r="I28" s="63"/>
      <c r="J28" s="64"/>
      <c r="K28" s="191"/>
      <c r="L28" s="65"/>
      <c r="M28" s="60"/>
      <c r="N28" s="198"/>
      <c r="O28" s="187"/>
      <c r="P28" s="118"/>
      <c r="Q28" s="206" t="s">
        <v>83</v>
      </c>
      <c r="R28" s="206" t="s">
        <v>82</v>
      </c>
    </row>
    <row r="29" spans="1:18" ht="15.75" thickBot="1" x14ac:dyDescent="0.3">
      <c r="A29" s="35"/>
      <c r="B29" s="32">
        <v>43673</v>
      </c>
      <c r="C29" s="96"/>
      <c r="D29" s="83"/>
      <c r="E29" s="84"/>
      <c r="F29" s="84"/>
      <c r="G29" s="85"/>
      <c r="H29" s="57"/>
      <c r="I29" s="68"/>
      <c r="J29" s="69"/>
      <c r="K29" s="191"/>
      <c r="L29" s="70"/>
      <c r="M29" s="71"/>
      <c r="N29" s="199"/>
      <c r="O29" s="188"/>
      <c r="P29" s="119"/>
      <c r="Q29" s="206" t="s">
        <v>83</v>
      </c>
      <c r="R29" s="206" t="s">
        <v>82</v>
      </c>
    </row>
    <row r="30" spans="1:18" ht="16.5" thickTop="1" thickBot="1" x14ac:dyDescent="0.3">
      <c r="A30" s="35"/>
      <c r="B30" s="33">
        <v>43674</v>
      </c>
      <c r="C30" s="97"/>
      <c r="D30" s="74"/>
      <c r="E30" s="75"/>
      <c r="F30" s="75"/>
      <c r="G30" s="86"/>
      <c r="H30" s="101"/>
      <c r="I30" s="99"/>
      <c r="J30" s="100"/>
      <c r="K30" s="192"/>
      <c r="L30" s="77">
        <v>0</v>
      </c>
      <c r="M30" s="78">
        <v>0</v>
      </c>
      <c r="N30" s="201"/>
      <c r="O30" s="202"/>
      <c r="P30" s="119"/>
      <c r="Q30" s="206" t="s">
        <v>83</v>
      </c>
      <c r="R30" s="206" t="s">
        <v>82</v>
      </c>
    </row>
    <row r="31" spans="1:18" ht="15.75" thickTop="1" x14ac:dyDescent="0.25">
      <c r="A31" s="35"/>
      <c r="B31" s="31"/>
      <c r="C31" s="102"/>
      <c r="D31" s="87"/>
      <c r="E31" s="88"/>
      <c r="F31" s="88"/>
      <c r="G31" s="89"/>
      <c r="H31" s="53"/>
      <c r="I31" s="63"/>
      <c r="J31" s="64"/>
      <c r="K31" s="195"/>
      <c r="L31" s="53"/>
      <c r="M31" s="60"/>
      <c r="N31" s="200"/>
      <c r="O31" s="189"/>
      <c r="P31" s="119"/>
    </row>
    <row r="32" spans="1:18" x14ac:dyDescent="0.25">
      <c r="A32" s="35"/>
      <c r="B32" s="32"/>
      <c r="C32" s="96"/>
      <c r="D32" s="83"/>
      <c r="E32" s="84"/>
      <c r="F32" s="84"/>
      <c r="G32" s="85"/>
      <c r="H32" s="53">
        <v>0</v>
      </c>
      <c r="I32" s="63">
        <v>0</v>
      </c>
      <c r="J32" s="64">
        <v>0</v>
      </c>
      <c r="K32" s="191">
        <v>0</v>
      </c>
      <c r="L32" s="65"/>
      <c r="M32" s="60"/>
      <c r="N32" s="198"/>
      <c r="O32" s="187"/>
      <c r="P32" s="118"/>
    </row>
    <row r="33" spans="1:16" x14ac:dyDescent="0.25">
      <c r="A33" s="35"/>
      <c r="B33" s="32"/>
      <c r="C33" s="96"/>
      <c r="D33" s="83"/>
      <c r="E33" s="84"/>
      <c r="F33" s="84"/>
      <c r="G33" s="85"/>
      <c r="H33" s="53">
        <v>0</v>
      </c>
      <c r="I33" s="63">
        <v>0</v>
      </c>
      <c r="J33" s="64">
        <v>0</v>
      </c>
      <c r="K33" s="191">
        <v>0</v>
      </c>
      <c r="L33" s="65"/>
      <c r="M33" s="60"/>
      <c r="N33" s="198"/>
      <c r="O33" s="187"/>
      <c r="P33" s="118"/>
    </row>
    <row r="34" spans="1:16" x14ac:dyDescent="0.25">
      <c r="A34" s="35"/>
      <c r="B34" s="32"/>
      <c r="C34" s="96"/>
      <c r="D34" s="83"/>
      <c r="E34" s="84"/>
      <c r="F34" s="84"/>
      <c r="G34" s="85"/>
      <c r="H34" s="53">
        <v>0</v>
      </c>
      <c r="I34" s="63">
        <v>0</v>
      </c>
      <c r="J34" s="64">
        <v>0</v>
      </c>
      <c r="K34" s="191">
        <v>0</v>
      </c>
      <c r="L34" s="65"/>
      <c r="M34" s="60"/>
      <c r="N34" s="198"/>
      <c r="O34" s="187"/>
      <c r="P34" s="118"/>
    </row>
    <row r="35" spans="1:16" x14ac:dyDescent="0.25">
      <c r="A35" s="35"/>
      <c r="B35" s="32"/>
      <c r="C35" s="96"/>
      <c r="D35" s="83"/>
      <c r="E35" s="84"/>
      <c r="F35" s="84"/>
      <c r="G35" s="85"/>
      <c r="H35" s="53">
        <v>0</v>
      </c>
      <c r="I35" s="63">
        <v>0</v>
      </c>
      <c r="J35" s="64">
        <v>0</v>
      </c>
      <c r="K35" s="191">
        <v>0</v>
      </c>
      <c r="L35" s="65"/>
      <c r="M35" s="60"/>
      <c r="N35" s="198"/>
      <c r="O35" s="187"/>
      <c r="P35" s="118"/>
    </row>
    <row r="36" spans="1:16" ht="15.75" thickBot="1" x14ac:dyDescent="0.3">
      <c r="A36" s="35"/>
      <c r="B36" s="32"/>
      <c r="C36" s="96"/>
      <c r="D36" s="83"/>
      <c r="E36" s="84"/>
      <c r="F36" s="84"/>
      <c r="G36" s="85"/>
      <c r="H36" s="57">
        <v>0</v>
      </c>
      <c r="I36" s="68">
        <v>0</v>
      </c>
      <c r="J36" s="69">
        <v>0</v>
      </c>
      <c r="K36" s="191">
        <v>0</v>
      </c>
      <c r="L36" s="70"/>
      <c r="M36" s="71"/>
      <c r="N36" s="199"/>
      <c r="O36" s="188"/>
      <c r="P36" s="119"/>
    </row>
    <row r="37" spans="1:16" ht="16.5" thickTop="1" thickBot="1" x14ac:dyDescent="0.3">
      <c r="A37" s="35"/>
      <c r="B37" s="34"/>
      <c r="C37" s="96"/>
      <c r="D37" s="83"/>
      <c r="E37" s="84"/>
      <c r="F37" s="84"/>
      <c r="G37" s="85"/>
      <c r="H37" s="101">
        <v>0</v>
      </c>
      <c r="I37" s="99">
        <v>0</v>
      </c>
      <c r="J37" s="100">
        <v>0</v>
      </c>
      <c r="K37" s="192">
        <v>0</v>
      </c>
      <c r="L37" s="77">
        <v>0</v>
      </c>
      <c r="M37" s="78">
        <v>0</v>
      </c>
      <c r="N37" s="201"/>
      <c r="O37" s="202"/>
      <c r="P37" s="119"/>
    </row>
    <row r="38" spans="1:16" ht="16.5" thickTop="1" thickBot="1" x14ac:dyDescent="0.3">
      <c r="A38" s="35"/>
      <c r="B38" s="21" t="s">
        <v>12</v>
      </c>
      <c r="C38" s="90"/>
      <c r="D38" s="90"/>
      <c r="E38" s="90"/>
      <c r="F38" s="90"/>
      <c r="G38" s="90"/>
      <c r="H38" s="91">
        <f t="shared" ref="H38:O38" si="0">SUM(H3:H37)</f>
        <v>1.3541666666666665</v>
      </c>
      <c r="I38" s="91">
        <f t="shared" si="0"/>
        <v>1.3541666666666665</v>
      </c>
      <c r="J38" s="91">
        <f t="shared" si="0"/>
        <v>0</v>
      </c>
      <c r="K38" s="125">
        <f>SUM(K3:K37)</f>
        <v>0</v>
      </c>
      <c r="L38" s="92">
        <f>SUM(L3:L37)</f>
        <v>1.3541666666666667</v>
      </c>
      <c r="M38" s="92">
        <f t="shared" si="0"/>
        <v>1.3541666666666667</v>
      </c>
      <c r="N38" s="92">
        <f t="shared" si="0"/>
        <v>0</v>
      </c>
      <c r="O38" s="93">
        <f t="shared" si="0"/>
        <v>0</v>
      </c>
      <c r="P38" s="121"/>
    </row>
    <row r="39" spans="1:16" ht="16.5" thickTop="1" thickBot="1" x14ac:dyDescent="0.3">
      <c r="A39" s="36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</row>
    <row r="40" spans="1:16" ht="17.25" thickTop="1" thickBot="1" x14ac:dyDescent="0.3">
      <c r="A40" s="36"/>
      <c r="B40" s="10" t="s">
        <v>13</v>
      </c>
      <c r="C40" s="23"/>
      <c r="D40" s="24"/>
      <c r="E40" s="24"/>
      <c r="F40" s="24"/>
      <c r="G40" s="24"/>
      <c r="H40" s="11">
        <f>H38</f>
        <v>1.3541666666666665</v>
      </c>
      <c r="I40" s="227">
        <f>SUM(I38:J38)</f>
        <v>1.3541666666666665</v>
      </c>
      <c r="J40" s="228"/>
      <c r="K40" s="25"/>
      <c r="L40" s="11">
        <f>L38</f>
        <v>1.3541666666666667</v>
      </c>
      <c r="M40" s="227">
        <f>SUM(M38:O38)</f>
        <v>1.3541666666666667</v>
      </c>
      <c r="N40" s="229"/>
      <c r="O40" s="230"/>
    </row>
    <row r="41" spans="1:16" ht="15.75" thickTop="1" x14ac:dyDescent="0.25"/>
    <row r="56" spans="2:16" ht="54.75" customHeight="1" x14ac:dyDescent="0.25">
      <c r="B56" s="239" t="str">
        <f ca="1">A3</f>
        <v>GUILLAUME</v>
      </c>
      <c r="C56" s="239"/>
      <c r="D56" s="239"/>
      <c r="E56" s="239"/>
      <c r="F56" s="239"/>
      <c r="G56" s="239"/>
      <c r="H56" s="239"/>
    </row>
    <row r="57" spans="2:16" ht="58.5" customHeight="1" thickBot="1" x14ac:dyDescent="0.3">
      <c r="B57" s="239"/>
      <c r="C57" s="239"/>
      <c r="D57" s="239"/>
      <c r="E57" s="239"/>
      <c r="F57" s="239"/>
      <c r="G57" s="239"/>
      <c r="H57" s="239"/>
    </row>
    <row r="58" spans="2:16" ht="46.5" customHeight="1" thickTop="1" thickBot="1" x14ac:dyDescent="0.3">
      <c r="B58" s="37" t="s">
        <v>0</v>
      </c>
      <c r="C58" s="38" t="s">
        <v>1</v>
      </c>
      <c r="D58" s="39" t="s">
        <v>34</v>
      </c>
      <c r="E58" s="40" t="s">
        <v>35</v>
      </c>
      <c r="F58" s="40" t="s">
        <v>36</v>
      </c>
      <c r="G58" s="47" t="s">
        <v>37</v>
      </c>
      <c r="H58" s="48" t="s">
        <v>2</v>
      </c>
      <c r="I58" s="45" t="str">
        <f>"Dont
H Jour
("&amp;TEXT(HJ,"hh")&amp;" à "&amp;TEXT(HN,"hh")&amp;")"</f>
        <v>Dont
H Jour
(Copie De à Copie De)</v>
      </c>
      <c r="J58" s="41" t="str">
        <f>"Dont
H Nuit
("&amp;TEXT(HN,"hh")&amp;" à "&amp;TEXT(HJ,"hh")&amp;")"</f>
        <v>Dont
H Nuit
(Copie De à Copie De)</v>
      </c>
      <c r="K58" s="46" t="s">
        <v>3</v>
      </c>
      <c r="L58" s="44" t="s">
        <v>4</v>
      </c>
      <c r="M58" s="39" t="s">
        <v>54</v>
      </c>
      <c r="N58" s="40" t="s">
        <v>55</v>
      </c>
      <c r="O58" s="42" t="s">
        <v>56</v>
      </c>
      <c r="P58" s="42" t="s">
        <v>52</v>
      </c>
    </row>
    <row r="59" spans="2:16" ht="15.75" thickTop="1" x14ac:dyDescent="0.25">
      <c r="B59" s="144">
        <v>43647</v>
      </c>
      <c r="C59" s="145"/>
      <c r="D59" s="146">
        <v>0.33333333333333331</v>
      </c>
      <c r="E59" s="147">
        <v>0.52083333333333337</v>
      </c>
      <c r="F59" s="147">
        <v>0.5625</v>
      </c>
      <c r="G59" s="148">
        <v>0.70833333333333337</v>
      </c>
      <c r="H59" s="149">
        <v>0.33333333333333331</v>
      </c>
      <c r="I59" s="150">
        <v>0.33333333333333331</v>
      </c>
      <c r="J59" s="151">
        <v>0</v>
      </c>
      <c r="K59" s="152"/>
      <c r="L59" s="59"/>
      <c r="M59" s="60"/>
      <c r="N59" s="61"/>
      <c r="O59" s="62"/>
      <c r="P59" s="117"/>
    </row>
    <row r="60" spans="2:16" x14ac:dyDescent="0.25">
      <c r="B60" s="153">
        <v>43648</v>
      </c>
      <c r="C60" s="154"/>
      <c r="D60" s="146">
        <v>0.30208333333333331</v>
      </c>
      <c r="E60" s="147">
        <v>0.52083333333333337</v>
      </c>
      <c r="F60" s="147">
        <v>0.54166666666666663</v>
      </c>
      <c r="G60" s="148">
        <v>0.75694444444444453</v>
      </c>
      <c r="H60" s="155">
        <v>0.43402777777777773</v>
      </c>
      <c r="I60" s="156">
        <v>0.43402777777777773</v>
      </c>
      <c r="J60" s="157">
        <v>0</v>
      </c>
      <c r="K60" s="152"/>
      <c r="L60" s="65"/>
      <c r="M60" s="60"/>
      <c r="N60" s="61"/>
      <c r="O60" s="66"/>
      <c r="P60" s="118"/>
    </row>
    <row r="61" spans="2:16" x14ac:dyDescent="0.25">
      <c r="B61" s="153">
        <v>43649</v>
      </c>
      <c r="C61" s="158"/>
      <c r="D61" s="146">
        <v>0.32291666666666669</v>
      </c>
      <c r="E61" s="147">
        <v>0.54166666666666663</v>
      </c>
      <c r="F61" s="147">
        <v>0.58333333333333337</v>
      </c>
      <c r="G61" s="148">
        <v>0.73611111111111116</v>
      </c>
      <c r="H61" s="155">
        <v>0.37152777777777773</v>
      </c>
      <c r="I61" s="156">
        <v>0.37152777777777773</v>
      </c>
      <c r="J61" s="157">
        <v>0</v>
      </c>
      <c r="K61" s="152"/>
      <c r="L61" s="65"/>
      <c r="M61" s="60"/>
      <c r="N61" s="67"/>
      <c r="O61" s="66"/>
      <c r="P61" s="118"/>
    </row>
    <row r="62" spans="2:16" x14ac:dyDescent="0.25">
      <c r="B62" s="153">
        <v>43650</v>
      </c>
      <c r="C62" s="154"/>
      <c r="D62" s="146">
        <v>0.3263888888888889</v>
      </c>
      <c r="E62" s="147">
        <v>0.47916666666666669</v>
      </c>
      <c r="F62" s="147">
        <v>0.52083333333333337</v>
      </c>
      <c r="G62" s="148">
        <v>0.58333333333333337</v>
      </c>
      <c r="H62" s="155">
        <v>0.21527777777777779</v>
      </c>
      <c r="I62" s="156">
        <v>0.21527777777777779</v>
      </c>
      <c r="J62" s="157">
        <v>0</v>
      </c>
      <c r="K62" s="152"/>
      <c r="L62" s="65"/>
      <c r="M62" s="60"/>
      <c r="N62" s="61"/>
      <c r="O62" s="66"/>
      <c r="P62" s="118"/>
    </row>
    <row r="63" spans="2:16" x14ac:dyDescent="0.25">
      <c r="B63" s="153">
        <v>43651</v>
      </c>
      <c r="C63" s="154"/>
      <c r="D63" s="146"/>
      <c r="E63" s="147"/>
      <c r="F63" s="147"/>
      <c r="G63" s="148"/>
      <c r="H63" s="155"/>
      <c r="I63" s="156"/>
      <c r="J63" s="157"/>
      <c r="K63" s="152"/>
      <c r="L63" s="65"/>
      <c r="M63" s="60"/>
      <c r="N63" s="61"/>
      <c r="O63" s="66"/>
      <c r="P63" s="118"/>
    </row>
    <row r="64" spans="2:16" ht="15.75" thickBot="1" x14ac:dyDescent="0.3">
      <c r="B64" s="153">
        <v>43652</v>
      </c>
      <c r="C64" s="154"/>
      <c r="D64" s="159"/>
      <c r="E64" s="160"/>
      <c r="F64" s="160"/>
      <c r="G64" s="161"/>
      <c r="H64" s="162"/>
      <c r="I64" s="163"/>
      <c r="J64" s="164"/>
      <c r="K64" s="165"/>
      <c r="L64" s="70"/>
      <c r="M64" s="71"/>
      <c r="N64" s="72"/>
      <c r="O64" s="73"/>
      <c r="P64" s="119"/>
    </row>
    <row r="65" spans="2:16" ht="16.5" thickTop="1" thickBot="1" x14ac:dyDescent="0.3">
      <c r="B65" s="166">
        <v>43653</v>
      </c>
      <c r="C65" s="167"/>
      <c r="D65" s="168"/>
      <c r="E65" s="169"/>
      <c r="F65" s="169"/>
      <c r="G65" s="170"/>
      <c r="H65" s="171"/>
      <c r="I65" s="172"/>
      <c r="J65" s="173"/>
      <c r="K65" s="174"/>
      <c r="L65" s="77">
        <v>1.3541666666666667</v>
      </c>
      <c r="M65" s="78">
        <v>1.3541666666666667</v>
      </c>
      <c r="N65" s="79"/>
      <c r="O65" s="80"/>
      <c r="P65" s="120"/>
    </row>
    <row r="66" spans="2:16" ht="16.5" thickTop="1" thickBot="1" x14ac:dyDescent="0.3">
      <c r="B66" s="133"/>
      <c r="C66" s="134"/>
      <c r="D66" s="135"/>
      <c r="E66" s="135"/>
      <c r="F66" s="135"/>
      <c r="G66" s="135"/>
      <c r="H66" s="136"/>
      <c r="I66" s="136"/>
      <c r="J66" s="136"/>
      <c r="K66" s="136"/>
      <c r="L66"/>
      <c r="M66"/>
      <c r="N66"/>
      <c r="O66"/>
      <c r="P66" s="137"/>
    </row>
    <row r="67" spans="2:16" ht="62.25" customHeight="1" thickTop="1" x14ac:dyDescent="0.25">
      <c r="B67" s="233" t="s">
        <v>58</v>
      </c>
      <c r="C67" s="234"/>
      <c r="D67" s="234"/>
      <c r="E67" s="234"/>
      <c r="F67" s="234"/>
      <c r="G67" s="234"/>
      <c r="H67" s="234"/>
      <c r="I67" s="235"/>
    </row>
    <row r="68" spans="2:16" ht="27.75" customHeight="1" thickBot="1" x14ac:dyDescent="0.3">
      <c r="B68" s="236" t="s">
        <v>57</v>
      </c>
      <c r="C68" s="237"/>
      <c r="D68" s="237"/>
      <c r="E68" s="237"/>
      <c r="F68" s="237"/>
      <c r="G68" s="237"/>
      <c r="H68" s="237"/>
      <c r="I68" s="238"/>
    </row>
    <row r="69" spans="2:16" ht="15.75" thickTop="1" x14ac:dyDescent="0.25">
      <c r="B69" s="129"/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29"/>
      <c r="P69" s="129"/>
    </row>
    <row r="70" spans="2:16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93" priority="11">
      <formula>MONTH($B$34)&lt;&gt;MONTH($B$22)</formula>
    </cfRule>
  </conditionalFormatting>
  <conditionalFormatting sqref="B3:K5 B7:K37 B6">
    <cfRule type="expression" dxfId="92" priority="12">
      <formula>WEEKDAY($B3)=1</formula>
    </cfRule>
  </conditionalFormatting>
  <conditionalFormatting sqref="C3:C5 C13:C15 C20:C29 C17:C18 C31:C37 C7:C11">
    <cfRule type="expression" dxfId="91" priority="10">
      <formula>AND(COUNTIF(Fer,B3)=0,C3&lt;&gt;"")</formula>
    </cfRule>
  </conditionalFormatting>
  <conditionalFormatting sqref="B3:B37">
    <cfRule type="expression" dxfId="90" priority="9">
      <formula>COUNTIF(Fer,$B3)</formula>
    </cfRule>
  </conditionalFormatting>
  <conditionalFormatting sqref="B66:K66">
    <cfRule type="expression" dxfId="89" priority="8">
      <formula>WEEKDAY(#REF!)=1</formula>
    </cfRule>
  </conditionalFormatting>
  <conditionalFormatting sqref="C66">
    <cfRule type="expression" dxfId="88" priority="7">
      <formula>AND(COUNTIF(Fer,#REF!)=0,#REF!&lt;&gt;"")</formula>
    </cfRule>
  </conditionalFormatting>
  <conditionalFormatting sqref="B66:C66">
    <cfRule type="expression" dxfId="87" priority="6">
      <formula>COUNTIF(Fer,#REF!)</formula>
    </cfRule>
  </conditionalFormatting>
  <conditionalFormatting sqref="B59:K65">
    <cfRule type="expression" dxfId="86" priority="5">
      <formula>WEEKDAY(#REF!)=1</formula>
    </cfRule>
  </conditionalFormatting>
  <conditionalFormatting sqref="C59:C65">
    <cfRule type="expression" dxfId="85" priority="4">
      <formula>AND(COUNTIF(Fer,#REF!)=0,#REF!&lt;&gt;"")</formula>
    </cfRule>
  </conditionalFormatting>
  <conditionalFormatting sqref="B59:C65">
    <cfRule type="expression" dxfId="84" priority="3">
      <formula>COUNTIF(Fer,#REF!)</formula>
    </cfRule>
  </conditionalFormatting>
  <conditionalFormatting sqref="C6:K6">
    <cfRule type="expression" dxfId="83" priority="2">
      <formula>WEEKDAY($B6)=1</formula>
    </cfRule>
  </conditionalFormatting>
  <conditionalFormatting sqref="C6">
    <cfRule type="expression" dxfId="82" priority="1">
      <formula>AND(COUNTIF(Fer,B6)=0,C6&lt;&gt;"")</formula>
    </cfRule>
  </conditionalFormatting>
  <pageMargins left="0.25" right="0.25" top="0.75" bottom="0.75" header="0.3" footer="0.3"/>
  <pageSetup paperSize="9" scale="75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496" r:id="rId4" name="L1">
          <controlPr defaultSize="0" autoLine="0" r:id="rId5">
            <anchor moveWithCells="1">
              <from>
                <xdr:col>4</xdr:col>
                <xdr:colOff>0</xdr:colOff>
                <xdr:row>8</xdr:row>
                <xdr:rowOff>0</xdr:rowOff>
              </from>
              <to>
                <xdr:col>5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0496" r:id="rId4" name="L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6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U16" sqref="U16"/>
    </sheetView>
  </sheetViews>
  <sheetFormatPr baseColWidth="10" defaultColWidth="11.42578125" defaultRowHeight="15" x14ac:dyDescent="0.25"/>
  <cols>
    <col min="1" max="1" width="10.7109375" style="19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206" customWidth="1"/>
    <col min="19" max="16384" width="11.42578125" style="9"/>
  </cols>
  <sheetData>
    <row r="1" spans="1:21" ht="39" customHeight="1" thickTop="1" thickBot="1" x14ac:dyDescent="0.3">
      <c r="A1" s="20"/>
      <c r="B1" s="26" t="s">
        <v>31</v>
      </c>
      <c r="C1" s="27" t="s">
        <v>29</v>
      </c>
      <c r="D1" s="103">
        <f>N38/"1:"</f>
        <v>0</v>
      </c>
      <c r="E1" s="28"/>
      <c r="F1" s="27" t="s">
        <v>30</v>
      </c>
      <c r="G1" s="104">
        <f>O38/"1:"</f>
        <v>0</v>
      </c>
      <c r="H1" s="28"/>
      <c r="I1" s="29" t="s">
        <v>32</v>
      </c>
      <c r="J1" s="29"/>
      <c r="K1" s="105">
        <f>J38/"1:"</f>
        <v>0</v>
      </c>
      <c r="L1" s="28"/>
      <c r="M1" s="29" t="s">
        <v>33</v>
      </c>
      <c r="N1" s="30"/>
      <c r="O1" s="106">
        <f>K38/"1:"</f>
        <v>0</v>
      </c>
    </row>
    <row r="2" spans="1:21" ht="40.5" customHeight="1" thickTop="1" thickBot="1" x14ac:dyDescent="0.3">
      <c r="A2" s="107">
        <v>43647</v>
      </c>
      <c r="B2" s="37" t="s">
        <v>0</v>
      </c>
      <c r="C2" s="38" t="s">
        <v>1</v>
      </c>
      <c r="D2" s="39" t="s">
        <v>34</v>
      </c>
      <c r="E2" s="40" t="s">
        <v>35</v>
      </c>
      <c r="F2" s="40" t="s">
        <v>36</v>
      </c>
      <c r="G2" s="47" t="s">
        <v>37</v>
      </c>
      <c r="H2" s="48" t="s">
        <v>2</v>
      </c>
      <c r="I2" s="45" t="str">
        <f>"Dont
H Jour
("&amp;TEXT(HJ,"hh")&amp;" à "&amp;TEXT(HN,"hh")&amp;")"</f>
        <v>Dont
H Jour
(Copie De à Copie De)</v>
      </c>
      <c r="J2" s="41" t="str">
        <f>"Dont
H Nuit
("&amp;TEXT(HN,"hh")&amp;" à "&amp;TEXT(HJ,"hh")&amp;")"</f>
        <v>Dont
H Nuit
(Copie De à Copie De)</v>
      </c>
      <c r="K2" s="46" t="s">
        <v>3</v>
      </c>
      <c r="L2" s="44" t="s">
        <v>4</v>
      </c>
      <c r="M2" s="39" t="s">
        <v>5</v>
      </c>
      <c r="N2" s="40" t="s">
        <v>6</v>
      </c>
      <c r="O2" s="42" t="s">
        <v>7</v>
      </c>
      <c r="P2" s="42" t="s">
        <v>52</v>
      </c>
      <c r="S2"/>
    </row>
    <row r="3" spans="1:21" ht="15.75" thickTop="1" x14ac:dyDescent="0.25">
      <c r="A3" s="231" t="str">
        <f ca="1">MID(CELL("filename",A1),FIND("]",CELL("filename",A1))+1,32)</f>
        <v>DANIEL</v>
      </c>
      <c r="B3" s="31">
        <v>43647</v>
      </c>
      <c r="C3" s="94"/>
      <c r="D3" s="49">
        <v>0.33333333333333331</v>
      </c>
      <c r="E3" s="50">
        <v>0.52083333333333337</v>
      </c>
      <c r="F3" s="50">
        <v>0.5625</v>
      </c>
      <c r="G3" s="51">
        <v>0.70833333333333337</v>
      </c>
      <c r="H3" s="52">
        <v>0.33333333333333331</v>
      </c>
      <c r="I3" s="58">
        <v>0.33333333333333331</v>
      </c>
      <c r="J3" s="193">
        <v>0</v>
      </c>
      <c r="K3" s="186"/>
      <c r="L3" s="59"/>
      <c r="M3" s="180"/>
      <c r="N3" s="197"/>
      <c r="O3" s="186"/>
      <c r="P3" s="117"/>
      <c r="Q3" s="206" t="s">
        <v>83</v>
      </c>
      <c r="R3" s="206" t="s">
        <v>82</v>
      </c>
      <c r="S3"/>
    </row>
    <row r="4" spans="1:21" x14ac:dyDescent="0.25">
      <c r="A4" s="232"/>
      <c r="B4" s="32">
        <v>43648</v>
      </c>
      <c r="C4" s="95"/>
      <c r="D4" s="49">
        <v>0.30208333333333331</v>
      </c>
      <c r="E4" s="50">
        <v>0.52083333333333337</v>
      </c>
      <c r="F4" s="50">
        <v>0.54166666666666663</v>
      </c>
      <c r="G4" s="51">
        <v>0.75694444444444453</v>
      </c>
      <c r="H4" s="53">
        <v>0.43402777777777773</v>
      </c>
      <c r="I4" s="63">
        <v>0.43402777777777773</v>
      </c>
      <c r="J4" s="194">
        <v>0</v>
      </c>
      <c r="K4" s="187"/>
      <c r="L4" s="65"/>
      <c r="M4" s="181"/>
      <c r="N4" s="198"/>
      <c r="O4" s="187"/>
      <c r="P4" s="118"/>
      <c r="Q4" s="206" t="s">
        <v>83</v>
      </c>
      <c r="R4" s="206" t="s">
        <v>82</v>
      </c>
      <c r="S4"/>
      <c r="U4" s="43"/>
    </row>
    <row r="5" spans="1:21" x14ac:dyDescent="0.25">
      <c r="A5" s="232"/>
      <c r="B5" s="32">
        <v>43649</v>
      </c>
      <c r="C5" s="96"/>
      <c r="D5" s="49">
        <v>0.33333333333333331</v>
      </c>
      <c r="E5" s="50">
        <v>0.54166666666666663</v>
      </c>
      <c r="F5" s="50">
        <v>0.58333333333333337</v>
      </c>
      <c r="G5" s="51">
        <v>0.74305555555555547</v>
      </c>
      <c r="H5" s="53">
        <v>0.36805555555555558</v>
      </c>
      <c r="I5" s="63">
        <v>0.36805555555555558</v>
      </c>
      <c r="J5" s="194">
        <v>0</v>
      </c>
      <c r="K5" s="187"/>
      <c r="L5" s="65"/>
      <c r="M5" s="181"/>
      <c r="N5" s="198"/>
      <c r="O5" s="187"/>
      <c r="P5" s="118"/>
      <c r="Q5" s="206" t="s">
        <v>83</v>
      </c>
      <c r="R5" s="206" t="s">
        <v>82</v>
      </c>
      <c r="S5"/>
    </row>
    <row r="6" spans="1:21" x14ac:dyDescent="0.25">
      <c r="A6" s="232"/>
      <c r="B6" s="32">
        <v>43650</v>
      </c>
      <c r="C6" s="95"/>
      <c r="D6" s="49"/>
      <c r="E6" s="50"/>
      <c r="F6" s="50"/>
      <c r="G6" s="51"/>
      <c r="H6" s="53"/>
      <c r="I6" s="63"/>
      <c r="J6" s="194"/>
      <c r="K6" s="187"/>
      <c r="L6" s="65"/>
      <c r="M6" s="181"/>
      <c r="N6" s="198"/>
      <c r="O6" s="187"/>
      <c r="P6" s="118"/>
      <c r="Q6" s="206" t="s">
        <v>83</v>
      </c>
      <c r="R6" s="206" t="s">
        <v>82</v>
      </c>
      <c r="S6"/>
    </row>
    <row r="7" spans="1:21" x14ac:dyDescent="0.25">
      <c r="A7" s="232"/>
      <c r="B7" s="32">
        <v>43651</v>
      </c>
      <c r="C7" s="95"/>
      <c r="D7" s="49"/>
      <c r="E7" s="50"/>
      <c r="F7" s="50"/>
      <c r="G7" s="51"/>
      <c r="H7" s="53"/>
      <c r="I7" s="63"/>
      <c r="J7" s="194"/>
      <c r="K7" s="187"/>
      <c r="L7" s="65"/>
      <c r="M7" s="181"/>
      <c r="N7" s="198"/>
      <c r="O7" s="187"/>
      <c r="P7" s="118"/>
      <c r="Q7" s="206" t="s">
        <v>83</v>
      </c>
      <c r="R7" s="206" t="s">
        <v>82</v>
      </c>
      <c r="S7"/>
    </row>
    <row r="8" spans="1:21" ht="15.75" thickBot="1" x14ac:dyDescent="0.3">
      <c r="A8" s="232"/>
      <c r="B8" s="32">
        <v>43652</v>
      </c>
      <c r="C8" s="95"/>
      <c r="D8" s="54"/>
      <c r="E8" s="55"/>
      <c r="F8" s="55"/>
      <c r="G8" s="56"/>
      <c r="H8" s="57"/>
      <c r="I8" s="68"/>
      <c r="J8" s="69"/>
      <c r="K8" s="191"/>
      <c r="L8" s="70"/>
      <c r="M8" s="182"/>
      <c r="N8" s="199"/>
      <c r="O8" s="188"/>
      <c r="P8" s="119"/>
      <c r="Q8" s="206" t="s">
        <v>83</v>
      </c>
      <c r="R8" s="206" t="s">
        <v>82</v>
      </c>
      <c r="S8"/>
    </row>
    <row r="9" spans="1:21" ht="16.5" thickTop="1" thickBot="1" x14ac:dyDescent="0.3">
      <c r="A9" s="232"/>
      <c r="B9" s="33">
        <v>43653</v>
      </c>
      <c r="C9" s="97"/>
      <c r="D9" s="74"/>
      <c r="E9" s="75"/>
      <c r="F9" s="75"/>
      <c r="G9" s="76"/>
      <c r="H9" s="98"/>
      <c r="I9" s="99"/>
      <c r="J9" s="100"/>
      <c r="K9" s="196"/>
      <c r="L9" s="77">
        <v>1.1354166666666667</v>
      </c>
      <c r="M9" s="78">
        <v>1.1354166666666667</v>
      </c>
      <c r="N9" s="201"/>
      <c r="O9" s="202"/>
      <c r="P9" s="119"/>
      <c r="Q9" s="206" t="s">
        <v>83</v>
      </c>
      <c r="R9" s="206" t="s">
        <v>82</v>
      </c>
      <c r="S9"/>
    </row>
    <row r="10" spans="1:21" ht="15.75" thickTop="1" x14ac:dyDescent="0.25">
      <c r="A10" s="232"/>
      <c r="B10" s="31">
        <v>43654</v>
      </c>
      <c r="C10" s="94"/>
      <c r="D10" s="49"/>
      <c r="E10" s="50"/>
      <c r="F10" s="50"/>
      <c r="G10" s="81"/>
      <c r="H10" s="53"/>
      <c r="I10" s="63"/>
      <c r="J10" s="64"/>
      <c r="K10" s="195"/>
      <c r="L10" s="53"/>
      <c r="M10" s="184"/>
      <c r="N10" s="200"/>
      <c r="O10" s="189"/>
      <c r="P10" s="118" t="s">
        <v>78</v>
      </c>
      <c r="Q10" s="206" t="s">
        <v>83</v>
      </c>
      <c r="R10" s="206" t="s">
        <v>82</v>
      </c>
    </row>
    <row r="11" spans="1:21" x14ac:dyDescent="0.25">
      <c r="A11" s="232"/>
      <c r="B11" s="32">
        <v>43655</v>
      </c>
      <c r="C11" s="95"/>
      <c r="D11" s="54"/>
      <c r="E11" s="55"/>
      <c r="F11" s="55"/>
      <c r="G11" s="82"/>
      <c r="H11" s="53"/>
      <c r="I11" s="63"/>
      <c r="J11" s="64"/>
      <c r="K11" s="191"/>
      <c r="L11" s="65"/>
      <c r="M11" s="185"/>
      <c r="N11" s="198"/>
      <c r="O11" s="187"/>
      <c r="P11" s="118"/>
      <c r="Q11" s="206" t="s">
        <v>83</v>
      </c>
      <c r="R11" s="206" t="s">
        <v>82</v>
      </c>
    </row>
    <row r="12" spans="1:21" x14ac:dyDescent="0.25">
      <c r="A12" s="232"/>
      <c r="B12" s="32">
        <v>43656</v>
      </c>
      <c r="C12" s="95"/>
      <c r="D12" s="54"/>
      <c r="E12" s="55"/>
      <c r="F12" s="55"/>
      <c r="G12" s="82"/>
      <c r="H12" s="53"/>
      <c r="I12" s="63"/>
      <c r="J12" s="64"/>
      <c r="K12" s="191"/>
      <c r="L12" s="65"/>
      <c r="M12" s="185"/>
      <c r="N12" s="198"/>
      <c r="O12" s="187"/>
      <c r="P12" s="118"/>
      <c r="Q12" s="206" t="s">
        <v>83</v>
      </c>
      <c r="R12" s="206" t="s">
        <v>82</v>
      </c>
    </row>
    <row r="13" spans="1:21" x14ac:dyDescent="0.25">
      <c r="A13" s="232"/>
      <c r="B13" s="32">
        <v>43657</v>
      </c>
      <c r="C13" s="95"/>
      <c r="D13" s="54"/>
      <c r="E13" s="55"/>
      <c r="F13" s="55"/>
      <c r="G13" s="82"/>
      <c r="H13" s="53"/>
      <c r="I13" s="63"/>
      <c r="J13" s="64"/>
      <c r="K13" s="191"/>
      <c r="L13" s="65"/>
      <c r="M13" s="185"/>
      <c r="N13" s="198"/>
      <c r="O13" s="187"/>
      <c r="P13" s="118"/>
      <c r="Q13" s="206" t="s">
        <v>83</v>
      </c>
      <c r="R13" s="206" t="s">
        <v>82</v>
      </c>
    </row>
    <row r="14" spans="1:21" x14ac:dyDescent="0.25">
      <c r="A14" s="232"/>
      <c r="B14" s="32">
        <v>43658</v>
      </c>
      <c r="C14" s="95"/>
      <c r="D14" s="54"/>
      <c r="E14" s="55"/>
      <c r="F14" s="55"/>
      <c r="G14" s="82"/>
      <c r="H14" s="53"/>
      <c r="I14" s="63"/>
      <c r="J14" s="64"/>
      <c r="K14" s="191"/>
      <c r="L14" s="65"/>
      <c r="M14" s="185"/>
      <c r="N14" s="198"/>
      <c r="O14" s="187"/>
      <c r="P14" s="118"/>
      <c r="Q14" s="206" t="s">
        <v>83</v>
      </c>
      <c r="R14" s="206" t="s">
        <v>82</v>
      </c>
    </row>
    <row r="15" spans="1:21" ht="15.75" thickBot="1" x14ac:dyDescent="0.3">
      <c r="A15" s="232"/>
      <c r="B15" s="32">
        <v>43659</v>
      </c>
      <c r="C15" s="96"/>
      <c r="D15" s="83"/>
      <c r="E15" s="84"/>
      <c r="F15" s="84"/>
      <c r="G15" s="85"/>
      <c r="H15" s="57"/>
      <c r="I15" s="68"/>
      <c r="J15" s="69"/>
      <c r="K15" s="191"/>
      <c r="L15" s="70"/>
      <c r="M15" s="183"/>
      <c r="N15" s="199"/>
      <c r="O15" s="188"/>
      <c r="P15" s="119"/>
      <c r="Q15" s="206" t="s">
        <v>83</v>
      </c>
      <c r="R15" s="206" t="s">
        <v>82</v>
      </c>
    </row>
    <row r="16" spans="1:21" ht="16.5" thickTop="1" thickBot="1" x14ac:dyDescent="0.3">
      <c r="A16" s="232"/>
      <c r="B16" s="33">
        <v>43660</v>
      </c>
      <c r="C16" s="97"/>
      <c r="D16" s="74"/>
      <c r="E16" s="75"/>
      <c r="F16" s="75"/>
      <c r="G16" s="86"/>
      <c r="H16" s="101"/>
      <c r="I16" s="99"/>
      <c r="J16" s="100"/>
      <c r="K16" s="192"/>
      <c r="L16" s="77">
        <v>0</v>
      </c>
      <c r="M16" s="78">
        <v>0</v>
      </c>
      <c r="N16" s="201"/>
      <c r="O16" s="202"/>
      <c r="P16" s="119"/>
      <c r="Q16" s="206" t="s">
        <v>83</v>
      </c>
      <c r="R16" s="206" t="s">
        <v>82</v>
      </c>
    </row>
    <row r="17" spans="1:18" ht="15.75" thickTop="1" x14ac:dyDescent="0.25">
      <c r="A17" s="35"/>
      <c r="B17" s="31">
        <v>43661</v>
      </c>
      <c r="C17" s="102"/>
      <c r="D17" s="87"/>
      <c r="E17" s="88"/>
      <c r="F17" s="88"/>
      <c r="G17" s="89"/>
      <c r="H17" s="53"/>
      <c r="I17" s="63"/>
      <c r="J17" s="64"/>
      <c r="K17" s="195"/>
      <c r="L17" s="53"/>
      <c r="M17" s="60"/>
      <c r="N17" s="200"/>
      <c r="O17" s="189"/>
      <c r="P17" s="118"/>
      <c r="Q17" s="206" t="s">
        <v>83</v>
      </c>
      <c r="R17" s="206" t="s">
        <v>82</v>
      </c>
    </row>
    <row r="18" spans="1:18" x14ac:dyDescent="0.25">
      <c r="A18" s="35"/>
      <c r="B18" s="32">
        <v>43662</v>
      </c>
      <c r="C18" s="96"/>
      <c r="D18" s="83"/>
      <c r="E18" s="84"/>
      <c r="F18" s="84"/>
      <c r="G18" s="85"/>
      <c r="H18" s="53"/>
      <c r="I18" s="63"/>
      <c r="J18" s="64"/>
      <c r="K18" s="191"/>
      <c r="L18" s="65"/>
      <c r="M18" s="60"/>
      <c r="N18" s="198"/>
      <c r="O18" s="187"/>
      <c r="P18" s="118"/>
      <c r="Q18" s="206" t="s">
        <v>83</v>
      </c>
      <c r="R18" s="206" t="s">
        <v>82</v>
      </c>
    </row>
    <row r="19" spans="1:18" x14ac:dyDescent="0.25">
      <c r="A19" s="35"/>
      <c r="B19" s="32">
        <v>43663</v>
      </c>
      <c r="C19" s="96"/>
      <c r="D19" s="83"/>
      <c r="E19" s="84"/>
      <c r="F19" s="84"/>
      <c r="G19" s="85"/>
      <c r="H19" s="53"/>
      <c r="I19" s="63"/>
      <c r="J19" s="64"/>
      <c r="K19" s="191"/>
      <c r="L19" s="65"/>
      <c r="M19" s="60"/>
      <c r="N19" s="198"/>
      <c r="O19" s="187"/>
      <c r="P19" s="118"/>
      <c r="Q19" s="206" t="s">
        <v>83</v>
      </c>
      <c r="R19" s="206" t="s">
        <v>82</v>
      </c>
    </row>
    <row r="20" spans="1:18" x14ac:dyDescent="0.25">
      <c r="A20" s="35"/>
      <c r="B20" s="32">
        <v>43664</v>
      </c>
      <c r="C20" s="96"/>
      <c r="D20" s="83"/>
      <c r="E20" s="84"/>
      <c r="F20" s="84"/>
      <c r="G20" s="85"/>
      <c r="H20" s="53"/>
      <c r="I20" s="63"/>
      <c r="J20" s="64"/>
      <c r="K20" s="191"/>
      <c r="L20" s="65"/>
      <c r="M20" s="60"/>
      <c r="N20" s="198"/>
      <c r="O20" s="187"/>
      <c r="P20" s="118"/>
      <c r="Q20" s="206" t="s">
        <v>83</v>
      </c>
      <c r="R20" s="206" t="s">
        <v>82</v>
      </c>
    </row>
    <row r="21" spans="1:18" x14ac:dyDescent="0.25">
      <c r="A21" s="35"/>
      <c r="B21" s="32">
        <v>43665</v>
      </c>
      <c r="C21" s="96"/>
      <c r="D21" s="83"/>
      <c r="E21" s="84"/>
      <c r="F21" s="84"/>
      <c r="G21" s="85"/>
      <c r="H21" s="53"/>
      <c r="I21" s="63"/>
      <c r="J21" s="64"/>
      <c r="K21" s="191"/>
      <c r="L21" s="65"/>
      <c r="M21" s="60"/>
      <c r="N21" s="198"/>
      <c r="O21" s="187"/>
      <c r="P21" s="118"/>
      <c r="Q21" s="206" t="s">
        <v>83</v>
      </c>
      <c r="R21" s="206" t="s">
        <v>82</v>
      </c>
    </row>
    <row r="22" spans="1:18" ht="15.75" thickBot="1" x14ac:dyDescent="0.3">
      <c r="A22" s="35"/>
      <c r="B22" s="32">
        <v>43666</v>
      </c>
      <c r="C22" s="96"/>
      <c r="D22" s="83"/>
      <c r="E22" s="84"/>
      <c r="F22" s="84"/>
      <c r="G22" s="85"/>
      <c r="H22" s="57"/>
      <c r="I22" s="68"/>
      <c r="J22" s="69"/>
      <c r="K22" s="191"/>
      <c r="L22" s="70"/>
      <c r="M22" s="71"/>
      <c r="N22" s="199"/>
      <c r="O22" s="188"/>
      <c r="P22" s="119"/>
      <c r="Q22" s="206" t="s">
        <v>83</v>
      </c>
      <c r="R22" s="206" t="s">
        <v>82</v>
      </c>
    </row>
    <row r="23" spans="1:18" ht="16.5" thickTop="1" thickBot="1" x14ac:dyDescent="0.3">
      <c r="A23" s="35"/>
      <c r="B23" s="33">
        <v>43667</v>
      </c>
      <c r="C23" s="97"/>
      <c r="D23" s="74"/>
      <c r="E23" s="75"/>
      <c r="F23" s="75"/>
      <c r="G23" s="86"/>
      <c r="H23" s="101"/>
      <c r="I23" s="99"/>
      <c r="J23" s="100"/>
      <c r="K23" s="192"/>
      <c r="L23" s="77">
        <v>0</v>
      </c>
      <c r="M23" s="78">
        <v>0</v>
      </c>
      <c r="N23" s="201"/>
      <c r="O23" s="202"/>
      <c r="P23" s="119"/>
      <c r="Q23" s="206" t="s">
        <v>83</v>
      </c>
      <c r="R23" s="206" t="s">
        <v>82</v>
      </c>
    </row>
    <row r="24" spans="1:18" ht="15.75" thickTop="1" x14ac:dyDescent="0.25">
      <c r="A24" s="35"/>
      <c r="B24" s="31">
        <v>43668</v>
      </c>
      <c r="C24" s="102"/>
      <c r="D24" s="87"/>
      <c r="E24" s="88"/>
      <c r="F24" s="88"/>
      <c r="G24" s="89"/>
      <c r="H24" s="53"/>
      <c r="I24" s="63"/>
      <c r="J24" s="64"/>
      <c r="K24" s="195"/>
      <c r="L24" s="53"/>
      <c r="M24" s="60"/>
      <c r="N24" s="200"/>
      <c r="O24" s="189"/>
      <c r="P24" s="118"/>
      <c r="Q24" s="206" t="s">
        <v>83</v>
      </c>
      <c r="R24" s="206" t="s">
        <v>82</v>
      </c>
    </row>
    <row r="25" spans="1:18" x14ac:dyDescent="0.25">
      <c r="A25" s="35"/>
      <c r="B25" s="32">
        <v>43669</v>
      </c>
      <c r="C25" s="96"/>
      <c r="D25" s="83"/>
      <c r="E25" s="84"/>
      <c r="F25" s="84"/>
      <c r="G25" s="85"/>
      <c r="H25" s="53"/>
      <c r="I25" s="63"/>
      <c r="J25" s="64"/>
      <c r="K25" s="191"/>
      <c r="L25" s="65"/>
      <c r="M25" s="60"/>
      <c r="N25" s="198"/>
      <c r="O25" s="187"/>
      <c r="P25" s="118"/>
      <c r="Q25" s="206" t="s">
        <v>83</v>
      </c>
      <c r="R25" s="206" t="s">
        <v>82</v>
      </c>
    </row>
    <row r="26" spans="1:18" x14ac:dyDescent="0.25">
      <c r="A26" s="35"/>
      <c r="B26" s="32">
        <v>43670</v>
      </c>
      <c r="C26" s="96"/>
      <c r="D26" s="83"/>
      <c r="E26" s="84"/>
      <c r="F26" s="84"/>
      <c r="G26" s="85"/>
      <c r="H26" s="53"/>
      <c r="I26" s="63"/>
      <c r="J26" s="64"/>
      <c r="K26" s="191"/>
      <c r="L26" s="65"/>
      <c r="M26" s="60"/>
      <c r="N26" s="198"/>
      <c r="O26" s="187"/>
      <c r="P26" s="118"/>
      <c r="Q26" s="206" t="s">
        <v>83</v>
      </c>
      <c r="R26" s="206" t="s">
        <v>82</v>
      </c>
    </row>
    <row r="27" spans="1:18" x14ac:dyDescent="0.25">
      <c r="A27" s="35"/>
      <c r="B27" s="32">
        <v>43671</v>
      </c>
      <c r="C27" s="96"/>
      <c r="D27" s="83"/>
      <c r="E27" s="84"/>
      <c r="F27" s="84"/>
      <c r="G27" s="85"/>
      <c r="H27" s="53"/>
      <c r="I27" s="63"/>
      <c r="J27" s="64"/>
      <c r="K27" s="191"/>
      <c r="L27" s="65"/>
      <c r="M27" s="60"/>
      <c r="N27" s="198"/>
      <c r="O27" s="187"/>
      <c r="P27" s="118"/>
      <c r="Q27" s="206" t="s">
        <v>83</v>
      </c>
      <c r="R27" s="206" t="s">
        <v>82</v>
      </c>
    </row>
    <row r="28" spans="1:18" x14ac:dyDescent="0.25">
      <c r="A28" s="35"/>
      <c r="B28" s="32">
        <v>43672</v>
      </c>
      <c r="C28" s="96"/>
      <c r="D28" s="83"/>
      <c r="E28" s="84"/>
      <c r="F28" s="84"/>
      <c r="G28" s="85"/>
      <c r="H28" s="53"/>
      <c r="I28" s="63"/>
      <c r="J28" s="64"/>
      <c r="K28" s="191"/>
      <c r="L28" s="65"/>
      <c r="M28" s="60"/>
      <c r="N28" s="198"/>
      <c r="O28" s="187"/>
      <c r="P28" s="118"/>
      <c r="Q28" s="206" t="s">
        <v>83</v>
      </c>
      <c r="R28" s="206" t="s">
        <v>82</v>
      </c>
    </row>
    <row r="29" spans="1:18" ht="15.75" thickBot="1" x14ac:dyDescent="0.3">
      <c r="A29" s="35"/>
      <c r="B29" s="32">
        <v>43673</v>
      </c>
      <c r="C29" s="96"/>
      <c r="D29" s="83"/>
      <c r="E29" s="84"/>
      <c r="F29" s="84"/>
      <c r="G29" s="85"/>
      <c r="H29" s="57"/>
      <c r="I29" s="68"/>
      <c r="J29" s="69"/>
      <c r="K29" s="191"/>
      <c r="L29" s="70"/>
      <c r="M29" s="71"/>
      <c r="N29" s="199"/>
      <c r="O29" s="188"/>
      <c r="P29" s="119"/>
      <c r="Q29" s="206" t="s">
        <v>83</v>
      </c>
      <c r="R29" s="206" t="s">
        <v>82</v>
      </c>
    </row>
    <row r="30" spans="1:18" ht="16.5" thickTop="1" thickBot="1" x14ac:dyDescent="0.3">
      <c r="A30" s="35"/>
      <c r="B30" s="33">
        <v>43674</v>
      </c>
      <c r="C30" s="97"/>
      <c r="D30" s="74"/>
      <c r="E30" s="75"/>
      <c r="F30" s="75"/>
      <c r="G30" s="86"/>
      <c r="H30" s="101"/>
      <c r="I30" s="99"/>
      <c r="J30" s="100"/>
      <c r="K30" s="192"/>
      <c r="L30" s="77">
        <v>0</v>
      </c>
      <c r="M30" s="78">
        <v>0</v>
      </c>
      <c r="N30" s="201"/>
      <c r="O30" s="202"/>
      <c r="P30" s="119"/>
      <c r="Q30" s="206" t="s">
        <v>83</v>
      </c>
      <c r="R30" s="206" t="s">
        <v>82</v>
      </c>
    </row>
    <row r="31" spans="1:18" ht="15.75" thickTop="1" x14ac:dyDescent="0.25">
      <c r="A31" s="35"/>
      <c r="B31" s="31"/>
      <c r="C31" s="102"/>
      <c r="D31" s="87"/>
      <c r="E31" s="88"/>
      <c r="F31" s="88"/>
      <c r="G31" s="89"/>
      <c r="H31" s="53"/>
      <c r="I31" s="63"/>
      <c r="J31" s="64"/>
      <c r="K31" s="195"/>
      <c r="L31" s="53"/>
      <c r="M31" s="60"/>
      <c r="N31" s="200"/>
      <c r="O31" s="189"/>
      <c r="P31" s="119"/>
    </row>
    <row r="32" spans="1:18" x14ac:dyDescent="0.25">
      <c r="A32" s="35"/>
      <c r="B32" s="32"/>
      <c r="C32" s="96"/>
      <c r="D32" s="83"/>
      <c r="E32" s="84"/>
      <c r="F32" s="84"/>
      <c r="G32" s="85"/>
      <c r="H32" s="53">
        <v>0</v>
      </c>
      <c r="I32" s="63">
        <v>0</v>
      </c>
      <c r="J32" s="64">
        <v>0</v>
      </c>
      <c r="K32" s="191">
        <v>0</v>
      </c>
      <c r="L32" s="65"/>
      <c r="M32" s="60"/>
      <c r="N32" s="198"/>
      <c r="O32" s="187"/>
      <c r="P32" s="118"/>
    </row>
    <row r="33" spans="1:16" x14ac:dyDescent="0.25">
      <c r="A33" s="35"/>
      <c r="B33" s="32"/>
      <c r="C33" s="96"/>
      <c r="D33" s="83"/>
      <c r="E33" s="84"/>
      <c r="F33" s="84"/>
      <c r="G33" s="85"/>
      <c r="H33" s="53">
        <v>0</v>
      </c>
      <c r="I33" s="63">
        <v>0</v>
      </c>
      <c r="J33" s="64">
        <v>0</v>
      </c>
      <c r="K33" s="191">
        <v>0</v>
      </c>
      <c r="L33" s="65"/>
      <c r="M33" s="60"/>
      <c r="N33" s="198"/>
      <c r="O33" s="187"/>
      <c r="P33" s="118"/>
    </row>
    <row r="34" spans="1:16" x14ac:dyDescent="0.25">
      <c r="A34" s="35"/>
      <c r="B34" s="32"/>
      <c r="C34" s="96"/>
      <c r="D34" s="83"/>
      <c r="E34" s="84"/>
      <c r="F34" s="84"/>
      <c r="G34" s="85"/>
      <c r="H34" s="53">
        <v>0</v>
      </c>
      <c r="I34" s="63">
        <v>0</v>
      </c>
      <c r="J34" s="64">
        <v>0</v>
      </c>
      <c r="K34" s="191">
        <v>0</v>
      </c>
      <c r="L34" s="65"/>
      <c r="M34" s="60"/>
      <c r="N34" s="198"/>
      <c r="O34" s="187"/>
      <c r="P34" s="118"/>
    </row>
    <row r="35" spans="1:16" x14ac:dyDescent="0.25">
      <c r="A35" s="35"/>
      <c r="B35" s="32"/>
      <c r="C35" s="96"/>
      <c r="D35" s="83"/>
      <c r="E35" s="84"/>
      <c r="F35" s="84"/>
      <c r="G35" s="85"/>
      <c r="H35" s="53">
        <v>0</v>
      </c>
      <c r="I35" s="63">
        <v>0</v>
      </c>
      <c r="J35" s="64">
        <v>0</v>
      </c>
      <c r="K35" s="191">
        <v>0</v>
      </c>
      <c r="L35" s="65"/>
      <c r="M35" s="60"/>
      <c r="N35" s="198"/>
      <c r="O35" s="187"/>
      <c r="P35" s="118"/>
    </row>
    <row r="36" spans="1:16" ht="15.75" thickBot="1" x14ac:dyDescent="0.3">
      <c r="A36" s="35"/>
      <c r="B36" s="32"/>
      <c r="C36" s="96"/>
      <c r="D36" s="83"/>
      <c r="E36" s="84"/>
      <c r="F36" s="84"/>
      <c r="G36" s="85"/>
      <c r="H36" s="57">
        <v>0</v>
      </c>
      <c r="I36" s="68">
        <v>0</v>
      </c>
      <c r="J36" s="69">
        <v>0</v>
      </c>
      <c r="K36" s="191">
        <v>0</v>
      </c>
      <c r="L36" s="70"/>
      <c r="M36" s="71"/>
      <c r="N36" s="199"/>
      <c r="O36" s="188"/>
      <c r="P36" s="119"/>
    </row>
    <row r="37" spans="1:16" ht="16.5" thickTop="1" thickBot="1" x14ac:dyDescent="0.3">
      <c r="A37" s="35"/>
      <c r="B37" s="34"/>
      <c r="C37" s="96"/>
      <c r="D37" s="83"/>
      <c r="E37" s="84"/>
      <c r="F37" s="84"/>
      <c r="G37" s="85"/>
      <c r="H37" s="101">
        <v>0</v>
      </c>
      <c r="I37" s="99">
        <v>0</v>
      </c>
      <c r="J37" s="100">
        <v>0</v>
      </c>
      <c r="K37" s="192">
        <v>0</v>
      </c>
      <c r="L37" s="77">
        <v>0</v>
      </c>
      <c r="M37" s="78">
        <v>0</v>
      </c>
      <c r="N37" s="201"/>
      <c r="O37" s="202"/>
      <c r="P37" s="119"/>
    </row>
    <row r="38" spans="1:16" ht="16.5" thickTop="1" thickBot="1" x14ac:dyDescent="0.3">
      <c r="A38" s="35"/>
      <c r="B38" s="21" t="s">
        <v>12</v>
      </c>
      <c r="C38" s="90"/>
      <c r="D38" s="90"/>
      <c r="E38" s="90"/>
      <c r="F38" s="90"/>
      <c r="G38" s="90"/>
      <c r="H38" s="91">
        <f t="shared" ref="H38:O38" si="0">SUM(H3:H37)</f>
        <v>1.1354166666666665</v>
      </c>
      <c r="I38" s="91">
        <f t="shared" si="0"/>
        <v>1.1354166666666665</v>
      </c>
      <c r="J38" s="91">
        <f t="shared" si="0"/>
        <v>0</v>
      </c>
      <c r="K38" s="125">
        <f>SUM(K3:K37)</f>
        <v>0</v>
      </c>
      <c r="L38" s="92">
        <f>SUM(L3:L37)</f>
        <v>1.1354166666666667</v>
      </c>
      <c r="M38" s="92">
        <f t="shared" si="0"/>
        <v>1.1354166666666667</v>
      </c>
      <c r="N38" s="92">
        <f t="shared" si="0"/>
        <v>0</v>
      </c>
      <c r="O38" s="93">
        <f t="shared" si="0"/>
        <v>0</v>
      </c>
      <c r="P38" s="121"/>
    </row>
    <row r="39" spans="1:16" ht="16.5" thickTop="1" thickBot="1" x14ac:dyDescent="0.3">
      <c r="A39" s="36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</row>
    <row r="40" spans="1:16" ht="17.25" thickTop="1" thickBot="1" x14ac:dyDescent="0.3">
      <c r="A40" s="36"/>
      <c r="B40" s="10" t="s">
        <v>13</v>
      </c>
      <c r="C40" s="23"/>
      <c r="D40" s="24"/>
      <c r="E40" s="24"/>
      <c r="F40" s="24"/>
      <c r="G40" s="24"/>
      <c r="H40" s="11">
        <f>H38</f>
        <v>1.1354166666666665</v>
      </c>
      <c r="I40" s="227">
        <f>SUM(I38:J38)</f>
        <v>1.1354166666666665</v>
      </c>
      <c r="J40" s="228"/>
      <c r="K40" s="25"/>
      <c r="L40" s="11">
        <f>L38</f>
        <v>1.1354166666666667</v>
      </c>
      <c r="M40" s="227">
        <f>SUM(M38:O38)</f>
        <v>1.1354166666666667</v>
      </c>
      <c r="N40" s="229"/>
      <c r="O40" s="230"/>
    </row>
    <row r="41" spans="1:16" ht="15.75" thickTop="1" x14ac:dyDescent="0.25"/>
    <row r="56" spans="2:16" ht="54.75" customHeight="1" x14ac:dyDescent="0.25">
      <c r="B56" s="239" t="str">
        <f ca="1">A3</f>
        <v>DANIEL</v>
      </c>
      <c r="C56" s="239"/>
      <c r="D56" s="239"/>
      <c r="E56" s="239"/>
      <c r="F56" s="239"/>
      <c r="G56" s="239"/>
      <c r="H56" s="239"/>
    </row>
    <row r="57" spans="2:16" ht="58.5" customHeight="1" thickBot="1" x14ac:dyDescent="0.3">
      <c r="B57" s="239"/>
      <c r="C57" s="239"/>
      <c r="D57" s="239"/>
      <c r="E57" s="239"/>
      <c r="F57" s="239"/>
      <c r="G57" s="239"/>
      <c r="H57" s="239"/>
    </row>
    <row r="58" spans="2:16" ht="46.5" customHeight="1" thickTop="1" thickBot="1" x14ac:dyDescent="0.3">
      <c r="B58" s="37" t="s">
        <v>0</v>
      </c>
      <c r="C58" s="38" t="s">
        <v>1</v>
      </c>
      <c r="D58" s="39" t="s">
        <v>34</v>
      </c>
      <c r="E58" s="40" t="s">
        <v>35</v>
      </c>
      <c r="F58" s="40" t="s">
        <v>36</v>
      </c>
      <c r="G58" s="47" t="s">
        <v>37</v>
      </c>
      <c r="H58" s="48" t="s">
        <v>2</v>
      </c>
      <c r="I58" s="45" t="str">
        <f>"Dont
H Jour
("&amp;TEXT(HJ,"hh")&amp;" à "&amp;TEXT(HN,"hh")&amp;")"</f>
        <v>Dont
H Jour
(Copie De à Copie De)</v>
      </c>
      <c r="J58" s="41" t="str">
        <f>"Dont
H Nuit
("&amp;TEXT(HN,"hh")&amp;" à "&amp;TEXT(HJ,"hh")&amp;")"</f>
        <v>Dont
H Nuit
(Copie De à Copie De)</v>
      </c>
      <c r="K58" s="46" t="s">
        <v>3</v>
      </c>
      <c r="L58" s="44" t="s">
        <v>4</v>
      </c>
      <c r="M58" s="39" t="s">
        <v>54</v>
      </c>
      <c r="N58" s="40" t="s">
        <v>55</v>
      </c>
      <c r="O58" s="42" t="s">
        <v>56</v>
      </c>
      <c r="P58" s="42" t="s">
        <v>52</v>
      </c>
    </row>
    <row r="59" spans="2:16" ht="15.75" thickTop="1" x14ac:dyDescent="0.25">
      <c r="B59" s="144">
        <v>43647</v>
      </c>
      <c r="C59" s="145"/>
      <c r="D59" s="146">
        <v>0.33333333333333331</v>
      </c>
      <c r="E59" s="147">
        <v>0.52083333333333337</v>
      </c>
      <c r="F59" s="147">
        <v>0.5625</v>
      </c>
      <c r="G59" s="148">
        <v>0.70833333333333337</v>
      </c>
      <c r="H59" s="149">
        <v>0.33333333333333331</v>
      </c>
      <c r="I59" s="150">
        <v>0.33333333333333331</v>
      </c>
      <c r="J59" s="151">
        <v>0</v>
      </c>
      <c r="K59" s="152"/>
      <c r="L59" s="59"/>
      <c r="M59" s="60"/>
      <c r="N59" s="61"/>
      <c r="O59" s="62"/>
      <c r="P59" s="117"/>
    </row>
    <row r="60" spans="2:16" x14ac:dyDescent="0.25">
      <c r="B60" s="153">
        <v>43648</v>
      </c>
      <c r="C60" s="154"/>
      <c r="D60" s="146">
        <v>0.30208333333333331</v>
      </c>
      <c r="E60" s="147">
        <v>0.52083333333333337</v>
      </c>
      <c r="F60" s="147">
        <v>0.54166666666666663</v>
      </c>
      <c r="G60" s="148">
        <v>0.75694444444444453</v>
      </c>
      <c r="H60" s="155">
        <v>0.43402777777777773</v>
      </c>
      <c r="I60" s="156">
        <v>0.43402777777777773</v>
      </c>
      <c r="J60" s="157">
        <v>0</v>
      </c>
      <c r="K60" s="152"/>
      <c r="L60" s="65"/>
      <c r="M60" s="60"/>
      <c r="N60" s="61"/>
      <c r="O60" s="66"/>
      <c r="P60" s="118"/>
    </row>
    <row r="61" spans="2:16" x14ac:dyDescent="0.25">
      <c r="B61" s="153">
        <v>43649</v>
      </c>
      <c r="C61" s="158"/>
      <c r="D61" s="146">
        <v>0.33333333333333331</v>
      </c>
      <c r="E61" s="147">
        <v>0.54166666666666663</v>
      </c>
      <c r="F61" s="147">
        <v>0.58333333333333337</v>
      </c>
      <c r="G61" s="148">
        <v>0.74305555555555547</v>
      </c>
      <c r="H61" s="155">
        <v>0.36805555555555558</v>
      </c>
      <c r="I61" s="156">
        <v>0.36805555555555558</v>
      </c>
      <c r="J61" s="157">
        <v>0</v>
      </c>
      <c r="K61" s="152"/>
      <c r="L61" s="65"/>
      <c r="M61" s="60"/>
      <c r="N61" s="67"/>
      <c r="O61" s="66"/>
      <c r="P61" s="118"/>
    </row>
    <row r="62" spans="2:16" x14ac:dyDescent="0.25">
      <c r="B62" s="153">
        <v>43650</v>
      </c>
      <c r="C62" s="154"/>
      <c r="D62" s="146"/>
      <c r="E62" s="147"/>
      <c r="F62" s="147"/>
      <c r="G62" s="148"/>
      <c r="H62" s="155"/>
      <c r="I62" s="156"/>
      <c r="J62" s="157"/>
      <c r="K62" s="152"/>
      <c r="L62" s="65"/>
      <c r="M62" s="60"/>
      <c r="N62" s="61"/>
      <c r="O62" s="66"/>
      <c r="P62" s="118"/>
    </row>
    <row r="63" spans="2:16" x14ac:dyDescent="0.25">
      <c r="B63" s="153">
        <v>43651</v>
      </c>
      <c r="C63" s="154"/>
      <c r="D63" s="146"/>
      <c r="E63" s="147"/>
      <c r="F63" s="147"/>
      <c r="G63" s="148"/>
      <c r="H63" s="155"/>
      <c r="I63" s="156"/>
      <c r="J63" s="157"/>
      <c r="K63" s="152"/>
      <c r="L63" s="65"/>
      <c r="M63" s="60"/>
      <c r="N63" s="61"/>
      <c r="O63" s="66"/>
      <c r="P63" s="118"/>
    </row>
    <row r="64" spans="2:16" ht="15.75" thickBot="1" x14ac:dyDescent="0.3">
      <c r="B64" s="153">
        <v>43652</v>
      </c>
      <c r="C64" s="154"/>
      <c r="D64" s="159"/>
      <c r="E64" s="160"/>
      <c r="F64" s="160"/>
      <c r="G64" s="161"/>
      <c r="H64" s="162"/>
      <c r="I64" s="163"/>
      <c r="J64" s="164"/>
      <c r="K64" s="165"/>
      <c r="L64" s="70"/>
      <c r="M64" s="71"/>
      <c r="N64" s="72"/>
      <c r="O64" s="73"/>
      <c r="P64" s="119"/>
    </row>
    <row r="65" spans="2:16" ht="16.5" thickTop="1" thickBot="1" x14ac:dyDescent="0.3">
      <c r="B65" s="166">
        <v>43653</v>
      </c>
      <c r="C65" s="167"/>
      <c r="D65" s="168"/>
      <c r="E65" s="169"/>
      <c r="F65" s="169"/>
      <c r="G65" s="170"/>
      <c r="H65" s="171"/>
      <c r="I65" s="172"/>
      <c r="J65" s="173"/>
      <c r="K65" s="174"/>
      <c r="L65" s="77">
        <v>1.1354166666666667</v>
      </c>
      <c r="M65" s="78">
        <v>1.1354166666666667</v>
      </c>
      <c r="N65" s="79"/>
      <c r="O65" s="80"/>
      <c r="P65" s="120"/>
    </row>
    <row r="66" spans="2:16" ht="16.5" thickTop="1" thickBot="1" x14ac:dyDescent="0.3">
      <c r="B66" s="133"/>
      <c r="C66" s="134"/>
      <c r="D66" s="135"/>
      <c r="E66" s="135"/>
      <c r="F66" s="135"/>
      <c r="G66" s="135"/>
      <c r="H66" s="136"/>
      <c r="I66" s="136"/>
      <c r="J66" s="136"/>
      <c r="K66" s="136"/>
      <c r="L66"/>
      <c r="M66"/>
      <c r="N66"/>
      <c r="O66"/>
      <c r="P66" s="137"/>
    </row>
    <row r="67" spans="2:16" ht="62.25" customHeight="1" thickTop="1" x14ac:dyDescent="0.25">
      <c r="B67" s="233" t="s">
        <v>58</v>
      </c>
      <c r="C67" s="234"/>
      <c r="D67" s="234"/>
      <c r="E67" s="234"/>
      <c r="F67" s="234"/>
      <c r="G67" s="234"/>
      <c r="H67" s="234"/>
      <c r="I67" s="235"/>
    </row>
    <row r="68" spans="2:16" ht="27.75" customHeight="1" thickBot="1" x14ac:dyDescent="0.3">
      <c r="B68" s="236" t="s">
        <v>57</v>
      </c>
      <c r="C68" s="237"/>
      <c r="D68" s="237"/>
      <c r="E68" s="237"/>
      <c r="F68" s="237"/>
      <c r="G68" s="237"/>
      <c r="H68" s="237"/>
      <c r="I68" s="238"/>
    </row>
    <row r="69" spans="2:16" ht="15.75" thickTop="1" x14ac:dyDescent="0.25">
      <c r="B69" s="129"/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29"/>
      <c r="P69" s="129"/>
    </row>
    <row r="70" spans="2:16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81" priority="13">
      <formula>MONTH($B$34)&lt;&gt;MONTH($B$22)</formula>
    </cfRule>
  </conditionalFormatting>
  <conditionalFormatting sqref="B5:K37 B3:B4">
    <cfRule type="expression" dxfId="80" priority="14">
      <formula>WEEKDAY($B3)=1</formula>
    </cfRule>
  </conditionalFormatting>
  <conditionalFormatting sqref="C5:C11 C13:C15 C20:C29 C17:C18 C31:C37">
    <cfRule type="expression" dxfId="79" priority="12">
      <formula>AND(COUNTIF(Fer,B5)=0,C5&lt;&gt;"")</formula>
    </cfRule>
  </conditionalFormatting>
  <conditionalFormatting sqref="B3:B37">
    <cfRule type="expression" dxfId="78" priority="11">
      <formula>COUNTIF(Fer,$B3)</formula>
    </cfRule>
  </conditionalFormatting>
  <conditionalFormatting sqref="B66:K66">
    <cfRule type="expression" dxfId="77" priority="10">
      <formula>WEEKDAY(#REF!)=1</formula>
    </cfRule>
  </conditionalFormatting>
  <conditionalFormatting sqref="C66">
    <cfRule type="expression" dxfId="76" priority="9">
      <formula>AND(COUNTIF(Fer,#REF!)=0,#REF!&lt;&gt;"")</formula>
    </cfRule>
  </conditionalFormatting>
  <conditionalFormatting sqref="B66:C66">
    <cfRule type="expression" dxfId="75" priority="8">
      <formula>COUNTIF(Fer,#REF!)</formula>
    </cfRule>
  </conditionalFormatting>
  <conditionalFormatting sqref="B59:K65">
    <cfRule type="expression" dxfId="74" priority="7">
      <formula>WEEKDAY(#REF!)=1</formula>
    </cfRule>
  </conditionalFormatting>
  <conditionalFormatting sqref="C59:C65">
    <cfRule type="expression" dxfId="73" priority="6">
      <formula>AND(COUNTIF(Fer,#REF!)=0,#REF!&lt;&gt;"")</formula>
    </cfRule>
  </conditionalFormatting>
  <conditionalFormatting sqref="B59:C65">
    <cfRule type="expression" dxfId="72" priority="5">
      <formula>COUNTIF(Fer,#REF!)</formula>
    </cfRule>
  </conditionalFormatting>
  <conditionalFormatting sqref="C3:K3">
    <cfRule type="expression" dxfId="71" priority="4">
      <formula>WEEKDAY($B3)=1</formula>
    </cfRule>
  </conditionalFormatting>
  <conditionalFormatting sqref="C3">
    <cfRule type="expression" dxfId="70" priority="3">
      <formula>AND(COUNTIF(Fer,B3)=0,C3&lt;&gt;"")</formula>
    </cfRule>
  </conditionalFormatting>
  <conditionalFormatting sqref="C4:K4">
    <cfRule type="expression" dxfId="69" priority="2">
      <formula>WEEKDAY($B4)=1</formula>
    </cfRule>
  </conditionalFormatting>
  <conditionalFormatting sqref="C4">
    <cfRule type="expression" dxfId="68" priority="1">
      <formula>AND(COUNTIF(Fer,B4)=0,C4&lt;&gt;"")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7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T23" sqref="T23"/>
    </sheetView>
  </sheetViews>
  <sheetFormatPr baseColWidth="10" defaultColWidth="11.42578125" defaultRowHeight="15" x14ac:dyDescent="0.25"/>
  <cols>
    <col min="1" max="1" width="10.7109375" style="19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206" customWidth="1"/>
    <col min="19" max="16384" width="11.42578125" style="9"/>
  </cols>
  <sheetData>
    <row r="1" spans="1:21" ht="39" customHeight="1" thickTop="1" thickBot="1" x14ac:dyDescent="0.3">
      <c r="A1" s="20"/>
      <c r="B1" s="26" t="s">
        <v>31</v>
      </c>
      <c r="C1" s="27" t="s">
        <v>29</v>
      </c>
      <c r="D1" s="103">
        <f>N38/"1:"</f>
        <v>0</v>
      </c>
      <c r="E1" s="28"/>
      <c r="F1" s="27" t="s">
        <v>30</v>
      </c>
      <c r="G1" s="104">
        <f>O38/"1:"</f>
        <v>0</v>
      </c>
      <c r="H1" s="28"/>
      <c r="I1" s="29" t="s">
        <v>32</v>
      </c>
      <c r="J1" s="29"/>
      <c r="K1" s="105">
        <f>J38/"1:"</f>
        <v>0</v>
      </c>
      <c r="L1" s="28"/>
      <c r="M1" s="29" t="s">
        <v>33</v>
      </c>
      <c r="N1" s="30"/>
      <c r="O1" s="106">
        <f>K38/"1:"</f>
        <v>0</v>
      </c>
    </row>
    <row r="2" spans="1:21" ht="40.5" customHeight="1" thickTop="1" thickBot="1" x14ac:dyDescent="0.3">
      <c r="A2" s="107">
        <v>43647</v>
      </c>
      <c r="B2" s="37" t="s">
        <v>0</v>
      </c>
      <c r="C2" s="38" t="s">
        <v>1</v>
      </c>
      <c r="D2" s="39" t="s">
        <v>34</v>
      </c>
      <c r="E2" s="40" t="s">
        <v>35</v>
      </c>
      <c r="F2" s="40" t="s">
        <v>36</v>
      </c>
      <c r="G2" s="47" t="s">
        <v>37</v>
      </c>
      <c r="H2" s="48" t="s">
        <v>2</v>
      </c>
      <c r="I2" s="45" t="str">
        <f>"Dont
H Jour
("&amp;TEXT(HJ,"hh")&amp;" à "&amp;TEXT(HN,"hh")&amp;")"</f>
        <v>Dont
H Jour
(Copie De à Copie De)</v>
      </c>
      <c r="J2" s="41" t="str">
        <f>"Dont
H Nuit
("&amp;TEXT(HN,"hh")&amp;" à "&amp;TEXT(HJ,"hh")&amp;")"</f>
        <v>Dont
H Nuit
(Copie De à Copie De)</v>
      </c>
      <c r="K2" s="46" t="s">
        <v>3</v>
      </c>
      <c r="L2" s="44" t="s">
        <v>4</v>
      </c>
      <c r="M2" s="39" t="s">
        <v>5</v>
      </c>
      <c r="N2" s="40" t="s">
        <v>6</v>
      </c>
      <c r="O2" s="42" t="s">
        <v>7</v>
      </c>
      <c r="P2" s="42" t="s">
        <v>52</v>
      </c>
      <c r="S2"/>
    </row>
    <row r="3" spans="1:21" ht="15.75" thickTop="1" x14ac:dyDescent="0.25">
      <c r="A3" s="231" t="str">
        <f ca="1">MID(CELL("filename",A1),FIND("]",CELL("filename",A1))+1,32)</f>
        <v>BRICE</v>
      </c>
      <c r="B3" s="31">
        <v>43647</v>
      </c>
      <c r="C3" s="94"/>
      <c r="D3" s="49">
        <v>0.33333333333333331</v>
      </c>
      <c r="E3" s="50">
        <v>0.5</v>
      </c>
      <c r="F3" s="50">
        <v>0.54166666666666663</v>
      </c>
      <c r="G3" s="51">
        <v>0.60416666666666663</v>
      </c>
      <c r="H3" s="52">
        <v>0.22916666666666666</v>
      </c>
      <c r="I3" s="58">
        <v>0.22916666666666666</v>
      </c>
      <c r="J3" s="193">
        <v>0</v>
      </c>
      <c r="K3" s="186"/>
      <c r="L3" s="59"/>
      <c r="M3" s="180"/>
      <c r="N3" s="197"/>
      <c r="O3" s="186"/>
      <c r="P3" s="117"/>
      <c r="Q3" s="206" t="s">
        <v>83</v>
      </c>
      <c r="R3" s="206" t="s">
        <v>82</v>
      </c>
      <c r="S3"/>
    </row>
    <row r="4" spans="1:21" x14ac:dyDescent="0.25">
      <c r="A4" s="232"/>
      <c r="B4" s="32">
        <v>43648</v>
      </c>
      <c r="C4" s="95"/>
      <c r="D4" s="49">
        <v>0.32291666666666669</v>
      </c>
      <c r="E4" s="50">
        <v>0.58333333333333337</v>
      </c>
      <c r="F4" s="50">
        <v>0.60416666666666663</v>
      </c>
      <c r="G4" s="51">
        <v>0.83333333333333337</v>
      </c>
      <c r="H4" s="53">
        <v>0.48958333333333331</v>
      </c>
      <c r="I4" s="63">
        <v>0.48958333333333331</v>
      </c>
      <c r="J4" s="194">
        <v>0</v>
      </c>
      <c r="K4" s="187"/>
      <c r="L4" s="65"/>
      <c r="M4" s="181"/>
      <c r="N4" s="198"/>
      <c r="O4" s="187"/>
      <c r="P4" s="118"/>
      <c r="Q4" s="206" t="s">
        <v>83</v>
      </c>
      <c r="R4" s="206" t="s">
        <v>82</v>
      </c>
      <c r="S4"/>
      <c r="U4" s="43"/>
    </row>
    <row r="5" spans="1:21" x14ac:dyDescent="0.25">
      <c r="A5" s="232"/>
      <c r="B5" s="32">
        <v>43649</v>
      </c>
      <c r="C5" s="96"/>
      <c r="D5" s="49">
        <v>0.33333333333333331</v>
      </c>
      <c r="E5" s="50">
        <v>0.58333333333333337</v>
      </c>
      <c r="F5" s="50">
        <v>0.60416666666666663</v>
      </c>
      <c r="G5" s="51">
        <v>0.69791666666666663</v>
      </c>
      <c r="H5" s="53">
        <v>0.34375</v>
      </c>
      <c r="I5" s="63">
        <v>0.34375</v>
      </c>
      <c r="J5" s="194">
        <v>0</v>
      </c>
      <c r="K5" s="187"/>
      <c r="L5" s="65"/>
      <c r="M5" s="181"/>
      <c r="N5" s="198"/>
      <c r="O5" s="187"/>
      <c r="P5" s="118"/>
      <c r="Q5" s="206" t="s">
        <v>83</v>
      </c>
      <c r="R5" s="206" t="s">
        <v>82</v>
      </c>
      <c r="S5"/>
    </row>
    <row r="6" spans="1:21" x14ac:dyDescent="0.25">
      <c r="A6" s="232"/>
      <c r="B6" s="32">
        <v>43650</v>
      </c>
      <c r="C6" s="95"/>
      <c r="D6" s="49"/>
      <c r="E6" s="50"/>
      <c r="F6" s="50"/>
      <c r="G6" s="51"/>
      <c r="H6" s="53"/>
      <c r="I6" s="63"/>
      <c r="J6" s="194"/>
      <c r="K6" s="187"/>
      <c r="L6" s="65"/>
      <c r="M6" s="181"/>
      <c r="N6" s="198"/>
      <c r="O6" s="187"/>
      <c r="P6" s="118"/>
      <c r="Q6" s="206" t="s">
        <v>83</v>
      </c>
      <c r="R6" s="206" t="s">
        <v>82</v>
      </c>
      <c r="S6"/>
    </row>
    <row r="7" spans="1:21" x14ac:dyDescent="0.25">
      <c r="A7" s="232"/>
      <c r="B7" s="32">
        <v>43651</v>
      </c>
      <c r="C7" s="95"/>
      <c r="D7" s="49"/>
      <c r="E7" s="50"/>
      <c r="F7" s="50"/>
      <c r="G7" s="51"/>
      <c r="H7" s="53"/>
      <c r="I7" s="63"/>
      <c r="J7" s="194"/>
      <c r="K7" s="187"/>
      <c r="L7" s="65"/>
      <c r="M7" s="181"/>
      <c r="N7" s="198"/>
      <c r="O7" s="187"/>
      <c r="P7" s="118"/>
      <c r="Q7" s="206" t="s">
        <v>83</v>
      </c>
      <c r="R7" s="206" t="s">
        <v>82</v>
      </c>
      <c r="S7"/>
    </row>
    <row r="8" spans="1:21" ht="15.75" thickBot="1" x14ac:dyDescent="0.3">
      <c r="A8" s="232"/>
      <c r="B8" s="32">
        <v>43652</v>
      </c>
      <c r="C8" s="95"/>
      <c r="D8" s="54"/>
      <c r="E8" s="55"/>
      <c r="F8" s="55"/>
      <c r="G8" s="56"/>
      <c r="H8" s="57"/>
      <c r="I8" s="68"/>
      <c r="J8" s="69"/>
      <c r="K8" s="191"/>
      <c r="L8" s="70"/>
      <c r="M8" s="182"/>
      <c r="N8" s="199"/>
      <c r="O8" s="188"/>
      <c r="P8" s="119"/>
      <c r="Q8" s="206" t="s">
        <v>83</v>
      </c>
      <c r="R8" s="206" t="s">
        <v>82</v>
      </c>
      <c r="S8"/>
    </row>
    <row r="9" spans="1:21" ht="16.5" thickTop="1" thickBot="1" x14ac:dyDescent="0.3">
      <c r="A9" s="232"/>
      <c r="B9" s="33">
        <v>43653</v>
      </c>
      <c r="C9" s="97"/>
      <c r="D9" s="74"/>
      <c r="E9" s="75"/>
      <c r="F9" s="75"/>
      <c r="G9" s="76"/>
      <c r="H9" s="98"/>
      <c r="I9" s="99"/>
      <c r="J9" s="100"/>
      <c r="K9" s="196"/>
      <c r="L9" s="77">
        <v>1.0625</v>
      </c>
      <c r="M9" s="78">
        <v>1.0625</v>
      </c>
      <c r="N9" s="201"/>
      <c r="O9" s="202"/>
      <c r="P9" s="119"/>
      <c r="Q9" s="206" t="s">
        <v>83</v>
      </c>
      <c r="R9" s="206" t="s">
        <v>82</v>
      </c>
    </row>
    <row r="10" spans="1:21" ht="15.75" thickTop="1" x14ac:dyDescent="0.25">
      <c r="A10" s="232"/>
      <c r="B10" s="31">
        <v>43654</v>
      </c>
      <c r="C10" s="94"/>
      <c r="D10" s="49"/>
      <c r="E10" s="50"/>
      <c r="F10" s="50"/>
      <c r="G10" s="81"/>
      <c r="H10" s="53"/>
      <c r="I10" s="63"/>
      <c r="J10" s="64"/>
      <c r="K10" s="195"/>
      <c r="L10" s="53"/>
      <c r="M10" s="184"/>
      <c r="N10" s="200"/>
      <c r="O10" s="189"/>
      <c r="P10" s="118" t="s">
        <v>79</v>
      </c>
      <c r="Q10" s="206" t="s">
        <v>83</v>
      </c>
      <c r="R10" s="206" t="s">
        <v>82</v>
      </c>
    </row>
    <row r="11" spans="1:21" x14ac:dyDescent="0.25">
      <c r="A11" s="232"/>
      <c r="B11" s="32">
        <v>43655</v>
      </c>
      <c r="C11" s="95"/>
      <c r="D11" s="54"/>
      <c r="E11" s="55"/>
      <c r="F11" s="55"/>
      <c r="G11" s="82"/>
      <c r="H11" s="53"/>
      <c r="I11" s="63"/>
      <c r="J11" s="64"/>
      <c r="K11" s="191"/>
      <c r="L11" s="65"/>
      <c r="M11" s="185"/>
      <c r="N11" s="198"/>
      <c r="O11" s="187"/>
      <c r="P11" s="118" t="s">
        <v>79</v>
      </c>
      <c r="Q11" s="206" t="s">
        <v>83</v>
      </c>
      <c r="R11" s="206" t="s">
        <v>82</v>
      </c>
    </row>
    <row r="12" spans="1:21" x14ac:dyDescent="0.25">
      <c r="A12" s="232"/>
      <c r="B12" s="32">
        <v>43656</v>
      </c>
      <c r="C12" s="95"/>
      <c r="D12" s="54"/>
      <c r="E12" s="55"/>
      <c r="F12" s="55"/>
      <c r="G12" s="82"/>
      <c r="H12" s="53"/>
      <c r="I12" s="63"/>
      <c r="J12" s="64"/>
      <c r="K12" s="191"/>
      <c r="L12" s="65"/>
      <c r="M12" s="185"/>
      <c r="N12" s="198"/>
      <c r="O12" s="187"/>
      <c r="P12" s="118" t="s">
        <v>79</v>
      </c>
      <c r="Q12" s="206" t="s">
        <v>83</v>
      </c>
      <c r="R12" s="206" t="s">
        <v>82</v>
      </c>
    </row>
    <row r="13" spans="1:21" x14ac:dyDescent="0.25">
      <c r="A13" s="232"/>
      <c r="B13" s="32">
        <v>43657</v>
      </c>
      <c r="C13" s="95"/>
      <c r="D13" s="54"/>
      <c r="E13" s="55"/>
      <c r="F13" s="55"/>
      <c r="G13" s="82"/>
      <c r="H13" s="53"/>
      <c r="I13" s="63"/>
      <c r="J13" s="64"/>
      <c r="K13" s="191"/>
      <c r="L13" s="65"/>
      <c r="M13" s="185"/>
      <c r="N13" s="198"/>
      <c r="O13" s="187"/>
      <c r="P13" s="118" t="s">
        <v>79</v>
      </c>
      <c r="Q13" s="206" t="s">
        <v>83</v>
      </c>
      <c r="R13" s="206" t="s">
        <v>82</v>
      </c>
    </row>
    <row r="14" spans="1:21" x14ac:dyDescent="0.25">
      <c r="A14" s="232"/>
      <c r="B14" s="32">
        <v>43658</v>
      </c>
      <c r="C14" s="95"/>
      <c r="D14" s="54"/>
      <c r="E14" s="55"/>
      <c r="F14" s="55"/>
      <c r="G14" s="82"/>
      <c r="H14" s="53"/>
      <c r="I14" s="63"/>
      <c r="J14" s="64"/>
      <c r="K14" s="191"/>
      <c r="L14" s="65"/>
      <c r="M14" s="185"/>
      <c r="N14" s="198"/>
      <c r="O14" s="187"/>
      <c r="P14" s="118" t="s">
        <v>79</v>
      </c>
      <c r="Q14" s="206" t="s">
        <v>83</v>
      </c>
      <c r="R14" s="206" t="s">
        <v>82</v>
      </c>
    </row>
    <row r="15" spans="1:21" ht="15.75" thickBot="1" x14ac:dyDescent="0.3">
      <c r="A15" s="232"/>
      <c r="B15" s="32">
        <v>43659</v>
      </c>
      <c r="C15" s="96"/>
      <c r="D15" s="83"/>
      <c r="E15" s="84"/>
      <c r="F15" s="84"/>
      <c r="G15" s="85"/>
      <c r="H15" s="57"/>
      <c r="I15" s="68"/>
      <c r="J15" s="69"/>
      <c r="K15" s="191"/>
      <c r="L15" s="70"/>
      <c r="M15" s="183"/>
      <c r="N15" s="199"/>
      <c r="O15" s="188"/>
      <c r="P15" s="118" t="s">
        <v>79</v>
      </c>
      <c r="Q15" s="206" t="s">
        <v>83</v>
      </c>
      <c r="R15" s="206" t="s">
        <v>82</v>
      </c>
    </row>
    <row r="16" spans="1:21" ht="16.5" thickTop="1" thickBot="1" x14ac:dyDescent="0.3">
      <c r="A16" s="232"/>
      <c r="B16" s="33">
        <v>43660</v>
      </c>
      <c r="C16" s="97"/>
      <c r="D16" s="74"/>
      <c r="E16" s="75"/>
      <c r="F16" s="75"/>
      <c r="G16" s="86"/>
      <c r="H16" s="101"/>
      <c r="I16" s="99"/>
      <c r="J16" s="100"/>
      <c r="K16" s="192"/>
      <c r="L16" s="77">
        <v>0</v>
      </c>
      <c r="M16" s="78">
        <v>0</v>
      </c>
      <c r="N16" s="201"/>
      <c r="O16" s="202"/>
      <c r="P16" s="118" t="s">
        <v>79</v>
      </c>
      <c r="Q16" s="206" t="s">
        <v>83</v>
      </c>
      <c r="R16" s="206" t="s">
        <v>82</v>
      </c>
    </row>
    <row r="17" spans="1:18" ht="15.75" thickTop="1" x14ac:dyDescent="0.25">
      <c r="A17" s="35"/>
      <c r="B17" s="31">
        <v>43661</v>
      </c>
      <c r="C17" s="102"/>
      <c r="D17" s="87"/>
      <c r="E17" s="88"/>
      <c r="F17" s="88"/>
      <c r="G17" s="89"/>
      <c r="H17" s="53"/>
      <c r="I17" s="63"/>
      <c r="J17" s="64"/>
      <c r="K17" s="195"/>
      <c r="L17" s="53"/>
      <c r="M17" s="60"/>
      <c r="N17" s="200"/>
      <c r="O17" s="189"/>
      <c r="P17" s="118" t="s">
        <v>79</v>
      </c>
      <c r="Q17" s="206" t="s">
        <v>83</v>
      </c>
      <c r="R17" s="206" t="s">
        <v>82</v>
      </c>
    </row>
    <row r="18" spans="1:18" x14ac:dyDescent="0.25">
      <c r="A18" s="35"/>
      <c r="B18" s="32">
        <v>43662</v>
      </c>
      <c r="C18" s="96"/>
      <c r="D18" s="83"/>
      <c r="E18" s="84"/>
      <c r="F18" s="84"/>
      <c r="G18" s="85"/>
      <c r="H18" s="53"/>
      <c r="I18" s="63"/>
      <c r="J18" s="64"/>
      <c r="K18" s="191"/>
      <c r="L18" s="65"/>
      <c r="M18" s="60"/>
      <c r="N18" s="198"/>
      <c r="O18" s="187"/>
      <c r="P18" s="118" t="s">
        <v>79</v>
      </c>
      <c r="Q18" s="206" t="s">
        <v>83</v>
      </c>
      <c r="R18" s="206" t="s">
        <v>82</v>
      </c>
    </row>
    <row r="19" spans="1:18" x14ac:dyDescent="0.25">
      <c r="A19" s="35"/>
      <c r="B19" s="32">
        <v>43663</v>
      </c>
      <c r="C19" s="96"/>
      <c r="D19" s="83"/>
      <c r="E19" s="84"/>
      <c r="F19" s="84"/>
      <c r="G19" s="85"/>
      <c r="H19" s="53"/>
      <c r="I19" s="63"/>
      <c r="J19" s="64"/>
      <c r="K19" s="191"/>
      <c r="L19" s="65"/>
      <c r="M19" s="60"/>
      <c r="N19" s="198"/>
      <c r="O19" s="187"/>
      <c r="P19" s="118" t="s">
        <v>79</v>
      </c>
      <c r="Q19" s="206" t="s">
        <v>83</v>
      </c>
      <c r="R19" s="206" t="s">
        <v>82</v>
      </c>
    </row>
    <row r="20" spans="1:18" x14ac:dyDescent="0.25">
      <c r="A20" s="35"/>
      <c r="B20" s="32">
        <v>43664</v>
      </c>
      <c r="C20" s="96"/>
      <c r="D20" s="83"/>
      <c r="E20" s="84"/>
      <c r="F20" s="84"/>
      <c r="G20" s="85"/>
      <c r="H20" s="53"/>
      <c r="I20" s="63"/>
      <c r="J20" s="64"/>
      <c r="K20" s="191"/>
      <c r="L20" s="65"/>
      <c r="M20" s="60"/>
      <c r="N20" s="198"/>
      <c r="O20" s="187"/>
      <c r="P20" s="118" t="s">
        <v>79</v>
      </c>
      <c r="Q20" s="206" t="s">
        <v>83</v>
      </c>
      <c r="R20" s="206" t="s">
        <v>82</v>
      </c>
    </row>
    <row r="21" spans="1:18" x14ac:dyDescent="0.25">
      <c r="A21" s="35"/>
      <c r="B21" s="32">
        <v>43665</v>
      </c>
      <c r="C21" s="96"/>
      <c r="D21" s="83"/>
      <c r="E21" s="84"/>
      <c r="F21" s="84"/>
      <c r="G21" s="85"/>
      <c r="H21" s="53"/>
      <c r="I21" s="63"/>
      <c r="J21" s="64"/>
      <c r="K21" s="191"/>
      <c r="L21" s="65"/>
      <c r="M21" s="60"/>
      <c r="N21" s="198"/>
      <c r="O21" s="187"/>
      <c r="P21" s="118" t="s">
        <v>79</v>
      </c>
      <c r="Q21" s="206" t="s">
        <v>83</v>
      </c>
      <c r="R21" s="206" t="s">
        <v>82</v>
      </c>
    </row>
    <row r="22" spans="1:18" ht="15.75" thickBot="1" x14ac:dyDescent="0.3">
      <c r="A22" s="35"/>
      <c r="B22" s="32">
        <v>43666</v>
      </c>
      <c r="C22" s="96"/>
      <c r="D22" s="83"/>
      <c r="E22" s="84"/>
      <c r="F22" s="84"/>
      <c r="G22" s="85"/>
      <c r="H22" s="57"/>
      <c r="I22" s="68"/>
      <c r="J22" s="69"/>
      <c r="K22" s="191"/>
      <c r="L22" s="70"/>
      <c r="M22" s="71"/>
      <c r="N22" s="199"/>
      <c r="O22" s="188"/>
      <c r="P22" s="118" t="s">
        <v>79</v>
      </c>
      <c r="Q22" s="206" t="s">
        <v>83</v>
      </c>
      <c r="R22" s="206" t="s">
        <v>82</v>
      </c>
    </row>
    <row r="23" spans="1:18" ht="16.5" thickTop="1" thickBot="1" x14ac:dyDescent="0.3">
      <c r="A23" s="35"/>
      <c r="B23" s="33">
        <v>43667</v>
      </c>
      <c r="C23" s="97"/>
      <c r="D23" s="74"/>
      <c r="E23" s="75"/>
      <c r="F23" s="75"/>
      <c r="G23" s="86"/>
      <c r="H23" s="101"/>
      <c r="I23" s="99"/>
      <c r="J23" s="100"/>
      <c r="K23" s="192"/>
      <c r="L23" s="77">
        <v>0</v>
      </c>
      <c r="M23" s="78">
        <v>0</v>
      </c>
      <c r="N23" s="201"/>
      <c r="O23" s="202"/>
      <c r="P23" s="118" t="s">
        <v>79</v>
      </c>
      <c r="Q23" s="206" t="s">
        <v>83</v>
      </c>
      <c r="R23" s="206" t="s">
        <v>82</v>
      </c>
    </row>
    <row r="24" spans="1:18" ht="15.75" thickTop="1" x14ac:dyDescent="0.25">
      <c r="A24" s="35"/>
      <c r="B24" s="31">
        <v>43668</v>
      </c>
      <c r="C24" s="102"/>
      <c r="D24" s="87"/>
      <c r="E24" s="88"/>
      <c r="F24" s="88"/>
      <c r="G24" s="89"/>
      <c r="H24" s="53"/>
      <c r="I24" s="63"/>
      <c r="J24" s="64"/>
      <c r="K24" s="195"/>
      <c r="L24" s="53"/>
      <c r="M24" s="60"/>
      <c r="N24" s="200"/>
      <c r="O24" s="189"/>
      <c r="P24" s="118" t="s">
        <v>79</v>
      </c>
      <c r="Q24" s="206" t="s">
        <v>83</v>
      </c>
      <c r="R24" s="206" t="s">
        <v>82</v>
      </c>
    </row>
    <row r="25" spans="1:18" x14ac:dyDescent="0.25">
      <c r="A25" s="35"/>
      <c r="B25" s="32">
        <v>43669</v>
      </c>
      <c r="C25" s="96"/>
      <c r="D25" s="83"/>
      <c r="E25" s="84"/>
      <c r="F25" s="84"/>
      <c r="G25" s="85"/>
      <c r="H25" s="53"/>
      <c r="I25" s="63"/>
      <c r="J25" s="64"/>
      <c r="K25" s="191"/>
      <c r="L25" s="65"/>
      <c r="M25" s="60"/>
      <c r="N25" s="198"/>
      <c r="O25" s="187"/>
      <c r="P25" s="118" t="s">
        <v>79</v>
      </c>
      <c r="Q25" s="206" t="s">
        <v>83</v>
      </c>
      <c r="R25" s="206" t="s">
        <v>82</v>
      </c>
    </row>
    <row r="26" spans="1:18" x14ac:dyDescent="0.25">
      <c r="A26" s="35"/>
      <c r="B26" s="32">
        <v>43670</v>
      </c>
      <c r="C26" s="96"/>
      <c r="D26" s="83"/>
      <c r="E26" s="84"/>
      <c r="F26" s="84"/>
      <c r="G26" s="85"/>
      <c r="H26" s="53"/>
      <c r="I26" s="63"/>
      <c r="J26" s="64"/>
      <c r="K26" s="191"/>
      <c r="L26" s="65"/>
      <c r="M26" s="60"/>
      <c r="N26" s="198"/>
      <c r="O26" s="187"/>
      <c r="P26" s="118" t="s">
        <v>79</v>
      </c>
      <c r="Q26" s="206" t="s">
        <v>83</v>
      </c>
      <c r="R26" s="206" t="s">
        <v>82</v>
      </c>
    </row>
    <row r="27" spans="1:18" x14ac:dyDescent="0.25">
      <c r="A27" s="35"/>
      <c r="B27" s="32">
        <v>43671</v>
      </c>
      <c r="C27" s="96"/>
      <c r="D27" s="83"/>
      <c r="E27" s="84"/>
      <c r="F27" s="84"/>
      <c r="G27" s="85"/>
      <c r="H27" s="53"/>
      <c r="I27" s="63"/>
      <c r="J27" s="64"/>
      <c r="K27" s="191"/>
      <c r="L27" s="65"/>
      <c r="M27" s="60"/>
      <c r="N27" s="198"/>
      <c r="O27" s="187"/>
      <c r="P27" s="118" t="s">
        <v>78</v>
      </c>
      <c r="Q27" s="206" t="s">
        <v>83</v>
      </c>
      <c r="R27" s="206" t="s">
        <v>82</v>
      </c>
    </row>
    <row r="28" spans="1:18" x14ac:dyDescent="0.25">
      <c r="A28" s="35"/>
      <c r="B28" s="32">
        <v>43672</v>
      </c>
      <c r="C28" s="96"/>
      <c r="D28" s="83"/>
      <c r="E28" s="84"/>
      <c r="F28" s="84"/>
      <c r="G28" s="85"/>
      <c r="H28" s="53"/>
      <c r="I28" s="63"/>
      <c r="J28" s="64"/>
      <c r="K28" s="191"/>
      <c r="L28" s="65"/>
      <c r="M28" s="60"/>
      <c r="N28" s="198"/>
      <c r="O28" s="187"/>
      <c r="P28" s="118" t="s">
        <v>78</v>
      </c>
      <c r="Q28" s="206" t="s">
        <v>83</v>
      </c>
      <c r="R28" s="206" t="s">
        <v>82</v>
      </c>
    </row>
    <row r="29" spans="1:18" ht="15.75" thickBot="1" x14ac:dyDescent="0.3">
      <c r="A29" s="35"/>
      <c r="B29" s="32">
        <v>43673</v>
      </c>
      <c r="C29" s="96"/>
      <c r="D29" s="83"/>
      <c r="E29" s="84"/>
      <c r="F29" s="84"/>
      <c r="G29" s="85"/>
      <c r="H29" s="57"/>
      <c r="I29" s="68"/>
      <c r="J29" s="69"/>
      <c r="K29" s="191"/>
      <c r="L29" s="70"/>
      <c r="M29" s="71"/>
      <c r="N29" s="199"/>
      <c r="O29" s="188"/>
      <c r="P29" s="118" t="s">
        <v>78</v>
      </c>
      <c r="Q29" s="206" t="s">
        <v>83</v>
      </c>
      <c r="R29" s="206" t="s">
        <v>82</v>
      </c>
    </row>
    <row r="30" spans="1:18" ht="16.5" thickTop="1" thickBot="1" x14ac:dyDescent="0.3">
      <c r="A30" s="35"/>
      <c r="B30" s="33">
        <v>43674</v>
      </c>
      <c r="C30" s="97"/>
      <c r="D30" s="74"/>
      <c r="E30" s="75"/>
      <c r="F30" s="75"/>
      <c r="G30" s="86"/>
      <c r="H30" s="101"/>
      <c r="I30" s="99"/>
      <c r="J30" s="100"/>
      <c r="K30" s="192"/>
      <c r="L30" s="77">
        <v>0</v>
      </c>
      <c r="M30" s="78">
        <v>0</v>
      </c>
      <c r="N30" s="201"/>
      <c r="O30" s="202"/>
      <c r="P30" s="119" t="s">
        <v>78</v>
      </c>
      <c r="Q30" s="206" t="s">
        <v>83</v>
      </c>
      <c r="R30" s="206" t="s">
        <v>82</v>
      </c>
    </row>
    <row r="31" spans="1:18" ht="15.75" thickTop="1" x14ac:dyDescent="0.25">
      <c r="A31" s="35"/>
      <c r="B31" s="31"/>
      <c r="C31" s="102"/>
      <c r="D31" s="87"/>
      <c r="E31" s="88"/>
      <c r="F31" s="88"/>
      <c r="G31" s="89"/>
      <c r="H31" s="53"/>
      <c r="I31" s="63"/>
      <c r="J31" s="64"/>
      <c r="K31" s="195"/>
      <c r="L31" s="53"/>
      <c r="M31" s="60"/>
      <c r="N31" s="200"/>
      <c r="O31" s="189"/>
      <c r="P31" s="119"/>
    </row>
    <row r="32" spans="1:18" x14ac:dyDescent="0.25">
      <c r="A32" s="35"/>
      <c r="B32" s="32"/>
      <c r="C32" s="96"/>
      <c r="D32" s="83"/>
      <c r="E32" s="84"/>
      <c r="F32" s="84"/>
      <c r="G32" s="85"/>
      <c r="H32" s="53">
        <v>0</v>
      </c>
      <c r="I32" s="63">
        <v>0</v>
      </c>
      <c r="J32" s="64">
        <v>0</v>
      </c>
      <c r="K32" s="191">
        <v>0</v>
      </c>
      <c r="L32" s="65"/>
      <c r="M32" s="60"/>
      <c r="N32" s="198"/>
      <c r="O32" s="187"/>
      <c r="P32" s="118"/>
    </row>
    <row r="33" spans="1:16" x14ac:dyDescent="0.25">
      <c r="A33" s="35"/>
      <c r="B33" s="32"/>
      <c r="C33" s="96"/>
      <c r="D33" s="83"/>
      <c r="E33" s="84"/>
      <c r="F33" s="84"/>
      <c r="G33" s="85"/>
      <c r="H33" s="53">
        <v>0</v>
      </c>
      <c r="I33" s="63">
        <v>0</v>
      </c>
      <c r="J33" s="64">
        <v>0</v>
      </c>
      <c r="K33" s="191">
        <v>0</v>
      </c>
      <c r="L33" s="65"/>
      <c r="M33" s="60"/>
      <c r="N33" s="198"/>
      <c r="O33" s="187"/>
      <c r="P33" s="118"/>
    </row>
    <row r="34" spans="1:16" x14ac:dyDescent="0.25">
      <c r="A34" s="35"/>
      <c r="B34" s="32"/>
      <c r="C34" s="96"/>
      <c r="D34" s="83"/>
      <c r="E34" s="84"/>
      <c r="F34" s="84"/>
      <c r="G34" s="85"/>
      <c r="H34" s="53">
        <v>0</v>
      </c>
      <c r="I34" s="63">
        <v>0</v>
      </c>
      <c r="J34" s="64">
        <v>0</v>
      </c>
      <c r="K34" s="191">
        <v>0</v>
      </c>
      <c r="L34" s="65"/>
      <c r="M34" s="60"/>
      <c r="N34" s="198"/>
      <c r="O34" s="187"/>
      <c r="P34" s="118"/>
    </row>
    <row r="35" spans="1:16" x14ac:dyDescent="0.25">
      <c r="A35" s="35"/>
      <c r="B35" s="32"/>
      <c r="C35" s="96"/>
      <c r="D35" s="83"/>
      <c r="E35" s="84"/>
      <c r="F35" s="84"/>
      <c r="G35" s="85"/>
      <c r="H35" s="53">
        <v>0</v>
      </c>
      <c r="I35" s="63">
        <v>0</v>
      </c>
      <c r="J35" s="64">
        <v>0</v>
      </c>
      <c r="K35" s="191">
        <v>0</v>
      </c>
      <c r="L35" s="65"/>
      <c r="M35" s="60"/>
      <c r="N35" s="198"/>
      <c r="O35" s="187"/>
      <c r="P35" s="118"/>
    </row>
    <row r="36" spans="1:16" ht="15.75" thickBot="1" x14ac:dyDescent="0.3">
      <c r="A36" s="35"/>
      <c r="B36" s="32"/>
      <c r="C36" s="96"/>
      <c r="D36" s="83"/>
      <c r="E36" s="84"/>
      <c r="F36" s="84"/>
      <c r="G36" s="85"/>
      <c r="H36" s="57">
        <v>0</v>
      </c>
      <c r="I36" s="68">
        <v>0</v>
      </c>
      <c r="J36" s="69">
        <v>0</v>
      </c>
      <c r="K36" s="191">
        <v>0</v>
      </c>
      <c r="L36" s="70"/>
      <c r="M36" s="71"/>
      <c r="N36" s="199"/>
      <c r="O36" s="188"/>
      <c r="P36" s="119"/>
    </row>
    <row r="37" spans="1:16" ht="16.5" thickTop="1" thickBot="1" x14ac:dyDescent="0.3">
      <c r="A37" s="35"/>
      <c r="B37" s="34"/>
      <c r="C37" s="96"/>
      <c r="D37" s="83"/>
      <c r="E37" s="84"/>
      <c r="F37" s="84"/>
      <c r="G37" s="85"/>
      <c r="H37" s="101">
        <v>0</v>
      </c>
      <c r="I37" s="99">
        <v>0</v>
      </c>
      <c r="J37" s="100">
        <v>0</v>
      </c>
      <c r="K37" s="192">
        <v>0</v>
      </c>
      <c r="L37" s="77">
        <v>0</v>
      </c>
      <c r="M37" s="78">
        <v>0</v>
      </c>
      <c r="N37" s="201"/>
      <c r="O37" s="202"/>
      <c r="P37" s="119"/>
    </row>
    <row r="38" spans="1:16" ht="16.5" thickTop="1" thickBot="1" x14ac:dyDescent="0.3">
      <c r="A38" s="35"/>
      <c r="B38" s="21" t="s">
        <v>12</v>
      </c>
      <c r="C38" s="90"/>
      <c r="D38" s="90"/>
      <c r="E38" s="90"/>
      <c r="F38" s="90"/>
      <c r="G38" s="90"/>
      <c r="H38" s="91">
        <f t="shared" ref="H38:O38" si="0">SUM(H3:H37)</f>
        <v>1.0625</v>
      </c>
      <c r="I38" s="91">
        <f t="shared" si="0"/>
        <v>1.0625</v>
      </c>
      <c r="J38" s="91">
        <f t="shared" si="0"/>
        <v>0</v>
      </c>
      <c r="K38" s="125">
        <f>SUM(K3:K37)</f>
        <v>0</v>
      </c>
      <c r="L38" s="92">
        <f>SUM(L3:L37)</f>
        <v>1.0625</v>
      </c>
      <c r="M38" s="92">
        <f t="shared" si="0"/>
        <v>1.0625</v>
      </c>
      <c r="N38" s="92">
        <f t="shared" si="0"/>
        <v>0</v>
      </c>
      <c r="O38" s="93">
        <f t="shared" si="0"/>
        <v>0</v>
      </c>
      <c r="P38" s="121"/>
    </row>
    <row r="39" spans="1:16" ht="16.5" thickTop="1" thickBot="1" x14ac:dyDescent="0.3">
      <c r="A39" s="36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</row>
    <row r="40" spans="1:16" ht="17.25" thickTop="1" thickBot="1" x14ac:dyDescent="0.3">
      <c r="A40" s="36"/>
      <c r="B40" s="10" t="s">
        <v>13</v>
      </c>
      <c r="C40" s="23"/>
      <c r="D40" s="24"/>
      <c r="E40" s="24"/>
      <c r="F40" s="24"/>
      <c r="G40" s="24"/>
      <c r="H40" s="11">
        <f>H38</f>
        <v>1.0625</v>
      </c>
      <c r="I40" s="227">
        <f>SUM(I38:J38)</f>
        <v>1.0625</v>
      </c>
      <c r="J40" s="228"/>
      <c r="K40" s="25"/>
      <c r="L40" s="11">
        <f>L38</f>
        <v>1.0625</v>
      </c>
      <c r="M40" s="227">
        <f>SUM(M38:O38)</f>
        <v>1.0625</v>
      </c>
      <c r="N40" s="229"/>
      <c r="O40" s="230"/>
    </row>
    <row r="41" spans="1:16" ht="15.75" thickTop="1" x14ac:dyDescent="0.25"/>
    <row r="56" spans="2:16" ht="54.75" customHeight="1" x14ac:dyDescent="0.25">
      <c r="B56" s="239" t="str">
        <f ca="1">A3</f>
        <v>BRICE</v>
      </c>
      <c r="C56" s="239"/>
      <c r="D56" s="239"/>
      <c r="E56" s="239"/>
      <c r="F56" s="239"/>
      <c r="G56" s="239"/>
      <c r="H56" s="239"/>
    </row>
    <row r="57" spans="2:16" ht="58.5" customHeight="1" thickBot="1" x14ac:dyDescent="0.3">
      <c r="B57" s="239"/>
      <c r="C57" s="239"/>
      <c r="D57" s="239"/>
      <c r="E57" s="239"/>
      <c r="F57" s="239"/>
      <c r="G57" s="239"/>
      <c r="H57" s="239"/>
    </row>
    <row r="58" spans="2:16" ht="46.5" customHeight="1" thickTop="1" thickBot="1" x14ac:dyDescent="0.3">
      <c r="B58" s="37" t="s">
        <v>0</v>
      </c>
      <c r="C58" s="38" t="s">
        <v>1</v>
      </c>
      <c r="D58" s="39" t="s">
        <v>34</v>
      </c>
      <c r="E58" s="40" t="s">
        <v>35</v>
      </c>
      <c r="F58" s="40" t="s">
        <v>36</v>
      </c>
      <c r="G58" s="47" t="s">
        <v>37</v>
      </c>
      <c r="H58" s="48" t="s">
        <v>2</v>
      </c>
      <c r="I58" s="45" t="str">
        <f>"Dont
H Jour
("&amp;TEXT(HJ,"hh")&amp;" à "&amp;TEXT(HN,"hh")&amp;")"</f>
        <v>Dont
H Jour
(Copie De à Copie De)</v>
      </c>
      <c r="J58" s="41" t="str">
        <f>"Dont
H Nuit
("&amp;TEXT(HN,"hh")&amp;" à "&amp;TEXT(HJ,"hh")&amp;")"</f>
        <v>Dont
H Nuit
(Copie De à Copie De)</v>
      </c>
      <c r="K58" s="46" t="s">
        <v>3</v>
      </c>
      <c r="L58" s="44" t="s">
        <v>4</v>
      </c>
      <c r="M58" s="39" t="s">
        <v>54</v>
      </c>
      <c r="N58" s="40" t="s">
        <v>55</v>
      </c>
      <c r="O58" s="42" t="s">
        <v>56</v>
      </c>
      <c r="P58" s="42" t="s">
        <v>52</v>
      </c>
    </row>
    <row r="59" spans="2:16" ht="15.75" thickTop="1" x14ac:dyDescent="0.25">
      <c r="B59" s="144">
        <v>43647</v>
      </c>
      <c r="C59" s="145"/>
      <c r="D59" s="146">
        <v>0.33333333333333331</v>
      </c>
      <c r="E59" s="147">
        <v>0.5</v>
      </c>
      <c r="F59" s="147">
        <v>0.54166666666666663</v>
      </c>
      <c r="G59" s="148">
        <v>0.60416666666666663</v>
      </c>
      <c r="H59" s="149">
        <v>0.22916666666666666</v>
      </c>
      <c r="I59" s="150">
        <v>0.22916666666666666</v>
      </c>
      <c r="J59" s="151">
        <v>0</v>
      </c>
      <c r="K59" s="152"/>
      <c r="L59" s="59">
        <v>0</v>
      </c>
      <c r="M59" s="60">
        <v>0</v>
      </c>
      <c r="N59" s="61">
        <v>0</v>
      </c>
      <c r="O59" s="62">
        <v>0</v>
      </c>
      <c r="P59" s="117"/>
    </row>
    <row r="60" spans="2:16" x14ac:dyDescent="0.25">
      <c r="B60" s="153">
        <v>43648</v>
      </c>
      <c r="C60" s="154"/>
      <c r="D60" s="146">
        <v>0.32291666666666669</v>
      </c>
      <c r="E60" s="147">
        <v>0.58333333333333337</v>
      </c>
      <c r="F60" s="147">
        <v>0.60416666666666663</v>
      </c>
      <c r="G60" s="148">
        <v>0.83333333333333337</v>
      </c>
      <c r="H60" s="155">
        <v>0.48958333333333331</v>
      </c>
      <c r="I60" s="156">
        <v>0.48958333333333331</v>
      </c>
      <c r="J60" s="157">
        <v>0</v>
      </c>
      <c r="K60" s="152"/>
      <c r="L60" s="65">
        <v>0</v>
      </c>
      <c r="M60" s="60">
        <v>0</v>
      </c>
      <c r="N60" s="61">
        <v>0</v>
      </c>
      <c r="O60" s="66">
        <v>0</v>
      </c>
      <c r="P60" s="118"/>
    </row>
    <row r="61" spans="2:16" x14ac:dyDescent="0.25">
      <c r="B61" s="153">
        <v>43649</v>
      </c>
      <c r="C61" s="158"/>
      <c r="D61" s="146">
        <v>0.33333333333333331</v>
      </c>
      <c r="E61" s="147">
        <v>0.58333333333333337</v>
      </c>
      <c r="F61" s="147">
        <v>0.60416666666666663</v>
      </c>
      <c r="G61" s="148">
        <v>0.69791666666666663</v>
      </c>
      <c r="H61" s="155">
        <v>0.34375</v>
      </c>
      <c r="I61" s="156">
        <v>0.34375</v>
      </c>
      <c r="J61" s="157">
        <v>0</v>
      </c>
      <c r="K61" s="152"/>
      <c r="L61" s="65">
        <v>0</v>
      </c>
      <c r="M61" s="60">
        <v>0</v>
      </c>
      <c r="N61" s="67">
        <v>0</v>
      </c>
      <c r="O61" s="66">
        <v>0</v>
      </c>
      <c r="P61" s="118"/>
    </row>
    <row r="62" spans="2:16" x14ac:dyDescent="0.25">
      <c r="B62" s="153">
        <v>43650</v>
      </c>
      <c r="C62" s="154"/>
      <c r="D62" s="146"/>
      <c r="E62" s="147"/>
      <c r="F62" s="147"/>
      <c r="G62" s="148"/>
      <c r="H62" s="155"/>
      <c r="I62" s="156"/>
      <c r="J62" s="157"/>
      <c r="K62" s="152"/>
      <c r="L62" s="65">
        <v>0</v>
      </c>
      <c r="M62" s="60">
        <v>0</v>
      </c>
      <c r="N62" s="61">
        <v>0</v>
      </c>
      <c r="O62" s="66">
        <v>0</v>
      </c>
      <c r="P62" s="118"/>
    </row>
    <row r="63" spans="2:16" x14ac:dyDescent="0.25">
      <c r="B63" s="153">
        <v>43651</v>
      </c>
      <c r="C63" s="154"/>
      <c r="D63" s="146"/>
      <c r="E63" s="147"/>
      <c r="F63" s="147"/>
      <c r="G63" s="148"/>
      <c r="H63" s="155"/>
      <c r="I63" s="156"/>
      <c r="J63" s="157"/>
      <c r="K63" s="152"/>
      <c r="L63" s="65">
        <v>0</v>
      </c>
      <c r="M63" s="60">
        <v>0</v>
      </c>
      <c r="N63" s="61">
        <v>0</v>
      </c>
      <c r="O63" s="66">
        <v>0</v>
      </c>
      <c r="P63" s="118"/>
    </row>
    <row r="64" spans="2:16" ht="15.75" thickBot="1" x14ac:dyDescent="0.3">
      <c r="B64" s="153">
        <v>43652</v>
      </c>
      <c r="C64" s="154"/>
      <c r="D64" s="159"/>
      <c r="E64" s="160"/>
      <c r="F64" s="160"/>
      <c r="G64" s="161"/>
      <c r="H64" s="162"/>
      <c r="I64" s="163"/>
      <c r="J64" s="164"/>
      <c r="K64" s="165"/>
      <c r="L64" s="70">
        <v>0</v>
      </c>
      <c r="M64" s="71">
        <v>0</v>
      </c>
      <c r="N64" s="72">
        <v>0</v>
      </c>
      <c r="O64" s="73">
        <v>0</v>
      </c>
      <c r="P64" s="119"/>
    </row>
    <row r="65" spans="2:16" ht="16.5" thickTop="1" thickBot="1" x14ac:dyDescent="0.3">
      <c r="B65" s="166">
        <v>43653</v>
      </c>
      <c r="C65" s="167"/>
      <c r="D65" s="168"/>
      <c r="E65" s="169"/>
      <c r="F65" s="169"/>
      <c r="G65" s="170"/>
      <c r="H65" s="171"/>
      <c r="I65" s="172"/>
      <c r="J65" s="173"/>
      <c r="K65" s="174"/>
      <c r="L65" s="77">
        <v>1.0625</v>
      </c>
      <c r="M65" s="78">
        <v>1.0625</v>
      </c>
      <c r="N65" s="79"/>
      <c r="O65" s="80"/>
      <c r="P65" s="120"/>
    </row>
    <row r="66" spans="2:16" ht="16.5" thickTop="1" thickBot="1" x14ac:dyDescent="0.3">
      <c r="B66" s="133"/>
      <c r="C66" s="134"/>
      <c r="D66" s="135"/>
      <c r="E66" s="135"/>
      <c r="F66" s="135"/>
      <c r="G66" s="135"/>
      <c r="H66" s="136"/>
      <c r="I66" s="136"/>
      <c r="J66" s="136"/>
      <c r="K66" s="136"/>
      <c r="L66"/>
      <c r="M66"/>
      <c r="N66"/>
      <c r="O66"/>
      <c r="P66" s="137"/>
    </row>
    <row r="67" spans="2:16" ht="62.25" customHeight="1" thickTop="1" x14ac:dyDescent="0.25">
      <c r="B67" s="233" t="s">
        <v>58</v>
      </c>
      <c r="C67" s="234"/>
      <c r="D67" s="234"/>
      <c r="E67" s="234"/>
      <c r="F67" s="234"/>
      <c r="G67" s="234"/>
      <c r="H67" s="234"/>
      <c r="I67" s="235"/>
    </row>
    <row r="68" spans="2:16" ht="27.75" customHeight="1" thickBot="1" x14ac:dyDescent="0.3">
      <c r="B68" s="236" t="s">
        <v>57</v>
      </c>
      <c r="C68" s="237"/>
      <c r="D68" s="237"/>
      <c r="E68" s="237"/>
      <c r="F68" s="237"/>
      <c r="G68" s="237"/>
      <c r="H68" s="237"/>
      <c r="I68" s="238"/>
    </row>
    <row r="69" spans="2:16" ht="15.75" thickTop="1" x14ac:dyDescent="0.25">
      <c r="B69" s="129"/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29"/>
      <c r="P69" s="129"/>
    </row>
    <row r="70" spans="2:16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67" priority="9">
      <formula>MONTH($B$34)&lt;&gt;MONTH($B$22)</formula>
    </cfRule>
  </conditionalFormatting>
  <conditionalFormatting sqref="B3:K37">
    <cfRule type="expression" dxfId="66" priority="10">
      <formula>WEEKDAY($B3)=1</formula>
    </cfRule>
  </conditionalFormatting>
  <conditionalFormatting sqref="C3:C11 C13:C15 C20:C29 C17:C18 C31:C37">
    <cfRule type="expression" dxfId="65" priority="8">
      <formula>AND(COUNTIF(Fer,B3)=0,C3&lt;&gt;"")</formula>
    </cfRule>
  </conditionalFormatting>
  <conditionalFormatting sqref="B3:B37">
    <cfRule type="expression" dxfId="64" priority="7">
      <formula>COUNTIF(Fer,$B3)</formula>
    </cfRule>
  </conditionalFormatting>
  <conditionalFormatting sqref="B66:K66">
    <cfRule type="expression" dxfId="63" priority="6">
      <formula>WEEKDAY(#REF!)=1</formula>
    </cfRule>
  </conditionalFormatting>
  <conditionalFormatting sqref="C66">
    <cfRule type="expression" dxfId="62" priority="5">
      <formula>AND(COUNTIF(Fer,#REF!)=0,#REF!&lt;&gt;"")</formula>
    </cfRule>
  </conditionalFormatting>
  <conditionalFormatting sqref="B66:C66">
    <cfRule type="expression" dxfId="61" priority="4">
      <formula>COUNTIF(Fer,#REF!)</formula>
    </cfRule>
  </conditionalFormatting>
  <conditionalFormatting sqref="B59:K65">
    <cfRule type="expression" dxfId="60" priority="3">
      <formula>WEEKDAY(#REF!)=1</formula>
    </cfRule>
  </conditionalFormatting>
  <conditionalFormatting sqref="C59:C65">
    <cfRule type="expression" dxfId="59" priority="2">
      <formula>AND(COUNTIF(Fer,#REF!)=0,#REF!&lt;&gt;"")</formula>
    </cfRule>
  </conditionalFormatting>
  <conditionalFormatting sqref="B59:C65">
    <cfRule type="expression" dxfId="58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8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Q3" sqref="Q3"/>
    </sheetView>
  </sheetViews>
  <sheetFormatPr baseColWidth="10" defaultColWidth="11.42578125" defaultRowHeight="15" x14ac:dyDescent="0.25"/>
  <cols>
    <col min="1" max="1" width="10.7109375" style="19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206" customWidth="1"/>
    <col min="19" max="16384" width="11.42578125" style="9"/>
  </cols>
  <sheetData>
    <row r="1" spans="1:21" ht="39" customHeight="1" thickTop="1" thickBot="1" x14ac:dyDescent="0.3">
      <c r="A1" s="20"/>
      <c r="B1" s="26" t="s">
        <v>31</v>
      </c>
      <c r="C1" s="27" t="s">
        <v>29</v>
      </c>
      <c r="D1" s="103">
        <f>N38/"1:"</f>
        <v>0</v>
      </c>
      <c r="E1" s="28"/>
      <c r="F1" s="27" t="s">
        <v>30</v>
      </c>
      <c r="G1" s="104">
        <f>O38/"1:"</f>
        <v>0</v>
      </c>
      <c r="H1" s="28"/>
      <c r="I1" s="29" t="s">
        <v>32</v>
      </c>
      <c r="J1" s="29"/>
      <c r="K1" s="105">
        <f>J38/"1:"</f>
        <v>0</v>
      </c>
      <c r="L1" s="28"/>
      <c r="M1" s="29" t="s">
        <v>33</v>
      </c>
      <c r="N1" s="30"/>
      <c r="O1" s="106">
        <f>K38/"1:"</f>
        <v>0</v>
      </c>
    </row>
    <row r="2" spans="1:21" ht="40.5" customHeight="1" thickTop="1" thickBot="1" x14ac:dyDescent="0.3">
      <c r="A2" s="107">
        <v>43647</v>
      </c>
      <c r="B2" s="37" t="s">
        <v>0</v>
      </c>
      <c r="C2" s="38" t="s">
        <v>1</v>
      </c>
      <c r="D2" s="39" t="s">
        <v>34</v>
      </c>
      <c r="E2" s="40" t="s">
        <v>35</v>
      </c>
      <c r="F2" s="40" t="s">
        <v>36</v>
      </c>
      <c r="G2" s="47" t="s">
        <v>37</v>
      </c>
      <c r="H2" s="48" t="s">
        <v>2</v>
      </c>
      <c r="I2" s="45" t="str">
        <f>"Dont
H Jour
("&amp;TEXT(HJ,"hh")&amp;" à "&amp;TEXT(HN,"hh")&amp;")"</f>
        <v>Dont
H Jour
(Copie De à Copie De)</v>
      </c>
      <c r="J2" s="41" t="str">
        <f>"Dont
H Nuit
("&amp;TEXT(HN,"hh")&amp;" à "&amp;TEXT(HJ,"hh")&amp;")"</f>
        <v>Dont
H Nuit
(Copie De à Copie De)</v>
      </c>
      <c r="K2" s="46" t="s">
        <v>3</v>
      </c>
      <c r="L2" s="44" t="s">
        <v>4</v>
      </c>
      <c r="M2" s="39" t="s">
        <v>5</v>
      </c>
      <c r="N2" s="40" t="s">
        <v>6</v>
      </c>
      <c r="O2" s="42" t="s">
        <v>7</v>
      </c>
      <c r="P2" s="42" t="s">
        <v>52</v>
      </c>
      <c r="S2"/>
    </row>
    <row r="3" spans="1:21" ht="15.75" thickTop="1" x14ac:dyDescent="0.25">
      <c r="A3" s="231" t="str">
        <f ca="1">MID(CELL("filename",A1),FIND("]",CELL("filename",A1))+1,32)</f>
        <v>GABRIEL</v>
      </c>
      <c r="B3" s="31">
        <v>43647</v>
      </c>
      <c r="C3" s="94"/>
      <c r="D3" s="49">
        <v>0.33333333333333331</v>
      </c>
      <c r="E3" s="50">
        <v>0.5</v>
      </c>
      <c r="F3" s="50">
        <v>0.54166666666666663</v>
      </c>
      <c r="G3" s="51">
        <v>0.60416666666666663</v>
      </c>
      <c r="H3" s="52">
        <v>0.22916666666666666</v>
      </c>
      <c r="I3" s="58">
        <v>0.22916666666666666</v>
      </c>
      <c r="J3" s="193">
        <v>0</v>
      </c>
      <c r="K3" s="186"/>
      <c r="L3" s="59"/>
      <c r="M3" s="180"/>
      <c r="N3" s="197"/>
      <c r="O3" s="186"/>
      <c r="P3" s="117"/>
      <c r="Q3" s="206" t="s">
        <v>83</v>
      </c>
      <c r="R3" s="206" t="s">
        <v>82</v>
      </c>
      <c r="S3"/>
    </row>
    <row r="4" spans="1:21" x14ac:dyDescent="0.25">
      <c r="A4" s="232"/>
      <c r="B4" s="32">
        <v>43648</v>
      </c>
      <c r="C4" s="95"/>
      <c r="D4" s="49">
        <v>0.32291666666666669</v>
      </c>
      <c r="E4" s="50">
        <v>0.52083333333333337</v>
      </c>
      <c r="F4" s="50">
        <v>0.5625</v>
      </c>
      <c r="G4" s="51">
        <v>0.78472222222222221</v>
      </c>
      <c r="H4" s="53">
        <v>0.4201388888888889</v>
      </c>
      <c r="I4" s="63">
        <v>0.4201388888888889</v>
      </c>
      <c r="J4" s="194">
        <v>0</v>
      </c>
      <c r="K4" s="187"/>
      <c r="L4" s="65"/>
      <c r="M4" s="181"/>
      <c r="N4" s="198"/>
      <c r="O4" s="187"/>
      <c r="P4" s="118"/>
      <c r="Q4" s="206" t="s">
        <v>83</v>
      </c>
      <c r="R4" s="206" t="s">
        <v>82</v>
      </c>
      <c r="S4"/>
      <c r="U4" s="43"/>
    </row>
    <row r="5" spans="1:21" x14ac:dyDescent="0.25">
      <c r="A5" s="232"/>
      <c r="B5" s="32">
        <v>43649</v>
      </c>
      <c r="C5" s="96"/>
      <c r="D5" s="49">
        <v>0.32291666666666669</v>
      </c>
      <c r="E5" s="50">
        <v>0.5</v>
      </c>
      <c r="F5" s="50">
        <v>0.54166666666666663</v>
      </c>
      <c r="G5" s="51">
        <v>0.72222222222222221</v>
      </c>
      <c r="H5" s="53">
        <v>0.3576388888888889</v>
      </c>
      <c r="I5" s="63">
        <v>0.3576388888888889</v>
      </c>
      <c r="J5" s="194">
        <v>0</v>
      </c>
      <c r="K5" s="187"/>
      <c r="L5" s="65"/>
      <c r="M5" s="181"/>
      <c r="N5" s="198"/>
      <c r="O5" s="187"/>
      <c r="P5" s="118"/>
      <c r="Q5" s="206" t="s">
        <v>83</v>
      </c>
      <c r="R5" s="206" t="s">
        <v>82</v>
      </c>
      <c r="S5"/>
    </row>
    <row r="6" spans="1:21" x14ac:dyDescent="0.25">
      <c r="A6" s="232"/>
      <c r="B6" s="32">
        <v>43650</v>
      </c>
      <c r="C6" s="95"/>
      <c r="D6" s="49"/>
      <c r="E6" s="50"/>
      <c r="F6" s="50"/>
      <c r="G6" s="51"/>
      <c r="H6" s="53"/>
      <c r="I6" s="63"/>
      <c r="J6" s="194"/>
      <c r="K6" s="187"/>
      <c r="L6" s="65"/>
      <c r="M6" s="181"/>
      <c r="N6" s="198"/>
      <c r="O6" s="187"/>
      <c r="P6" s="118"/>
      <c r="Q6" s="206" t="s">
        <v>83</v>
      </c>
      <c r="R6" s="206" t="s">
        <v>82</v>
      </c>
      <c r="S6"/>
    </row>
    <row r="7" spans="1:21" x14ac:dyDescent="0.25">
      <c r="A7" s="232"/>
      <c r="B7" s="32">
        <v>43651</v>
      </c>
      <c r="C7" s="95"/>
      <c r="D7" s="49"/>
      <c r="E7" s="50"/>
      <c r="F7" s="50"/>
      <c r="G7" s="51"/>
      <c r="H7" s="53"/>
      <c r="I7" s="63"/>
      <c r="J7" s="194"/>
      <c r="K7" s="187"/>
      <c r="L7" s="65"/>
      <c r="M7" s="181"/>
      <c r="N7" s="198"/>
      <c r="O7" s="187"/>
      <c r="P7" s="118"/>
      <c r="Q7" s="206" t="s">
        <v>83</v>
      </c>
      <c r="R7" s="206" t="s">
        <v>82</v>
      </c>
      <c r="S7"/>
    </row>
    <row r="8" spans="1:21" ht="15.75" thickBot="1" x14ac:dyDescent="0.3">
      <c r="A8" s="232"/>
      <c r="B8" s="32">
        <v>43652</v>
      </c>
      <c r="C8" s="95"/>
      <c r="D8" s="54"/>
      <c r="E8" s="55"/>
      <c r="F8" s="55"/>
      <c r="G8" s="56"/>
      <c r="H8" s="57"/>
      <c r="I8" s="68"/>
      <c r="J8" s="69"/>
      <c r="K8" s="191"/>
      <c r="L8" s="70"/>
      <c r="M8" s="182"/>
      <c r="N8" s="199"/>
      <c r="O8" s="188"/>
      <c r="P8" s="119"/>
      <c r="Q8" s="206" t="s">
        <v>83</v>
      </c>
      <c r="R8" s="206" t="s">
        <v>82</v>
      </c>
      <c r="S8"/>
    </row>
    <row r="9" spans="1:21" ht="16.5" thickTop="1" thickBot="1" x14ac:dyDescent="0.3">
      <c r="A9" s="232"/>
      <c r="B9" s="33">
        <v>43653</v>
      </c>
      <c r="C9" s="97"/>
      <c r="D9" s="74"/>
      <c r="E9" s="75"/>
      <c r="F9" s="75"/>
      <c r="G9" s="76"/>
      <c r="H9" s="98"/>
      <c r="I9" s="99"/>
      <c r="J9" s="100"/>
      <c r="K9" s="196"/>
      <c r="L9" s="77">
        <v>1.0069444444444444</v>
      </c>
      <c r="M9" s="78">
        <v>1.0069444444444444</v>
      </c>
      <c r="N9" s="201"/>
      <c r="O9" s="202"/>
      <c r="P9" s="119"/>
      <c r="Q9" s="206" t="s">
        <v>83</v>
      </c>
      <c r="R9" s="206" t="s">
        <v>82</v>
      </c>
    </row>
    <row r="10" spans="1:21" ht="15.75" thickTop="1" x14ac:dyDescent="0.25">
      <c r="A10" s="232"/>
      <c r="B10" s="31">
        <v>43654</v>
      </c>
      <c r="C10" s="94"/>
      <c r="D10" s="49"/>
      <c r="E10" s="50"/>
      <c r="F10" s="50"/>
      <c r="G10" s="81"/>
      <c r="H10" s="53"/>
      <c r="I10" s="63"/>
      <c r="J10" s="64"/>
      <c r="K10" s="195"/>
      <c r="L10" s="53"/>
      <c r="M10" s="184"/>
      <c r="N10" s="200"/>
      <c r="O10" s="189"/>
      <c r="P10" s="118"/>
      <c r="Q10" s="206" t="s">
        <v>83</v>
      </c>
      <c r="R10" s="206" t="s">
        <v>82</v>
      </c>
    </row>
    <row r="11" spans="1:21" x14ac:dyDescent="0.25">
      <c r="A11" s="232"/>
      <c r="B11" s="32">
        <v>43655</v>
      </c>
      <c r="C11" s="95"/>
      <c r="D11" s="54"/>
      <c r="E11" s="55"/>
      <c r="F11" s="55"/>
      <c r="G11" s="82"/>
      <c r="H11" s="53"/>
      <c r="I11" s="63"/>
      <c r="J11" s="64"/>
      <c r="K11" s="191"/>
      <c r="L11" s="65"/>
      <c r="M11" s="185"/>
      <c r="N11" s="198"/>
      <c r="O11" s="187"/>
      <c r="P11" s="118"/>
      <c r="Q11" s="206" t="s">
        <v>83</v>
      </c>
      <c r="R11" s="206" t="s">
        <v>82</v>
      </c>
    </row>
    <row r="12" spans="1:21" x14ac:dyDescent="0.25">
      <c r="A12" s="232"/>
      <c r="B12" s="32">
        <v>43656</v>
      </c>
      <c r="C12" s="95"/>
      <c r="D12" s="54"/>
      <c r="E12" s="55"/>
      <c r="F12" s="55"/>
      <c r="G12" s="82"/>
      <c r="H12" s="53"/>
      <c r="I12" s="63"/>
      <c r="J12" s="64"/>
      <c r="K12" s="191"/>
      <c r="L12" s="65"/>
      <c r="M12" s="185"/>
      <c r="N12" s="198"/>
      <c r="O12" s="187"/>
      <c r="P12" s="118"/>
      <c r="Q12" s="206" t="s">
        <v>83</v>
      </c>
      <c r="R12" s="206" t="s">
        <v>82</v>
      </c>
    </row>
    <row r="13" spans="1:21" x14ac:dyDescent="0.25">
      <c r="A13" s="232"/>
      <c r="B13" s="32">
        <v>43657</v>
      </c>
      <c r="C13" s="95"/>
      <c r="D13" s="54"/>
      <c r="E13" s="55"/>
      <c r="F13" s="55"/>
      <c r="G13" s="82"/>
      <c r="H13" s="53"/>
      <c r="I13" s="63"/>
      <c r="J13" s="64"/>
      <c r="K13" s="191"/>
      <c r="L13" s="65"/>
      <c r="M13" s="185"/>
      <c r="N13" s="198"/>
      <c r="O13" s="187"/>
      <c r="P13" s="118"/>
      <c r="Q13" s="206" t="s">
        <v>83</v>
      </c>
      <c r="R13" s="206" t="s">
        <v>82</v>
      </c>
    </row>
    <row r="14" spans="1:21" x14ac:dyDescent="0.25">
      <c r="A14" s="232"/>
      <c r="B14" s="32">
        <v>43658</v>
      </c>
      <c r="C14" s="95"/>
      <c r="D14" s="54"/>
      <c r="E14" s="55"/>
      <c r="F14" s="55"/>
      <c r="G14" s="82"/>
      <c r="H14" s="53"/>
      <c r="I14" s="63"/>
      <c r="J14" s="64"/>
      <c r="K14" s="191"/>
      <c r="L14" s="65"/>
      <c r="M14" s="185"/>
      <c r="N14" s="198"/>
      <c r="O14" s="187"/>
      <c r="P14" s="118"/>
      <c r="Q14" s="206" t="s">
        <v>83</v>
      </c>
      <c r="R14" s="206" t="s">
        <v>82</v>
      </c>
    </row>
    <row r="15" spans="1:21" ht="15.75" thickBot="1" x14ac:dyDescent="0.3">
      <c r="A15" s="232"/>
      <c r="B15" s="32">
        <v>43659</v>
      </c>
      <c r="C15" s="96"/>
      <c r="D15" s="83"/>
      <c r="E15" s="84"/>
      <c r="F15" s="84"/>
      <c r="G15" s="85"/>
      <c r="H15" s="57"/>
      <c r="I15" s="68"/>
      <c r="J15" s="69"/>
      <c r="K15" s="191"/>
      <c r="L15" s="70"/>
      <c r="M15" s="183"/>
      <c r="N15" s="199"/>
      <c r="O15" s="188"/>
      <c r="P15" s="119"/>
      <c r="Q15" s="206" t="s">
        <v>83</v>
      </c>
      <c r="R15" s="206" t="s">
        <v>82</v>
      </c>
    </row>
    <row r="16" spans="1:21" ht="16.5" thickTop="1" thickBot="1" x14ac:dyDescent="0.3">
      <c r="A16" s="232"/>
      <c r="B16" s="33">
        <v>43660</v>
      </c>
      <c r="C16" s="97"/>
      <c r="D16" s="74"/>
      <c r="E16" s="75"/>
      <c r="F16" s="75"/>
      <c r="G16" s="86"/>
      <c r="H16" s="101"/>
      <c r="I16" s="99"/>
      <c r="J16" s="100"/>
      <c r="K16" s="192"/>
      <c r="L16" s="77">
        <v>0</v>
      </c>
      <c r="M16" s="78">
        <v>0</v>
      </c>
      <c r="N16" s="201"/>
      <c r="O16" s="202"/>
      <c r="P16" s="119"/>
      <c r="Q16" s="206" t="s">
        <v>83</v>
      </c>
      <c r="R16" s="206" t="s">
        <v>82</v>
      </c>
    </row>
    <row r="17" spans="1:18" ht="15.75" thickTop="1" x14ac:dyDescent="0.25">
      <c r="A17" s="35"/>
      <c r="B17" s="31">
        <v>43661</v>
      </c>
      <c r="C17" s="102"/>
      <c r="D17" s="87"/>
      <c r="E17" s="88"/>
      <c r="F17" s="88"/>
      <c r="G17" s="89"/>
      <c r="H17" s="53"/>
      <c r="I17" s="63"/>
      <c r="J17" s="64"/>
      <c r="K17" s="195"/>
      <c r="L17" s="53"/>
      <c r="M17" s="60"/>
      <c r="N17" s="200"/>
      <c r="O17" s="189"/>
      <c r="P17" s="118" t="s">
        <v>77</v>
      </c>
      <c r="Q17" s="206" t="s">
        <v>83</v>
      </c>
      <c r="R17" s="206" t="s">
        <v>82</v>
      </c>
    </row>
    <row r="18" spans="1:18" x14ac:dyDescent="0.25">
      <c r="A18" s="35"/>
      <c r="B18" s="32">
        <v>43662</v>
      </c>
      <c r="C18" s="96"/>
      <c r="D18" s="83"/>
      <c r="E18" s="84"/>
      <c r="F18" s="84"/>
      <c r="G18" s="85"/>
      <c r="H18" s="53"/>
      <c r="I18" s="63"/>
      <c r="J18" s="64"/>
      <c r="K18" s="191"/>
      <c r="L18" s="65"/>
      <c r="M18" s="60"/>
      <c r="N18" s="198"/>
      <c r="O18" s="187"/>
      <c r="P18" s="118" t="s">
        <v>77</v>
      </c>
      <c r="Q18" s="206" t="s">
        <v>83</v>
      </c>
      <c r="R18" s="206" t="s">
        <v>82</v>
      </c>
    </row>
    <row r="19" spans="1:18" x14ac:dyDescent="0.25">
      <c r="A19" s="35"/>
      <c r="B19" s="32">
        <v>43663</v>
      </c>
      <c r="C19" s="96"/>
      <c r="D19" s="83"/>
      <c r="E19" s="84"/>
      <c r="F19" s="84"/>
      <c r="G19" s="85"/>
      <c r="H19" s="53"/>
      <c r="I19" s="63"/>
      <c r="J19" s="64"/>
      <c r="K19" s="191"/>
      <c r="L19" s="65"/>
      <c r="M19" s="60"/>
      <c r="N19" s="198"/>
      <c r="O19" s="187"/>
      <c r="P19" s="118"/>
      <c r="Q19" s="206" t="s">
        <v>83</v>
      </c>
      <c r="R19" s="206" t="s">
        <v>82</v>
      </c>
    </row>
    <row r="20" spans="1:18" x14ac:dyDescent="0.25">
      <c r="A20" s="35"/>
      <c r="B20" s="32">
        <v>43664</v>
      </c>
      <c r="C20" s="96"/>
      <c r="D20" s="83"/>
      <c r="E20" s="84"/>
      <c r="F20" s="84"/>
      <c r="G20" s="85"/>
      <c r="H20" s="53"/>
      <c r="I20" s="63"/>
      <c r="J20" s="64"/>
      <c r="K20" s="191"/>
      <c r="L20" s="65"/>
      <c r="M20" s="60"/>
      <c r="N20" s="198"/>
      <c r="O20" s="187"/>
      <c r="P20" s="118"/>
      <c r="Q20" s="206" t="s">
        <v>83</v>
      </c>
      <c r="R20" s="206" t="s">
        <v>82</v>
      </c>
    </row>
    <row r="21" spans="1:18" x14ac:dyDescent="0.25">
      <c r="A21" s="35"/>
      <c r="B21" s="32">
        <v>43665</v>
      </c>
      <c r="C21" s="96"/>
      <c r="D21" s="83"/>
      <c r="E21" s="84"/>
      <c r="F21" s="84"/>
      <c r="G21" s="85"/>
      <c r="H21" s="53"/>
      <c r="I21" s="63"/>
      <c r="J21" s="64"/>
      <c r="K21" s="191"/>
      <c r="L21" s="65"/>
      <c r="M21" s="60"/>
      <c r="N21" s="198"/>
      <c r="O21" s="187"/>
      <c r="P21" s="118"/>
      <c r="Q21" s="206" t="s">
        <v>83</v>
      </c>
      <c r="R21" s="206" t="s">
        <v>82</v>
      </c>
    </row>
    <row r="22" spans="1:18" ht="15.75" thickBot="1" x14ac:dyDescent="0.3">
      <c r="A22" s="35"/>
      <c r="B22" s="32">
        <v>43666</v>
      </c>
      <c r="C22" s="96"/>
      <c r="D22" s="83"/>
      <c r="E22" s="84"/>
      <c r="F22" s="84"/>
      <c r="G22" s="85"/>
      <c r="H22" s="57"/>
      <c r="I22" s="68"/>
      <c r="J22" s="69"/>
      <c r="K22" s="191"/>
      <c r="L22" s="70"/>
      <c r="M22" s="71"/>
      <c r="N22" s="199"/>
      <c r="O22" s="188"/>
      <c r="P22" s="119"/>
      <c r="Q22" s="206" t="s">
        <v>83</v>
      </c>
      <c r="R22" s="206" t="s">
        <v>82</v>
      </c>
    </row>
    <row r="23" spans="1:18" ht="16.5" thickTop="1" thickBot="1" x14ac:dyDescent="0.3">
      <c r="A23" s="35"/>
      <c r="B23" s="33">
        <v>43667</v>
      </c>
      <c r="C23" s="97"/>
      <c r="D23" s="74"/>
      <c r="E23" s="75"/>
      <c r="F23" s="75"/>
      <c r="G23" s="86"/>
      <c r="H23" s="101"/>
      <c r="I23" s="99"/>
      <c r="J23" s="100"/>
      <c r="K23" s="192"/>
      <c r="L23" s="77">
        <v>0</v>
      </c>
      <c r="M23" s="78">
        <v>0</v>
      </c>
      <c r="N23" s="201"/>
      <c r="O23" s="202"/>
      <c r="P23" s="119"/>
      <c r="Q23" s="206" t="s">
        <v>83</v>
      </c>
      <c r="R23" s="206" t="s">
        <v>82</v>
      </c>
    </row>
    <row r="24" spans="1:18" ht="15.75" thickTop="1" x14ac:dyDescent="0.25">
      <c r="A24" s="35"/>
      <c r="B24" s="31">
        <v>43668</v>
      </c>
      <c r="C24" s="102"/>
      <c r="D24" s="87"/>
      <c r="E24" s="88"/>
      <c r="F24" s="88"/>
      <c r="G24" s="89"/>
      <c r="H24" s="53"/>
      <c r="I24" s="63"/>
      <c r="J24" s="64"/>
      <c r="K24" s="195"/>
      <c r="L24" s="53"/>
      <c r="M24" s="60"/>
      <c r="N24" s="200"/>
      <c r="O24" s="189"/>
      <c r="P24" s="118"/>
      <c r="Q24" s="206" t="s">
        <v>83</v>
      </c>
      <c r="R24" s="206" t="s">
        <v>82</v>
      </c>
    </row>
    <row r="25" spans="1:18" x14ac:dyDescent="0.25">
      <c r="A25" s="35"/>
      <c r="B25" s="32">
        <v>43669</v>
      </c>
      <c r="C25" s="96"/>
      <c r="D25" s="83"/>
      <c r="E25" s="84"/>
      <c r="F25" s="84"/>
      <c r="G25" s="85"/>
      <c r="H25" s="53"/>
      <c r="I25" s="63"/>
      <c r="J25" s="64"/>
      <c r="K25" s="191"/>
      <c r="L25" s="65"/>
      <c r="M25" s="60"/>
      <c r="N25" s="198"/>
      <c r="O25" s="187"/>
      <c r="P25" s="118"/>
      <c r="Q25" s="206" t="s">
        <v>83</v>
      </c>
      <c r="R25" s="206" t="s">
        <v>82</v>
      </c>
    </row>
    <row r="26" spans="1:18" x14ac:dyDescent="0.25">
      <c r="A26" s="35"/>
      <c r="B26" s="32">
        <v>43670</v>
      </c>
      <c r="C26" s="96"/>
      <c r="D26" s="83"/>
      <c r="E26" s="84"/>
      <c r="F26" s="84"/>
      <c r="G26" s="85"/>
      <c r="H26" s="53"/>
      <c r="I26" s="63"/>
      <c r="J26" s="64"/>
      <c r="K26" s="191"/>
      <c r="L26" s="65"/>
      <c r="M26" s="60"/>
      <c r="N26" s="198"/>
      <c r="O26" s="187"/>
      <c r="P26" s="118"/>
      <c r="Q26" s="206" t="s">
        <v>83</v>
      </c>
      <c r="R26" s="206" t="s">
        <v>82</v>
      </c>
    </row>
    <row r="27" spans="1:18" x14ac:dyDescent="0.25">
      <c r="A27" s="35"/>
      <c r="B27" s="32">
        <v>43671</v>
      </c>
      <c r="C27" s="96"/>
      <c r="D27" s="83"/>
      <c r="E27" s="84"/>
      <c r="F27" s="84"/>
      <c r="G27" s="85"/>
      <c r="H27" s="53"/>
      <c r="I27" s="63"/>
      <c r="J27" s="64"/>
      <c r="K27" s="191"/>
      <c r="L27" s="65"/>
      <c r="M27" s="60"/>
      <c r="N27" s="198"/>
      <c r="O27" s="187"/>
      <c r="P27" s="118"/>
      <c r="Q27" s="206" t="s">
        <v>83</v>
      </c>
      <c r="R27" s="206" t="s">
        <v>82</v>
      </c>
    </row>
    <row r="28" spans="1:18" x14ac:dyDescent="0.25">
      <c r="A28" s="35"/>
      <c r="B28" s="32">
        <v>43672</v>
      </c>
      <c r="C28" s="96"/>
      <c r="D28" s="83"/>
      <c r="E28" s="84"/>
      <c r="F28" s="84"/>
      <c r="G28" s="85"/>
      <c r="H28" s="53"/>
      <c r="I28" s="63"/>
      <c r="J28" s="64"/>
      <c r="K28" s="191"/>
      <c r="L28" s="65"/>
      <c r="M28" s="60"/>
      <c r="N28" s="198"/>
      <c r="O28" s="187"/>
      <c r="P28" s="118"/>
      <c r="Q28" s="206" t="s">
        <v>83</v>
      </c>
      <c r="R28" s="206" t="s">
        <v>82</v>
      </c>
    </row>
    <row r="29" spans="1:18" ht="15.75" thickBot="1" x14ac:dyDescent="0.3">
      <c r="A29" s="35"/>
      <c r="B29" s="32">
        <v>43673</v>
      </c>
      <c r="C29" s="96"/>
      <c r="D29" s="83"/>
      <c r="E29" s="84"/>
      <c r="F29" s="84"/>
      <c r="G29" s="85"/>
      <c r="H29" s="57"/>
      <c r="I29" s="68"/>
      <c r="J29" s="69"/>
      <c r="K29" s="191"/>
      <c r="L29" s="70"/>
      <c r="M29" s="71"/>
      <c r="N29" s="199"/>
      <c r="O29" s="188"/>
      <c r="P29" s="119"/>
      <c r="Q29" s="206" t="s">
        <v>83</v>
      </c>
      <c r="R29" s="206" t="s">
        <v>82</v>
      </c>
    </row>
    <row r="30" spans="1:18" ht="16.5" thickTop="1" thickBot="1" x14ac:dyDescent="0.3">
      <c r="A30" s="35"/>
      <c r="B30" s="33">
        <v>43674</v>
      </c>
      <c r="C30" s="97"/>
      <c r="D30" s="74"/>
      <c r="E30" s="75"/>
      <c r="F30" s="75"/>
      <c r="G30" s="86"/>
      <c r="H30" s="101"/>
      <c r="I30" s="99"/>
      <c r="J30" s="100"/>
      <c r="K30" s="192"/>
      <c r="L30" s="77">
        <v>0</v>
      </c>
      <c r="M30" s="78">
        <v>0</v>
      </c>
      <c r="N30" s="201"/>
      <c r="O30" s="202"/>
      <c r="P30" s="119"/>
      <c r="Q30" s="206" t="s">
        <v>83</v>
      </c>
      <c r="R30" s="206" t="s">
        <v>82</v>
      </c>
    </row>
    <row r="31" spans="1:18" ht="15.75" thickTop="1" x14ac:dyDescent="0.25">
      <c r="A31" s="35"/>
      <c r="B31" s="31"/>
      <c r="C31" s="102"/>
      <c r="D31" s="87"/>
      <c r="E31" s="88"/>
      <c r="F31" s="88"/>
      <c r="G31" s="89"/>
      <c r="H31" s="53"/>
      <c r="I31" s="63"/>
      <c r="J31" s="64"/>
      <c r="K31" s="195"/>
      <c r="L31" s="53"/>
      <c r="M31" s="60"/>
      <c r="N31" s="200"/>
      <c r="O31" s="189"/>
      <c r="P31" s="119"/>
    </row>
    <row r="32" spans="1:18" x14ac:dyDescent="0.25">
      <c r="A32" s="35"/>
      <c r="B32" s="32"/>
      <c r="C32" s="96"/>
      <c r="D32" s="83"/>
      <c r="E32" s="84"/>
      <c r="F32" s="84"/>
      <c r="G32" s="85"/>
      <c r="H32" s="53">
        <v>0</v>
      </c>
      <c r="I32" s="63">
        <v>0</v>
      </c>
      <c r="J32" s="64">
        <v>0</v>
      </c>
      <c r="K32" s="191">
        <v>0</v>
      </c>
      <c r="L32" s="65"/>
      <c r="M32" s="60"/>
      <c r="N32" s="198"/>
      <c r="O32" s="187"/>
      <c r="P32" s="118"/>
    </row>
    <row r="33" spans="1:16" x14ac:dyDescent="0.25">
      <c r="A33" s="35"/>
      <c r="B33" s="32"/>
      <c r="C33" s="96"/>
      <c r="D33" s="83"/>
      <c r="E33" s="84"/>
      <c r="F33" s="84"/>
      <c r="G33" s="85"/>
      <c r="H33" s="53">
        <v>0</v>
      </c>
      <c r="I33" s="63">
        <v>0</v>
      </c>
      <c r="J33" s="64">
        <v>0</v>
      </c>
      <c r="K33" s="191">
        <v>0</v>
      </c>
      <c r="L33" s="65"/>
      <c r="M33" s="60"/>
      <c r="N33" s="198"/>
      <c r="O33" s="187"/>
      <c r="P33" s="118"/>
    </row>
    <row r="34" spans="1:16" x14ac:dyDescent="0.25">
      <c r="A34" s="35"/>
      <c r="B34" s="32"/>
      <c r="C34" s="96"/>
      <c r="D34" s="83"/>
      <c r="E34" s="84"/>
      <c r="F34" s="84"/>
      <c r="G34" s="85"/>
      <c r="H34" s="53">
        <v>0</v>
      </c>
      <c r="I34" s="63">
        <v>0</v>
      </c>
      <c r="J34" s="64">
        <v>0</v>
      </c>
      <c r="K34" s="191">
        <v>0</v>
      </c>
      <c r="L34" s="65"/>
      <c r="M34" s="60"/>
      <c r="N34" s="198"/>
      <c r="O34" s="187"/>
      <c r="P34" s="118"/>
    </row>
    <row r="35" spans="1:16" x14ac:dyDescent="0.25">
      <c r="A35" s="35"/>
      <c r="B35" s="32"/>
      <c r="C35" s="96"/>
      <c r="D35" s="83"/>
      <c r="E35" s="84"/>
      <c r="F35" s="84"/>
      <c r="G35" s="85"/>
      <c r="H35" s="53">
        <v>0</v>
      </c>
      <c r="I35" s="63">
        <v>0</v>
      </c>
      <c r="J35" s="64">
        <v>0</v>
      </c>
      <c r="K35" s="191">
        <v>0</v>
      </c>
      <c r="L35" s="65"/>
      <c r="M35" s="60"/>
      <c r="N35" s="198"/>
      <c r="O35" s="187"/>
      <c r="P35" s="118"/>
    </row>
    <row r="36" spans="1:16" ht="15.75" thickBot="1" x14ac:dyDescent="0.3">
      <c r="A36" s="35"/>
      <c r="B36" s="32"/>
      <c r="C36" s="96"/>
      <c r="D36" s="83"/>
      <c r="E36" s="84"/>
      <c r="F36" s="84"/>
      <c r="G36" s="85"/>
      <c r="H36" s="57">
        <v>0</v>
      </c>
      <c r="I36" s="68">
        <v>0</v>
      </c>
      <c r="J36" s="69">
        <v>0</v>
      </c>
      <c r="K36" s="191">
        <v>0</v>
      </c>
      <c r="L36" s="70"/>
      <c r="M36" s="71"/>
      <c r="N36" s="199"/>
      <c r="O36" s="188"/>
      <c r="P36" s="119"/>
    </row>
    <row r="37" spans="1:16" ht="16.5" thickTop="1" thickBot="1" x14ac:dyDescent="0.3">
      <c r="A37" s="35"/>
      <c r="B37" s="34"/>
      <c r="C37" s="96"/>
      <c r="D37" s="83"/>
      <c r="E37" s="84"/>
      <c r="F37" s="84"/>
      <c r="G37" s="85"/>
      <c r="H37" s="101">
        <v>0</v>
      </c>
      <c r="I37" s="99">
        <v>0</v>
      </c>
      <c r="J37" s="100">
        <v>0</v>
      </c>
      <c r="K37" s="192">
        <v>0</v>
      </c>
      <c r="L37" s="77">
        <v>0</v>
      </c>
      <c r="M37" s="78">
        <v>0</v>
      </c>
      <c r="N37" s="201"/>
      <c r="O37" s="202"/>
      <c r="P37" s="119"/>
    </row>
    <row r="38" spans="1:16" ht="16.5" thickTop="1" thickBot="1" x14ac:dyDescent="0.3">
      <c r="A38" s="35"/>
      <c r="B38" s="21" t="s">
        <v>12</v>
      </c>
      <c r="C38" s="90"/>
      <c r="D38" s="90"/>
      <c r="E38" s="90"/>
      <c r="F38" s="90"/>
      <c r="G38" s="90"/>
      <c r="H38" s="91">
        <f t="shared" ref="H38:O38" si="0">SUM(H3:H37)</f>
        <v>1.0069444444444444</v>
      </c>
      <c r="I38" s="91">
        <f t="shared" si="0"/>
        <v>1.0069444444444444</v>
      </c>
      <c r="J38" s="91">
        <f t="shared" si="0"/>
        <v>0</v>
      </c>
      <c r="K38" s="125">
        <f>SUM(K3:K37)</f>
        <v>0</v>
      </c>
      <c r="L38" s="92">
        <f>SUM(L3:L37)</f>
        <v>1.0069444444444444</v>
      </c>
      <c r="M38" s="92">
        <f t="shared" si="0"/>
        <v>1.0069444444444444</v>
      </c>
      <c r="N38" s="92">
        <f t="shared" si="0"/>
        <v>0</v>
      </c>
      <c r="O38" s="93">
        <f t="shared" si="0"/>
        <v>0</v>
      </c>
      <c r="P38" s="121"/>
    </row>
    <row r="39" spans="1:16" ht="16.5" thickTop="1" thickBot="1" x14ac:dyDescent="0.3">
      <c r="A39" s="36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</row>
    <row r="40" spans="1:16" ht="17.25" thickTop="1" thickBot="1" x14ac:dyDescent="0.3">
      <c r="A40" s="36"/>
      <c r="B40" s="10" t="s">
        <v>13</v>
      </c>
      <c r="C40" s="23"/>
      <c r="D40" s="24"/>
      <c r="E40" s="24"/>
      <c r="F40" s="24"/>
      <c r="G40" s="24"/>
      <c r="H40" s="11">
        <f>H38</f>
        <v>1.0069444444444444</v>
      </c>
      <c r="I40" s="227">
        <f>SUM(I38:J38)</f>
        <v>1.0069444444444444</v>
      </c>
      <c r="J40" s="228"/>
      <c r="K40" s="25"/>
      <c r="L40" s="11">
        <f>L38</f>
        <v>1.0069444444444444</v>
      </c>
      <c r="M40" s="227">
        <f>SUM(M38:O38)</f>
        <v>1.0069444444444444</v>
      </c>
      <c r="N40" s="229"/>
      <c r="O40" s="230"/>
    </row>
    <row r="41" spans="1:16" ht="15.75" thickTop="1" x14ac:dyDescent="0.25"/>
    <row r="56" spans="2:16" ht="54.75" customHeight="1" x14ac:dyDescent="0.25">
      <c r="B56" s="239" t="str">
        <f ca="1">A3</f>
        <v>GABRIEL</v>
      </c>
      <c r="C56" s="239"/>
      <c r="D56" s="239"/>
      <c r="E56" s="239"/>
      <c r="F56" s="239"/>
      <c r="G56" s="239"/>
      <c r="H56" s="239"/>
    </row>
    <row r="57" spans="2:16" ht="58.5" customHeight="1" thickBot="1" x14ac:dyDescent="0.3">
      <c r="B57" s="239"/>
      <c r="C57" s="239"/>
      <c r="D57" s="239"/>
      <c r="E57" s="239"/>
      <c r="F57" s="239"/>
      <c r="G57" s="239"/>
      <c r="H57" s="239"/>
    </row>
    <row r="58" spans="2:16" ht="46.5" customHeight="1" thickTop="1" thickBot="1" x14ac:dyDescent="0.3">
      <c r="B58" s="37" t="s">
        <v>0</v>
      </c>
      <c r="C58" s="38" t="s">
        <v>1</v>
      </c>
      <c r="D58" s="39" t="s">
        <v>34</v>
      </c>
      <c r="E58" s="40" t="s">
        <v>35</v>
      </c>
      <c r="F58" s="40" t="s">
        <v>36</v>
      </c>
      <c r="G58" s="47" t="s">
        <v>37</v>
      </c>
      <c r="H58" s="48" t="s">
        <v>2</v>
      </c>
      <c r="I58" s="45" t="str">
        <f>"Dont
H Jour
("&amp;TEXT(HJ,"hh")&amp;" à "&amp;TEXT(HN,"hh")&amp;")"</f>
        <v>Dont
H Jour
(Copie De à Copie De)</v>
      </c>
      <c r="J58" s="41" t="str">
        <f>"Dont
H Nuit
("&amp;TEXT(HN,"hh")&amp;" à "&amp;TEXT(HJ,"hh")&amp;")"</f>
        <v>Dont
H Nuit
(Copie De à Copie De)</v>
      </c>
      <c r="K58" s="46" t="s">
        <v>3</v>
      </c>
      <c r="L58" s="44" t="s">
        <v>4</v>
      </c>
      <c r="M58" s="39" t="s">
        <v>54</v>
      </c>
      <c r="N58" s="40" t="s">
        <v>55</v>
      </c>
      <c r="O58" s="42" t="s">
        <v>56</v>
      </c>
      <c r="P58" s="42" t="s">
        <v>52</v>
      </c>
    </row>
    <row r="59" spans="2:16" ht="15.75" thickTop="1" x14ac:dyDescent="0.25">
      <c r="B59" s="144">
        <v>43647</v>
      </c>
      <c r="C59" s="145"/>
      <c r="D59" s="146">
        <v>0.33333333333333331</v>
      </c>
      <c r="E59" s="147">
        <v>0.5</v>
      </c>
      <c r="F59" s="147">
        <v>0.54166666666666663</v>
      </c>
      <c r="G59" s="148">
        <v>0.60416666666666663</v>
      </c>
      <c r="H59" s="149">
        <v>0.22916666666666666</v>
      </c>
      <c r="I59" s="150">
        <v>0.22916666666666666</v>
      </c>
      <c r="J59" s="151">
        <v>0</v>
      </c>
      <c r="K59" s="152"/>
      <c r="L59" s="59"/>
      <c r="M59" s="60"/>
      <c r="N59" s="61"/>
      <c r="O59" s="62"/>
      <c r="P59" s="117"/>
    </row>
    <row r="60" spans="2:16" x14ac:dyDescent="0.25">
      <c r="B60" s="153">
        <v>43648</v>
      </c>
      <c r="C60" s="154"/>
      <c r="D60" s="146">
        <v>0.32291666666666669</v>
      </c>
      <c r="E60" s="147">
        <v>0.52083333333333337</v>
      </c>
      <c r="F60" s="147">
        <v>0.5625</v>
      </c>
      <c r="G60" s="148">
        <v>0.78472222222222221</v>
      </c>
      <c r="H60" s="155">
        <v>0.4201388888888889</v>
      </c>
      <c r="I60" s="156">
        <v>0.4201388888888889</v>
      </c>
      <c r="J60" s="157">
        <v>0</v>
      </c>
      <c r="K60" s="152"/>
      <c r="L60" s="65"/>
      <c r="M60" s="60"/>
      <c r="N60" s="61"/>
      <c r="O60" s="66"/>
      <c r="P60" s="118"/>
    </row>
    <row r="61" spans="2:16" x14ac:dyDescent="0.25">
      <c r="B61" s="153">
        <v>43649</v>
      </c>
      <c r="C61" s="158"/>
      <c r="D61" s="146">
        <v>0.32291666666666669</v>
      </c>
      <c r="E61" s="147">
        <v>0.5</v>
      </c>
      <c r="F61" s="147">
        <v>0.54166666666666663</v>
      </c>
      <c r="G61" s="148">
        <v>0.72222222222222221</v>
      </c>
      <c r="H61" s="155">
        <v>0.3576388888888889</v>
      </c>
      <c r="I61" s="156">
        <v>0.3576388888888889</v>
      </c>
      <c r="J61" s="157">
        <v>0</v>
      </c>
      <c r="K61" s="152"/>
      <c r="L61" s="65"/>
      <c r="M61" s="60"/>
      <c r="N61" s="67"/>
      <c r="O61" s="66"/>
      <c r="P61" s="118"/>
    </row>
    <row r="62" spans="2:16" x14ac:dyDescent="0.25">
      <c r="B62" s="153">
        <v>43650</v>
      </c>
      <c r="C62" s="154"/>
      <c r="D62" s="146"/>
      <c r="E62" s="147"/>
      <c r="F62" s="147"/>
      <c r="G62" s="148"/>
      <c r="H62" s="155"/>
      <c r="I62" s="156"/>
      <c r="J62" s="157"/>
      <c r="K62" s="152"/>
      <c r="L62" s="65"/>
      <c r="M62" s="60"/>
      <c r="N62" s="61"/>
      <c r="O62" s="66"/>
      <c r="P62" s="118"/>
    </row>
    <row r="63" spans="2:16" x14ac:dyDescent="0.25">
      <c r="B63" s="153">
        <v>43651</v>
      </c>
      <c r="C63" s="154"/>
      <c r="D63" s="146"/>
      <c r="E63" s="147"/>
      <c r="F63" s="147"/>
      <c r="G63" s="148"/>
      <c r="H63" s="155"/>
      <c r="I63" s="156"/>
      <c r="J63" s="157"/>
      <c r="K63" s="152"/>
      <c r="L63" s="65"/>
      <c r="M63" s="60"/>
      <c r="N63" s="61"/>
      <c r="O63" s="66"/>
      <c r="P63" s="118"/>
    </row>
    <row r="64" spans="2:16" ht="15.75" thickBot="1" x14ac:dyDescent="0.3">
      <c r="B64" s="153">
        <v>43652</v>
      </c>
      <c r="C64" s="154"/>
      <c r="D64" s="159"/>
      <c r="E64" s="160"/>
      <c r="F64" s="160"/>
      <c r="G64" s="161"/>
      <c r="H64" s="162"/>
      <c r="I64" s="163"/>
      <c r="J64" s="164"/>
      <c r="K64" s="165"/>
      <c r="L64" s="70"/>
      <c r="M64" s="71"/>
      <c r="N64" s="72"/>
      <c r="O64" s="73"/>
      <c r="P64" s="119"/>
    </row>
    <row r="65" spans="2:16" ht="16.5" thickTop="1" thickBot="1" x14ac:dyDescent="0.3">
      <c r="B65" s="166">
        <v>43653</v>
      </c>
      <c r="C65" s="167"/>
      <c r="D65" s="168"/>
      <c r="E65" s="169"/>
      <c r="F65" s="169"/>
      <c r="G65" s="170"/>
      <c r="H65" s="171"/>
      <c r="I65" s="172"/>
      <c r="J65" s="173"/>
      <c r="K65" s="174"/>
      <c r="L65" s="77">
        <v>1.0069444444444444</v>
      </c>
      <c r="M65" s="78">
        <v>1.0069444444444444</v>
      </c>
      <c r="N65" s="79"/>
      <c r="O65" s="80"/>
      <c r="P65" s="120"/>
    </row>
    <row r="66" spans="2:16" ht="16.5" thickTop="1" thickBot="1" x14ac:dyDescent="0.3">
      <c r="B66" s="133"/>
      <c r="C66" s="134"/>
      <c r="D66" s="135"/>
      <c r="E66" s="135"/>
      <c r="F66" s="135"/>
      <c r="G66" s="135"/>
      <c r="H66" s="136"/>
      <c r="I66" s="136"/>
      <c r="J66" s="136"/>
      <c r="K66" s="136"/>
      <c r="L66"/>
      <c r="M66"/>
      <c r="N66"/>
      <c r="O66"/>
      <c r="P66" s="137"/>
    </row>
    <row r="67" spans="2:16" ht="62.25" customHeight="1" thickTop="1" x14ac:dyDescent="0.25">
      <c r="B67" s="233" t="s">
        <v>58</v>
      </c>
      <c r="C67" s="234"/>
      <c r="D67" s="234"/>
      <c r="E67" s="234"/>
      <c r="F67" s="234"/>
      <c r="G67" s="234"/>
      <c r="H67" s="234"/>
      <c r="I67" s="235"/>
    </row>
    <row r="68" spans="2:16" ht="27.75" customHeight="1" thickBot="1" x14ac:dyDescent="0.3">
      <c r="B68" s="236" t="s">
        <v>57</v>
      </c>
      <c r="C68" s="237"/>
      <c r="D68" s="237"/>
      <c r="E68" s="237"/>
      <c r="F68" s="237"/>
      <c r="G68" s="237"/>
      <c r="H68" s="237"/>
      <c r="I68" s="238"/>
    </row>
    <row r="69" spans="2:16" ht="15.75" thickTop="1" x14ac:dyDescent="0.25">
      <c r="B69" s="129"/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29"/>
      <c r="P69" s="129"/>
    </row>
    <row r="70" spans="2:16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57" priority="11">
      <formula>MONTH($B$34)&lt;&gt;MONTH($B$22)</formula>
    </cfRule>
  </conditionalFormatting>
  <conditionalFormatting sqref="B4:K37 B3">
    <cfRule type="expression" dxfId="56" priority="12">
      <formula>WEEKDAY($B3)=1</formula>
    </cfRule>
  </conditionalFormatting>
  <conditionalFormatting sqref="C4:C11 C13:C15 C20:C29 C17:C18 C31:C37">
    <cfRule type="expression" dxfId="55" priority="10">
      <formula>AND(COUNTIF(Fer,B4)=0,C4&lt;&gt;"")</formula>
    </cfRule>
  </conditionalFormatting>
  <conditionalFormatting sqref="B3:B37">
    <cfRule type="expression" dxfId="54" priority="9">
      <formula>COUNTIF(Fer,$B3)</formula>
    </cfRule>
  </conditionalFormatting>
  <conditionalFormatting sqref="B66:K66">
    <cfRule type="expression" dxfId="53" priority="8">
      <formula>WEEKDAY(#REF!)=1</formula>
    </cfRule>
  </conditionalFormatting>
  <conditionalFormatting sqref="C66">
    <cfRule type="expression" dxfId="52" priority="7">
      <formula>AND(COUNTIF(Fer,#REF!)=0,#REF!&lt;&gt;"")</formula>
    </cfRule>
  </conditionalFormatting>
  <conditionalFormatting sqref="B66:C66">
    <cfRule type="expression" dxfId="51" priority="6">
      <formula>COUNTIF(Fer,#REF!)</formula>
    </cfRule>
  </conditionalFormatting>
  <conditionalFormatting sqref="B59:K65">
    <cfRule type="expression" dxfId="50" priority="5">
      <formula>WEEKDAY(#REF!)=1</formula>
    </cfRule>
  </conditionalFormatting>
  <conditionalFormatting sqref="C59:C65">
    <cfRule type="expression" dxfId="49" priority="4">
      <formula>AND(COUNTIF(Fer,#REF!)=0,#REF!&lt;&gt;"")</formula>
    </cfRule>
  </conditionalFormatting>
  <conditionalFormatting sqref="B59:C65">
    <cfRule type="expression" dxfId="48" priority="3">
      <formula>COUNTIF(Fer,#REF!)</formula>
    </cfRule>
  </conditionalFormatting>
  <conditionalFormatting sqref="C3:K3">
    <cfRule type="expression" dxfId="47" priority="2">
      <formula>WEEKDAY($B3)=1</formula>
    </cfRule>
  </conditionalFormatting>
  <conditionalFormatting sqref="C3">
    <cfRule type="expression" dxfId="46" priority="1">
      <formula>AND(COUNTIF(Fer,B3)=0,C3&lt;&gt;"")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9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T23" sqref="T23"/>
    </sheetView>
  </sheetViews>
  <sheetFormatPr baseColWidth="10" defaultColWidth="11.42578125" defaultRowHeight="15" x14ac:dyDescent="0.25"/>
  <cols>
    <col min="1" max="1" width="10.7109375" style="19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206" customWidth="1"/>
    <col min="19" max="16384" width="11.42578125" style="9"/>
  </cols>
  <sheetData>
    <row r="1" spans="1:21" ht="39" customHeight="1" thickTop="1" thickBot="1" x14ac:dyDescent="0.3">
      <c r="A1" s="20"/>
      <c r="B1" s="26" t="s">
        <v>31</v>
      </c>
      <c r="C1" s="27" t="s">
        <v>29</v>
      </c>
      <c r="D1" s="103">
        <f>N38/"1:"</f>
        <v>0</v>
      </c>
      <c r="E1" s="28"/>
      <c r="F1" s="27" t="s">
        <v>30</v>
      </c>
      <c r="G1" s="104">
        <f>O38/"1:"</f>
        <v>0</v>
      </c>
      <c r="H1" s="28"/>
      <c r="I1" s="29" t="s">
        <v>32</v>
      </c>
      <c r="J1" s="29"/>
      <c r="K1" s="105">
        <f>J38/"1:"</f>
        <v>2</v>
      </c>
      <c r="L1" s="28"/>
      <c r="M1" s="29" t="s">
        <v>33</v>
      </c>
      <c r="N1" s="30"/>
      <c r="O1" s="106">
        <f>K38/"1:"</f>
        <v>0</v>
      </c>
    </row>
    <row r="2" spans="1:21" ht="40.5" customHeight="1" thickTop="1" thickBot="1" x14ac:dyDescent="0.3">
      <c r="A2" s="107">
        <v>43647</v>
      </c>
      <c r="B2" s="37" t="s">
        <v>0</v>
      </c>
      <c r="C2" s="38" t="s">
        <v>1</v>
      </c>
      <c r="D2" s="39" t="s">
        <v>34</v>
      </c>
      <c r="E2" s="40" t="s">
        <v>35</v>
      </c>
      <c r="F2" s="40" t="s">
        <v>36</v>
      </c>
      <c r="G2" s="47" t="s">
        <v>37</v>
      </c>
      <c r="H2" s="48" t="s">
        <v>2</v>
      </c>
      <c r="I2" s="45" t="str">
        <f>"Dont
H Jour
("&amp;TEXT(HJ,"hh")&amp;" à "&amp;TEXT(HN,"hh")&amp;")"</f>
        <v>Dont
H Jour
(Copie De à Copie De)</v>
      </c>
      <c r="J2" s="41" t="str">
        <f>"Dont
H Nuit
("&amp;TEXT(HN,"hh")&amp;" à "&amp;TEXT(HJ,"hh")&amp;")"</f>
        <v>Dont
H Nuit
(Copie De à Copie De)</v>
      </c>
      <c r="K2" s="46" t="s">
        <v>3</v>
      </c>
      <c r="L2" s="44" t="s">
        <v>4</v>
      </c>
      <c r="M2" s="39" t="s">
        <v>5</v>
      </c>
      <c r="N2" s="40" t="s">
        <v>6</v>
      </c>
      <c r="O2" s="42" t="s">
        <v>7</v>
      </c>
      <c r="P2" s="42" t="s">
        <v>52</v>
      </c>
      <c r="S2"/>
    </row>
    <row r="3" spans="1:21" ht="15.75" thickTop="1" x14ac:dyDescent="0.25">
      <c r="A3" s="231" t="str">
        <f ca="1">MID(CELL("filename",A1),FIND("]",CELL("filename",A1))+1,32)</f>
        <v>PATRICE</v>
      </c>
      <c r="B3" s="31">
        <v>43647</v>
      </c>
      <c r="C3" s="94"/>
      <c r="D3" s="49">
        <v>0.33333333333333331</v>
      </c>
      <c r="E3" s="50">
        <v>0.54166666666666663</v>
      </c>
      <c r="F3" s="50">
        <v>0.58333333333333337</v>
      </c>
      <c r="G3" s="51">
        <v>0.76041666666666663</v>
      </c>
      <c r="H3" s="52">
        <v>0.38541666666666669</v>
      </c>
      <c r="I3" s="58">
        <v>0.38541666666666669</v>
      </c>
      <c r="J3" s="193">
        <v>0</v>
      </c>
      <c r="K3" s="186"/>
      <c r="L3" s="59"/>
      <c r="M3" s="180"/>
      <c r="N3" s="197"/>
      <c r="O3" s="186"/>
      <c r="P3" s="117"/>
      <c r="Q3" s="206" t="s">
        <v>83</v>
      </c>
      <c r="R3" s="206" t="s">
        <v>82</v>
      </c>
      <c r="S3"/>
    </row>
    <row r="4" spans="1:21" x14ac:dyDescent="0.25">
      <c r="A4" s="232"/>
      <c r="B4" s="32">
        <v>43648</v>
      </c>
      <c r="C4" s="95"/>
      <c r="D4" s="49">
        <v>0.33333333333333331</v>
      </c>
      <c r="E4" s="50">
        <v>0.54166666666666663</v>
      </c>
      <c r="F4" s="50">
        <v>0.58333333333333337</v>
      </c>
      <c r="G4" s="51">
        <v>0.91666666666666663</v>
      </c>
      <c r="H4" s="53">
        <v>0.54166666666666663</v>
      </c>
      <c r="I4" s="63">
        <v>0.45833333333333331</v>
      </c>
      <c r="J4" s="194">
        <v>8.3333333333333329E-2</v>
      </c>
      <c r="K4" s="187"/>
      <c r="L4" s="65"/>
      <c r="M4" s="181"/>
      <c r="N4" s="198"/>
      <c r="O4" s="187"/>
      <c r="P4" s="118"/>
      <c r="Q4" s="206" t="s">
        <v>83</v>
      </c>
      <c r="R4" s="206" t="s">
        <v>82</v>
      </c>
      <c r="S4"/>
      <c r="U4" s="43"/>
    </row>
    <row r="5" spans="1:21" x14ac:dyDescent="0.25">
      <c r="A5" s="232"/>
      <c r="B5" s="32">
        <v>43649</v>
      </c>
      <c r="C5" s="96"/>
      <c r="D5" s="49">
        <v>0.33333333333333331</v>
      </c>
      <c r="E5" s="50">
        <v>0.54166666666666663</v>
      </c>
      <c r="F5" s="50">
        <v>0.58333333333333337</v>
      </c>
      <c r="G5" s="51">
        <v>0.66666666666666663</v>
      </c>
      <c r="H5" s="53">
        <v>0.29166666666666669</v>
      </c>
      <c r="I5" s="63">
        <v>0.29166666666666669</v>
      </c>
      <c r="J5" s="194">
        <v>0</v>
      </c>
      <c r="K5" s="187"/>
      <c r="L5" s="65"/>
      <c r="M5" s="181"/>
      <c r="N5" s="198"/>
      <c r="O5" s="187"/>
      <c r="P5" s="118"/>
      <c r="Q5" s="206" t="s">
        <v>83</v>
      </c>
      <c r="R5" s="206" t="s">
        <v>82</v>
      </c>
      <c r="S5"/>
    </row>
    <row r="6" spans="1:21" x14ac:dyDescent="0.25">
      <c r="A6" s="232"/>
      <c r="B6" s="32">
        <v>43650</v>
      </c>
      <c r="C6" s="95"/>
      <c r="D6" s="49"/>
      <c r="E6" s="50"/>
      <c r="F6" s="50"/>
      <c r="G6" s="51"/>
      <c r="H6" s="53"/>
      <c r="I6" s="63"/>
      <c r="J6" s="194"/>
      <c r="K6" s="187"/>
      <c r="L6" s="65"/>
      <c r="M6" s="181"/>
      <c r="N6" s="198"/>
      <c r="O6" s="187"/>
      <c r="P6" s="118"/>
      <c r="Q6" s="206" t="s">
        <v>83</v>
      </c>
      <c r="R6" s="206" t="s">
        <v>82</v>
      </c>
      <c r="S6"/>
    </row>
    <row r="7" spans="1:21" x14ac:dyDescent="0.25">
      <c r="A7" s="232"/>
      <c r="B7" s="32">
        <v>43651</v>
      </c>
      <c r="C7" s="95"/>
      <c r="D7" s="49"/>
      <c r="E7" s="50"/>
      <c r="F7" s="50"/>
      <c r="G7" s="51"/>
      <c r="H7" s="53"/>
      <c r="I7" s="63"/>
      <c r="J7" s="194"/>
      <c r="K7" s="187"/>
      <c r="L7" s="65"/>
      <c r="M7" s="181"/>
      <c r="N7" s="198"/>
      <c r="O7" s="187"/>
      <c r="P7" s="118"/>
      <c r="Q7" s="206" t="s">
        <v>83</v>
      </c>
      <c r="R7" s="206" t="s">
        <v>82</v>
      </c>
      <c r="S7"/>
    </row>
    <row r="8" spans="1:21" ht="15.75" thickBot="1" x14ac:dyDescent="0.3">
      <c r="A8" s="232"/>
      <c r="B8" s="32">
        <v>43652</v>
      </c>
      <c r="C8" s="95"/>
      <c r="D8" s="54"/>
      <c r="E8" s="55"/>
      <c r="F8" s="55"/>
      <c r="G8" s="56"/>
      <c r="H8" s="57"/>
      <c r="I8" s="68"/>
      <c r="J8" s="69"/>
      <c r="K8" s="191"/>
      <c r="L8" s="70"/>
      <c r="M8" s="182"/>
      <c r="N8" s="199"/>
      <c r="O8" s="188"/>
      <c r="P8" s="119"/>
      <c r="Q8" s="206" t="s">
        <v>83</v>
      </c>
      <c r="R8" s="206" t="s">
        <v>82</v>
      </c>
    </row>
    <row r="9" spans="1:21" ht="16.5" thickTop="1" thickBot="1" x14ac:dyDescent="0.3">
      <c r="A9" s="232"/>
      <c r="B9" s="33">
        <v>43653</v>
      </c>
      <c r="C9" s="97"/>
      <c r="D9" s="74"/>
      <c r="E9" s="75"/>
      <c r="F9" s="75"/>
      <c r="G9" s="76"/>
      <c r="H9" s="98"/>
      <c r="I9" s="99"/>
      <c r="J9" s="100"/>
      <c r="K9" s="196"/>
      <c r="L9" s="77">
        <v>1.21875</v>
      </c>
      <c r="M9" s="78">
        <v>1.1354166666666667</v>
      </c>
      <c r="N9" s="201"/>
      <c r="O9" s="202"/>
      <c r="P9" s="119"/>
      <c r="Q9" s="206" t="s">
        <v>83</v>
      </c>
      <c r="R9" s="206" t="s">
        <v>82</v>
      </c>
    </row>
    <row r="10" spans="1:21" ht="15.75" thickTop="1" x14ac:dyDescent="0.25">
      <c r="A10" s="232"/>
      <c r="B10" s="31">
        <v>43654</v>
      </c>
      <c r="C10" s="94"/>
      <c r="D10" s="49"/>
      <c r="E10" s="50"/>
      <c r="F10" s="50"/>
      <c r="G10" s="81"/>
      <c r="H10" s="53"/>
      <c r="I10" s="63"/>
      <c r="J10" s="64"/>
      <c r="K10" s="195"/>
      <c r="L10" s="53"/>
      <c r="M10" s="184"/>
      <c r="N10" s="200"/>
      <c r="O10" s="189"/>
      <c r="P10" s="118"/>
      <c r="Q10" s="206" t="s">
        <v>83</v>
      </c>
      <c r="R10" s="206" t="s">
        <v>82</v>
      </c>
    </row>
    <row r="11" spans="1:21" x14ac:dyDescent="0.25">
      <c r="A11" s="232"/>
      <c r="B11" s="32">
        <v>43655</v>
      </c>
      <c r="C11" s="95"/>
      <c r="D11" s="54"/>
      <c r="E11" s="55"/>
      <c r="F11" s="55"/>
      <c r="G11" s="82"/>
      <c r="H11" s="53"/>
      <c r="I11" s="63"/>
      <c r="J11" s="64"/>
      <c r="K11" s="191"/>
      <c r="L11" s="65"/>
      <c r="M11" s="185"/>
      <c r="N11" s="198"/>
      <c r="O11" s="187"/>
      <c r="P11" s="118"/>
      <c r="Q11" s="206" t="s">
        <v>83</v>
      </c>
      <c r="R11" s="206" t="s">
        <v>82</v>
      </c>
    </row>
    <row r="12" spans="1:21" x14ac:dyDescent="0.25">
      <c r="A12" s="232"/>
      <c r="B12" s="32">
        <v>43656</v>
      </c>
      <c r="C12" s="95"/>
      <c r="D12" s="54"/>
      <c r="E12" s="55"/>
      <c r="F12" s="55"/>
      <c r="G12" s="82"/>
      <c r="H12" s="53"/>
      <c r="I12" s="63"/>
      <c r="J12" s="64"/>
      <c r="K12" s="191"/>
      <c r="L12" s="65"/>
      <c r="M12" s="185"/>
      <c r="N12" s="198"/>
      <c r="O12" s="187"/>
      <c r="P12" s="118"/>
      <c r="Q12" s="206" t="s">
        <v>83</v>
      </c>
      <c r="R12" s="206" t="s">
        <v>82</v>
      </c>
    </row>
    <row r="13" spans="1:21" x14ac:dyDescent="0.25">
      <c r="A13" s="232"/>
      <c r="B13" s="32">
        <v>43657</v>
      </c>
      <c r="C13" s="95"/>
      <c r="D13" s="54"/>
      <c r="E13" s="55"/>
      <c r="F13" s="55"/>
      <c r="G13" s="82"/>
      <c r="H13" s="53"/>
      <c r="I13" s="63"/>
      <c r="J13" s="64"/>
      <c r="K13" s="191"/>
      <c r="L13" s="65"/>
      <c r="M13" s="185"/>
      <c r="N13" s="198"/>
      <c r="O13" s="187"/>
      <c r="P13" s="118"/>
      <c r="Q13" s="206" t="s">
        <v>83</v>
      </c>
      <c r="R13" s="206" t="s">
        <v>82</v>
      </c>
    </row>
    <row r="14" spans="1:21" x14ac:dyDescent="0.25">
      <c r="A14" s="232"/>
      <c r="B14" s="32">
        <v>43658</v>
      </c>
      <c r="C14" s="95"/>
      <c r="D14" s="54"/>
      <c r="E14" s="55"/>
      <c r="F14" s="55"/>
      <c r="G14" s="82"/>
      <c r="H14" s="53"/>
      <c r="I14" s="63"/>
      <c r="J14" s="64"/>
      <c r="K14" s="191"/>
      <c r="L14" s="65"/>
      <c r="M14" s="185"/>
      <c r="N14" s="198"/>
      <c r="O14" s="187"/>
      <c r="P14" s="118"/>
      <c r="Q14" s="206" t="s">
        <v>83</v>
      </c>
      <c r="R14" s="206" t="s">
        <v>82</v>
      </c>
    </row>
    <row r="15" spans="1:21" ht="15.75" thickBot="1" x14ac:dyDescent="0.3">
      <c r="A15" s="232"/>
      <c r="B15" s="32">
        <v>43659</v>
      </c>
      <c r="C15" s="96"/>
      <c r="D15" s="83"/>
      <c r="E15" s="84"/>
      <c r="F15" s="84"/>
      <c r="G15" s="85"/>
      <c r="H15" s="57"/>
      <c r="I15" s="68"/>
      <c r="J15" s="69"/>
      <c r="K15" s="191"/>
      <c r="L15" s="70"/>
      <c r="M15" s="183"/>
      <c r="N15" s="199"/>
      <c r="O15" s="188"/>
      <c r="P15" s="119"/>
      <c r="Q15" s="206" t="s">
        <v>83</v>
      </c>
      <c r="R15" s="206" t="s">
        <v>82</v>
      </c>
    </row>
    <row r="16" spans="1:21" ht="16.5" thickTop="1" thickBot="1" x14ac:dyDescent="0.3">
      <c r="A16" s="232"/>
      <c r="B16" s="33">
        <v>43660</v>
      </c>
      <c r="C16" s="97"/>
      <c r="D16" s="74"/>
      <c r="E16" s="75"/>
      <c r="F16" s="75"/>
      <c r="G16" s="86"/>
      <c r="H16" s="101"/>
      <c r="I16" s="99"/>
      <c r="J16" s="100"/>
      <c r="K16" s="192"/>
      <c r="L16" s="77">
        <v>0</v>
      </c>
      <c r="M16" s="78">
        <v>0</v>
      </c>
      <c r="N16" s="201"/>
      <c r="O16" s="202"/>
      <c r="P16" s="119"/>
      <c r="Q16" s="206" t="s">
        <v>83</v>
      </c>
      <c r="R16" s="206" t="s">
        <v>82</v>
      </c>
    </row>
    <row r="17" spans="1:18" ht="15.75" thickTop="1" x14ac:dyDescent="0.25">
      <c r="A17" s="35"/>
      <c r="B17" s="31">
        <v>43661</v>
      </c>
      <c r="C17" s="102"/>
      <c r="D17" s="87"/>
      <c r="E17" s="88"/>
      <c r="F17" s="88"/>
      <c r="G17" s="89"/>
      <c r="H17" s="53"/>
      <c r="I17" s="63"/>
      <c r="J17" s="64"/>
      <c r="K17" s="195"/>
      <c r="L17" s="53"/>
      <c r="M17" s="60"/>
      <c r="N17" s="200"/>
      <c r="O17" s="189"/>
      <c r="P17" s="118"/>
      <c r="Q17" s="206" t="s">
        <v>83</v>
      </c>
      <c r="R17" s="206" t="s">
        <v>82</v>
      </c>
    </row>
    <row r="18" spans="1:18" x14ac:dyDescent="0.25">
      <c r="A18" s="35"/>
      <c r="B18" s="32">
        <v>43662</v>
      </c>
      <c r="C18" s="96"/>
      <c r="D18" s="83"/>
      <c r="E18" s="84"/>
      <c r="F18" s="84"/>
      <c r="G18" s="85"/>
      <c r="H18" s="53"/>
      <c r="I18" s="63"/>
      <c r="J18" s="64"/>
      <c r="K18" s="191"/>
      <c r="L18" s="65"/>
      <c r="M18" s="60"/>
      <c r="N18" s="198"/>
      <c r="O18" s="187"/>
      <c r="P18" s="118"/>
      <c r="Q18" s="206" t="s">
        <v>83</v>
      </c>
      <c r="R18" s="206" t="s">
        <v>82</v>
      </c>
    </row>
    <row r="19" spans="1:18" x14ac:dyDescent="0.25">
      <c r="A19" s="35"/>
      <c r="B19" s="32">
        <v>43663</v>
      </c>
      <c r="C19" s="96"/>
      <c r="D19" s="83"/>
      <c r="E19" s="84"/>
      <c r="F19" s="84"/>
      <c r="G19" s="85"/>
      <c r="H19" s="53"/>
      <c r="I19" s="63"/>
      <c r="J19" s="64"/>
      <c r="K19" s="191"/>
      <c r="L19" s="65"/>
      <c r="M19" s="60"/>
      <c r="N19" s="198"/>
      <c r="O19" s="187"/>
      <c r="P19" s="118"/>
      <c r="Q19" s="206" t="s">
        <v>83</v>
      </c>
      <c r="R19" s="206" t="s">
        <v>82</v>
      </c>
    </row>
    <row r="20" spans="1:18" x14ac:dyDescent="0.25">
      <c r="A20" s="35"/>
      <c r="B20" s="32">
        <v>43664</v>
      </c>
      <c r="C20" s="96"/>
      <c r="D20" s="83"/>
      <c r="E20" s="84"/>
      <c r="F20" s="84"/>
      <c r="G20" s="85"/>
      <c r="H20" s="53"/>
      <c r="I20" s="63"/>
      <c r="J20" s="64"/>
      <c r="K20" s="191"/>
      <c r="L20" s="65"/>
      <c r="M20" s="60"/>
      <c r="N20" s="198"/>
      <c r="O20" s="187"/>
      <c r="P20" s="118"/>
      <c r="Q20" s="206" t="s">
        <v>83</v>
      </c>
      <c r="R20" s="206" t="s">
        <v>82</v>
      </c>
    </row>
    <row r="21" spans="1:18" x14ac:dyDescent="0.25">
      <c r="A21" s="35"/>
      <c r="B21" s="32">
        <v>43665</v>
      </c>
      <c r="C21" s="96"/>
      <c r="D21" s="83"/>
      <c r="E21" s="84"/>
      <c r="F21" s="84"/>
      <c r="G21" s="85"/>
      <c r="H21" s="53"/>
      <c r="I21" s="63"/>
      <c r="J21" s="64"/>
      <c r="K21" s="191"/>
      <c r="L21" s="65"/>
      <c r="M21" s="60"/>
      <c r="N21" s="198"/>
      <c r="O21" s="187"/>
      <c r="P21" s="118"/>
      <c r="Q21" s="206" t="s">
        <v>83</v>
      </c>
      <c r="R21" s="206" t="s">
        <v>82</v>
      </c>
    </row>
    <row r="22" spans="1:18" ht="15.75" thickBot="1" x14ac:dyDescent="0.3">
      <c r="A22" s="35"/>
      <c r="B22" s="32">
        <v>43666</v>
      </c>
      <c r="C22" s="96"/>
      <c r="D22" s="83"/>
      <c r="E22" s="84"/>
      <c r="F22" s="84"/>
      <c r="G22" s="85"/>
      <c r="H22" s="57"/>
      <c r="I22" s="68"/>
      <c r="J22" s="69"/>
      <c r="K22" s="191"/>
      <c r="L22" s="70"/>
      <c r="M22" s="71"/>
      <c r="N22" s="199"/>
      <c r="O22" s="188"/>
      <c r="P22" s="119"/>
      <c r="Q22" s="206" t="s">
        <v>83</v>
      </c>
      <c r="R22" s="206" t="s">
        <v>82</v>
      </c>
    </row>
    <row r="23" spans="1:18" ht="16.5" thickTop="1" thickBot="1" x14ac:dyDescent="0.3">
      <c r="A23" s="35"/>
      <c r="B23" s="33">
        <v>43667</v>
      </c>
      <c r="C23" s="97"/>
      <c r="D23" s="74"/>
      <c r="E23" s="75"/>
      <c r="F23" s="75"/>
      <c r="G23" s="86"/>
      <c r="H23" s="101"/>
      <c r="I23" s="99"/>
      <c r="J23" s="100"/>
      <c r="K23" s="192"/>
      <c r="L23" s="77">
        <v>0</v>
      </c>
      <c r="M23" s="78">
        <v>0</v>
      </c>
      <c r="N23" s="201"/>
      <c r="O23" s="202"/>
      <c r="P23" s="119"/>
      <c r="Q23" s="206" t="s">
        <v>83</v>
      </c>
      <c r="R23" s="206" t="s">
        <v>82</v>
      </c>
    </row>
    <row r="24" spans="1:18" ht="15.75" thickTop="1" x14ac:dyDescent="0.25">
      <c r="A24" s="35"/>
      <c r="B24" s="31">
        <v>43668</v>
      </c>
      <c r="C24" s="102"/>
      <c r="D24" s="87"/>
      <c r="E24" s="88"/>
      <c r="F24" s="88"/>
      <c r="G24" s="89"/>
      <c r="H24" s="53"/>
      <c r="I24" s="63"/>
      <c r="J24" s="64"/>
      <c r="K24" s="195"/>
      <c r="L24" s="53"/>
      <c r="M24" s="60"/>
      <c r="N24" s="200"/>
      <c r="O24" s="189"/>
      <c r="P24" s="118"/>
      <c r="Q24" s="206" t="s">
        <v>83</v>
      </c>
      <c r="R24" s="206" t="s">
        <v>82</v>
      </c>
    </row>
    <row r="25" spans="1:18" x14ac:dyDescent="0.25">
      <c r="A25" s="35"/>
      <c r="B25" s="32">
        <v>43669</v>
      </c>
      <c r="C25" s="96"/>
      <c r="D25" s="83"/>
      <c r="E25" s="84"/>
      <c r="F25" s="84"/>
      <c r="G25" s="85"/>
      <c r="H25" s="53"/>
      <c r="I25" s="63"/>
      <c r="J25" s="64"/>
      <c r="K25" s="191"/>
      <c r="L25" s="65"/>
      <c r="M25" s="60"/>
      <c r="N25" s="198"/>
      <c r="O25" s="187"/>
      <c r="P25" s="118"/>
      <c r="Q25" s="206" t="s">
        <v>83</v>
      </c>
      <c r="R25" s="206" t="s">
        <v>82</v>
      </c>
    </row>
    <row r="26" spans="1:18" x14ac:dyDescent="0.25">
      <c r="A26" s="35"/>
      <c r="B26" s="32">
        <v>43670</v>
      </c>
      <c r="C26" s="96"/>
      <c r="D26" s="83"/>
      <c r="E26" s="84"/>
      <c r="F26" s="84"/>
      <c r="G26" s="85"/>
      <c r="H26" s="53"/>
      <c r="I26" s="63"/>
      <c r="J26" s="64"/>
      <c r="K26" s="191"/>
      <c r="L26" s="65"/>
      <c r="M26" s="60"/>
      <c r="N26" s="198"/>
      <c r="O26" s="187"/>
      <c r="P26" s="118"/>
      <c r="Q26" s="206" t="s">
        <v>83</v>
      </c>
      <c r="R26" s="206" t="s">
        <v>82</v>
      </c>
    </row>
    <row r="27" spans="1:18" x14ac:dyDescent="0.25">
      <c r="A27" s="35"/>
      <c r="B27" s="32">
        <v>43671</v>
      </c>
      <c r="C27" s="96"/>
      <c r="D27" s="83"/>
      <c r="E27" s="84"/>
      <c r="F27" s="84"/>
      <c r="G27" s="85"/>
      <c r="H27" s="53"/>
      <c r="I27" s="63"/>
      <c r="J27" s="64"/>
      <c r="K27" s="191"/>
      <c r="L27" s="65"/>
      <c r="M27" s="60"/>
      <c r="N27" s="198"/>
      <c r="O27" s="187"/>
      <c r="P27" s="118"/>
      <c r="Q27" s="206" t="s">
        <v>83</v>
      </c>
      <c r="R27" s="206" t="s">
        <v>82</v>
      </c>
    </row>
    <row r="28" spans="1:18" x14ac:dyDescent="0.25">
      <c r="A28" s="35"/>
      <c r="B28" s="32">
        <v>43672</v>
      </c>
      <c r="C28" s="96"/>
      <c r="D28" s="83"/>
      <c r="E28" s="84"/>
      <c r="F28" s="84"/>
      <c r="G28" s="85"/>
      <c r="H28" s="53"/>
      <c r="I28" s="63"/>
      <c r="J28" s="64"/>
      <c r="K28" s="191"/>
      <c r="L28" s="65"/>
      <c r="M28" s="60"/>
      <c r="N28" s="198"/>
      <c r="O28" s="187"/>
      <c r="P28" s="118"/>
      <c r="Q28" s="206" t="s">
        <v>83</v>
      </c>
      <c r="R28" s="206" t="s">
        <v>82</v>
      </c>
    </row>
    <row r="29" spans="1:18" ht="15.75" thickBot="1" x14ac:dyDescent="0.3">
      <c r="A29" s="35"/>
      <c r="B29" s="32">
        <v>43673</v>
      </c>
      <c r="C29" s="96"/>
      <c r="D29" s="83"/>
      <c r="E29" s="84"/>
      <c r="F29" s="84"/>
      <c r="G29" s="85"/>
      <c r="H29" s="57"/>
      <c r="I29" s="68"/>
      <c r="J29" s="69"/>
      <c r="K29" s="191"/>
      <c r="L29" s="70"/>
      <c r="M29" s="71"/>
      <c r="N29" s="199"/>
      <c r="O29" s="188"/>
      <c r="P29" s="119"/>
      <c r="Q29" s="206" t="s">
        <v>83</v>
      </c>
      <c r="R29" s="206" t="s">
        <v>82</v>
      </c>
    </row>
    <row r="30" spans="1:18" ht="16.5" thickTop="1" thickBot="1" x14ac:dyDescent="0.3">
      <c r="A30" s="35"/>
      <c r="B30" s="33">
        <v>43674</v>
      </c>
      <c r="C30" s="97"/>
      <c r="D30" s="74"/>
      <c r="E30" s="75"/>
      <c r="F30" s="75"/>
      <c r="G30" s="86"/>
      <c r="H30" s="101"/>
      <c r="I30" s="99"/>
      <c r="J30" s="100"/>
      <c r="K30" s="192"/>
      <c r="L30" s="77">
        <v>0</v>
      </c>
      <c r="M30" s="78">
        <v>0</v>
      </c>
      <c r="N30" s="201"/>
      <c r="O30" s="202"/>
      <c r="P30" s="119"/>
      <c r="Q30" s="206" t="s">
        <v>83</v>
      </c>
      <c r="R30" s="206" t="s">
        <v>82</v>
      </c>
    </row>
    <row r="31" spans="1:18" ht="15.75" thickTop="1" x14ac:dyDescent="0.25">
      <c r="A31" s="35"/>
      <c r="B31" s="31"/>
      <c r="C31" s="102"/>
      <c r="D31" s="87"/>
      <c r="E31" s="88"/>
      <c r="F31" s="88"/>
      <c r="G31" s="89"/>
      <c r="H31" s="53"/>
      <c r="I31" s="63"/>
      <c r="J31" s="64"/>
      <c r="K31" s="195"/>
      <c r="L31" s="53"/>
      <c r="M31" s="60"/>
      <c r="N31" s="200"/>
      <c r="O31" s="189"/>
      <c r="P31" s="119"/>
    </row>
    <row r="32" spans="1:18" x14ac:dyDescent="0.25">
      <c r="A32" s="35"/>
      <c r="B32" s="32"/>
      <c r="C32" s="96"/>
      <c r="D32" s="83"/>
      <c r="E32" s="84"/>
      <c r="F32" s="84"/>
      <c r="G32" s="85"/>
      <c r="H32" s="53">
        <v>0</v>
      </c>
      <c r="I32" s="63">
        <v>0</v>
      </c>
      <c r="J32" s="64">
        <v>0</v>
      </c>
      <c r="K32" s="191">
        <v>0</v>
      </c>
      <c r="L32" s="65"/>
      <c r="M32" s="60"/>
      <c r="N32" s="198"/>
      <c r="O32" s="187"/>
      <c r="P32" s="118"/>
    </row>
    <row r="33" spans="1:16" x14ac:dyDescent="0.25">
      <c r="A33" s="35"/>
      <c r="B33" s="32"/>
      <c r="C33" s="96"/>
      <c r="D33" s="83"/>
      <c r="E33" s="84"/>
      <c r="F33" s="84"/>
      <c r="G33" s="85"/>
      <c r="H33" s="53">
        <v>0</v>
      </c>
      <c r="I33" s="63">
        <v>0</v>
      </c>
      <c r="J33" s="64">
        <v>0</v>
      </c>
      <c r="K33" s="191">
        <v>0</v>
      </c>
      <c r="L33" s="65"/>
      <c r="M33" s="60"/>
      <c r="N33" s="198"/>
      <c r="O33" s="187"/>
      <c r="P33" s="118"/>
    </row>
    <row r="34" spans="1:16" x14ac:dyDescent="0.25">
      <c r="A34" s="35"/>
      <c r="B34" s="32"/>
      <c r="C34" s="96"/>
      <c r="D34" s="83"/>
      <c r="E34" s="84"/>
      <c r="F34" s="84"/>
      <c r="G34" s="85"/>
      <c r="H34" s="53">
        <v>0</v>
      </c>
      <c r="I34" s="63">
        <v>0</v>
      </c>
      <c r="J34" s="64">
        <v>0</v>
      </c>
      <c r="K34" s="191">
        <v>0</v>
      </c>
      <c r="L34" s="65"/>
      <c r="M34" s="60"/>
      <c r="N34" s="198"/>
      <c r="O34" s="187"/>
      <c r="P34" s="118"/>
    </row>
    <row r="35" spans="1:16" x14ac:dyDescent="0.25">
      <c r="A35" s="35"/>
      <c r="B35" s="32"/>
      <c r="C35" s="96"/>
      <c r="D35" s="83"/>
      <c r="E35" s="84"/>
      <c r="F35" s="84"/>
      <c r="G35" s="85"/>
      <c r="H35" s="53">
        <v>0</v>
      </c>
      <c r="I35" s="63">
        <v>0</v>
      </c>
      <c r="J35" s="64">
        <v>0</v>
      </c>
      <c r="K35" s="191">
        <v>0</v>
      </c>
      <c r="L35" s="65"/>
      <c r="M35" s="60"/>
      <c r="N35" s="198"/>
      <c r="O35" s="187"/>
      <c r="P35" s="118"/>
    </row>
    <row r="36" spans="1:16" ht="15.75" thickBot="1" x14ac:dyDescent="0.3">
      <c r="A36" s="35"/>
      <c r="B36" s="32"/>
      <c r="C36" s="96"/>
      <c r="D36" s="83"/>
      <c r="E36" s="84"/>
      <c r="F36" s="84"/>
      <c r="G36" s="85"/>
      <c r="H36" s="57">
        <v>0</v>
      </c>
      <c r="I36" s="68">
        <v>0</v>
      </c>
      <c r="J36" s="69">
        <v>0</v>
      </c>
      <c r="K36" s="191">
        <v>0</v>
      </c>
      <c r="L36" s="70"/>
      <c r="M36" s="71"/>
      <c r="N36" s="199"/>
      <c r="O36" s="188"/>
      <c r="P36" s="119"/>
    </row>
    <row r="37" spans="1:16" ht="16.5" thickTop="1" thickBot="1" x14ac:dyDescent="0.3">
      <c r="A37" s="35"/>
      <c r="B37" s="34"/>
      <c r="C37" s="96"/>
      <c r="D37" s="83"/>
      <c r="E37" s="84"/>
      <c r="F37" s="84"/>
      <c r="G37" s="85"/>
      <c r="H37" s="101">
        <v>0</v>
      </c>
      <c r="I37" s="99">
        <v>0</v>
      </c>
      <c r="J37" s="100">
        <v>0</v>
      </c>
      <c r="K37" s="192">
        <v>0</v>
      </c>
      <c r="L37" s="77">
        <v>0</v>
      </c>
      <c r="M37" s="78">
        <v>0</v>
      </c>
      <c r="N37" s="201"/>
      <c r="O37" s="202"/>
      <c r="P37" s="119"/>
    </row>
    <row r="38" spans="1:16" ht="16.5" thickTop="1" thickBot="1" x14ac:dyDescent="0.3">
      <c r="A38" s="35"/>
      <c r="B38" s="21" t="s">
        <v>12</v>
      </c>
      <c r="C38" s="90"/>
      <c r="D38" s="90"/>
      <c r="E38" s="90"/>
      <c r="F38" s="90"/>
      <c r="G38" s="90"/>
      <c r="H38" s="91">
        <f t="shared" ref="H38:O38" si="0">SUM(H3:H37)</f>
        <v>1.21875</v>
      </c>
      <c r="I38" s="91">
        <f t="shared" si="0"/>
        <v>1.1354166666666667</v>
      </c>
      <c r="J38" s="91">
        <f t="shared" si="0"/>
        <v>8.3333333333333329E-2</v>
      </c>
      <c r="K38" s="125">
        <f>SUM(K3:K37)</f>
        <v>0</v>
      </c>
      <c r="L38" s="92">
        <f>SUM(L3:L37)</f>
        <v>1.21875</v>
      </c>
      <c r="M38" s="92">
        <f t="shared" si="0"/>
        <v>1.1354166666666667</v>
      </c>
      <c r="N38" s="92">
        <f t="shared" si="0"/>
        <v>0</v>
      </c>
      <c r="O38" s="93">
        <f t="shared" si="0"/>
        <v>0</v>
      </c>
      <c r="P38" s="121"/>
    </row>
    <row r="39" spans="1:16" ht="16.5" thickTop="1" thickBot="1" x14ac:dyDescent="0.3">
      <c r="A39" s="36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</row>
    <row r="40" spans="1:16" ht="17.25" thickTop="1" thickBot="1" x14ac:dyDescent="0.3">
      <c r="A40" s="36"/>
      <c r="B40" s="10" t="s">
        <v>13</v>
      </c>
      <c r="C40" s="23"/>
      <c r="D40" s="24"/>
      <c r="E40" s="24"/>
      <c r="F40" s="24"/>
      <c r="G40" s="24"/>
      <c r="H40" s="11">
        <f>H38</f>
        <v>1.21875</v>
      </c>
      <c r="I40" s="227">
        <f>SUM(I38:J38)</f>
        <v>1.21875</v>
      </c>
      <c r="J40" s="228"/>
      <c r="K40" s="25"/>
      <c r="L40" s="11">
        <f>L38</f>
        <v>1.21875</v>
      </c>
      <c r="M40" s="227">
        <f>SUM(M38:O38)</f>
        <v>1.1354166666666667</v>
      </c>
      <c r="N40" s="229"/>
      <c r="O40" s="230"/>
    </row>
    <row r="41" spans="1:16" ht="15.75" thickTop="1" x14ac:dyDescent="0.25"/>
    <row r="56" spans="2:16" ht="54.75" customHeight="1" x14ac:dyDescent="0.25">
      <c r="B56" s="239" t="str">
        <f ca="1">A3</f>
        <v>PATRICE</v>
      </c>
      <c r="C56" s="239"/>
      <c r="D56" s="239"/>
      <c r="E56" s="239"/>
      <c r="F56" s="239"/>
      <c r="G56" s="239"/>
      <c r="H56" s="239"/>
    </row>
    <row r="57" spans="2:16" ht="58.5" customHeight="1" thickBot="1" x14ac:dyDescent="0.3">
      <c r="B57" s="239"/>
      <c r="C57" s="239"/>
      <c r="D57" s="239"/>
      <c r="E57" s="239"/>
      <c r="F57" s="239"/>
      <c r="G57" s="239"/>
      <c r="H57" s="239"/>
    </row>
    <row r="58" spans="2:16" ht="46.5" customHeight="1" thickTop="1" thickBot="1" x14ac:dyDescent="0.3">
      <c r="B58" s="37" t="s">
        <v>0</v>
      </c>
      <c r="C58" s="38" t="s">
        <v>1</v>
      </c>
      <c r="D58" s="39" t="s">
        <v>34</v>
      </c>
      <c r="E58" s="40" t="s">
        <v>35</v>
      </c>
      <c r="F58" s="40" t="s">
        <v>36</v>
      </c>
      <c r="G58" s="47" t="s">
        <v>37</v>
      </c>
      <c r="H58" s="48" t="s">
        <v>2</v>
      </c>
      <c r="I58" s="45" t="str">
        <f>"Dont
H Jour
("&amp;TEXT(HJ,"hh")&amp;" à "&amp;TEXT(HN,"hh")&amp;")"</f>
        <v>Dont
H Jour
(Copie De à Copie De)</v>
      </c>
      <c r="J58" s="41" t="str">
        <f>"Dont
H Nuit
("&amp;TEXT(HN,"hh")&amp;" à "&amp;TEXT(HJ,"hh")&amp;")"</f>
        <v>Dont
H Nuit
(Copie De à Copie De)</v>
      </c>
      <c r="K58" s="46" t="s">
        <v>3</v>
      </c>
      <c r="L58" s="44" t="s">
        <v>4</v>
      </c>
      <c r="M58" s="39" t="s">
        <v>54</v>
      </c>
      <c r="N58" s="40" t="s">
        <v>55</v>
      </c>
      <c r="O58" s="42" t="s">
        <v>56</v>
      </c>
      <c r="P58" s="42" t="s">
        <v>52</v>
      </c>
    </row>
    <row r="59" spans="2:16" ht="15.75" thickTop="1" x14ac:dyDescent="0.25">
      <c r="B59" s="144">
        <v>43647</v>
      </c>
      <c r="C59" s="145"/>
      <c r="D59" s="146">
        <v>0.33333333333333331</v>
      </c>
      <c r="E59" s="147">
        <v>0.54166666666666663</v>
      </c>
      <c r="F59" s="147">
        <v>0.58333333333333337</v>
      </c>
      <c r="G59" s="148">
        <v>0.76041666666666663</v>
      </c>
      <c r="H59" s="149">
        <v>0.38541666666666669</v>
      </c>
      <c r="I59" s="150">
        <v>0.38541666666666669</v>
      </c>
      <c r="J59" s="151">
        <v>0</v>
      </c>
      <c r="K59" s="152"/>
      <c r="L59" s="59">
        <v>0</v>
      </c>
      <c r="M59" s="60">
        <v>0</v>
      </c>
      <c r="N59" s="61">
        <v>0</v>
      </c>
      <c r="O59" s="62">
        <v>0</v>
      </c>
      <c r="P59" s="117"/>
    </row>
    <row r="60" spans="2:16" x14ac:dyDescent="0.25">
      <c r="B60" s="153">
        <v>43648</v>
      </c>
      <c r="C60" s="154"/>
      <c r="D60" s="146">
        <v>0.33333333333333331</v>
      </c>
      <c r="E60" s="147">
        <v>0.54166666666666663</v>
      </c>
      <c r="F60" s="147">
        <v>0.58333333333333337</v>
      </c>
      <c r="G60" s="148">
        <v>0.91666666666666663</v>
      </c>
      <c r="H60" s="155">
        <v>0.54166666666666663</v>
      </c>
      <c r="I60" s="156">
        <v>0.45833333333333331</v>
      </c>
      <c r="J60" s="157">
        <v>8.3333333333333329E-2</v>
      </c>
      <c r="K60" s="152"/>
      <c r="L60" s="65">
        <v>0</v>
      </c>
      <c r="M60" s="60">
        <v>0</v>
      </c>
      <c r="N60" s="61">
        <v>0</v>
      </c>
      <c r="O60" s="66">
        <v>0</v>
      </c>
      <c r="P60" s="118"/>
    </row>
    <row r="61" spans="2:16" x14ac:dyDescent="0.25">
      <c r="B61" s="153">
        <v>43649</v>
      </c>
      <c r="C61" s="158"/>
      <c r="D61" s="146">
        <v>0.33333333333333331</v>
      </c>
      <c r="E61" s="147">
        <v>0.54166666666666663</v>
      </c>
      <c r="F61" s="147">
        <v>0.58333333333333337</v>
      </c>
      <c r="G61" s="148">
        <v>0.66666666666666663</v>
      </c>
      <c r="H61" s="155">
        <v>0.29166666666666669</v>
      </c>
      <c r="I61" s="156">
        <v>0.29166666666666669</v>
      </c>
      <c r="J61" s="157">
        <v>0</v>
      </c>
      <c r="K61" s="152"/>
      <c r="L61" s="65">
        <v>0</v>
      </c>
      <c r="M61" s="60">
        <v>0</v>
      </c>
      <c r="N61" s="67">
        <v>0</v>
      </c>
      <c r="O61" s="66">
        <v>0</v>
      </c>
      <c r="P61" s="118"/>
    </row>
    <row r="62" spans="2:16" x14ac:dyDescent="0.25">
      <c r="B62" s="153">
        <v>43650</v>
      </c>
      <c r="C62" s="154"/>
      <c r="D62" s="146"/>
      <c r="E62" s="147"/>
      <c r="F62" s="147"/>
      <c r="G62" s="148"/>
      <c r="H62" s="155"/>
      <c r="I62" s="156"/>
      <c r="J62" s="157"/>
      <c r="K62" s="152"/>
      <c r="L62" s="65">
        <v>0</v>
      </c>
      <c r="M62" s="60">
        <v>0</v>
      </c>
      <c r="N62" s="61">
        <v>0</v>
      </c>
      <c r="O62" s="66">
        <v>0</v>
      </c>
      <c r="P62" s="118"/>
    </row>
    <row r="63" spans="2:16" x14ac:dyDescent="0.25">
      <c r="B63" s="153">
        <v>43651</v>
      </c>
      <c r="C63" s="154"/>
      <c r="D63" s="146"/>
      <c r="E63" s="147"/>
      <c r="F63" s="147"/>
      <c r="G63" s="148"/>
      <c r="H63" s="155"/>
      <c r="I63" s="156"/>
      <c r="J63" s="157"/>
      <c r="K63" s="152"/>
      <c r="L63" s="65">
        <v>0</v>
      </c>
      <c r="M63" s="60">
        <v>0</v>
      </c>
      <c r="N63" s="61">
        <v>0</v>
      </c>
      <c r="O63" s="66">
        <v>0</v>
      </c>
      <c r="P63" s="118"/>
    </row>
    <row r="64" spans="2:16" ht="15.75" thickBot="1" x14ac:dyDescent="0.3">
      <c r="B64" s="153">
        <v>43652</v>
      </c>
      <c r="C64" s="154"/>
      <c r="D64" s="159"/>
      <c r="E64" s="160"/>
      <c r="F64" s="160"/>
      <c r="G64" s="161"/>
      <c r="H64" s="162"/>
      <c r="I64" s="163"/>
      <c r="J64" s="164"/>
      <c r="K64" s="165"/>
      <c r="L64" s="70">
        <v>0</v>
      </c>
      <c r="M64" s="71">
        <v>0</v>
      </c>
      <c r="N64" s="72">
        <v>0</v>
      </c>
      <c r="O64" s="73">
        <v>0</v>
      </c>
      <c r="P64" s="119"/>
    </row>
    <row r="65" spans="2:16" ht="16.5" thickTop="1" thickBot="1" x14ac:dyDescent="0.3">
      <c r="B65" s="166">
        <v>43653</v>
      </c>
      <c r="C65" s="167"/>
      <c r="D65" s="168"/>
      <c r="E65" s="169"/>
      <c r="F65" s="169"/>
      <c r="G65" s="170"/>
      <c r="H65" s="171"/>
      <c r="I65" s="172"/>
      <c r="J65" s="173"/>
      <c r="K65" s="174"/>
      <c r="L65" s="77">
        <v>1.21875</v>
      </c>
      <c r="M65" s="78">
        <v>1.1354166666666667</v>
      </c>
      <c r="N65" s="79"/>
      <c r="O65" s="80"/>
      <c r="P65" s="120"/>
    </row>
    <row r="66" spans="2:16" ht="16.5" thickTop="1" thickBot="1" x14ac:dyDescent="0.3">
      <c r="B66" s="133"/>
      <c r="C66" s="134"/>
      <c r="D66" s="135"/>
      <c r="E66" s="135"/>
      <c r="F66" s="135"/>
      <c r="G66" s="135"/>
      <c r="H66" s="136"/>
      <c r="I66" s="136"/>
      <c r="J66" s="136"/>
      <c r="K66" s="136"/>
      <c r="L66"/>
      <c r="M66"/>
      <c r="N66"/>
      <c r="O66"/>
      <c r="P66" s="137"/>
    </row>
    <row r="67" spans="2:16" ht="62.25" customHeight="1" thickTop="1" x14ac:dyDescent="0.25">
      <c r="B67" s="233" t="s">
        <v>58</v>
      </c>
      <c r="C67" s="234"/>
      <c r="D67" s="234"/>
      <c r="E67" s="234"/>
      <c r="F67" s="234"/>
      <c r="G67" s="234"/>
      <c r="H67" s="234"/>
      <c r="I67" s="235"/>
    </row>
    <row r="68" spans="2:16" ht="27.75" customHeight="1" thickBot="1" x14ac:dyDescent="0.3">
      <c r="B68" s="236" t="s">
        <v>57</v>
      </c>
      <c r="C68" s="237"/>
      <c r="D68" s="237"/>
      <c r="E68" s="237"/>
      <c r="F68" s="237"/>
      <c r="G68" s="237"/>
      <c r="H68" s="237"/>
      <c r="I68" s="238"/>
    </row>
    <row r="69" spans="2:16" ht="15.75" thickTop="1" x14ac:dyDescent="0.25">
      <c r="B69" s="129"/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29"/>
      <c r="P69" s="129"/>
    </row>
    <row r="70" spans="2:16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45" priority="9">
      <formula>MONTH($B$34)&lt;&gt;MONTH($B$22)</formula>
    </cfRule>
  </conditionalFormatting>
  <conditionalFormatting sqref="B3:K37">
    <cfRule type="expression" dxfId="44" priority="10">
      <formula>WEEKDAY($B3)=1</formula>
    </cfRule>
  </conditionalFormatting>
  <conditionalFormatting sqref="C3:C11 C13:C15 C20:C29 C17:C18 C31:C37">
    <cfRule type="expression" dxfId="43" priority="8">
      <formula>AND(COUNTIF(Fer,B3)=0,C3&lt;&gt;"")</formula>
    </cfRule>
  </conditionalFormatting>
  <conditionalFormatting sqref="B3:B37">
    <cfRule type="expression" dxfId="42" priority="7">
      <formula>COUNTIF(Fer,$B3)</formula>
    </cfRule>
  </conditionalFormatting>
  <conditionalFormatting sqref="B66:K66">
    <cfRule type="expression" dxfId="41" priority="6">
      <formula>WEEKDAY(#REF!)=1</formula>
    </cfRule>
  </conditionalFormatting>
  <conditionalFormatting sqref="C66">
    <cfRule type="expression" dxfId="40" priority="5">
      <formula>AND(COUNTIF(Fer,#REF!)=0,#REF!&lt;&gt;"")</formula>
    </cfRule>
  </conditionalFormatting>
  <conditionalFormatting sqref="B66:C66">
    <cfRule type="expression" dxfId="39" priority="4">
      <formula>COUNTIF(Fer,#REF!)</formula>
    </cfRule>
  </conditionalFormatting>
  <conditionalFormatting sqref="B59:K65">
    <cfRule type="expression" dxfId="38" priority="3">
      <formula>WEEKDAY(#REF!)=1</formula>
    </cfRule>
  </conditionalFormatting>
  <conditionalFormatting sqref="C59:C65">
    <cfRule type="expression" dxfId="37" priority="2">
      <formula>AND(COUNTIF(Fer,#REF!)=0,#REF!&lt;&gt;"")</formula>
    </cfRule>
  </conditionalFormatting>
  <conditionalFormatting sqref="B59:C65">
    <cfRule type="expression" dxfId="36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10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T24" sqref="T24"/>
    </sheetView>
  </sheetViews>
  <sheetFormatPr baseColWidth="10" defaultColWidth="11.42578125" defaultRowHeight="15" x14ac:dyDescent="0.25"/>
  <cols>
    <col min="1" max="1" width="10.7109375" style="19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206" customWidth="1"/>
    <col min="19" max="16384" width="11.42578125" style="9"/>
  </cols>
  <sheetData>
    <row r="1" spans="1:21" ht="39" customHeight="1" thickTop="1" thickBot="1" x14ac:dyDescent="0.3">
      <c r="A1" s="20"/>
      <c r="B1" s="26" t="s">
        <v>31</v>
      </c>
      <c r="C1" s="27" t="s">
        <v>29</v>
      </c>
      <c r="D1" s="103">
        <f>N38/"1:"</f>
        <v>2.166666666666667</v>
      </c>
      <c r="E1" s="28"/>
      <c r="F1" s="27" t="s">
        <v>30</v>
      </c>
      <c r="G1" s="104">
        <f>O38/"1:"</f>
        <v>0</v>
      </c>
      <c r="H1" s="28"/>
      <c r="I1" s="29" t="s">
        <v>32</v>
      </c>
      <c r="J1" s="29"/>
      <c r="K1" s="105">
        <f>J38/"1:"</f>
        <v>0</v>
      </c>
      <c r="L1" s="28"/>
      <c r="M1" s="29" t="s">
        <v>33</v>
      </c>
      <c r="N1" s="30"/>
      <c r="O1" s="106">
        <f>K38/"1:"</f>
        <v>0</v>
      </c>
    </row>
    <row r="2" spans="1:21" ht="40.5" customHeight="1" thickTop="1" thickBot="1" x14ac:dyDescent="0.3">
      <c r="A2" s="107">
        <v>43647</v>
      </c>
      <c r="B2" s="37" t="s">
        <v>0</v>
      </c>
      <c r="C2" s="38" t="s">
        <v>1</v>
      </c>
      <c r="D2" s="39" t="s">
        <v>34</v>
      </c>
      <c r="E2" s="40" t="s">
        <v>35</v>
      </c>
      <c r="F2" s="40" t="s">
        <v>36</v>
      </c>
      <c r="G2" s="47" t="s">
        <v>37</v>
      </c>
      <c r="H2" s="48" t="s">
        <v>2</v>
      </c>
      <c r="I2" s="45" t="str">
        <f>"Dont
H Jour
("&amp;TEXT(HJ,"hh")&amp;" à "&amp;TEXT(HN,"hh")&amp;")"</f>
        <v>Dont
H Jour
(Copie De à Copie De)</v>
      </c>
      <c r="J2" s="41" t="str">
        <f>"Dont
H Nuit
("&amp;TEXT(HN,"hh")&amp;" à "&amp;TEXT(HJ,"hh")&amp;")"</f>
        <v>Dont
H Nuit
(Copie De à Copie De)</v>
      </c>
      <c r="K2" s="46" t="s">
        <v>3</v>
      </c>
      <c r="L2" s="44" t="s">
        <v>4</v>
      </c>
      <c r="M2" s="39" t="s">
        <v>5</v>
      </c>
      <c r="N2" s="40" t="s">
        <v>6</v>
      </c>
      <c r="O2" s="42" t="s">
        <v>7</v>
      </c>
      <c r="P2" s="42" t="s">
        <v>52</v>
      </c>
      <c r="S2"/>
    </row>
    <row r="3" spans="1:21" ht="15.75" thickTop="1" x14ac:dyDescent="0.25">
      <c r="A3" s="231" t="str">
        <f ca="1">MID(CELL("filename",A1),FIND("]",CELL("filename",A1))+1,32)</f>
        <v>REMY</v>
      </c>
      <c r="B3" s="31">
        <v>43647</v>
      </c>
      <c r="C3" s="94"/>
      <c r="D3" s="49">
        <v>0.33333333333333331</v>
      </c>
      <c r="E3" s="50">
        <v>0.54166666666666663</v>
      </c>
      <c r="F3" s="50">
        <v>0.58333333333333337</v>
      </c>
      <c r="G3" s="51">
        <v>0.75694444444444453</v>
      </c>
      <c r="H3" s="52">
        <v>0.38194444444444442</v>
      </c>
      <c r="I3" s="58">
        <v>0.38194444444444442</v>
      </c>
      <c r="J3" s="193">
        <v>0</v>
      </c>
      <c r="K3" s="186"/>
      <c r="L3" s="59"/>
      <c r="M3" s="180"/>
      <c r="N3" s="197"/>
      <c r="O3" s="186"/>
      <c r="P3" s="117"/>
      <c r="Q3" s="206" t="s">
        <v>83</v>
      </c>
      <c r="R3" s="206" t="s">
        <v>82</v>
      </c>
      <c r="S3"/>
    </row>
    <row r="4" spans="1:21" x14ac:dyDescent="0.25">
      <c r="A4" s="232"/>
      <c r="B4" s="32">
        <v>43648</v>
      </c>
      <c r="C4" s="95"/>
      <c r="D4" s="49"/>
      <c r="E4" s="50"/>
      <c r="F4" s="50"/>
      <c r="G4" s="51"/>
      <c r="H4" s="53"/>
      <c r="I4" s="63"/>
      <c r="J4" s="194"/>
      <c r="K4" s="187"/>
      <c r="L4" s="65"/>
      <c r="M4" s="181"/>
      <c r="N4" s="198"/>
      <c r="O4" s="187"/>
      <c r="P4" s="118" t="s">
        <v>66</v>
      </c>
      <c r="Q4" s="206" t="s">
        <v>83</v>
      </c>
      <c r="R4" s="206" t="s">
        <v>82</v>
      </c>
      <c r="S4"/>
      <c r="U4" s="43"/>
    </row>
    <row r="5" spans="1:21" x14ac:dyDescent="0.25">
      <c r="A5" s="232"/>
      <c r="B5" s="32">
        <v>43649</v>
      </c>
      <c r="C5" s="96"/>
      <c r="D5" s="49"/>
      <c r="E5" s="50"/>
      <c r="F5" s="50"/>
      <c r="G5" s="51"/>
      <c r="H5" s="53"/>
      <c r="I5" s="63"/>
      <c r="J5" s="194"/>
      <c r="K5" s="187"/>
      <c r="L5" s="65"/>
      <c r="M5" s="181"/>
      <c r="N5" s="198"/>
      <c r="O5" s="187"/>
      <c r="P5" s="118" t="s">
        <v>66</v>
      </c>
      <c r="Q5" s="206" t="s">
        <v>83</v>
      </c>
      <c r="R5" s="206" t="s">
        <v>82</v>
      </c>
      <c r="S5"/>
    </row>
    <row r="6" spans="1:21" x14ac:dyDescent="0.25">
      <c r="A6" s="232"/>
      <c r="B6" s="32">
        <v>43650</v>
      </c>
      <c r="C6" s="95"/>
      <c r="D6" s="49"/>
      <c r="E6" s="50"/>
      <c r="F6" s="50"/>
      <c r="G6" s="51"/>
      <c r="H6" s="53"/>
      <c r="I6" s="63"/>
      <c r="J6" s="194"/>
      <c r="K6" s="187"/>
      <c r="L6" s="65"/>
      <c r="M6" s="181"/>
      <c r="N6" s="198"/>
      <c r="O6" s="187"/>
      <c r="P6" s="118" t="s">
        <v>66</v>
      </c>
      <c r="Q6" s="206" t="s">
        <v>83</v>
      </c>
      <c r="R6" s="206" t="s">
        <v>82</v>
      </c>
      <c r="S6"/>
    </row>
    <row r="7" spans="1:21" x14ac:dyDescent="0.25">
      <c r="A7" s="232"/>
      <c r="B7" s="32">
        <v>43651</v>
      </c>
      <c r="C7" s="95"/>
      <c r="D7" s="49"/>
      <c r="E7" s="50"/>
      <c r="F7" s="50"/>
      <c r="G7" s="51"/>
      <c r="H7" s="53"/>
      <c r="I7" s="63"/>
      <c r="J7" s="194"/>
      <c r="K7" s="187"/>
      <c r="L7" s="65"/>
      <c r="M7" s="181"/>
      <c r="N7" s="198"/>
      <c r="O7" s="187"/>
      <c r="P7" s="118" t="s">
        <v>66</v>
      </c>
      <c r="Q7" s="206" t="s">
        <v>83</v>
      </c>
      <c r="R7" s="206" t="s">
        <v>82</v>
      </c>
      <c r="S7"/>
    </row>
    <row r="8" spans="1:21" ht="15.75" thickBot="1" x14ac:dyDescent="0.3">
      <c r="A8" s="232"/>
      <c r="B8" s="32">
        <v>43652</v>
      </c>
      <c r="C8" s="95"/>
      <c r="D8" s="54"/>
      <c r="E8" s="55"/>
      <c r="F8" s="55"/>
      <c r="G8" s="56"/>
      <c r="H8" s="57"/>
      <c r="I8" s="68"/>
      <c r="J8" s="69"/>
      <c r="K8" s="191"/>
      <c r="L8" s="70"/>
      <c r="M8" s="182"/>
      <c r="N8" s="199"/>
      <c r="O8" s="188"/>
      <c r="P8" s="119"/>
      <c r="Q8" s="206" t="s">
        <v>83</v>
      </c>
      <c r="R8" s="206" t="s">
        <v>82</v>
      </c>
      <c r="S8"/>
    </row>
    <row r="9" spans="1:21" ht="16.5" thickTop="1" thickBot="1" x14ac:dyDescent="0.3">
      <c r="A9" s="232"/>
      <c r="B9" s="33">
        <v>43653</v>
      </c>
      <c r="C9" s="97"/>
      <c r="D9" s="74"/>
      <c r="E9" s="75"/>
      <c r="F9" s="75"/>
      <c r="G9" s="76"/>
      <c r="H9" s="98"/>
      <c r="I9" s="99"/>
      <c r="J9" s="100"/>
      <c r="K9" s="196"/>
      <c r="L9" s="77">
        <v>0.38194444444444442</v>
      </c>
      <c r="M9" s="78">
        <v>0.29166666666666669</v>
      </c>
      <c r="N9" s="201">
        <v>9.0277777777777776E-2</v>
      </c>
      <c r="O9" s="202"/>
      <c r="P9" s="119"/>
      <c r="Q9" s="206" t="s">
        <v>83</v>
      </c>
      <c r="R9" s="206" t="s">
        <v>82</v>
      </c>
    </row>
    <row r="10" spans="1:21" ht="15.75" thickTop="1" x14ac:dyDescent="0.25">
      <c r="A10" s="232"/>
      <c r="B10" s="31">
        <v>43654</v>
      </c>
      <c r="C10" s="94"/>
      <c r="D10" s="49"/>
      <c r="E10" s="50"/>
      <c r="F10" s="50"/>
      <c r="G10" s="81"/>
      <c r="H10" s="53"/>
      <c r="I10" s="63"/>
      <c r="J10" s="64"/>
      <c r="K10" s="195"/>
      <c r="L10" s="53"/>
      <c r="M10" s="184"/>
      <c r="N10" s="200"/>
      <c r="O10" s="189"/>
      <c r="P10" s="118"/>
      <c r="Q10" s="206" t="s">
        <v>83</v>
      </c>
      <c r="R10" s="206" t="s">
        <v>82</v>
      </c>
    </row>
    <row r="11" spans="1:21" x14ac:dyDescent="0.25">
      <c r="A11" s="232"/>
      <c r="B11" s="32">
        <v>43655</v>
      </c>
      <c r="C11" s="95"/>
      <c r="D11" s="54"/>
      <c r="E11" s="55"/>
      <c r="F11" s="55"/>
      <c r="G11" s="82"/>
      <c r="H11" s="53"/>
      <c r="I11" s="63"/>
      <c r="J11" s="64"/>
      <c r="K11" s="191"/>
      <c r="L11" s="65"/>
      <c r="M11" s="185"/>
      <c r="N11" s="198"/>
      <c r="O11" s="187"/>
      <c r="P11" s="118"/>
      <c r="Q11" s="206" t="s">
        <v>83</v>
      </c>
      <c r="R11" s="206" t="s">
        <v>82</v>
      </c>
    </row>
    <row r="12" spans="1:21" x14ac:dyDescent="0.25">
      <c r="A12" s="232"/>
      <c r="B12" s="32">
        <v>43656</v>
      </c>
      <c r="C12" s="95"/>
      <c r="D12" s="54"/>
      <c r="E12" s="55"/>
      <c r="F12" s="55"/>
      <c r="G12" s="82"/>
      <c r="H12" s="53"/>
      <c r="I12" s="63"/>
      <c r="J12" s="64"/>
      <c r="K12" s="191"/>
      <c r="L12" s="65"/>
      <c r="M12" s="185"/>
      <c r="N12" s="198"/>
      <c r="O12" s="187"/>
      <c r="P12" s="118"/>
      <c r="Q12" s="206" t="s">
        <v>83</v>
      </c>
      <c r="R12" s="206" t="s">
        <v>82</v>
      </c>
    </row>
    <row r="13" spans="1:21" x14ac:dyDescent="0.25">
      <c r="A13" s="232"/>
      <c r="B13" s="32">
        <v>43657</v>
      </c>
      <c r="C13" s="95"/>
      <c r="D13" s="54"/>
      <c r="E13" s="55"/>
      <c r="F13" s="55"/>
      <c r="G13" s="82"/>
      <c r="H13" s="53"/>
      <c r="I13" s="63"/>
      <c r="J13" s="64"/>
      <c r="K13" s="191"/>
      <c r="L13" s="65"/>
      <c r="M13" s="185"/>
      <c r="N13" s="198"/>
      <c r="O13" s="187"/>
      <c r="P13" s="118"/>
      <c r="Q13" s="206" t="s">
        <v>83</v>
      </c>
      <c r="R13" s="206" t="s">
        <v>82</v>
      </c>
    </row>
    <row r="14" spans="1:21" x14ac:dyDescent="0.25">
      <c r="A14" s="232"/>
      <c r="B14" s="32">
        <v>43658</v>
      </c>
      <c r="C14" s="95"/>
      <c r="D14" s="54"/>
      <c r="E14" s="55"/>
      <c r="F14" s="55"/>
      <c r="G14" s="82"/>
      <c r="H14" s="53"/>
      <c r="I14" s="63"/>
      <c r="J14" s="64"/>
      <c r="K14" s="191"/>
      <c r="L14" s="65"/>
      <c r="M14" s="185"/>
      <c r="N14" s="198"/>
      <c r="O14" s="187"/>
      <c r="P14" s="118"/>
      <c r="Q14" s="206" t="s">
        <v>83</v>
      </c>
      <c r="R14" s="206" t="s">
        <v>82</v>
      </c>
    </row>
    <row r="15" spans="1:21" ht="15.75" thickBot="1" x14ac:dyDescent="0.3">
      <c r="A15" s="232"/>
      <c r="B15" s="32">
        <v>43659</v>
      </c>
      <c r="C15" s="96"/>
      <c r="D15" s="83"/>
      <c r="E15" s="84"/>
      <c r="F15" s="84"/>
      <c r="G15" s="85"/>
      <c r="H15" s="57"/>
      <c r="I15" s="68"/>
      <c r="J15" s="69"/>
      <c r="K15" s="191"/>
      <c r="L15" s="70"/>
      <c r="M15" s="183"/>
      <c r="N15" s="199"/>
      <c r="O15" s="188"/>
      <c r="P15" s="119"/>
      <c r="Q15" s="206" t="s">
        <v>83</v>
      </c>
      <c r="R15" s="206" t="s">
        <v>82</v>
      </c>
    </row>
    <row r="16" spans="1:21" ht="16.5" thickTop="1" thickBot="1" x14ac:dyDescent="0.3">
      <c r="A16" s="232"/>
      <c r="B16" s="33">
        <v>43660</v>
      </c>
      <c r="C16" s="97"/>
      <c r="D16" s="74"/>
      <c r="E16" s="75"/>
      <c r="F16" s="75"/>
      <c r="G16" s="86"/>
      <c r="H16" s="101"/>
      <c r="I16" s="99"/>
      <c r="J16" s="100"/>
      <c r="K16" s="192"/>
      <c r="L16" s="77">
        <v>0</v>
      </c>
      <c r="M16" s="78">
        <v>0</v>
      </c>
      <c r="N16" s="201"/>
      <c r="O16" s="202"/>
      <c r="P16" s="119"/>
      <c r="Q16" s="206" t="s">
        <v>83</v>
      </c>
      <c r="R16" s="206" t="s">
        <v>82</v>
      </c>
    </row>
    <row r="17" spans="1:18" ht="15.75" thickTop="1" x14ac:dyDescent="0.25">
      <c r="A17" s="35"/>
      <c r="B17" s="31">
        <v>43661</v>
      </c>
      <c r="C17" s="102"/>
      <c r="D17" s="87"/>
      <c r="E17" s="88"/>
      <c r="F17" s="88"/>
      <c r="G17" s="89"/>
      <c r="H17" s="53"/>
      <c r="I17" s="63"/>
      <c r="J17" s="64"/>
      <c r="K17" s="195"/>
      <c r="L17" s="53"/>
      <c r="M17" s="60"/>
      <c r="N17" s="200"/>
      <c r="O17" s="189"/>
      <c r="P17" s="118"/>
      <c r="Q17" s="206" t="s">
        <v>83</v>
      </c>
      <c r="R17" s="206" t="s">
        <v>82</v>
      </c>
    </row>
    <row r="18" spans="1:18" x14ac:dyDescent="0.25">
      <c r="A18" s="35"/>
      <c r="B18" s="32">
        <v>43662</v>
      </c>
      <c r="C18" s="96"/>
      <c r="D18" s="83"/>
      <c r="E18" s="84"/>
      <c r="F18" s="84"/>
      <c r="G18" s="85"/>
      <c r="H18" s="53"/>
      <c r="I18" s="63"/>
      <c r="J18" s="64"/>
      <c r="K18" s="191"/>
      <c r="L18" s="65"/>
      <c r="M18" s="60"/>
      <c r="N18" s="198"/>
      <c r="O18" s="187"/>
      <c r="P18" s="118"/>
      <c r="Q18" s="206" t="s">
        <v>83</v>
      </c>
      <c r="R18" s="206" t="s">
        <v>82</v>
      </c>
    </row>
    <row r="19" spans="1:18" x14ac:dyDescent="0.25">
      <c r="A19" s="35"/>
      <c r="B19" s="32">
        <v>43663</v>
      </c>
      <c r="C19" s="96"/>
      <c r="D19" s="83"/>
      <c r="E19" s="84"/>
      <c r="F19" s="84"/>
      <c r="G19" s="85"/>
      <c r="H19" s="53"/>
      <c r="I19" s="63"/>
      <c r="J19" s="64"/>
      <c r="K19" s="191"/>
      <c r="L19" s="65"/>
      <c r="M19" s="60"/>
      <c r="N19" s="198"/>
      <c r="O19" s="187"/>
      <c r="P19" s="118"/>
      <c r="Q19" s="206" t="s">
        <v>83</v>
      </c>
      <c r="R19" s="206" t="s">
        <v>82</v>
      </c>
    </row>
    <row r="20" spans="1:18" x14ac:dyDescent="0.25">
      <c r="A20" s="35"/>
      <c r="B20" s="32">
        <v>43664</v>
      </c>
      <c r="C20" s="96"/>
      <c r="D20" s="83"/>
      <c r="E20" s="84"/>
      <c r="F20" s="84"/>
      <c r="G20" s="85"/>
      <c r="H20" s="53"/>
      <c r="I20" s="63"/>
      <c r="J20" s="64"/>
      <c r="K20" s="191"/>
      <c r="L20" s="65"/>
      <c r="M20" s="60"/>
      <c r="N20" s="198"/>
      <c r="O20" s="187"/>
      <c r="P20" s="118"/>
      <c r="Q20" s="206" t="s">
        <v>83</v>
      </c>
      <c r="R20" s="206" t="s">
        <v>82</v>
      </c>
    </row>
    <row r="21" spans="1:18" x14ac:dyDescent="0.25">
      <c r="A21" s="35"/>
      <c r="B21" s="32">
        <v>43665</v>
      </c>
      <c r="C21" s="96"/>
      <c r="D21" s="83"/>
      <c r="E21" s="84"/>
      <c r="F21" s="84"/>
      <c r="G21" s="85"/>
      <c r="H21" s="53"/>
      <c r="I21" s="63"/>
      <c r="J21" s="64"/>
      <c r="K21" s="191"/>
      <c r="L21" s="65"/>
      <c r="M21" s="60"/>
      <c r="N21" s="198"/>
      <c r="O21" s="187"/>
      <c r="P21" s="118"/>
      <c r="Q21" s="206" t="s">
        <v>83</v>
      </c>
      <c r="R21" s="206" t="s">
        <v>82</v>
      </c>
    </row>
    <row r="22" spans="1:18" ht="15.75" thickBot="1" x14ac:dyDescent="0.3">
      <c r="A22" s="35"/>
      <c r="B22" s="32">
        <v>43666</v>
      </c>
      <c r="C22" s="96"/>
      <c r="D22" s="83"/>
      <c r="E22" s="84"/>
      <c r="F22" s="84"/>
      <c r="G22" s="85"/>
      <c r="H22" s="57"/>
      <c r="I22" s="68"/>
      <c r="J22" s="69"/>
      <c r="K22" s="191"/>
      <c r="L22" s="70"/>
      <c r="M22" s="71"/>
      <c r="N22" s="199"/>
      <c r="O22" s="188"/>
      <c r="P22" s="119"/>
      <c r="Q22" s="206" t="s">
        <v>83</v>
      </c>
      <c r="R22" s="206" t="s">
        <v>82</v>
      </c>
    </row>
    <row r="23" spans="1:18" ht="16.5" thickTop="1" thickBot="1" x14ac:dyDescent="0.3">
      <c r="A23" s="35"/>
      <c r="B23" s="33">
        <v>43667</v>
      </c>
      <c r="C23" s="97"/>
      <c r="D23" s="74"/>
      <c r="E23" s="75"/>
      <c r="F23" s="75"/>
      <c r="G23" s="86"/>
      <c r="H23" s="101"/>
      <c r="I23" s="99"/>
      <c r="J23" s="100"/>
      <c r="K23" s="192"/>
      <c r="L23" s="77">
        <v>0</v>
      </c>
      <c r="M23" s="78">
        <v>0</v>
      </c>
      <c r="N23" s="201"/>
      <c r="O23" s="202"/>
      <c r="P23" s="119"/>
      <c r="Q23" s="206" t="s">
        <v>83</v>
      </c>
      <c r="R23" s="206" t="s">
        <v>82</v>
      </c>
    </row>
    <row r="24" spans="1:18" ht="15.75" thickTop="1" x14ac:dyDescent="0.25">
      <c r="A24" s="35"/>
      <c r="B24" s="31">
        <v>43668</v>
      </c>
      <c r="C24" s="102"/>
      <c r="D24" s="87"/>
      <c r="E24" s="88"/>
      <c r="F24" s="88"/>
      <c r="G24" s="89"/>
      <c r="H24" s="53"/>
      <c r="I24" s="63"/>
      <c r="J24" s="64"/>
      <c r="K24" s="195"/>
      <c r="L24" s="53"/>
      <c r="M24" s="60"/>
      <c r="N24" s="200"/>
      <c r="O24" s="189"/>
      <c r="P24" s="118"/>
      <c r="Q24" s="206" t="s">
        <v>83</v>
      </c>
      <c r="R24" s="206" t="s">
        <v>82</v>
      </c>
    </row>
    <row r="25" spans="1:18" x14ac:dyDescent="0.25">
      <c r="A25" s="35"/>
      <c r="B25" s="32">
        <v>43669</v>
      </c>
      <c r="C25" s="96"/>
      <c r="D25" s="83"/>
      <c r="E25" s="84"/>
      <c r="F25" s="84"/>
      <c r="G25" s="85"/>
      <c r="H25" s="53"/>
      <c r="I25" s="63"/>
      <c r="J25" s="64"/>
      <c r="K25" s="191"/>
      <c r="L25" s="65"/>
      <c r="M25" s="60"/>
      <c r="N25" s="198"/>
      <c r="O25" s="187"/>
      <c r="P25" s="118"/>
      <c r="Q25" s="206" t="s">
        <v>83</v>
      </c>
      <c r="R25" s="206" t="s">
        <v>82</v>
      </c>
    </row>
    <row r="26" spans="1:18" x14ac:dyDescent="0.25">
      <c r="A26" s="35"/>
      <c r="B26" s="32">
        <v>43670</v>
      </c>
      <c r="C26" s="96"/>
      <c r="D26" s="83"/>
      <c r="E26" s="84"/>
      <c r="F26" s="84"/>
      <c r="G26" s="85"/>
      <c r="H26" s="53"/>
      <c r="I26" s="63"/>
      <c r="J26" s="64"/>
      <c r="K26" s="191"/>
      <c r="L26" s="65"/>
      <c r="M26" s="60"/>
      <c r="N26" s="198"/>
      <c r="O26" s="187"/>
      <c r="P26" s="118"/>
      <c r="Q26" s="206" t="s">
        <v>83</v>
      </c>
      <c r="R26" s="206" t="s">
        <v>82</v>
      </c>
    </row>
    <row r="27" spans="1:18" x14ac:dyDescent="0.25">
      <c r="A27" s="35"/>
      <c r="B27" s="32">
        <v>43671</v>
      </c>
      <c r="C27" s="96"/>
      <c r="D27" s="83"/>
      <c r="E27" s="84"/>
      <c r="F27" s="84"/>
      <c r="G27" s="85"/>
      <c r="H27" s="53"/>
      <c r="I27" s="63"/>
      <c r="J27" s="64"/>
      <c r="K27" s="191"/>
      <c r="L27" s="65"/>
      <c r="M27" s="60"/>
      <c r="N27" s="198"/>
      <c r="O27" s="187"/>
      <c r="P27" s="118"/>
      <c r="Q27" s="206" t="s">
        <v>83</v>
      </c>
      <c r="R27" s="206" t="s">
        <v>82</v>
      </c>
    </row>
    <row r="28" spans="1:18" x14ac:dyDescent="0.25">
      <c r="A28" s="35"/>
      <c r="B28" s="32">
        <v>43672</v>
      </c>
      <c r="C28" s="96"/>
      <c r="D28" s="83"/>
      <c r="E28" s="84"/>
      <c r="F28" s="84"/>
      <c r="G28" s="85"/>
      <c r="H28" s="53"/>
      <c r="I28" s="63"/>
      <c r="J28" s="64"/>
      <c r="K28" s="191"/>
      <c r="L28" s="65"/>
      <c r="M28" s="60"/>
      <c r="N28" s="198"/>
      <c r="O28" s="187"/>
      <c r="P28" s="118"/>
      <c r="Q28" s="206" t="s">
        <v>83</v>
      </c>
      <c r="R28" s="206" t="s">
        <v>82</v>
      </c>
    </row>
    <row r="29" spans="1:18" ht="15.75" thickBot="1" x14ac:dyDescent="0.3">
      <c r="A29" s="35"/>
      <c r="B29" s="32">
        <v>43673</v>
      </c>
      <c r="C29" s="96"/>
      <c r="D29" s="83"/>
      <c r="E29" s="84"/>
      <c r="F29" s="84"/>
      <c r="G29" s="85"/>
      <c r="H29" s="57"/>
      <c r="I29" s="68"/>
      <c r="J29" s="69"/>
      <c r="K29" s="191"/>
      <c r="L29" s="70"/>
      <c r="M29" s="71"/>
      <c r="N29" s="199"/>
      <c r="O29" s="188"/>
      <c r="P29" s="119"/>
      <c r="Q29" s="206" t="s">
        <v>83</v>
      </c>
      <c r="R29" s="206" t="s">
        <v>82</v>
      </c>
    </row>
    <row r="30" spans="1:18" ht="16.5" thickTop="1" thickBot="1" x14ac:dyDescent="0.3">
      <c r="A30" s="35"/>
      <c r="B30" s="33">
        <v>43674</v>
      </c>
      <c r="C30" s="97"/>
      <c r="D30" s="74"/>
      <c r="E30" s="75"/>
      <c r="F30" s="75"/>
      <c r="G30" s="86"/>
      <c r="H30" s="101"/>
      <c r="I30" s="99"/>
      <c r="J30" s="100"/>
      <c r="K30" s="192"/>
      <c r="L30" s="77">
        <v>0</v>
      </c>
      <c r="M30" s="78">
        <v>0</v>
      </c>
      <c r="N30" s="201"/>
      <c r="O30" s="202"/>
      <c r="P30" s="119"/>
      <c r="Q30" s="206" t="s">
        <v>83</v>
      </c>
      <c r="R30" s="206" t="s">
        <v>82</v>
      </c>
    </row>
    <row r="31" spans="1:18" ht="15.75" thickTop="1" x14ac:dyDescent="0.25">
      <c r="A31" s="35"/>
      <c r="B31" s="31"/>
      <c r="C31" s="102"/>
      <c r="D31" s="87"/>
      <c r="E31" s="88"/>
      <c r="F31" s="88"/>
      <c r="G31" s="89"/>
      <c r="H31" s="53"/>
      <c r="I31" s="63"/>
      <c r="J31" s="64"/>
      <c r="K31" s="195"/>
      <c r="L31" s="53"/>
      <c r="M31" s="60"/>
      <c r="N31" s="200"/>
      <c r="O31" s="189"/>
      <c r="P31" s="119"/>
    </row>
    <row r="32" spans="1:18" x14ac:dyDescent="0.25">
      <c r="A32" s="35"/>
      <c r="B32" s="32"/>
      <c r="C32" s="96"/>
      <c r="D32" s="83"/>
      <c r="E32" s="84"/>
      <c r="F32" s="84"/>
      <c r="G32" s="85"/>
      <c r="H32" s="53">
        <v>0</v>
      </c>
      <c r="I32" s="63">
        <v>0</v>
      </c>
      <c r="J32" s="64">
        <v>0</v>
      </c>
      <c r="K32" s="191">
        <v>0</v>
      </c>
      <c r="L32" s="65"/>
      <c r="M32" s="60"/>
      <c r="N32" s="198"/>
      <c r="O32" s="187"/>
      <c r="P32" s="118"/>
    </row>
    <row r="33" spans="1:16" x14ac:dyDescent="0.25">
      <c r="A33" s="35"/>
      <c r="B33" s="32"/>
      <c r="C33" s="96"/>
      <c r="D33" s="83"/>
      <c r="E33" s="84"/>
      <c r="F33" s="84"/>
      <c r="G33" s="85"/>
      <c r="H33" s="53">
        <v>0</v>
      </c>
      <c r="I33" s="63">
        <v>0</v>
      </c>
      <c r="J33" s="64">
        <v>0</v>
      </c>
      <c r="K33" s="191">
        <v>0</v>
      </c>
      <c r="L33" s="65"/>
      <c r="M33" s="60"/>
      <c r="N33" s="198"/>
      <c r="O33" s="187"/>
      <c r="P33" s="118"/>
    </row>
    <row r="34" spans="1:16" x14ac:dyDescent="0.25">
      <c r="A34" s="35"/>
      <c r="B34" s="32"/>
      <c r="C34" s="96"/>
      <c r="D34" s="83"/>
      <c r="E34" s="84"/>
      <c r="F34" s="84"/>
      <c r="G34" s="85"/>
      <c r="H34" s="53">
        <v>0</v>
      </c>
      <c r="I34" s="63">
        <v>0</v>
      </c>
      <c r="J34" s="64">
        <v>0</v>
      </c>
      <c r="K34" s="191">
        <v>0</v>
      </c>
      <c r="L34" s="65"/>
      <c r="M34" s="60"/>
      <c r="N34" s="198"/>
      <c r="O34" s="187"/>
      <c r="P34" s="118"/>
    </row>
    <row r="35" spans="1:16" x14ac:dyDescent="0.25">
      <c r="A35" s="35"/>
      <c r="B35" s="32"/>
      <c r="C35" s="96"/>
      <c r="D35" s="83"/>
      <c r="E35" s="84"/>
      <c r="F35" s="84"/>
      <c r="G35" s="85"/>
      <c r="H35" s="53">
        <v>0</v>
      </c>
      <c r="I35" s="63">
        <v>0</v>
      </c>
      <c r="J35" s="64">
        <v>0</v>
      </c>
      <c r="K35" s="191">
        <v>0</v>
      </c>
      <c r="L35" s="65"/>
      <c r="M35" s="60"/>
      <c r="N35" s="198"/>
      <c r="O35" s="187"/>
      <c r="P35" s="118"/>
    </row>
    <row r="36" spans="1:16" ht="15.75" thickBot="1" x14ac:dyDescent="0.3">
      <c r="A36" s="35"/>
      <c r="B36" s="32"/>
      <c r="C36" s="96"/>
      <c r="D36" s="83"/>
      <c r="E36" s="84"/>
      <c r="F36" s="84"/>
      <c r="G36" s="85"/>
      <c r="H36" s="57">
        <v>0</v>
      </c>
      <c r="I36" s="68">
        <v>0</v>
      </c>
      <c r="J36" s="69">
        <v>0</v>
      </c>
      <c r="K36" s="191">
        <v>0</v>
      </c>
      <c r="L36" s="70"/>
      <c r="M36" s="71"/>
      <c r="N36" s="199"/>
      <c r="O36" s="188"/>
      <c r="P36" s="119"/>
    </row>
    <row r="37" spans="1:16" ht="16.5" thickTop="1" thickBot="1" x14ac:dyDescent="0.3">
      <c r="A37" s="35"/>
      <c r="B37" s="34"/>
      <c r="C37" s="96"/>
      <c r="D37" s="83"/>
      <c r="E37" s="84"/>
      <c r="F37" s="84"/>
      <c r="G37" s="85"/>
      <c r="H37" s="101">
        <v>0</v>
      </c>
      <c r="I37" s="99">
        <v>0</v>
      </c>
      <c r="J37" s="100">
        <v>0</v>
      </c>
      <c r="K37" s="192">
        <v>0</v>
      </c>
      <c r="L37" s="77">
        <v>0</v>
      </c>
      <c r="M37" s="78">
        <v>0</v>
      </c>
      <c r="N37" s="201"/>
      <c r="O37" s="202"/>
      <c r="P37" s="119"/>
    </row>
    <row r="38" spans="1:16" ht="16.5" thickTop="1" thickBot="1" x14ac:dyDescent="0.3">
      <c r="A38" s="35"/>
      <c r="B38" s="21" t="s">
        <v>12</v>
      </c>
      <c r="C38" s="90"/>
      <c r="D38" s="90"/>
      <c r="E38" s="90"/>
      <c r="F38" s="90"/>
      <c r="G38" s="90"/>
      <c r="H38" s="91">
        <f t="shared" ref="H38:O38" si="0">SUM(H3:H37)</f>
        <v>0.38194444444444442</v>
      </c>
      <c r="I38" s="91">
        <f t="shared" si="0"/>
        <v>0.38194444444444442</v>
      </c>
      <c r="J38" s="91">
        <f t="shared" si="0"/>
        <v>0</v>
      </c>
      <c r="K38" s="125">
        <f>SUM(K3:K37)</f>
        <v>0</v>
      </c>
      <c r="L38" s="92">
        <f>SUM(L3:L37)</f>
        <v>0.38194444444444442</v>
      </c>
      <c r="M38" s="92">
        <f t="shared" si="0"/>
        <v>0.29166666666666669</v>
      </c>
      <c r="N38" s="92">
        <f t="shared" si="0"/>
        <v>9.0277777777777776E-2</v>
      </c>
      <c r="O38" s="93">
        <f t="shared" si="0"/>
        <v>0</v>
      </c>
      <c r="P38" s="121"/>
    </row>
    <row r="39" spans="1:16" ht="16.5" thickTop="1" thickBot="1" x14ac:dyDescent="0.3">
      <c r="A39" s="36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</row>
    <row r="40" spans="1:16" ht="17.25" thickTop="1" thickBot="1" x14ac:dyDescent="0.3">
      <c r="A40" s="36"/>
      <c r="B40" s="10" t="s">
        <v>13</v>
      </c>
      <c r="C40" s="23"/>
      <c r="D40" s="24"/>
      <c r="E40" s="24"/>
      <c r="F40" s="24"/>
      <c r="G40" s="24"/>
      <c r="H40" s="11">
        <f>H38</f>
        <v>0.38194444444444442</v>
      </c>
      <c r="I40" s="227">
        <f>SUM(I38:J38)</f>
        <v>0.38194444444444442</v>
      </c>
      <c r="J40" s="228"/>
      <c r="K40" s="25"/>
      <c r="L40" s="11">
        <f>L38</f>
        <v>0.38194444444444442</v>
      </c>
      <c r="M40" s="227">
        <f>SUM(M38:O38)</f>
        <v>0.38194444444444448</v>
      </c>
      <c r="N40" s="229"/>
      <c r="O40" s="230"/>
    </row>
    <row r="41" spans="1:16" ht="15.75" thickTop="1" x14ac:dyDescent="0.25"/>
    <row r="56" spans="2:16" ht="54.75" customHeight="1" x14ac:dyDescent="0.25">
      <c r="B56" s="239" t="str">
        <f ca="1">A3</f>
        <v>REMY</v>
      </c>
      <c r="C56" s="239"/>
      <c r="D56" s="239"/>
      <c r="E56" s="239"/>
      <c r="F56" s="239"/>
      <c r="G56" s="239"/>
      <c r="H56" s="239"/>
    </row>
    <row r="57" spans="2:16" ht="58.5" customHeight="1" thickBot="1" x14ac:dyDescent="0.3">
      <c r="B57" s="239"/>
      <c r="C57" s="239"/>
      <c r="D57" s="239"/>
      <c r="E57" s="239"/>
      <c r="F57" s="239"/>
      <c r="G57" s="239"/>
      <c r="H57" s="239"/>
    </row>
    <row r="58" spans="2:16" ht="46.5" customHeight="1" thickTop="1" thickBot="1" x14ac:dyDescent="0.3">
      <c r="B58" s="37" t="s">
        <v>0</v>
      </c>
      <c r="C58" s="38" t="s">
        <v>1</v>
      </c>
      <c r="D58" s="39" t="s">
        <v>34</v>
      </c>
      <c r="E58" s="40" t="s">
        <v>35</v>
      </c>
      <c r="F58" s="40" t="s">
        <v>36</v>
      </c>
      <c r="G58" s="47" t="s">
        <v>37</v>
      </c>
      <c r="H58" s="48" t="s">
        <v>2</v>
      </c>
      <c r="I58" s="45" t="str">
        <f>"Dont
H Jour
("&amp;TEXT(HJ,"hh")&amp;" à "&amp;TEXT(HN,"hh")&amp;")"</f>
        <v>Dont
H Jour
(Copie De à Copie De)</v>
      </c>
      <c r="J58" s="41" t="str">
        <f>"Dont
H Nuit
("&amp;TEXT(HN,"hh")&amp;" à "&amp;TEXT(HJ,"hh")&amp;")"</f>
        <v>Dont
H Nuit
(Copie De à Copie De)</v>
      </c>
      <c r="K58" s="46" t="s">
        <v>3</v>
      </c>
      <c r="L58" s="44" t="s">
        <v>4</v>
      </c>
      <c r="M58" s="39" t="s">
        <v>54</v>
      </c>
      <c r="N58" s="40" t="s">
        <v>55</v>
      </c>
      <c r="O58" s="42" t="s">
        <v>56</v>
      </c>
      <c r="P58" s="42" t="s">
        <v>52</v>
      </c>
    </row>
    <row r="59" spans="2:16" ht="15.75" thickTop="1" x14ac:dyDescent="0.25">
      <c r="B59" s="144">
        <v>43647</v>
      </c>
      <c r="C59" s="145"/>
      <c r="D59" s="146">
        <v>0.33333333333333331</v>
      </c>
      <c r="E59" s="147">
        <v>0.54166666666666663</v>
      </c>
      <c r="F59" s="147">
        <v>0.58333333333333337</v>
      </c>
      <c r="G59" s="148">
        <v>0.75694444444444453</v>
      </c>
      <c r="H59" s="149">
        <v>0.38194444444444442</v>
      </c>
      <c r="I59" s="150">
        <v>0.38194444444444442</v>
      </c>
      <c r="J59" s="151">
        <v>0</v>
      </c>
      <c r="K59" s="152"/>
      <c r="L59" s="59">
        <v>0</v>
      </c>
      <c r="M59" s="60">
        <v>0</v>
      </c>
      <c r="N59" s="61">
        <v>0</v>
      </c>
      <c r="O59" s="62">
        <v>0</v>
      </c>
      <c r="P59" s="117"/>
    </row>
    <row r="60" spans="2:16" x14ac:dyDescent="0.25">
      <c r="B60" s="153">
        <v>43648</v>
      </c>
      <c r="C60" s="154"/>
      <c r="D60" s="146"/>
      <c r="E60" s="147"/>
      <c r="F60" s="147"/>
      <c r="G60" s="148"/>
      <c r="H60" s="155"/>
      <c r="I60" s="156"/>
      <c r="J60" s="157"/>
      <c r="K60" s="152"/>
      <c r="L60" s="65">
        <v>0</v>
      </c>
      <c r="M60" s="60">
        <v>0</v>
      </c>
      <c r="N60" s="61">
        <v>0</v>
      </c>
      <c r="O60" s="66">
        <v>0</v>
      </c>
      <c r="P60" s="118" t="s">
        <v>66</v>
      </c>
    </row>
    <row r="61" spans="2:16" x14ac:dyDescent="0.25">
      <c r="B61" s="153">
        <v>43649</v>
      </c>
      <c r="C61" s="158"/>
      <c r="D61" s="146"/>
      <c r="E61" s="147"/>
      <c r="F61" s="147"/>
      <c r="G61" s="148"/>
      <c r="H61" s="155"/>
      <c r="I61" s="156"/>
      <c r="J61" s="157"/>
      <c r="K61" s="152"/>
      <c r="L61" s="65">
        <v>0</v>
      </c>
      <c r="M61" s="60">
        <v>0</v>
      </c>
      <c r="N61" s="67">
        <v>0</v>
      </c>
      <c r="O61" s="66">
        <v>0</v>
      </c>
      <c r="P61" s="118" t="s">
        <v>66</v>
      </c>
    </row>
    <row r="62" spans="2:16" x14ac:dyDescent="0.25">
      <c r="B62" s="153">
        <v>43650</v>
      </c>
      <c r="C62" s="154"/>
      <c r="D62" s="146"/>
      <c r="E62" s="147"/>
      <c r="F62" s="147"/>
      <c r="G62" s="148"/>
      <c r="H62" s="155"/>
      <c r="I62" s="156"/>
      <c r="J62" s="157"/>
      <c r="K62" s="152"/>
      <c r="L62" s="65">
        <v>0</v>
      </c>
      <c r="M62" s="60">
        <v>0</v>
      </c>
      <c r="N62" s="61">
        <v>0</v>
      </c>
      <c r="O62" s="66">
        <v>0</v>
      </c>
      <c r="P62" s="118" t="s">
        <v>66</v>
      </c>
    </row>
    <row r="63" spans="2:16" x14ac:dyDescent="0.25">
      <c r="B63" s="153">
        <v>43651</v>
      </c>
      <c r="C63" s="154"/>
      <c r="D63" s="146"/>
      <c r="E63" s="147"/>
      <c r="F63" s="147"/>
      <c r="G63" s="148"/>
      <c r="H63" s="155"/>
      <c r="I63" s="156"/>
      <c r="J63" s="157"/>
      <c r="K63" s="152"/>
      <c r="L63" s="65">
        <v>0</v>
      </c>
      <c r="M63" s="60">
        <v>0</v>
      </c>
      <c r="N63" s="61">
        <v>0</v>
      </c>
      <c r="O63" s="66">
        <v>0</v>
      </c>
      <c r="P63" s="118" t="s">
        <v>66</v>
      </c>
    </row>
    <row r="64" spans="2:16" ht="15.75" thickBot="1" x14ac:dyDescent="0.3">
      <c r="B64" s="153">
        <v>43652</v>
      </c>
      <c r="C64" s="154"/>
      <c r="D64" s="159"/>
      <c r="E64" s="160"/>
      <c r="F64" s="160"/>
      <c r="G64" s="161"/>
      <c r="H64" s="162"/>
      <c r="I64" s="163"/>
      <c r="J64" s="164"/>
      <c r="K64" s="165"/>
      <c r="L64" s="70">
        <v>0</v>
      </c>
      <c r="M64" s="71">
        <v>0</v>
      </c>
      <c r="N64" s="72">
        <v>0</v>
      </c>
      <c r="O64" s="73">
        <v>0</v>
      </c>
      <c r="P64" s="119"/>
    </row>
    <row r="65" spans="2:16" ht="16.5" thickTop="1" thickBot="1" x14ac:dyDescent="0.3">
      <c r="B65" s="166">
        <v>43653</v>
      </c>
      <c r="C65" s="167"/>
      <c r="D65" s="168"/>
      <c r="E65" s="169"/>
      <c r="F65" s="169"/>
      <c r="G65" s="170"/>
      <c r="H65" s="171"/>
      <c r="I65" s="172"/>
      <c r="J65" s="173"/>
      <c r="K65" s="174"/>
      <c r="L65" s="77">
        <v>0.38194444444444442</v>
      </c>
      <c r="M65" s="78">
        <v>0.29166666666666669</v>
      </c>
      <c r="N65" s="79">
        <v>9.0277777777777776E-2</v>
      </c>
      <c r="O65" s="80"/>
      <c r="P65" s="120"/>
    </row>
    <row r="66" spans="2:16" ht="16.5" thickTop="1" thickBot="1" x14ac:dyDescent="0.3">
      <c r="B66" s="133"/>
      <c r="C66" s="134"/>
      <c r="D66" s="135"/>
      <c r="E66" s="135"/>
      <c r="F66" s="135"/>
      <c r="G66" s="135"/>
      <c r="H66" s="136"/>
      <c r="I66" s="136"/>
      <c r="J66" s="136"/>
      <c r="K66" s="136"/>
      <c r="L66"/>
      <c r="M66"/>
      <c r="N66"/>
      <c r="O66"/>
      <c r="P66" s="137"/>
    </row>
    <row r="67" spans="2:16" ht="62.25" customHeight="1" thickTop="1" x14ac:dyDescent="0.25">
      <c r="B67" s="233" t="s">
        <v>58</v>
      </c>
      <c r="C67" s="234"/>
      <c r="D67" s="234"/>
      <c r="E67" s="234"/>
      <c r="F67" s="234"/>
      <c r="G67" s="234"/>
      <c r="H67" s="234"/>
      <c r="I67" s="235"/>
    </row>
    <row r="68" spans="2:16" ht="27.75" customHeight="1" thickBot="1" x14ac:dyDescent="0.3">
      <c r="B68" s="236" t="s">
        <v>57</v>
      </c>
      <c r="C68" s="237"/>
      <c r="D68" s="237"/>
      <c r="E68" s="237"/>
      <c r="F68" s="237"/>
      <c r="G68" s="237"/>
      <c r="H68" s="237"/>
      <c r="I68" s="238"/>
    </row>
    <row r="69" spans="2:16" ht="15.75" thickTop="1" x14ac:dyDescent="0.25">
      <c r="B69" s="129"/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29"/>
      <c r="P69" s="129"/>
    </row>
    <row r="70" spans="2:16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35" priority="9">
      <formula>MONTH($B$34)&lt;&gt;MONTH($B$22)</formula>
    </cfRule>
  </conditionalFormatting>
  <conditionalFormatting sqref="B3:K37">
    <cfRule type="expression" dxfId="34" priority="10">
      <formula>WEEKDAY($B3)=1</formula>
    </cfRule>
  </conditionalFormatting>
  <conditionalFormatting sqref="C3:C11 C13:C15 C20:C29 C17:C18 C31:C37">
    <cfRule type="expression" dxfId="33" priority="8">
      <formula>AND(COUNTIF(Fer,B3)=0,C3&lt;&gt;"")</formula>
    </cfRule>
  </conditionalFormatting>
  <conditionalFormatting sqref="B3:B37">
    <cfRule type="expression" dxfId="32" priority="7">
      <formula>COUNTIF(Fer,$B3)</formula>
    </cfRule>
  </conditionalFormatting>
  <conditionalFormatting sqref="B66:K66">
    <cfRule type="expression" dxfId="31" priority="6">
      <formula>WEEKDAY(#REF!)=1</formula>
    </cfRule>
  </conditionalFormatting>
  <conditionalFormatting sqref="C66">
    <cfRule type="expression" dxfId="30" priority="5">
      <formula>AND(COUNTIF(Fer,#REF!)=0,#REF!&lt;&gt;"")</formula>
    </cfRule>
  </conditionalFormatting>
  <conditionalFormatting sqref="B66:C66">
    <cfRule type="expression" dxfId="29" priority="4">
      <formula>COUNTIF(Fer,#REF!)</formula>
    </cfRule>
  </conditionalFormatting>
  <conditionalFormatting sqref="B59:K65">
    <cfRule type="expression" dxfId="28" priority="3">
      <formula>WEEKDAY(#REF!)=1</formula>
    </cfRule>
  </conditionalFormatting>
  <conditionalFormatting sqref="C59:C65">
    <cfRule type="expression" dxfId="27" priority="2">
      <formula>AND(COUNTIF(Fer,#REF!)=0,#REF!&lt;&gt;"")</formula>
    </cfRule>
  </conditionalFormatting>
  <conditionalFormatting sqref="B59:C65">
    <cfRule type="expression" dxfId="26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11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Q10" sqref="Q10"/>
    </sheetView>
  </sheetViews>
  <sheetFormatPr baseColWidth="10" defaultColWidth="11.42578125" defaultRowHeight="15" x14ac:dyDescent="0.25"/>
  <cols>
    <col min="1" max="1" width="10.7109375" style="19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206" customWidth="1"/>
    <col min="19" max="16384" width="11.42578125" style="9"/>
  </cols>
  <sheetData>
    <row r="1" spans="1:21" ht="39" customHeight="1" thickTop="1" thickBot="1" x14ac:dyDescent="0.3">
      <c r="A1" s="20"/>
      <c r="B1" s="26" t="s">
        <v>31</v>
      </c>
      <c r="C1" s="27" t="s">
        <v>29</v>
      </c>
      <c r="D1" s="103">
        <f>N38/"1:"</f>
        <v>0</v>
      </c>
      <c r="E1" s="28"/>
      <c r="F1" s="27" t="s">
        <v>30</v>
      </c>
      <c r="G1" s="104">
        <f>O38/"1:"</f>
        <v>0</v>
      </c>
      <c r="H1" s="28"/>
      <c r="I1" s="29" t="s">
        <v>32</v>
      </c>
      <c r="J1" s="29"/>
      <c r="K1" s="105">
        <f>J38/"1:"</f>
        <v>0</v>
      </c>
      <c r="L1" s="28"/>
      <c r="M1" s="29" t="s">
        <v>33</v>
      </c>
      <c r="N1" s="30"/>
      <c r="O1" s="106">
        <f>K38/"1:"</f>
        <v>0</v>
      </c>
    </row>
    <row r="2" spans="1:21" ht="40.5" customHeight="1" thickTop="1" thickBot="1" x14ac:dyDescent="0.3">
      <c r="A2" s="107">
        <v>43647</v>
      </c>
      <c r="B2" s="37" t="s">
        <v>0</v>
      </c>
      <c r="C2" s="38" t="s">
        <v>1</v>
      </c>
      <c r="D2" s="39" t="s">
        <v>34</v>
      </c>
      <c r="E2" s="40" t="s">
        <v>35</v>
      </c>
      <c r="F2" s="40" t="s">
        <v>36</v>
      </c>
      <c r="G2" s="47" t="s">
        <v>37</v>
      </c>
      <c r="H2" s="48" t="s">
        <v>2</v>
      </c>
      <c r="I2" s="45" t="str">
        <f>"Dont
H Jour
("&amp;TEXT(HJ,"hh")&amp;" à "&amp;TEXT(HN,"hh")&amp;")"</f>
        <v>Dont
H Jour
(Copie De à Copie De)</v>
      </c>
      <c r="J2" s="41" t="str">
        <f>"Dont
H Nuit
("&amp;TEXT(HN,"hh")&amp;" à "&amp;TEXT(HJ,"hh")&amp;")"</f>
        <v>Dont
H Nuit
(Copie De à Copie De)</v>
      </c>
      <c r="K2" s="46" t="s">
        <v>3</v>
      </c>
      <c r="L2" s="44" t="s">
        <v>4</v>
      </c>
      <c r="M2" s="39" t="s">
        <v>5</v>
      </c>
      <c r="N2" s="40" t="s">
        <v>6</v>
      </c>
      <c r="O2" s="42" t="s">
        <v>7</v>
      </c>
      <c r="P2" s="42" t="s">
        <v>52</v>
      </c>
      <c r="S2"/>
    </row>
    <row r="3" spans="1:21" ht="15.75" thickTop="1" x14ac:dyDescent="0.25">
      <c r="A3" s="231" t="str">
        <f ca="1">MID(CELL("filename",A1),FIND("]",CELL("filename",A1))+1,32)</f>
        <v>AYMERIC</v>
      </c>
      <c r="B3" s="31">
        <v>43647</v>
      </c>
      <c r="C3" s="94"/>
      <c r="D3" s="49">
        <v>0.3125</v>
      </c>
      <c r="E3" s="50">
        <v>0.47916666666666669</v>
      </c>
      <c r="F3" s="50">
        <v>0.52083333333333337</v>
      </c>
      <c r="G3" s="51">
        <v>0.66666666666666663</v>
      </c>
      <c r="H3" s="52">
        <v>0.3125</v>
      </c>
      <c r="I3" s="58">
        <v>0.3125</v>
      </c>
      <c r="J3" s="193">
        <v>0</v>
      </c>
      <c r="K3" s="186"/>
      <c r="L3" s="59"/>
      <c r="M3" s="180"/>
      <c r="N3" s="197"/>
      <c r="O3" s="186"/>
      <c r="P3" s="117"/>
      <c r="Q3" s="206" t="s">
        <v>83</v>
      </c>
      <c r="R3" s="206" t="s">
        <v>82</v>
      </c>
      <c r="S3"/>
    </row>
    <row r="4" spans="1:21" x14ac:dyDescent="0.25">
      <c r="A4" s="232"/>
      <c r="B4" s="32">
        <v>43648</v>
      </c>
      <c r="C4" s="95"/>
      <c r="D4" s="49">
        <v>0.3125</v>
      </c>
      <c r="E4" s="50">
        <v>0.47916666666666669</v>
      </c>
      <c r="F4" s="50">
        <v>0.52083333333333337</v>
      </c>
      <c r="G4" s="51">
        <v>0.72916666666666663</v>
      </c>
      <c r="H4" s="53">
        <v>0.375</v>
      </c>
      <c r="I4" s="63">
        <v>0.375</v>
      </c>
      <c r="J4" s="194">
        <v>0</v>
      </c>
      <c r="K4" s="187"/>
      <c r="L4" s="65"/>
      <c r="M4" s="181"/>
      <c r="N4" s="198"/>
      <c r="O4" s="187"/>
      <c r="P4" s="118"/>
      <c r="Q4" s="206" t="s">
        <v>83</v>
      </c>
      <c r="R4" s="206" t="s">
        <v>82</v>
      </c>
      <c r="S4"/>
      <c r="U4" s="43"/>
    </row>
    <row r="5" spans="1:21" x14ac:dyDescent="0.25">
      <c r="A5" s="232"/>
      <c r="B5" s="32">
        <v>43649</v>
      </c>
      <c r="C5" s="96"/>
      <c r="D5" s="49">
        <v>0.3125</v>
      </c>
      <c r="E5" s="50">
        <v>0.52777777777777779</v>
      </c>
      <c r="F5" s="50"/>
      <c r="G5" s="51"/>
      <c r="H5" s="53">
        <v>0.21527777777777779</v>
      </c>
      <c r="I5" s="63">
        <v>0.21527777777777779</v>
      </c>
      <c r="J5" s="194">
        <v>0</v>
      </c>
      <c r="K5" s="187"/>
      <c r="L5" s="65"/>
      <c r="M5" s="181"/>
      <c r="N5" s="198"/>
      <c r="O5" s="187"/>
      <c r="P5" s="118"/>
      <c r="Q5" s="206" t="s">
        <v>83</v>
      </c>
      <c r="R5" s="206" t="s">
        <v>82</v>
      </c>
      <c r="S5"/>
    </row>
    <row r="6" spans="1:21" x14ac:dyDescent="0.25">
      <c r="A6" s="232"/>
      <c r="B6" s="32">
        <v>43650</v>
      </c>
      <c r="C6" s="95"/>
      <c r="D6" s="49"/>
      <c r="E6" s="50"/>
      <c r="F6" s="50"/>
      <c r="G6" s="51"/>
      <c r="H6" s="53"/>
      <c r="I6" s="63"/>
      <c r="J6" s="194"/>
      <c r="K6" s="187"/>
      <c r="L6" s="65"/>
      <c r="M6" s="181"/>
      <c r="N6" s="198"/>
      <c r="O6" s="187"/>
      <c r="P6" s="118"/>
      <c r="Q6" s="206" t="s">
        <v>83</v>
      </c>
      <c r="R6" s="206" t="s">
        <v>82</v>
      </c>
      <c r="S6"/>
    </row>
    <row r="7" spans="1:21" x14ac:dyDescent="0.25">
      <c r="A7" s="232"/>
      <c r="B7" s="32">
        <v>43651</v>
      </c>
      <c r="C7" s="95"/>
      <c r="D7" s="49"/>
      <c r="E7" s="50"/>
      <c r="F7" s="50"/>
      <c r="G7" s="51"/>
      <c r="H7" s="53"/>
      <c r="I7" s="63"/>
      <c r="J7" s="194"/>
      <c r="K7" s="187"/>
      <c r="L7" s="65"/>
      <c r="M7" s="181"/>
      <c r="N7" s="198"/>
      <c r="O7" s="187"/>
      <c r="P7" s="118"/>
      <c r="Q7" s="206" t="s">
        <v>83</v>
      </c>
      <c r="R7" s="206" t="s">
        <v>82</v>
      </c>
      <c r="S7"/>
    </row>
    <row r="8" spans="1:21" ht="15.75" thickBot="1" x14ac:dyDescent="0.3">
      <c r="A8" s="232"/>
      <c r="B8" s="32">
        <v>43652</v>
      </c>
      <c r="C8" s="95"/>
      <c r="D8" s="54"/>
      <c r="E8" s="55"/>
      <c r="F8" s="55"/>
      <c r="G8" s="56"/>
      <c r="H8" s="57"/>
      <c r="I8" s="68"/>
      <c r="J8" s="69"/>
      <c r="K8" s="191"/>
      <c r="L8" s="70"/>
      <c r="M8" s="182"/>
      <c r="N8" s="199"/>
      <c r="O8" s="188"/>
      <c r="P8" s="119"/>
      <c r="Q8" s="206" t="s">
        <v>83</v>
      </c>
      <c r="R8" s="206" t="s">
        <v>82</v>
      </c>
      <c r="S8"/>
    </row>
    <row r="9" spans="1:21" ht="16.5" thickTop="1" thickBot="1" x14ac:dyDescent="0.3">
      <c r="A9" s="232"/>
      <c r="B9" s="33">
        <v>43653</v>
      </c>
      <c r="C9" s="97"/>
      <c r="D9" s="74"/>
      <c r="E9" s="75"/>
      <c r="F9" s="75"/>
      <c r="G9" s="76"/>
      <c r="H9" s="98"/>
      <c r="I9" s="99"/>
      <c r="J9" s="100"/>
      <c r="K9" s="196"/>
      <c r="L9" s="77">
        <v>0.90277777777777779</v>
      </c>
      <c r="M9" s="78">
        <v>0.90277777777777779</v>
      </c>
      <c r="N9" s="201"/>
      <c r="O9" s="202"/>
      <c r="P9" s="119"/>
      <c r="Q9" s="206" t="s">
        <v>83</v>
      </c>
      <c r="R9" s="206" t="s">
        <v>82</v>
      </c>
    </row>
    <row r="10" spans="1:21" ht="15.75" thickTop="1" x14ac:dyDescent="0.25">
      <c r="A10" s="232"/>
      <c r="B10" s="31">
        <v>43654</v>
      </c>
      <c r="C10" s="94"/>
      <c r="D10" s="49"/>
      <c r="E10" s="50"/>
      <c r="F10" s="50"/>
      <c r="G10" s="81"/>
      <c r="H10" s="53"/>
      <c r="I10" s="63"/>
      <c r="J10" s="64"/>
      <c r="K10" s="195"/>
      <c r="L10" s="53"/>
      <c r="M10" s="184"/>
      <c r="N10" s="200"/>
      <c r="O10" s="189"/>
      <c r="P10" s="118"/>
      <c r="Q10" s="206" t="s">
        <v>83</v>
      </c>
      <c r="R10" s="206" t="s">
        <v>82</v>
      </c>
    </row>
    <row r="11" spans="1:21" x14ac:dyDescent="0.25">
      <c r="A11" s="232"/>
      <c r="B11" s="32">
        <v>43655</v>
      </c>
      <c r="C11" s="95"/>
      <c r="D11" s="54"/>
      <c r="E11" s="55"/>
      <c r="F11" s="55"/>
      <c r="G11" s="82"/>
      <c r="H11" s="53"/>
      <c r="I11" s="63"/>
      <c r="J11" s="64"/>
      <c r="K11" s="191"/>
      <c r="L11" s="65"/>
      <c r="M11" s="185"/>
      <c r="N11" s="198"/>
      <c r="O11" s="187"/>
      <c r="P11" s="118"/>
      <c r="Q11" s="206" t="s">
        <v>83</v>
      </c>
      <c r="R11" s="206" t="s">
        <v>82</v>
      </c>
    </row>
    <row r="12" spans="1:21" x14ac:dyDescent="0.25">
      <c r="A12" s="232"/>
      <c r="B12" s="32">
        <v>43656</v>
      </c>
      <c r="C12" s="95"/>
      <c r="D12" s="54"/>
      <c r="E12" s="55"/>
      <c r="F12" s="55"/>
      <c r="G12" s="82"/>
      <c r="H12" s="53"/>
      <c r="I12" s="63"/>
      <c r="J12" s="64"/>
      <c r="K12" s="191"/>
      <c r="L12" s="65"/>
      <c r="M12" s="185"/>
      <c r="N12" s="198"/>
      <c r="O12" s="187"/>
      <c r="P12" s="118"/>
      <c r="Q12" s="206" t="s">
        <v>83</v>
      </c>
      <c r="R12" s="206" t="s">
        <v>82</v>
      </c>
    </row>
    <row r="13" spans="1:21" x14ac:dyDescent="0.25">
      <c r="A13" s="232"/>
      <c r="B13" s="32">
        <v>43657</v>
      </c>
      <c r="C13" s="95"/>
      <c r="D13" s="54"/>
      <c r="E13" s="55"/>
      <c r="F13" s="55"/>
      <c r="G13" s="82"/>
      <c r="H13" s="53"/>
      <c r="I13" s="63"/>
      <c r="J13" s="64"/>
      <c r="K13" s="191"/>
      <c r="L13" s="65"/>
      <c r="M13" s="185"/>
      <c r="N13" s="198"/>
      <c r="O13" s="187"/>
      <c r="P13" s="118"/>
      <c r="Q13" s="206" t="s">
        <v>83</v>
      </c>
      <c r="R13" s="206" t="s">
        <v>82</v>
      </c>
    </row>
    <row r="14" spans="1:21" x14ac:dyDescent="0.25">
      <c r="A14" s="232"/>
      <c r="B14" s="32">
        <v>43658</v>
      </c>
      <c r="C14" s="95"/>
      <c r="D14" s="54"/>
      <c r="E14" s="55"/>
      <c r="F14" s="55"/>
      <c r="G14" s="82"/>
      <c r="H14" s="53"/>
      <c r="I14" s="63"/>
      <c r="J14" s="64"/>
      <c r="K14" s="191"/>
      <c r="L14" s="65"/>
      <c r="M14" s="185"/>
      <c r="N14" s="198"/>
      <c r="O14" s="187"/>
      <c r="P14" s="118"/>
      <c r="Q14" s="206" t="s">
        <v>83</v>
      </c>
      <c r="R14" s="206" t="s">
        <v>82</v>
      </c>
    </row>
    <row r="15" spans="1:21" ht="15.75" thickBot="1" x14ac:dyDescent="0.3">
      <c r="A15" s="232"/>
      <c r="B15" s="32">
        <v>43659</v>
      </c>
      <c r="C15" s="96"/>
      <c r="D15" s="83"/>
      <c r="E15" s="84"/>
      <c r="F15" s="84"/>
      <c r="G15" s="85"/>
      <c r="H15" s="57"/>
      <c r="I15" s="68"/>
      <c r="J15" s="69"/>
      <c r="K15" s="191"/>
      <c r="L15" s="70"/>
      <c r="M15" s="183"/>
      <c r="N15" s="199"/>
      <c r="O15" s="188"/>
      <c r="P15" s="119"/>
      <c r="Q15" s="206" t="s">
        <v>83</v>
      </c>
      <c r="R15" s="206" t="s">
        <v>82</v>
      </c>
    </row>
    <row r="16" spans="1:21" ht="16.5" thickTop="1" thickBot="1" x14ac:dyDescent="0.3">
      <c r="A16" s="232"/>
      <c r="B16" s="33">
        <v>43660</v>
      </c>
      <c r="C16" s="97"/>
      <c r="D16" s="74"/>
      <c r="E16" s="75"/>
      <c r="F16" s="75"/>
      <c r="G16" s="86"/>
      <c r="H16" s="101"/>
      <c r="I16" s="99"/>
      <c r="J16" s="100"/>
      <c r="K16" s="192"/>
      <c r="L16" s="77">
        <v>0</v>
      </c>
      <c r="M16" s="78">
        <v>0</v>
      </c>
      <c r="N16" s="201"/>
      <c r="O16" s="202"/>
      <c r="P16" s="119"/>
      <c r="Q16" s="206" t="s">
        <v>83</v>
      </c>
      <c r="R16" s="206" t="s">
        <v>82</v>
      </c>
    </row>
    <row r="17" spans="1:18" ht="15.75" thickTop="1" x14ac:dyDescent="0.25">
      <c r="A17" s="35"/>
      <c r="B17" s="31">
        <v>43661</v>
      </c>
      <c r="C17" s="102"/>
      <c r="D17" s="87"/>
      <c r="E17" s="88"/>
      <c r="F17" s="88"/>
      <c r="G17" s="89"/>
      <c r="H17" s="53"/>
      <c r="I17" s="63"/>
      <c r="J17" s="64"/>
      <c r="K17" s="195"/>
      <c r="L17" s="53"/>
      <c r="M17" s="60"/>
      <c r="N17" s="200"/>
      <c r="O17" s="189"/>
      <c r="P17" s="118"/>
      <c r="Q17" s="206" t="s">
        <v>83</v>
      </c>
      <c r="R17" s="206" t="s">
        <v>82</v>
      </c>
    </row>
    <row r="18" spans="1:18" x14ac:dyDescent="0.25">
      <c r="A18" s="35"/>
      <c r="B18" s="32">
        <v>43662</v>
      </c>
      <c r="C18" s="96"/>
      <c r="D18" s="83"/>
      <c r="E18" s="84"/>
      <c r="F18" s="84"/>
      <c r="G18" s="85"/>
      <c r="H18" s="53"/>
      <c r="I18" s="63"/>
      <c r="J18" s="64"/>
      <c r="K18" s="191"/>
      <c r="L18" s="65"/>
      <c r="M18" s="60"/>
      <c r="N18" s="198"/>
      <c r="O18" s="187"/>
      <c r="P18" s="118"/>
      <c r="Q18" s="206" t="s">
        <v>83</v>
      </c>
      <c r="R18" s="206" t="s">
        <v>82</v>
      </c>
    </row>
    <row r="19" spans="1:18" x14ac:dyDescent="0.25">
      <c r="A19" s="35"/>
      <c r="B19" s="32">
        <v>43663</v>
      </c>
      <c r="C19" s="96"/>
      <c r="D19" s="83"/>
      <c r="E19" s="84"/>
      <c r="F19" s="84"/>
      <c r="G19" s="85"/>
      <c r="H19" s="53"/>
      <c r="I19" s="63"/>
      <c r="J19" s="64"/>
      <c r="K19" s="191"/>
      <c r="L19" s="65"/>
      <c r="M19" s="60"/>
      <c r="N19" s="198"/>
      <c r="O19" s="187"/>
      <c r="P19" s="118"/>
      <c r="Q19" s="206" t="s">
        <v>83</v>
      </c>
      <c r="R19" s="206" t="s">
        <v>82</v>
      </c>
    </row>
    <row r="20" spans="1:18" x14ac:dyDescent="0.25">
      <c r="A20" s="35"/>
      <c r="B20" s="32">
        <v>43664</v>
      </c>
      <c r="C20" s="96"/>
      <c r="D20" s="83"/>
      <c r="E20" s="84"/>
      <c r="F20" s="84"/>
      <c r="G20" s="85"/>
      <c r="H20" s="53"/>
      <c r="I20" s="63"/>
      <c r="J20" s="64"/>
      <c r="K20" s="191"/>
      <c r="L20" s="65"/>
      <c r="M20" s="60"/>
      <c r="N20" s="198"/>
      <c r="O20" s="187"/>
      <c r="P20" s="118"/>
      <c r="Q20" s="206" t="s">
        <v>83</v>
      </c>
      <c r="R20" s="206" t="s">
        <v>82</v>
      </c>
    </row>
    <row r="21" spans="1:18" x14ac:dyDescent="0.25">
      <c r="A21" s="35"/>
      <c r="B21" s="32">
        <v>43665</v>
      </c>
      <c r="C21" s="96"/>
      <c r="D21" s="83"/>
      <c r="E21" s="84"/>
      <c r="F21" s="84"/>
      <c r="G21" s="85"/>
      <c r="H21" s="53"/>
      <c r="I21" s="63"/>
      <c r="J21" s="64"/>
      <c r="K21" s="191"/>
      <c r="L21" s="65"/>
      <c r="M21" s="60"/>
      <c r="N21" s="198"/>
      <c r="O21" s="187"/>
      <c r="P21" s="118"/>
      <c r="Q21" s="206" t="s">
        <v>83</v>
      </c>
      <c r="R21" s="206" t="s">
        <v>82</v>
      </c>
    </row>
    <row r="22" spans="1:18" ht="15.75" thickBot="1" x14ac:dyDescent="0.3">
      <c r="A22" s="35"/>
      <c r="B22" s="32">
        <v>43666</v>
      </c>
      <c r="C22" s="96"/>
      <c r="D22" s="83"/>
      <c r="E22" s="84"/>
      <c r="F22" s="84"/>
      <c r="G22" s="85"/>
      <c r="H22" s="57"/>
      <c r="I22" s="68"/>
      <c r="J22" s="69"/>
      <c r="K22" s="191"/>
      <c r="L22" s="70"/>
      <c r="M22" s="71"/>
      <c r="N22" s="199"/>
      <c r="O22" s="188"/>
      <c r="P22" s="119"/>
      <c r="Q22" s="206" t="s">
        <v>83</v>
      </c>
      <c r="R22" s="206" t="s">
        <v>82</v>
      </c>
    </row>
    <row r="23" spans="1:18" ht="16.5" thickTop="1" thickBot="1" x14ac:dyDescent="0.3">
      <c r="A23" s="35"/>
      <c r="B23" s="33">
        <v>43667</v>
      </c>
      <c r="C23" s="97"/>
      <c r="D23" s="74"/>
      <c r="E23" s="75"/>
      <c r="F23" s="75"/>
      <c r="G23" s="86"/>
      <c r="H23" s="101"/>
      <c r="I23" s="99"/>
      <c r="J23" s="100"/>
      <c r="K23" s="192"/>
      <c r="L23" s="77">
        <v>0</v>
      </c>
      <c r="M23" s="78">
        <v>0</v>
      </c>
      <c r="N23" s="201"/>
      <c r="O23" s="202"/>
      <c r="P23" s="119"/>
      <c r="Q23" s="206" t="s">
        <v>83</v>
      </c>
      <c r="R23" s="206" t="s">
        <v>82</v>
      </c>
    </row>
    <row r="24" spans="1:18" ht="15.75" thickTop="1" x14ac:dyDescent="0.25">
      <c r="A24" s="35"/>
      <c r="B24" s="31">
        <v>43668</v>
      </c>
      <c r="C24" s="102"/>
      <c r="D24" s="87"/>
      <c r="E24" s="88"/>
      <c r="F24" s="88"/>
      <c r="G24" s="89"/>
      <c r="H24" s="53"/>
      <c r="I24" s="63"/>
      <c r="J24" s="64"/>
      <c r="K24" s="195"/>
      <c r="L24" s="53"/>
      <c r="M24" s="60"/>
      <c r="N24" s="200"/>
      <c r="O24" s="189"/>
      <c r="P24" s="118"/>
      <c r="Q24" s="206" t="s">
        <v>83</v>
      </c>
      <c r="R24" s="206" t="s">
        <v>82</v>
      </c>
    </row>
    <row r="25" spans="1:18" x14ac:dyDescent="0.25">
      <c r="A25" s="35"/>
      <c r="B25" s="32">
        <v>43669</v>
      </c>
      <c r="C25" s="96"/>
      <c r="D25" s="83"/>
      <c r="E25" s="84"/>
      <c r="F25" s="84"/>
      <c r="G25" s="85"/>
      <c r="H25" s="53"/>
      <c r="I25" s="63"/>
      <c r="J25" s="64"/>
      <c r="K25" s="191"/>
      <c r="L25" s="65"/>
      <c r="M25" s="60"/>
      <c r="N25" s="198"/>
      <c r="O25" s="187"/>
      <c r="P25" s="118"/>
      <c r="Q25" s="206" t="s">
        <v>83</v>
      </c>
      <c r="R25" s="206" t="s">
        <v>82</v>
      </c>
    </row>
    <row r="26" spans="1:18" x14ac:dyDescent="0.25">
      <c r="A26" s="35"/>
      <c r="B26" s="32">
        <v>43670</v>
      </c>
      <c r="C26" s="96"/>
      <c r="D26" s="83"/>
      <c r="E26" s="84"/>
      <c r="F26" s="84"/>
      <c r="G26" s="85"/>
      <c r="H26" s="53"/>
      <c r="I26" s="63"/>
      <c r="J26" s="64"/>
      <c r="K26" s="191"/>
      <c r="L26" s="65"/>
      <c r="M26" s="60"/>
      <c r="N26" s="198"/>
      <c r="O26" s="187"/>
      <c r="P26" s="118"/>
      <c r="Q26" s="206" t="s">
        <v>83</v>
      </c>
      <c r="R26" s="206" t="s">
        <v>82</v>
      </c>
    </row>
    <row r="27" spans="1:18" x14ac:dyDescent="0.25">
      <c r="A27" s="35"/>
      <c r="B27" s="32">
        <v>43671</v>
      </c>
      <c r="C27" s="96"/>
      <c r="D27" s="83"/>
      <c r="E27" s="84"/>
      <c r="F27" s="84"/>
      <c r="G27" s="85"/>
      <c r="H27" s="53"/>
      <c r="I27" s="63"/>
      <c r="J27" s="64"/>
      <c r="K27" s="191"/>
      <c r="L27" s="65"/>
      <c r="M27" s="60"/>
      <c r="N27" s="198"/>
      <c r="O27" s="187"/>
      <c r="P27" s="118"/>
      <c r="Q27" s="206" t="s">
        <v>83</v>
      </c>
      <c r="R27" s="206" t="s">
        <v>82</v>
      </c>
    </row>
    <row r="28" spans="1:18" x14ac:dyDescent="0.25">
      <c r="A28" s="35"/>
      <c r="B28" s="32">
        <v>43672</v>
      </c>
      <c r="C28" s="96"/>
      <c r="D28" s="83"/>
      <c r="E28" s="84"/>
      <c r="F28" s="84"/>
      <c r="G28" s="85"/>
      <c r="H28" s="53"/>
      <c r="I28" s="63"/>
      <c r="J28" s="64"/>
      <c r="K28" s="191"/>
      <c r="L28" s="65"/>
      <c r="M28" s="60"/>
      <c r="N28" s="198"/>
      <c r="O28" s="187"/>
      <c r="P28" s="118"/>
      <c r="Q28" s="206" t="s">
        <v>83</v>
      </c>
      <c r="R28" s="206" t="s">
        <v>82</v>
      </c>
    </row>
    <row r="29" spans="1:18" ht="15.75" thickBot="1" x14ac:dyDescent="0.3">
      <c r="A29" s="35"/>
      <c r="B29" s="32">
        <v>43673</v>
      </c>
      <c r="C29" s="96"/>
      <c r="D29" s="83"/>
      <c r="E29" s="84"/>
      <c r="F29" s="84"/>
      <c r="G29" s="85"/>
      <c r="H29" s="57"/>
      <c r="I29" s="68"/>
      <c r="J29" s="69"/>
      <c r="K29" s="191"/>
      <c r="L29" s="70"/>
      <c r="M29" s="71"/>
      <c r="N29" s="199"/>
      <c r="O29" s="188"/>
      <c r="P29" s="119"/>
      <c r="Q29" s="206" t="s">
        <v>83</v>
      </c>
      <c r="R29" s="206" t="s">
        <v>82</v>
      </c>
    </row>
    <row r="30" spans="1:18" ht="16.5" thickTop="1" thickBot="1" x14ac:dyDescent="0.3">
      <c r="A30" s="35"/>
      <c r="B30" s="33">
        <v>43674</v>
      </c>
      <c r="C30" s="97"/>
      <c r="D30" s="74"/>
      <c r="E30" s="75"/>
      <c r="F30" s="75"/>
      <c r="G30" s="86"/>
      <c r="H30" s="101"/>
      <c r="I30" s="99"/>
      <c r="J30" s="100"/>
      <c r="K30" s="192"/>
      <c r="L30" s="77">
        <v>0</v>
      </c>
      <c r="M30" s="78">
        <v>0</v>
      </c>
      <c r="N30" s="201"/>
      <c r="O30" s="202"/>
      <c r="P30" s="119"/>
      <c r="Q30" s="206" t="s">
        <v>83</v>
      </c>
      <c r="R30" s="206" t="s">
        <v>82</v>
      </c>
    </row>
    <row r="31" spans="1:18" ht="15.75" thickTop="1" x14ac:dyDescent="0.25">
      <c r="A31" s="35"/>
      <c r="B31" s="31"/>
      <c r="C31" s="102"/>
      <c r="D31" s="87"/>
      <c r="E31" s="88"/>
      <c r="F31" s="88"/>
      <c r="G31" s="89"/>
      <c r="H31" s="53"/>
      <c r="I31" s="63"/>
      <c r="J31" s="64"/>
      <c r="K31" s="195"/>
      <c r="L31" s="53"/>
      <c r="M31" s="60"/>
      <c r="N31" s="200"/>
      <c r="O31" s="189"/>
      <c r="P31" s="119"/>
    </row>
    <row r="32" spans="1:18" x14ac:dyDescent="0.25">
      <c r="A32" s="35"/>
      <c r="B32" s="32"/>
      <c r="C32" s="96"/>
      <c r="D32" s="83"/>
      <c r="E32" s="84"/>
      <c r="F32" s="84"/>
      <c r="G32" s="85"/>
      <c r="H32" s="53">
        <v>0</v>
      </c>
      <c r="I32" s="63">
        <v>0</v>
      </c>
      <c r="J32" s="64">
        <v>0</v>
      </c>
      <c r="K32" s="191">
        <v>0</v>
      </c>
      <c r="L32" s="65"/>
      <c r="M32" s="60"/>
      <c r="N32" s="198"/>
      <c r="O32" s="187"/>
      <c r="P32" s="118"/>
    </row>
    <row r="33" spans="1:16" x14ac:dyDescent="0.25">
      <c r="A33" s="35"/>
      <c r="B33" s="32"/>
      <c r="C33" s="96"/>
      <c r="D33" s="83"/>
      <c r="E33" s="84"/>
      <c r="F33" s="84"/>
      <c r="G33" s="85"/>
      <c r="H33" s="53">
        <v>0</v>
      </c>
      <c r="I33" s="63">
        <v>0</v>
      </c>
      <c r="J33" s="64">
        <v>0</v>
      </c>
      <c r="K33" s="191">
        <v>0</v>
      </c>
      <c r="L33" s="65"/>
      <c r="M33" s="60"/>
      <c r="N33" s="198"/>
      <c r="O33" s="187"/>
      <c r="P33" s="118"/>
    </row>
    <row r="34" spans="1:16" x14ac:dyDescent="0.25">
      <c r="A34" s="35"/>
      <c r="B34" s="32"/>
      <c r="C34" s="96"/>
      <c r="D34" s="83"/>
      <c r="E34" s="84"/>
      <c r="F34" s="84"/>
      <c r="G34" s="85"/>
      <c r="H34" s="53">
        <v>0</v>
      </c>
      <c r="I34" s="63">
        <v>0</v>
      </c>
      <c r="J34" s="64">
        <v>0</v>
      </c>
      <c r="K34" s="191">
        <v>0</v>
      </c>
      <c r="L34" s="65"/>
      <c r="M34" s="60"/>
      <c r="N34" s="198"/>
      <c r="O34" s="187"/>
      <c r="P34" s="118"/>
    </row>
    <row r="35" spans="1:16" x14ac:dyDescent="0.25">
      <c r="A35" s="35"/>
      <c r="B35" s="32"/>
      <c r="C35" s="96"/>
      <c r="D35" s="83"/>
      <c r="E35" s="84"/>
      <c r="F35" s="84"/>
      <c r="G35" s="85"/>
      <c r="H35" s="53">
        <v>0</v>
      </c>
      <c r="I35" s="63">
        <v>0</v>
      </c>
      <c r="J35" s="64">
        <v>0</v>
      </c>
      <c r="K35" s="191">
        <v>0</v>
      </c>
      <c r="L35" s="65"/>
      <c r="M35" s="60"/>
      <c r="N35" s="198"/>
      <c r="O35" s="187"/>
      <c r="P35" s="118"/>
    </row>
    <row r="36" spans="1:16" ht="15.75" thickBot="1" x14ac:dyDescent="0.3">
      <c r="A36" s="35"/>
      <c r="B36" s="32"/>
      <c r="C36" s="96"/>
      <c r="D36" s="83"/>
      <c r="E36" s="84"/>
      <c r="F36" s="84"/>
      <c r="G36" s="85"/>
      <c r="H36" s="57">
        <v>0</v>
      </c>
      <c r="I36" s="68">
        <v>0</v>
      </c>
      <c r="J36" s="69">
        <v>0</v>
      </c>
      <c r="K36" s="191">
        <v>0</v>
      </c>
      <c r="L36" s="70"/>
      <c r="M36" s="71"/>
      <c r="N36" s="199"/>
      <c r="O36" s="188"/>
      <c r="P36" s="119"/>
    </row>
    <row r="37" spans="1:16" ht="16.5" thickTop="1" thickBot="1" x14ac:dyDescent="0.3">
      <c r="A37" s="35"/>
      <c r="B37" s="34"/>
      <c r="C37" s="96"/>
      <c r="D37" s="83"/>
      <c r="E37" s="84"/>
      <c r="F37" s="84"/>
      <c r="G37" s="85"/>
      <c r="H37" s="101">
        <v>0</v>
      </c>
      <c r="I37" s="99">
        <v>0</v>
      </c>
      <c r="J37" s="100">
        <v>0</v>
      </c>
      <c r="K37" s="192">
        <v>0</v>
      </c>
      <c r="L37" s="77">
        <v>0</v>
      </c>
      <c r="M37" s="78">
        <v>0</v>
      </c>
      <c r="N37" s="201"/>
      <c r="O37" s="202"/>
      <c r="P37" s="119"/>
    </row>
    <row r="38" spans="1:16" ht="16.5" thickTop="1" thickBot="1" x14ac:dyDescent="0.3">
      <c r="A38" s="35"/>
      <c r="B38" s="21" t="s">
        <v>12</v>
      </c>
      <c r="C38" s="90"/>
      <c r="D38" s="90"/>
      <c r="E38" s="90"/>
      <c r="F38" s="90"/>
      <c r="G38" s="90"/>
      <c r="H38" s="91">
        <f t="shared" ref="H38:O38" si="0">SUM(H3:H37)</f>
        <v>0.90277777777777779</v>
      </c>
      <c r="I38" s="91">
        <f t="shared" si="0"/>
        <v>0.90277777777777779</v>
      </c>
      <c r="J38" s="91">
        <f t="shared" si="0"/>
        <v>0</v>
      </c>
      <c r="K38" s="125">
        <f>SUM(K3:K37)</f>
        <v>0</v>
      </c>
      <c r="L38" s="92">
        <f>SUM(L3:L37)</f>
        <v>0.90277777777777779</v>
      </c>
      <c r="M38" s="92">
        <f t="shared" si="0"/>
        <v>0.90277777777777779</v>
      </c>
      <c r="N38" s="92">
        <f t="shared" si="0"/>
        <v>0</v>
      </c>
      <c r="O38" s="93">
        <f t="shared" si="0"/>
        <v>0</v>
      </c>
      <c r="P38" s="121"/>
    </row>
    <row r="39" spans="1:16" ht="16.5" thickTop="1" thickBot="1" x14ac:dyDescent="0.3">
      <c r="A39" s="36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</row>
    <row r="40" spans="1:16" ht="17.25" thickTop="1" thickBot="1" x14ac:dyDescent="0.3">
      <c r="A40" s="36"/>
      <c r="B40" s="10" t="s">
        <v>13</v>
      </c>
      <c r="C40" s="23"/>
      <c r="D40" s="24"/>
      <c r="E40" s="24"/>
      <c r="F40" s="24"/>
      <c r="G40" s="24"/>
      <c r="H40" s="11">
        <f>H38</f>
        <v>0.90277777777777779</v>
      </c>
      <c r="I40" s="227">
        <f>SUM(I38:J38)</f>
        <v>0.90277777777777779</v>
      </c>
      <c r="J40" s="228"/>
      <c r="K40" s="25"/>
      <c r="L40" s="11">
        <f>L38</f>
        <v>0.90277777777777779</v>
      </c>
      <c r="M40" s="227">
        <f>SUM(M38:O38)</f>
        <v>0.90277777777777779</v>
      </c>
      <c r="N40" s="229"/>
      <c r="O40" s="230"/>
    </row>
    <row r="41" spans="1:16" ht="15.75" thickTop="1" x14ac:dyDescent="0.25"/>
    <row r="56" spans="2:16" ht="54.75" customHeight="1" x14ac:dyDescent="0.25">
      <c r="B56" s="239" t="str">
        <f ca="1">A3</f>
        <v>AYMERIC</v>
      </c>
      <c r="C56" s="239"/>
      <c r="D56" s="239"/>
      <c r="E56" s="239"/>
      <c r="F56" s="239"/>
      <c r="G56" s="239"/>
      <c r="H56" s="239"/>
    </row>
    <row r="57" spans="2:16" ht="58.5" customHeight="1" thickBot="1" x14ac:dyDescent="0.3">
      <c r="B57" s="239"/>
      <c r="C57" s="239"/>
      <c r="D57" s="239"/>
      <c r="E57" s="239"/>
      <c r="F57" s="239"/>
      <c r="G57" s="239"/>
      <c r="H57" s="239"/>
    </row>
    <row r="58" spans="2:16" ht="46.5" customHeight="1" thickTop="1" thickBot="1" x14ac:dyDescent="0.3">
      <c r="B58" s="37" t="s">
        <v>0</v>
      </c>
      <c r="C58" s="38" t="s">
        <v>1</v>
      </c>
      <c r="D58" s="39" t="s">
        <v>34</v>
      </c>
      <c r="E58" s="40" t="s">
        <v>35</v>
      </c>
      <c r="F58" s="40" t="s">
        <v>36</v>
      </c>
      <c r="G58" s="47" t="s">
        <v>37</v>
      </c>
      <c r="H58" s="48" t="s">
        <v>2</v>
      </c>
      <c r="I58" s="45" t="str">
        <f>"Dont
H Jour
("&amp;TEXT(HJ,"hh")&amp;" à "&amp;TEXT(HN,"hh")&amp;")"</f>
        <v>Dont
H Jour
(Copie De à Copie De)</v>
      </c>
      <c r="J58" s="41" t="str">
        <f>"Dont
H Nuit
("&amp;TEXT(HN,"hh")&amp;" à "&amp;TEXT(HJ,"hh")&amp;")"</f>
        <v>Dont
H Nuit
(Copie De à Copie De)</v>
      </c>
      <c r="K58" s="46" t="s">
        <v>3</v>
      </c>
      <c r="L58" s="44" t="s">
        <v>4</v>
      </c>
      <c r="M58" s="39" t="s">
        <v>54</v>
      </c>
      <c r="N58" s="40" t="s">
        <v>55</v>
      </c>
      <c r="O58" s="42" t="s">
        <v>56</v>
      </c>
      <c r="P58" s="42" t="s">
        <v>52</v>
      </c>
    </row>
    <row r="59" spans="2:16" ht="15.75" thickTop="1" x14ac:dyDescent="0.25">
      <c r="B59" s="144">
        <v>43647</v>
      </c>
      <c r="C59" s="145"/>
      <c r="D59" s="146">
        <v>0.3125</v>
      </c>
      <c r="E59" s="147">
        <v>0.47916666666666669</v>
      </c>
      <c r="F59" s="147">
        <v>0.52083333333333337</v>
      </c>
      <c r="G59" s="148">
        <v>0.66666666666666663</v>
      </c>
      <c r="H59" s="149">
        <v>0.3125</v>
      </c>
      <c r="I59" s="150">
        <v>0.3125</v>
      </c>
      <c r="J59" s="151">
        <v>0</v>
      </c>
      <c r="K59" s="152"/>
      <c r="L59" s="59">
        <v>0</v>
      </c>
      <c r="M59" s="60">
        <v>0</v>
      </c>
      <c r="N59" s="61">
        <v>0</v>
      </c>
      <c r="O59" s="62">
        <v>0</v>
      </c>
      <c r="P59" s="117"/>
    </row>
    <row r="60" spans="2:16" x14ac:dyDescent="0.25">
      <c r="B60" s="153">
        <v>43648</v>
      </c>
      <c r="C60" s="154"/>
      <c r="D60" s="146">
        <v>0.3125</v>
      </c>
      <c r="E60" s="147">
        <v>0.47916666666666669</v>
      </c>
      <c r="F60" s="147">
        <v>0.52083333333333337</v>
      </c>
      <c r="G60" s="148">
        <v>0.72916666666666663</v>
      </c>
      <c r="H60" s="155">
        <v>0.375</v>
      </c>
      <c r="I60" s="156">
        <v>0.375</v>
      </c>
      <c r="J60" s="157">
        <v>0</v>
      </c>
      <c r="K60" s="152"/>
      <c r="L60" s="65">
        <v>0</v>
      </c>
      <c r="M60" s="60">
        <v>0</v>
      </c>
      <c r="N60" s="61">
        <v>0</v>
      </c>
      <c r="O60" s="66">
        <v>0</v>
      </c>
      <c r="P60" s="118"/>
    </row>
    <row r="61" spans="2:16" x14ac:dyDescent="0.25">
      <c r="B61" s="153">
        <v>43649</v>
      </c>
      <c r="C61" s="158"/>
      <c r="D61" s="146">
        <v>0.3125</v>
      </c>
      <c r="E61" s="147">
        <v>0.52777777777777779</v>
      </c>
      <c r="F61" s="147"/>
      <c r="G61" s="148"/>
      <c r="H61" s="155">
        <v>0.21527777777777779</v>
      </c>
      <c r="I61" s="156">
        <v>0.21527777777777779</v>
      </c>
      <c r="J61" s="157">
        <v>0</v>
      </c>
      <c r="K61" s="152"/>
      <c r="L61" s="65">
        <v>0</v>
      </c>
      <c r="M61" s="60">
        <v>0</v>
      </c>
      <c r="N61" s="67">
        <v>0</v>
      </c>
      <c r="O61" s="66">
        <v>0</v>
      </c>
      <c r="P61" s="118"/>
    </row>
    <row r="62" spans="2:16" x14ac:dyDescent="0.25">
      <c r="B62" s="153">
        <v>43650</v>
      </c>
      <c r="C62" s="154"/>
      <c r="D62" s="146"/>
      <c r="E62" s="147"/>
      <c r="F62" s="147"/>
      <c r="G62" s="148"/>
      <c r="H62" s="155"/>
      <c r="I62" s="156"/>
      <c r="J62" s="157"/>
      <c r="K62" s="152"/>
      <c r="L62" s="65">
        <v>0</v>
      </c>
      <c r="M62" s="60">
        <v>0</v>
      </c>
      <c r="N62" s="61">
        <v>0</v>
      </c>
      <c r="O62" s="66">
        <v>0</v>
      </c>
      <c r="P62" s="118"/>
    </row>
    <row r="63" spans="2:16" x14ac:dyDescent="0.25">
      <c r="B63" s="153">
        <v>43651</v>
      </c>
      <c r="C63" s="154"/>
      <c r="D63" s="146"/>
      <c r="E63" s="147"/>
      <c r="F63" s="147"/>
      <c r="G63" s="148"/>
      <c r="H63" s="155"/>
      <c r="I63" s="156"/>
      <c r="J63" s="157"/>
      <c r="K63" s="152"/>
      <c r="L63" s="65">
        <v>0</v>
      </c>
      <c r="M63" s="60">
        <v>0</v>
      </c>
      <c r="N63" s="61">
        <v>0</v>
      </c>
      <c r="O63" s="66">
        <v>0</v>
      </c>
      <c r="P63" s="118"/>
    </row>
    <row r="64" spans="2:16" ht="15.75" thickBot="1" x14ac:dyDescent="0.3">
      <c r="B64" s="153">
        <v>43652</v>
      </c>
      <c r="C64" s="154"/>
      <c r="D64" s="159"/>
      <c r="E64" s="160"/>
      <c r="F64" s="160"/>
      <c r="G64" s="161"/>
      <c r="H64" s="162"/>
      <c r="I64" s="163"/>
      <c r="J64" s="164"/>
      <c r="K64" s="165"/>
      <c r="L64" s="70">
        <v>0</v>
      </c>
      <c r="M64" s="71">
        <v>0</v>
      </c>
      <c r="N64" s="72">
        <v>0</v>
      </c>
      <c r="O64" s="73">
        <v>0</v>
      </c>
      <c r="P64" s="119"/>
    </row>
    <row r="65" spans="2:16" ht="16.5" thickTop="1" thickBot="1" x14ac:dyDescent="0.3">
      <c r="B65" s="166">
        <v>43653</v>
      </c>
      <c r="C65" s="167"/>
      <c r="D65" s="168"/>
      <c r="E65" s="169"/>
      <c r="F65" s="169"/>
      <c r="G65" s="170"/>
      <c r="H65" s="171"/>
      <c r="I65" s="172"/>
      <c r="J65" s="173"/>
      <c r="K65" s="174"/>
      <c r="L65" s="77">
        <v>0.90277777777777779</v>
      </c>
      <c r="M65" s="78">
        <v>0.90277777777777779</v>
      </c>
      <c r="N65" s="79"/>
      <c r="O65" s="80"/>
      <c r="P65" s="120"/>
    </row>
    <row r="66" spans="2:16" ht="16.5" thickTop="1" thickBot="1" x14ac:dyDescent="0.3">
      <c r="B66" s="133"/>
      <c r="C66" s="134"/>
      <c r="D66" s="135"/>
      <c r="E66" s="135"/>
      <c r="F66" s="135"/>
      <c r="G66" s="135"/>
      <c r="H66" s="136"/>
      <c r="I66" s="136"/>
      <c r="J66" s="136"/>
      <c r="K66" s="136"/>
      <c r="L66"/>
      <c r="M66"/>
      <c r="N66"/>
      <c r="O66"/>
      <c r="P66" s="137"/>
    </row>
    <row r="67" spans="2:16" ht="62.25" customHeight="1" thickTop="1" x14ac:dyDescent="0.25">
      <c r="B67" s="233" t="s">
        <v>58</v>
      </c>
      <c r="C67" s="234"/>
      <c r="D67" s="234"/>
      <c r="E67" s="234"/>
      <c r="F67" s="234"/>
      <c r="G67" s="234"/>
      <c r="H67" s="234"/>
      <c r="I67" s="235"/>
    </row>
    <row r="68" spans="2:16" ht="27.75" customHeight="1" thickBot="1" x14ac:dyDescent="0.3">
      <c r="B68" s="236" t="s">
        <v>57</v>
      </c>
      <c r="C68" s="237"/>
      <c r="D68" s="237"/>
      <c r="E68" s="237"/>
      <c r="F68" s="237"/>
      <c r="G68" s="237"/>
      <c r="H68" s="237"/>
      <c r="I68" s="238"/>
    </row>
    <row r="69" spans="2:16" ht="15.75" thickTop="1" x14ac:dyDescent="0.25">
      <c r="B69" s="129"/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29"/>
      <c r="P69" s="129"/>
    </row>
    <row r="70" spans="2:16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25" priority="9">
      <formula>MONTH($B$34)&lt;&gt;MONTH($B$22)</formula>
    </cfRule>
  </conditionalFormatting>
  <conditionalFormatting sqref="B3:K37">
    <cfRule type="expression" dxfId="24" priority="10">
      <formula>WEEKDAY($B3)=1</formula>
    </cfRule>
  </conditionalFormatting>
  <conditionalFormatting sqref="C3:C11 C13:C15 C20:C29 C17:C18 C31:C37">
    <cfRule type="expression" dxfId="23" priority="8">
      <formula>AND(COUNTIF(Fer,B3)=0,C3&lt;&gt;"")</formula>
    </cfRule>
  </conditionalFormatting>
  <conditionalFormatting sqref="B3:B37">
    <cfRule type="expression" dxfId="22" priority="7">
      <formula>COUNTIF(Fer,$B3)</formula>
    </cfRule>
  </conditionalFormatting>
  <conditionalFormatting sqref="B66:K66">
    <cfRule type="expression" dxfId="21" priority="6">
      <formula>WEEKDAY(#REF!)=1</formula>
    </cfRule>
  </conditionalFormatting>
  <conditionalFormatting sqref="C66">
    <cfRule type="expression" dxfId="20" priority="5">
      <formula>AND(COUNTIF(Fer,#REF!)=0,#REF!&lt;&gt;"")</formula>
    </cfRule>
  </conditionalFormatting>
  <conditionalFormatting sqref="B66:C66">
    <cfRule type="expression" dxfId="19" priority="4">
      <formula>COUNTIF(Fer,#REF!)</formula>
    </cfRule>
  </conditionalFormatting>
  <conditionalFormatting sqref="B59:K65">
    <cfRule type="expression" dxfId="18" priority="3">
      <formula>WEEKDAY(#REF!)=1</formula>
    </cfRule>
  </conditionalFormatting>
  <conditionalFormatting sqref="C59:C65">
    <cfRule type="expression" dxfId="17" priority="2">
      <formula>AND(COUNTIF(Fer,#REF!)=0,#REF!&lt;&gt;"")</formula>
    </cfRule>
  </conditionalFormatting>
  <conditionalFormatting sqref="B59:C65">
    <cfRule type="expression" dxfId="16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12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T25" sqref="T25"/>
    </sheetView>
  </sheetViews>
  <sheetFormatPr baseColWidth="10" defaultColWidth="11.42578125" defaultRowHeight="15" x14ac:dyDescent="0.25"/>
  <cols>
    <col min="1" max="1" width="10.7109375" style="19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206" customWidth="1"/>
    <col min="19" max="16384" width="11.42578125" style="9"/>
  </cols>
  <sheetData>
    <row r="1" spans="1:21" ht="39" customHeight="1" thickTop="1" thickBot="1" x14ac:dyDescent="0.3">
      <c r="A1" s="20"/>
      <c r="B1" s="26" t="s">
        <v>31</v>
      </c>
      <c r="C1" s="27" t="s">
        <v>29</v>
      </c>
      <c r="D1" s="103">
        <f>N38/"1:"</f>
        <v>0</v>
      </c>
      <c r="E1" s="28"/>
      <c r="F1" s="27" t="s">
        <v>30</v>
      </c>
      <c r="G1" s="104">
        <f>O38/"1:"</f>
        <v>0</v>
      </c>
      <c r="H1" s="28"/>
      <c r="I1" s="29" t="s">
        <v>32</v>
      </c>
      <c r="J1" s="29"/>
      <c r="K1" s="105">
        <f>J38/"1:"</f>
        <v>0</v>
      </c>
      <c r="L1" s="28"/>
      <c r="M1" s="29" t="s">
        <v>33</v>
      </c>
      <c r="N1" s="30"/>
      <c r="O1" s="106">
        <f>K38/"1:"</f>
        <v>0</v>
      </c>
    </row>
    <row r="2" spans="1:21" ht="40.5" customHeight="1" thickTop="1" thickBot="1" x14ac:dyDescent="0.3">
      <c r="A2" s="107">
        <v>43647</v>
      </c>
      <c r="B2" s="37" t="s">
        <v>0</v>
      </c>
      <c r="C2" s="38" t="s">
        <v>1</v>
      </c>
      <c r="D2" s="39" t="s">
        <v>34</v>
      </c>
      <c r="E2" s="40" t="s">
        <v>35</v>
      </c>
      <c r="F2" s="40" t="s">
        <v>36</v>
      </c>
      <c r="G2" s="47" t="s">
        <v>37</v>
      </c>
      <c r="H2" s="48" t="s">
        <v>2</v>
      </c>
      <c r="I2" s="45" t="str">
        <f>"Dont
H Jour
("&amp;TEXT(HJ,"hh")&amp;" à "&amp;TEXT(HN,"hh")&amp;")"</f>
        <v>Dont
H Jour
(Copie De à Copie De)</v>
      </c>
      <c r="J2" s="41" t="str">
        <f>"Dont
H Nuit
("&amp;TEXT(HN,"hh")&amp;" à "&amp;TEXT(HJ,"hh")&amp;")"</f>
        <v>Dont
H Nuit
(Copie De à Copie De)</v>
      </c>
      <c r="K2" s="46" t="s">
        <v>3</v>
      </c>
      <c r="L2" s="44" t="s">
        <v>4</v>
      </c>
      <c r="M2" s="39" t="s">
        <v>5</v>
      </c>
      <c r="N2" s="40" t="s">
        <v>6</v>
      </c>
      <c r="O2" s="42" t="s">
        <v>7</v>
      </c>
      <c r="P2" s="42" t="s">
        <v>52</v>
      </c>
      <c r="S2"/>
    </row>
    <row r="3" spans="1:21" ht="15.75" thickTop="1" x14ac:dyDescent="0.25">
      <c r="A3" s="231" t="str">
        <f ca="1">MID(CELL("filename",A1),FIND("]",CELL("filename",A1))+1,32)</f>
        <v>PATRICK</v>
      </c>
      <c r="B3" s="31">
        <v>43647</v>
      </c>
      <c r="C3" s="94"/>
      <c r="D3" s="49">
        <v>0.3125</v>
      </c>
      <c r="E3" s="50">
        <v>0.53125</v>
      </c>
      <c r="F3" s="50"/>
      <c r="G3" s="51"/>
      <c r="H3" s="52">
        <v>0.21875</v>
      </c>
      <c r="I3" s="193">
        <v>0.21875</v>
      </c>
      <c r="J3" s="223">
        <v>0</v>
      </c>
      <c r="K3" s="219"/>
      <c r="L3" s="59"/>
      <c r="M3" s="180"/>
      <c r="N3" s="197"/>
      <c r="O3" s="186"/>
      <c r="P3" s="117"/>
      <c r="Q3" s="206" t="s">
        <v>83</v>
      </c>
      <c r="R3" s="206" t="s">
        <v>82</v>
      </c>
      <c r="S3"/>
    </row>
    <row r="4" spans="1:21" x14ac:dyDescent="0.25">
      <c r="A4" s="232"/>
      <c r="B4" s="32">
        <v>43648</v>
      </c>
      <c r="C4" s="95"/>
      <c r="D4" s="49">
        <v>0.32291666666666669</v>
      </c>
      <c r="E4" s="50">
        <v>0.5</v>
      </c>
      <c r="F4" s="50"/>
      <c r="G4" s="51"/>
      <c r="H4" s="53">
        <v>0.17708333333333334</v>
      </c>
      <c r="I4" s="194">
        <v>0.17708333333333334</v>
      </c>
      <c r="J4" s="224">
        <v>0</v>
      </c>
      <c r="K4" s="220"/>
      <c r="L4" s="65"/>
      <c r="M4" s="181"/>
      <c r="N4" s="198"/>
      <c r="O4" s="187"/>
      <c r="P4" s="118"/>
      <c r="Q4" s="206" t="s">
        <v>83</v>
      </c>
      <c r="R4" s="206" t="s">
        <v>82</v>
      </c>
      <c r="S4"/>
      <c r="U4" s="43"/>
    </row>
    <row r="5" spans="1:21" x14ac:dyDescent="0.25">
      <c r="A5" s="232"/>
      <c r="B5" s="32">
        <v>43649</v>
      </c>
      <c r="C5" s="96"/>
      <c r="D5" s="49">
        <v>0.33333333333333331</v>
      </c>
      <c r="E5" s="50">
        <v>0.54166666666666663</v>
      </c>
      <c r="F5" s="50">
        <v>0.58333333333333337</v>
      </c>
      <c r="G5" s="51">
        <v>0.74305555555555547</v>
      </c>
      <c r="H5" s="53">
        <v>0.36805555555555558</v>
      </c>
      <c r="I5" s="194">
        <v>0.36805555555555558</v>
      </c>
      <c r="J5" s="224">
        <v>0</v>
      </c>
      <c r="K5" s="220"/>
      <c r="L5" s="65"/>
      <c r="M5" s="181"/>
      <c r="N5" s="198"/>
      <c r="O5" s="187"/>
      <c r="P5" s="118"/>
      <c r="Q5" s="206" t="s">
        <v>83</v>
      </c>
      <c r="R5" s="206" t="s">
        <v>82</v>
      </c>
      <c r="S5"/>
    </row>
    <row r="6" spans="1:21" x14ac:dyDescent="0.25">
      <c r="A6" s="232"/>
      <c r="B6" s="32">
        <v>43650</v>
      </c>
      <c r="C6" s="95"/>
      <c r="D6" s="207"/>
      <c r="E6" s="208"/>
      <c r="F6" s="208"/>
      <c r="G6" s="211"/>
      <c r="H6" s="214"/>
      <c r="I6" s="213"/>
      <c r="J6" s="224"/>
      <c r="K6" s="220"/>
      <c r="L6" s="65"/>
      <c r="M6" s="181"/>
      <c r="N6" s="198"/>
      <c r="O6" s="187"/>
      <c r="P6" s="118"/>
      <c r="Q6" s="206" t="s">
        <v>83</v>
      </c>
      <c r="R6" s="206" t="s">
        <v>82</v>
      </c>
      <c r="S6"/>
    </row>
    <row r="7" spans="1:21" x14ac:dyDescent="0.25">
      <c r="A7" s="232"/>
      <c r="B7" s="32">
        <v>43651</v>
      </c>
      <c r="C7" s="95"/>
      <c r="D7" s="209"/>
      <c r="E7" s="210"/>
      <c r="F7" s="210"/>
      <c r="G7" s="212"/>
      <c r="H7" s="215"/>
      <c r="I7" s="216"/>
      <c r="J7" s="224"/>
      <c r="K7" s="220"/>
      <c r="L7" s="65"/>
      <c r="M7" s="181"/>
      <c r="N7" s="198"/>
      <c r="O7" s="187"/>
      <c r="P7" s="118"/>
      <c r="Q7" s="206" t="s">
        <v>83</v>
      </c>
      <c r="R7" s="206" t="s">
        <v>82</v>
      </c>
      <c r="S7"/>
    </row>
    <row r="8" spans="1:21" ht="15.75" thickBot="1" x14ac:dyDescent="0.3">
      <c r="A8" s="232"/>
      <c r="B8" s="32">
        <v>43652</v>
      </c>
      <c r="C8" s="95"/>
      <c r="D8" s="54"/>
      <c r="E8" s="55"/>
      <c r="F8" s="55"/>
      <c r="G8" s="56"/>
      <c r="H8" s="57"/>
      <c r="I8" s="217"/>
      <c r="J8" s="225"/>
      <c r="K8" s="220"/>
      <c r="L8" s="70"/>
      <c r="M8" s="182"/>
      <c r="N8" s="199"/>
      <c r="O8" s="188"/>
      <c r="P8" s="119"/>
      <c r="Q8" s="206" t="s">
        <v>83</v>
      </c>
      <c r="R8" s="206" t="s">
        <v>82</v>
      </c>
      <c r="S8"/>
    </row>
    <row r="9" spans="1:21" ht="16.5" thickTop="1" thickBot="1" x14ac:dyDescent="0.3">
      <c r="A9" s="232"/>
      <c r="B9" s="33">
        <v>43653</v>
      </c>
      <c r="C9" s="97"/>
      <c r="D9" s="74"/>
      <c r="E9" s="75"/>
      <c r="F9" s="75"/>
      <c r="G9" s="76"/>
      <c r="H9" s="98"/>
      <c r="I9" s="218"/>
      <c r="J9" s="226"/>
      <c r="K9" s="221"/>
      <c r="L9" s="77">
        <v>0.76388888888888884</v>
      </c>
      <c r="M9" s="78">
        <v>0.76388888888888884</v>
      </c>
      <c r="N9" s="201"/>
      <c r="O9" s="202"/>
      <c r="P9" s="119"/>
      <c r="Q9" s="206" t="s">
        <v>83</v>
      </c>
      <c r="R9" s="206" t="s">
        <v>82</v>
      </c>
    </row>
    <row r="10" spans="1:21" ht="15.75" thickTop="1" x14ac:dyDescent="0.25">
      <c r="A10" s="232"/>
      <c r="B10" s="31">
        <v>43654</v>
      </c>
      <c r="C10" s="94"/>
      <c r="D10" s="49"/>
      <c r="E10" s="50"/>
      <c r="F10" s="50"/>
      <c r="G10" s="81"/>
      <c r="H10" s="53"/>
      <c r="I10" s="194"/>
      <c r="J10" s="224"/>
      <c r="K10" s="222"/>
      <c r="L10" s="53"/>
      <c r="M10" s="184"/>
      <c r="N10" s="200"/>
      <c r="O10" s="189"/>
      <c r="P10" s="118"/>
      <c r="Q10" s="206" t="s">
        <v>83</v>
      </c>
      <c r="R10" s="206" t="s">
        <v>82</v>
      </c>
    </row>
    <row r="11" spans="1:21" x14ac:dyDescent="0.25">
      <c r="A11" s="232"/>
      <c r="B11" s="32">
        <v>43655</v>
      </c>
      <c r="C11" s="95"/>
      <c r="D11" s="54"/>
      <c r="E11" s="55"/>
      <c r="F11" s="55"/>
      <c r="G11" s="82"/>
      <c r="H11" s="53"/>
      <c r="I11" s="63"/>
      <c r="J11" s="64"/>
      <c r="K11" s="191"/>
      <c r="L11" s="65"/>
      <c r="M11" s="185"/>
      <c r="N11" s="198"/>
      <c r="O11" s="187"/>
      <c r="P11" s="118"/>
      <c r="Q11" s="206" t="s">
        <v>83</v>
      </c>
      <c r="R11" s="206" t="s">
        <v>82</v>
      </c>
    </row>
    <row r="12" spans="1:21" x14ac:dyDescent="0.25">
      <c r="A12" s="232"/>
      <c r="B12" s="32">
        <v>43656</v>
      </c>
      <c r="C12" s="95"/>
      <c r="D12" s="54"/>
      <c r="E12" s="55"/>
      <c r="F12" s="55"/>
      <c r="G12" s="82"/>
      <c r="H12" s="53"/>
      <c r="I12" s="63"/>
      <c r="J12" s="64"/>
      <c r="K12" s="191"/>
      <c r="L12" s="65"/>
      <c r="M12" s="185"/>
      <c r="N12" s="198"/>
      <c r="O12" s="187"/>
      <c r="P12" s="118"/>
      <c r="Q12" s="206" t="s">
        <v>83</v>
      </c>
      <c r="R12" s="206" t="s">
        <v>82</v>
      </c>
    </row>
    <row r="13" spans="1:21" x14ac:dyDescent="0.25">
      <c r="A13" s="232"/>
      <c r="B13" s="32">
        <v>43657</v>
      </c>
      <c r="C13" s="95"/>
      <c r="D13" s="54"/>
      <c r="E13" s="55"/>
      <c r="F13" s="55"/>
      <c r="G13" s="82"/>
      <c r="H13" s="53"/>
      <c r="I13" s="63"/>
      <c r="J13" s="64"/>
      <c r="K13" s="191"/>
      <c r="L13" s="65"/>
      <c r="M13" s="185"/>
      <c r="N13" s="198"/>
      <c r="O13" s="187"/>
      <c r="P13" s="118"/>
      <c r="Q13" s="206" t="s">
        <v>83</v>
      </c>
      <c r="R13" s="206" t="s">
        <v>82</v>
      </c>
    </row>
    <row r="14" spans="1:21" x14ac:dyDescent="0.25">
      <c r="A14" s="232"/>
      <c r="B14" s="32">
        <v>43658</v>
      </c>
      <c r="C14" s="95"/>
      <c r="D14" s="54"/>
      <c r="E14" s="55"/>
      <c r="F14" s="55"/>
      <c r="G14" s="82"/>
      <c r="H14" s="53"/>
      <c r="I14" s="63"/>
      <c r="J14" s="64"/>
      <c r="K14" s="191"/>
      <c r="L14" s="65"/>
      <c r="M14" s="185"/>
      <c r="N14" s="198"/>
      <c r="O14" s="187"/>
      <c r="P14" s="118"/>
      <c r="Q14" s="206" t="s">
        <v>83</v>
      </c>
      <c r="R14" s="206" t="s">
        <v>82</v>
      </c>
    </row>
    <row r="15" spans="1:21" ht="15.75" thickBot="1" x14ac:dyDescent="0.3">
      <c r="A15" s="232"/>
      <c r="B15" s="32">
        <v>43659</v>
      </c>
      <c r="C15" s="96"/>
      <c r="D15" s="83"/>
      <c r="E15" s="84"/>
      <c r="F15" s="84"/>
      <c r="G15" s="85"/>
      <c r="H15" s="57"/>
      <c r="I15" s="68"/>
      <c r="J15" s="69"/>
      <c r="K15" s="191"/>
      <c r="L15" s="70"/>
      <c r="M15" s="183"/>
      <c r="N15" s="199"/>
      <c r="O15" s="188"/>
      <c r="P15" s="119"/>
      <c r="Q15" s="206" t="s">
        <v>83</v>
      </c>
      <c r="R15" s="206" t="s">
        <v>82</v>
      </c>
    </row>
    <row r="16" spans="1:21" ht="16.5" thickTop="1" thickBot="1" x14ac:dyDescent="0.3">
      <c r="A16" s="232"/>
      <c r="B16" s="33">
        <v>43660</v>
      </c>
      <c r="C16" s="97"/>
      <c r="D16" s="74"/>
      <c r="E16" s="75"/>
      <c r="F16" s="75"/>
      <c r="G16" s="86"/>
      <c r="H16" s="101"/>
      <c r="I16" s="99"/>
      <c r="J16" s="100"/>
      <c r="K16" s="192"/>
      <c r="L16" s="77">
        <v>0</v>
      </c>
      <c r="M16" s="78">
        <v>0</v>
      </c>
      <c r="N16" s="201"/>
      <c r="O16" s="202"/>
      <c r="P16" s="119"/>
      <c r="Q16" s="206" t="s">
        <v>83</v>
      </c>
      <c r="R16" s="206" t="s">
        <v>82</v>
      </c>
    </row>
    <row r="17" spans="1:18" ht="15.75" thickTop="1" x14ac:dyDescent="0.25">
      <c r="A17" s="35"/>
      <c r="B17" s="31">
        <v>43661</v>
      </c>
      <c r="C17" s="102"/>
      <c r="D17" s="87"/>
      <c r="E17" s="88"/>
      <c r="F17" s="88"/>
      <c r="G17" s="89"/>
      <c r="H17" s="53"/>
      <c r="I17" s="63"/>
      <c r="J17" s="64"/>
      <c r="K17" s="195"/>
      <c r="L17" s="53"/>
      <c r="M17" s="60"/>
      <c r="N17" s="200"/>
      <c r="O17" s="189"/>
      <c r="P17" s="118"/>
      <c r="Q17" s="206" t="s">
        <v>83</v>
      </c>
      <c r="R17" s="206" t="s">
        <v>82</v>
      </c>
    </row>
    <row r="18" spans="1:18" x14ac:dyDescent="0.25">
      <c r="A18" s="35"/>
      <c r="B18" s="32">
        <v>43662</v>
      </c>
      <c r="C18" s="96"/>
      <c r="D18" s="83"/>
      <c r="E18" s="84"/>
      <c r="F18" s="84"/>
      <c r="G18" s="85"/>
      <c r="H18" s="53"/>
      <c r="I18" s="63"/>
      <c r="J18" s="64"/>
      <c r="K18" s="191"/>
      <c r="L18" s="65"/>
      <c r="M18" s="60"/>
      <c r="N18" s="198"/>
      <c r="O18" s="187"/>
      <c r="P18" s="118"/>
      <c r="Q18" s="206" t="s">
        <v>83</v>
      </c>
      <c r="R18" s="206" t="s">
        <v>82</v>
      </c>
    </row>
    <row r="19" spans="1:18" x14ac:dyDescent="0.25">
      <c r="A19" s="35"/>
      <c r="B19" s="32">
        <v>43663</v>
      </c>
      <c r="C19" s="96"/>
      <c r="D19" s="83"/>
      <c r="E19" s="84"/>
      <c r="F19" s="84"/>
      <c r="G19" s="85"/>
      <c r="H19" s="53"/>
      <c r="I19" s="63"/>
      <c r="J19" s="64"/>
      <c r="K19" s="191"/>
      <c r="L19" s="65"/>
      <c r="M19" s="60"/>
      <c r="N19" s="198"/>
      <c r="O19" s="187"/>
      <c r="P19" s="118"/>
      <c r="Q19" s="206" t="s">
        <v>83</v>
      </c>
      <c r="R19" s="206" t="s">
        <v>82</v>
      </c>
    </row>
    <row r="20" spans="1:18" x14ac:dyDescent="0.25">
      <c r="A20" s="35"/>
      <c r="B20" s="32">
        <v>43664</v>
      </c>
      <c r="C20" s="96"/>
      <c r="D20" s="83"/>
      <c r="E20" s="84"/>
      <c r="F20" s="84"/>
      <c r="G20" s="85"/>
      <c r="H20" s="53"/>
      <c r="I20" s="63"/>
      <c r="J20" s="64"/>
      <c r="K20" s="191"/>
      <c r="L20" s="65"/>
      <c r="M20" s="60"/>
      <c r="N20" s="198"/>
      <c r="O20" s="187"/>
      <c r="P20" s="118"/>
      <c r="Q20" s="206" t="s">
        <v>83</v>
      </c>
      <c r="R20" s="206" t="s">
        <v>82</v>
      </c>
    </row>
    <row r="21" spans="1:18" x14ac:dyDescent="0.25">
      <c r="A21" s="35"/>
      <c r="B21" s="32">
        <v>43665</v>
      </c>
      <c r="C21" s="96"/>
      <c r="D21" s="83"/>
      <c r="E21" s="84"/>
      <c r="F21" s="84"/>
      <c r="G21" s="85"/>
      <c r="H21" s="53"/>
      <c r="I21" s="63"/>
      <c r="J21" s="64"/>
      <c r="K21" s="191"/>
      <c r="L21" s="65"/>
      <c r="M21" s="60"/>
      <c r="N21" s="198"/>
      <c r="O21" s="187"/>
      <c r="P21" s="118"/>
      <c r="Q21" s="206" t="s">
        <v>83</v>
      </c>
      <c r="R21" s="206" t="s">
        <v>82</v>
      </c>
    </row>
    <row r="22" spans="1:18" ht="15.75" thickBot="1" x14ac:dyDescent="0.3">
      <c r="A22" s="35"/>
      <c r="B22" s="32">
        <v>43666</v>
      </c>
      <c r="C22" s="96"/>
      <c r="D22" s="83"/>
      <c r="E22" s="84"/>
      <c r="F22" s="84"/>
      <c r="G22" s="85"/>
      <c r="H22" s="57"/>
      <c r="I22" s="68"/>
      <c r="J22" s="69"/>
      <c r="K22" s="191"/>
      <c r="L22" s="70"/>
      <c r="M22" s="71"/>
      <c r="N22" s="199"/>
      <c r="O22" s="188"/>
      <c r="P22" s="119"/>
      <c r="Q22" s="206" t="s">
        <v>83</v>
      </c>
      <c r="R22" s="206" t="s">
        <v>82</v>
      </c>
    </row>
    <row r="23" spans="1:18" ht="16.5" thickTop="1" thickBot="1" x14ac:dyDescent="0.3">
      <c r="A23" s="35"/>
      <c r="B23" s="33">
        <v>43667</v>
      </c>
      <c r="C23" s="97"/>
      <c r="D23" s="74"/>
      <c r="E23" s="75"/>
      <c r="F23" s="75"/>
      <c r="G23" s="86"/>
      <c r="H23" s="101"/>
      <c r="I23" s="99"/>
      <c r="J23" s="100"/>
      <c r="K23" s="192"/>
      <c r="L23" s="77">
        <v>0</v>
      </c>
      <c r="M23" s="78">
        <v>0</v>
      </c>
      <c r="N23" s="201"/>
      <c r="O23" s="202"/>
      <c r="P23" s="119"/>
      <c r="Q23" s="206" t="s">
        <v>83</v>
      </c>
      <c r="R23" s="206" t="s">
        <v>82</v>
      </c>
    </row>
    <row r="24" spans="1:18" ht="15.75" thickTop="1" x14ac:dyDescent="0.25">
      <c r="A24" s="35"/>
      <c r="B24" s="31">
        <v>43668</v>
      </c>
      <c r="C24" s="102"/>
      <c r="D24" s="87"/>
      <c r="E24" s="88"/>
      <c r="F24" s="88"/>
      <c r="G24" s="89"/>
      <c r="H24" s="53"/>
      <c r="I24" s="63"/>
      <c r="J24" s="64"/>
      <c r="K24" s="195"/>
      <c r="L24" s="53"/>
      <c r="M24" s="60"/>
      <c r="N24" s="200"/>
      <c r="O24" s="189"/>
      <c r="P24" s="118"/>
      <c r="Q24" s="206" t="s">
        <v>83</v>
      </c>
      <c r="R24" s="206" t="s">
        <v>82</v>
      </c>
    </row>
    <row r="25" spans="1:18" x14ac:dyDescent="0.25">
      <c r="A25" s="35"/>
      <c r="B25" s="32">
        <v>43669</v>
      </c>
      <c r="C25" s="96"/>
      <c r="D25" s="83"/>
      <c r="E25" s="84"/>
      <c r="F25" s="84"/>
      <c r="G25" s="85"/>
      <c r="H25" s="53"/>
      <c r="I25" s="63"/>
      <c r="J25" s="64"/>
      <c r="K25" s="191"/>
      <c r="L25" s="65"/>
      <c r="M25" s="60"/>
      <c r="N25" s="198"/>
      <c r="O25" s="187"/>
      <c r="P25" s="118"/>
      <c r="Q25" s="206" t="s">
        <v>83</v>
      </c>
      <c r="R25" s="206" t="s">
        <v>82</v>
      </c>
    </row>
    <row r="26" spans="1:18" x14ac:dyDescent="0.25">
      <c r="A26" s="35"/>
      <c r="B26" s="32">
        <v>43670</v>
      </c>
      <c r="C26" s="96"/>
      <c r="D26" s="83"/>
      <c r="E26" s="84"/>
      <c r="F26" s="84"/>
      <c r="G26" s="85"/>
      <c r="H26" s="53"/>
      <c r="I26" s="63"/>
      <c r="J26" s="64"/>
      <c r="K26" s="191"/>
      <c r="L26" s="65"/>
      <c r="M26" s="60"/>
      <c r="N26" s="198"/>
      <c r="O26" s="187"/>
      <c r="P26" s="118"/>
      <c r="Q26" s="206" t="s">
        <v>83</v>
      </c>
      <c r="R26" s="206" t="s">
        <v>82</v>
      </c>
    </row>
    <row r="27" spans="1:18" x14ac:dyDescent="0.25">
      <c r="A27" s="35"/>
      <c r="B27" s="32">
        <v>43671</v>
      </c>
      <c r="C27" s="96"/>
      <c r="D27" s="83"/>
      <c r="E27" s="84"/>
      <c r="F27" s="84"/>
      <c r="G27" s="85"/>
      <c r="H27" s="53"/>
      <c r="I27" s="63"/>
      <c r="J27" s="64"/>
      <c r="K27" s="191"/>
      <c r="L27" s="65"/>
      <c r="M27" s="60"/>
      <c r="N27" s="198"/>
      <c r="O27" s="187"/>
      <c r="P27" s="118"/>
      <c r="Q27" s="206" t="s">
        <v>83</v>
      </c>
      <c r="R27" s="206" t="s">
        <v>82</v>
      </c>
    </row>
    <row r="28" spans="1:18" x14ac:dyDescent="0.25">
      <c r="A28" s="35"/>
      <c r="B28" s="32">
        <v>43672</v>
      </c>
      <c r="C28" s="96"/>
      <c r="D28" s="83"/>
      <c r="E28" s="84"/>
      <c r="F28" s="84"/>
      <c r="G28" s="85"/>
      <c r="H28" s="53"/>
      <c r="I28" s="63"/>
      <c r="J28" s="64"/>
      <c r="K28" s="191"/>
      <c r="L28" s="65"/>
      <c r="M28" s="60"/>
      <c r="N28" s="198"/>
      <c r="O28" s="187"/>
      <c r="P28" s="118"/>
      <c r="Q28" s="206" t="s">
        <v>83</v>
      </c>
      <c r="R28" s="206" t="s">
        <v>82</v>
      </c>
    </row>
    <row r="29" spans="1:18" ht="15.75" thickBot="1" x14ac:dyDescent="0.3">
      <c r="A29" s="35"/>
      <c r="B29" s="32">
        <v>43673</v>
      </c>
      <c r="C29" s="96"/>
      <c r="D29" s="83"/>
      <c r="E29" s="84"/>
      <c r="F29" s="84"/>
      <c r="G29" s="85"/>
      <c r="H29" s="57"/>
      <c r="I29" s="68"/>
      <c r="J29" s="69"/>
      <c r="K29" s="191"/>
      <c r="L29" s="70"/>
      <c r="M29" s="71"/>
      <c r="N29" s="199"/>
      <c r="O29" s="188"/>
      <c r="P29" s="119"/>
      <c r="Q29" s="206" t="s">
        <v>83</v>
      </c>
      <c r="R29" s="206" t="s">
        <v>82</v>
      </c>
    </row>
    <row r="30" spans="1:18" ht="16.5" thickTop="1" thickBot="1" x14ac:dyDescent="0.3">
      <c r="A30" s="35"/>
      <c r="B30" s="33">
        <v>43674</v>
      </c>
      <c r="C30" s="97"/>
      <c r="D30" s="74"/>
      <c r="E30" s="75"/>
      <c r="F30" s="75"/>
      <c r="G30" s="86"/>
      <c r="H30" s="101"/>
      <c r="I30" s="99"/>
      <c r="J30" s="100"/>
      <c r="K30" s="192"/>
      <c r="L30" s="77">
        <v>0</v>
      </c>
      <c r="M30" s="78">
        <v>0</v>
      </c>
      <c r="N30" s="201"/>
      <c r="O30" s="202"/>
      <c r="P30" s="119"/>
      <c r="Q30" s="206" t="s">
        <v>83</v>
      </c>
      <c r="R30" s="206" t="s">
        <v>82</v>
      </c>
    </row>
    <row r="31" spans="1:18" ht="15.75" thickTop="1" x14ac:dyDescent="0.25">
      <c r="A31" s="35"/>
      <c r="B31" s="31"/>
      <c r="C31" s="102"/>
      <c r="D31" s="87"/>
      <c r="E31" s="88"/>
      <c r="F31" s="88"/>
      <c r="G31" s="89"/>
      <c r="H31" s="53"/>
      <c r="I31" s="63"/>
      <c r="J31" s="64"/>
      <c r="K31" s="195"/>
      <c r="L31" s="53"/>
      <c r="M31" s="60"/>
      <c r="N31" s="200"/>
      <c r="O31" s="189"/>
      <c r="P31" s="119"/>
    </row>
    <row r="32" spans="1:18" x14ac:dyDescent="0.25">
      <c r="A32" s="35"/>
      <c r="B32" s="32"/>
      <c r="C32" s="96"/>
      <c r="D32" s="83"/>
      <c r="E32" s="84"/>
      <c r="F32" s="84"/>
      <c r="G32" s="85"/>
      <c r="H32" s="53">
        <v>0</v>
      </c>
      <c r="I32" s="63">
        <v>0</v>
      </c>
      <c r="J32" s="64">
        <v>0</v>
      </c>
      <c r="K32" s="191">
        <v>0</v>
      </c>
      <c r="L32" s="65"/>
      <c r="M32" s="60"/>
      <c r="N32" s="198"/>
      <c r="O32" s="187"/>
      <c r="P32" s="118"/>
    </row>
    <row r="33" spans="1:16" x14ac:dyDescent="0.25">
      <c r="A33" s="35"/>
      <c r="B33" s="32"/>
      <c r="C33" s="96"/>
      <c r="D33" s="83"/>
      <c r="E33" s="84"/>
      <c r="F33" s="84"/>
      <c r="G33" s="85"/>
      <c r="H33" s="53">
        <v>0</v>
      </c>
      <c r="I33" s="63">
        <v>0</v>
      </c>
      <c r="J33" s="64">
        <v>0</v>
      </c>
      <c r="K33" s="191">
        <v>0</v>
      </c>
      <c r="L33" s="65"/>
      <c r="M33" s="60"/>
      <c r="N33" s="198"/>
      <c r="O33" s="187"/>
      <c r="P33" s="118"/>
    </row>
    <row r="34" spans="1:16" x14ac:dyDescent="0.25">
      <c r="A34" s="35"/>
      <c r="B34" s="32"/>
      <c r="C34" s="96"/>
      <c r="D34" s="83"/>
      <c r="E34" s="84"/>
      <c r="F34" s="84"/>
      <c r="G34" s="85"/>
      <c r="H34" s="53">
        <v>0</v>
      </c>
      <c r="I34" s="63">
        <v>0</v>
      </c>
      <c r="J34" s="64">
        <v>0</v>
      </c>
      <c r="K34" s="191">
        <v>0</v>
      </c>
      <c r="L34" s="65"/>
      <c r="M34" s="60"/>
      <c r="N34" s="198"/>
      <c r="O34" s="187"/>
      <c r="P34" s="118"/>
    </row>
    <row r="35" spans="1:16" x14ac:dyDescent="0.25">
      <c r="A35" s="35"/>
      <c r="B35" s="32"/>
      <c r="C35" s="96"/>
      <c r="D35" s="83"/>
      <c r="E35" s="84"/>
      <c r="F35" s="84"/>
      <c r="G35" s="85"/>
      <c r="H35" s="53">
        <v>0</v>
      </c>
      <c r="I35" s="63">
        <v>0</v>
      </c>
      <c r="J35" s="64">
        <v>0</v>
      </c>
      <c r="K35" s="191">
        <v>0</v>
      </c>
      <c r="L35" s="65"/>
      <c r="M35" s="60"/>
      <c r="N35" s="198"/>
      <c r="O35" s="187"/>
      <c r="P35" s="118"/>
    </row>
    <row r="36" spans="1:16" ht="15.75" thickBot="1" x14ac:dyDescent="0.3">
      <c r="A36" s="35"/>
      <c r="B36" s="32"/>
      <c r="C36" s="96"/>
      <c r="D36" s="83"/>
      <c r="E36" s="84"/>
      <c r="F36" s="84"/>
      <c r="G36" s="85"/>
      <c r="H36" s="57">
        <v>0</v>
      </c>
      <c r="I36" s="68">
        <v>0</v>
      </c>
      <c r="J36" s="69">
        <v>0</v>
      </c>
      <c r="K36" s="191">
        <v>0</v>
      </c>
      <c r="L36" s="70"/>
      <c r="M36" s="71"/>
      <c r="N36" s="199"/>
      <c r="O36" s="188"/>
      <c r="P36" s="119"/>
    </row>
    <row r="37" spans="1:16" ht="16.5" thickTop="1" thickBot="1" x14ac:dyDescent="0.3">
      <c r="A37" s="35"/>
      <c r="B37" s="34"/>
      <c r="C37" s="96"/>
      <c r="D37" s="83"/>
      <c r="E37" s="84"/>
      <c r="F37" s="84"/>
      <c r="G37" s="85"/>
      <c r="H37" s="101">
        <v>0</v>
      </c>
      <c r="I37" s="99">
        <v>0</v>
      </c>
      <c r="J37" s="100">
        <v>0</v>
      </c>
      <c r="K37" s="192">
        <v>0</v>
      </c>
      <c r="L37" s="77">
        <v>0</v>
      </c>
      <c r="M37" s="78">
        <v>0</v>
      </c>
      <c r="N37" s="201"/>
      <c r="O37" s="202"/>
      <c r="P37" s="119"/>
    </row>
    <row r="38" spans="1:16" ht="16.5" thickTop="1" thickBot="1" x14ac:dyDescent="0.3">
      <c r="A38" s="35"/>
      <c r="B38" s="21" t="s">
        <v>12</v>
      </c>
      <c r="C38" s="90"/>
      <c r="D38" s="90"/>
      <c r="E38" s="90"/>
      <c r="F38" s="90"/>
      <c r="G38" s="90"/>
      <c r="H38" s="91">
        <f t="shared" ref="H38:O38" si="0">SUM(H3:H37)</f>
        <v>0.76388888888888895</v>
      </c>
      <c r="I38" s="91">
        <f t="shared" si="0"/>
        <v>0.76388888888888895</v>
      </c>
      <c r="J38" s="91">
        <f t="shared" si="0"/>
        <v>0</v>
      </c>
      <c r="K38" s="125">
        <f>SUM(K3:K37)</f>
        <v>0</v>
      </c>
      <c r="L38" s="92">
        <f>SUM(L3:L37)</f>
        <v>0.76388888888888884</v>
      </c>
      <c r="M38" s="92">
        <f t="shared" si="0"/>
        <v>0.76388888888888884</v>
      </c>
      <c r="N38" s="92">
        <f t="shared" si="0"/>
        <v>0</v>
      </c>
      <c r="O38" s="93">
        <f t="shared" si="0"/>
        <v>0</v>
      </c>
      <c r="P38" s="121"/>
    </row>
    <row r="39" spans="1:16" ht="16.5" thickTop="1" thickBot="1" x14ac:dyDescent="0.3">
      <c r="A39" s="36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</row>
    <row r="40" spans="1:16" ht="17.25" thickTop="1" thickBot="1" x14ac:dyDescent="0.3">
      <c r="A40" s="36"/>
      <c r="B40" s="10" t="s">
        <v>13</v>
      </c>
      <c r="C40" s="23"/>
      <c r="D40" s="24"/>
      <c r="E40" s="24"/>
      <c r="F40" s="24"/>
      <c r="G40" s="24"/>
      <c r="H40" s="11">
        <f>H38</f>
        <v>0.76388888888888895</v>
      </c>
      <c r="I40" s="227">
        <f>SUM(I38:J38)</f>
        <v>0.76388888888888895</v>
      </c>
      <c r="J40" s="228"/>
      <c r="K40" s="25"/>
      <c r="L40" s="11">
        <f>L38</f>
        <v>0.76388888888888884</v>
      </c>
      <c r="M40" s="227">
        <f>SUM(M38:O38)</f>
        <v>0.76388888888888884</v>
      </c>
      <c r="N40" s="229"/>
      <c r="O40" s="230"/>
    </row>
    <row r="41" spans="1:16" ht="15.75" thickTop="1" x14ac:dyDescent="0.25"/>
    <row r="56" spans="2:16" ht="54.75" customHeight="1" x14ac:dyDescent="0.25">
      <c r="B56" s="239" t="str">
        <f ca="1">A3</f>
        <v>PATRICK</v>
      </c>
      <c r="C56" s="239"/>
      <c r="D56" s="239"/>
      <c r="E56" s="239"/>
      <c r="F56" s="239"/>
      <c r="G56" s="239"/>
      <c r="H56" s="239"/>
    </row>
    <row r="57" spans="2:16" ht="58.5" customHeight="1" thickBot="1" x14ac:dyDescent="0.3">
      <c r="B57" s="239"/>
      <c r="C57" s="239"/>
      <c r="D57" s="239"/>
      <c r="E57" s="239"/>
      <c r="F57" s="239"/>
      <c r="G57" s="239"/>
      <c r="H57" s="239"/>
    </row>
    <row r="58" spans="2:16" ht="46.5" customHeight="1" thickTop="1" thickBot="1" x14ac:dyDescent="0.3">
      <c r="B58" s="37" t="s">
        <v>0</v>
      </c>
      <c r="C58" s="38" t="s">
        <v>1</v>
      </c>
      <c r="D58" s="39" t="s">
        <v>34</v>
      </c>
      <c r="E58" s="40" t="s">
        <v>35</v>
      </c>
      <c r="F58" s="40" t="s">
        <v>36</v>
      </c>
      <c r="G58" s="47" t="s">
        <v>37</v>
      </c>
      <c r="H58" s="48" t="s">
        <v>2</v>
      </c>
      <c r="I58" s="45" t="str">
        <f>"Dont
H Jour
("&amp;TEXT(HJ,"hh")&amp;" à "&amp;TEXT(HN,"hh")&amp;")"</f>
        <v>Dont
H Jour
(Copie De à Copie De)</v>
      </c>
      <c r="J58" s="41" t="str">
        <f>"Dont
H Nuit
("&amp;TEXT(HN,"hh")&amp;" à "&amp;TEXT(HJ,"hh")&amp;")"</f>
        <v>Dont
H Nuit
(Copie De à Copie De)</v>
      </c>
      <c r="K58" s="46" t="s">
        <v>3</v>
      </c>
      <c r="L58" s="44" t="s">
        <v>4</v>
      </c>
      <c r="M58" s="39" t="s">
        <v>54</v>
      </c>
      <c r="N58" s="40" t="s">
        <v>55</v>
      </c>
      <c r="O58" s="42" t="s">
        <v>56</v>
      </c>
      <c r="P58" s="42" t="s">
        <v>52</v>
      </c>
    </row>
    <row r="59" spans="2:16" ht="15.75" thickTop="1" x14ac:dyDescent="0.25">
      <c r="B59" s="144">
        <v>43647</v>
      </c>
      <c r="C59" s="145"/>
      <c r="D59" s="146">
        <v>0.3125</v>
      </c>
      <c r="E59" s="147">
        <v>0.53125</v>
      </c>
      <c r="F59" s="147"/>
      <c r="G59" s="148"/>
      <c r="H59" s="149">
        <v>0.21875</v>
      </c>
      <c r="I59" s="150">
        <v>0.21875</v>
      </c>
      <c r="J59" s="151">
        <v>0</v>
      </c>
      <c r="K59" s="152"/>
      <c r="L59" s="59"/>
      <c r="M59" s="60"/>
      <c r="N59" s="61"/>
      <c r="O59" s="62"/>
      <c r="P59" s="117"/>
    </row>
    <row r="60" spans="2:16" x14ac:dyDescent="0.25">
      <c r="B60" s="153">
        <v>43648</v>
      </c>
      <c r="C60" s="154"/>
      <c r="D60" s="146">
        <v>0.32291666666666669</v>
      </c>
      <c r="E60" s="147">
        <v>0.5</v>
      </c>
      <c r="F60" s="147"/>
      <c r="G60" s="148"/>
      <c r="H60" s="155">
        <v>0.17708333333333334</v>
      </c>
      <c r="I60" s="156">
        <v>0.17708333333333334</v>
      </c>
      <c r="J60" s="157">
        <v>0</v>
      </c>
      <c r="K60" s="152"/>
      <c r="L60" s="65"/>
      <c r="M60" s="60"/>
      <c r="N60" s="61"/>
      <c r="O60" s="66"/>
      <c r="P60" s="118"/>
    </row>
    <row r="61" spans="2:16" x14ac:dyDescent="0.25">
      <c r="B61" s="153">
        <v>43649</v>
      </c>
      <c r="C61" s="158"/>
      <c r="D61" s="146"/>
      <c r="E61" s="147"/>
      <c r="F61" s="147"/>
      <c r="G61" s="148"/>
      <c r="H61" s="155"/>
      <c r="I61" s="156"/>
      <c r="J61" s="157"/>
      <c r="K61" s="152"/>
      <c r="L61" s="65"/>
      <c r="M61" s="60"/>
      <c r="N61" s="67"/>
      <c r="O61" s="66"/>
      <c r="P61" s="118"/>
    </row>
    <row r="62" spans="2:16" x14ac:dyDescent="0.25">
      <c r="B62" s="153">
        <v>43650</v>
      </c>
      <c r="C62" s="154"/>
      <c r="D62" s="146"/>
      <c r="E62" s="147"/>
      <c r="F62" s="147"/>
      <c r="G62" s="148"/>
      <c r="H62" s="155"/>
      <c r="I62" s="156"/>
      <c r="J62" s="157"/>
      <c r="K62" s="152"/>
      <c r="L62" s="65"/>
      <c r="M62" s="60"/>
      <c r="N62" s="61"/>
      <c r="O62" s="66"/>
      <c r="P62" s="118"/>
    </row>
    <row r="63" spans="2:16" x14ac:dyDescent="0.25">
      <c r="B63" s="153">
        <v>43651</v>
      </c>
      <c r="C63" s="154"/>
      <c r="D63" s="146"/>
      <c r="E63" s="147"/>
      <c r="F63" s="147"/>
      <c r="G63" s="148"/>
      <c r="H63" s="155"/>
      <c r="I63" s="156"/>
      <c r="J63" s="157"/>
      <c r="K63" s="152"/>
      <c r="L63" s="65"/>
      <c r="M63" s="60"/>
      <c r="N63" s="61"/>
      <c r="O63" s="66"/>
      <c r="P63" s="118"/>
    </row>
    <row r="64" spans="2:16" ht="15.75" thickBot="1" x14ac:dyDescent="0.3">
      <c r="B64" s="153">
        <v>43652</v>
      </c>
      <c r="C64" s="154"/>
      <c r="D64" s="159"/>
      <c r="E64" s="160"/>
      <c r="F64" s="160"/>
      <c r="G64" s="161"/>
      <c r="H64" s="162"/>
      <c r="I64" s="163"/>
      <c r="J64" s="164"/>
      <c r="K64" s="165"/>
      <c r="L64" s="70"/>
      <c r="M64" s="71"/>
      <c r="N64" s="72"/>
      <c r="O64" s="73"/>
      <c r="P64" s="119"/>
    </row>
    <row r="65" spans="2:16" ht="16.5" thickTop="1" thickBot="1" x14ac:dyDescent="0.3">
      <c r="B65" s="166">
        <v>43653</v>
      </c>
      <c r="C65" s="167"/>
      <c r="D65" s="168"/>
      <c r="E65" s="169"/>
      <c r="F65" s="169"/>
      <c r="G65" s="170"/>
      <c r="H65" s="171"/>
      <c r="I65" s="172"/>
      <c r="J65" s="173"/>
      <c r="K65" s="174"/>
      <c r="L65" s="77">
        <v>0.39583333333333331</v>
      </c>
      <c r="M65" s="78">
        <v>0.39583333333333331</v>
      </c>
      <c r="N65" s="79"/>
      <c r="O65" s="80"/>
      <c r="P65" s="120"/>
    </row>
    <row r="66" spans="2:16" ht="16.5" thickTop="1" thickBot="1" x14ac:dyDescent="0.3">
      <c r="B66" s="133"/>
      <c r="C66" s="134"/>
      <c r="D66" s="135"/>
      <c r="E66" s="135"/>
      <c r="F66" s="135"/>
      <c r="G66" s="135"/>
      <c r="H66" s="136"/>
      <c r="I66" s="136"/>
      <c r="J66" s="136"/>
      <c r="K66" s="136"/>
      <c r="L66"/>
      <c r="M66"/>
      <c r="N66"/>
      <c r="O66"/>
      <c r="P66" s="137"/>
    </row>
    <row r="67" spans="2:16" ht="62.25" customHeight="1" thickTop="1" x14ac:dyDescent="0.25">
      <c r="B67" s="233" t="s">
        <v>58</v>
      </c>
      <c r="C67" s="234"/>
      <c r="D67" s="234"/>
      <c r="E67" s="234"/>
      <c r="F67" s="234"/>
      <c r="G67" s="234"/>
      <c r="H67" s="234"/>
      <c r="I67" s="235"/>
    </row>
    <row r="68" spans="2:16" ht="27.75" customHeight="1" thickBot="1" x14ac:dyDescent="0.3">
      <c r="B68" s="236" t="s">
        <v>57</v>
      </c>
      <c r="C68" s="237"/>
      <c r="D68" s="237"/>
      <c r="E68" s="237"/>
      <c r="F68" s="237"/>
      <c r="G68" s="237"/>
      <c r="H68" s="237"/>
      <c r="I68" s="238"/>
    </row>
    <row r="69" spans="2:16" ht="15.75" thickTop="1" x14ac:dyDescent="0.25">
      <c r="B69" s="129"/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29"/>
      <c r="P69" s="129"/>
    </row>
    <row r="70" spans="2:16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15" priority="21">
      <formula>MONTH($B$34)&lt;&gt;MONTH($B$22)</formula>
    </cfRule>
  </conditionalFormatting>
  <conditionalFormatting sqref="B3:K4 B7:K10 B5:B6 B12:K37 B11">
    <cfRule type="expression" dxfId="14" priority="22">
      <formula>WEEKDAY($B3)=1</formula>
    </cfRule>
  </conditionalFormatting>
  <conditionalFormatting sqref="C3:C4 C13:C15 C20:C29 C17:C18 C31:C37 C7:C10">
    <cfRule type="expression" dxfId="13" priority="20">
      <formula>AND(COUNTIF(Fer,B3)=0,C3&lt;&gt;"")</formula>
    </cfRule>
  </conditionalFormatting>
  <conditionalFormatting sqref="B3:B37">
    <cfRule type="expression" dxfId="12" priority="19">
      <formula>COUNTIF(Fer,$B3)</formula>
    </cfRule>
  </conditionalFormatting>
  <conditionalFormatting sqref="B66:K66">
    <cfRule type="expression" dxfId="11" priority="18">
      <formula>WEEKDAY(#REF!)=1</formula>
    </cfRule>
  </conditionalFormatting>
  <conditionalFormatting sqref="C66">
    <cfRule type="expression" dxfId="10" priority="17">
      <formula>AND(COUNTIF(Fer,#REF!)=0,#REF!&lt;&gt;"")</formula>
    </cfRule>
  </conditionalFormatting>
  <conditionalFormatting sqref="B66:C66">
    <cfRule type="expression" dxfId="9" priority="16">
      <formula>COUNTIF(Fer,#REF!)</formula>
    </cfRule>
  </conditionalFormatting>
  <conditionalFormatting sqref="B59:K65">
    <cfRule type="expression" dxfId="8" priority="15">
      <formula>WEEKDAY(#REF!)=1</formula>
    </cfRule>
  </conditionalFormatting>
  <conditionalFormatting sqref="C59:C65">
    <cfRule type="expression" dxfId="7" priority="14">
      <formula>AND(COUNTIF(Fer,#REF!)=0,#REF!&lt;&gt;"")</formula>
    </cfRule>
  </conditionalFormatting>
  <conditionalFormatting sqref="B59:C65">
    <cfRule type="expression" dxfId="6" priority="13">
      <formula>COUNTIF(Fer,#REF!)</formula>
    </cfRule>
  </conditionalFormatting>
  <conditionalFormatting sqref="C6 J6:K6">
    <cfRule type="expression" dxfId="5" priority="8">
      <formula>WEEKDAY($B6)=1</formula>
    </cfRule>
  </conditionalFormatting>
  <conditionalFormatting sqref="C6">
    <cfRule type="expression" dxfId="4" priority="7">
      <formula>AND(COUNTIF(Fer,B6)=0,C6&lt;&gt;"")</formula>
    </cfRule>
  </conditionalFormatting>
  <conditionalFormatting sqref="C5:K5">
    <cfRule type="expression" dxfId="3" priority="6">
      <formula>WEEKDAY($B5)=1</formula>
    </cfRule>
  </conditionalFormatting>
  <conditionalFormatting sqref="C5">
    <cfRule type="expression" dxfId="2" priority="5">
      <formula>AND(COUNTIF(Fer,B5)=0,C5&lt;&gt;"")</formula>
    </cfRule>
  </conditionalFormatting>
  <conditionalFormatting sqref="C11:K11">
    <cfRule type="expression" dxfId="1" priority="2">
      <formula>WEEKDAY($B11)=1</formula>
    </cfRule>
  </conditionalFormatting>
  <conditionalFormatting sqref="C11">
    <cfRule type="expression" dxfId="0" priority="1">
      <formula>AND(COUNTIF(Fer,B11)=0,C11&lt;&gt;"")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70</vt:i4>
      </vt:variant>
    </vt:vector>
  </HeadingPairs>
  <TitlesOfParts>
    <vt:vector size="81" baseType="lpstr">
      <vt:lpstr>VARIABLES</vt:lpstr>
      <vt:lpstr>Fériés</vt:lpstr>
      <vt:lpstr>ALEX</vt:lpstr>
      <vt:lpstr>GUILLAUME</vt:lpstr>
      <vt:lpstr>DANIEL</vt:lpstr>
      <vt:lpstr>BRICE</vt:lpstr>
      <vt:lpstr>GABRIEL</vt:lpstr>
      <vt:lpstr>PATRICE</vt:lpstr>
      <vt:lpstr>REMY</vt:lpstr>
      <vt:lpstr>AYMERIC</vt:lpstr>
      <vt:lpstr>PATRICK</vt:lpstr>
      <vt:lpstr>ALEX!Fer</vt:lpstr>
      <vt:lpstr>AYMERIC!Fer</vt:lpstr>
      <vt:lpstr>BRICE!Fer</vt:lpstr>
      <vt:lpstr>DANIEL!Fer</vt:lpstr>
      <vt:lpstr>GABRIEL!Fer</vt:lpstr>
      <vt:lpstr>GUILLAUME!Fer</vt:lpstr>
      <vt:lpstr>MODELE!Fer</vt:lpstr>
      <vt:lpstr>PATRICE!Fer</vt:lpstr>
      <vt:lpstr>PATRICK!Fer</vt:lpstr>
      <vt:lpstr>REMY!Fer</vt:lpstr>
      <vt:lpstr>ALEX!HF</vt:lpstr>
      <vt:lpstr>AYMERIC!HF</vt:lpstr>
      <vt:lpstr>BRICE!HF</vt:lpstr>
      <vt:lpstr>DANIEL!HF</vt:lpstr>
      <vt:lpstr>GABRIEL!HF</vt:lpstr>
      <vt:lpstr>GUILLAUME!HF</vt:lpstr>
      <vt:lpstr>PATRICE!HF</vt:lpstr>
      <vt:lpstr>PATRICK!HF</vt:lpstr>
      <vt:lpstr>REMY!HF</vt:lpstr>
      <vt:lpstr>HF</vt:lpstr>
      <vt:lpstr>ALEX!HJ</vt:lpstr>
      <vt:lpstr>AYMERIC!HJ</vt:lpstr>
      <vt:lpstr>BRICE!HJ</vt:lpstr>
      <vt:lpstr>DANIEL!HJ</vt:lpstr>
      <vt:lpstr>GABRIEL!HJ</vt:lpstr>
      <vt:lpstr>GUILLAUME!HJ</vt:lpstr>
      <vt:lpstr>MODELE!HJ</vt:lpstr>
      <vt:lpstr>PATRICE!HJ</vt:lpstr>
      <vt:lpstr>PATRICK!HJ</vt:lpstr>
      <vt:lpstr>REMY!HJ</vt:lpstr>
      <vt:lpstr>ALEX!HN</vt:lpstr>
      <vt:lpstr>AYMERIC!HN</vt:lpstr>
      <vt:lpstr>BRICE!HN</vt:lpstr>
      <vt:lpstr>DANIEL!HN</vt:lpstr>
      <vt:lpstr>GABRIEL!HN</vt:lpstr>
      <vt:lpstr>GUILLAUME!HN</vt:lpstr>
      <vt:lpstr>MODELE!HN</vt:lpstr>
      <vt:lpstr>PATRICE!HN</vt:lpstr>
      <vt:lpstr>PATRICK!HN</vt:lpstr>
      <vt:lpstr>REMY!HN</vt:lpstr>
      <vt:lpstr>ALEX!HS_1</vt:lpstr>
      <vt:lpstr>AYMERIC!HS_1</vt:lpstr>
      <vt:lpstr>BRICE!HS_1</vt:lpstr>
      <vt:lpstr>DANIEL!HS_1</vt:lpstr>
      <vt:lpstr>GABRIEL!HS_1</vt:lpstr>
      <vt:lpstr>GUILLAUME!HS_1</vt:lpstr>
      <vt:lpstr>MODELE!HS_1</vt:lpstr>
      <vt:lpstr>PATRICE!HS_1</vt:lpstr>
      <vt:lpstr>PATRICK!HS_1</vt:lpstr>
      <vt:lpstr>REMY!HS_1</vt:lpstr>
      <vt:lpstr>ALEX!HS_2</vt:lpstr>
      <vt:lpstr>AYMERIC!HS_2</vt:lpstr>
      <vt:lpstr>BRICE!HS_2</vt:lpstr>
      <vt:lpstr>DANIEL!HS_2</vt:lpstr>
      <vt:lpstr>GABRIEL!HS_2</vt:lpstr>
      <vt:lpstr>GUILLAUME!HS_2</vt:lpstr>
      <vt:lpstr>MODELE!HS_2</vt:lpstr>
      <vt:lpstr>PATRICE!HS_2</vt:lpstr>
      <vt:lpstr>PATRICK!HS_2</vt:lpstr>
      <vt:lpstr>REMY!HS_2</vt:lpstr>
      <vt:lpstr>ALEX!Zone_d_impression</vt:lpstr>
      <vt:lpstr>AYMERIC!Zone_d_impression</vt:lpstr>
      <vt:lpstr>BRICE!Zone_d_impression</vt:lpstr>
      <vt:lpstr>DANIEL!Zone_d_impression</vt:lpstr>
      <vt:lpstr>GABRIEL!Zone_d_impression</vt:lpstr>
      <vt:lpstr>GUILLAUME!Zone_d_impression</vt:lpstr>
      <vt:lpstr>MODELE!Zone_d_impression</vt:lpstr>
      <vt:lpstr>PATRICE!Zone_d_impression</vt:lpstr>
      <vt:lpstr>PATRICK!Zone_d_impression</vt:lpstr>
      <vt:lpstr>REMY!Zone_d_impression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Paritec Pascal RICHARD</dc:creator>
  <cp:lastModifiedBy>Pascal Richard</cp:lastModifiedBy>
  <cp:lastPrinted>2019-07-02T14:02:09Z</cp:lastPrinted>
  <dcterms:created xsi:type="dcterms:W3CDTF">2019-05-22T07:35:51Z</dcterms:created>
  <dcterms:modified xsi:type="dcterms:W3CDTF">2019-07-06T05:18:12Z</dcterms:modified>
</cp:coreProperties>
</file>