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665" windowWidth="15360" windowHeight="8850" tabRatio="819" activeTab="1"/>
  </bookViews>
  <sheets>
    <sheet name="Synthèse" sheetId="1" r:id="rId1"/>
    <sheet name="BdD" sheetId="4" r:id="rId2"/>
    <sheet name="inputbox" sheetId="3" r:id="rId3"/>
  </sheets>
  <externalReferences>
    <externalReference r:id="rId4"/>
  </externalReferences>
  <definedNames>
    <definedName name="opérateur" localSheetId="1">[1]Synthèse!#REF!</definedName>
    <definedName name="opérateur">Synthèse!#REF!</definedName>
    <definedName name="poste" localSheetId="1">BdD!$A$27:$A$32</definedName>
    <definedName name="poste">#REF!</definedName>
    <definedName name="reference" localSheetId="1">BdD!$B$27:$B$28</definedName>
    <definedName name="reference">#REF!</definedName>
    <definedName name="Z_177454E7_0744_4F0A_B27B_1E383254B528_.wvu.PrintArea" localSheetId="1" hidden="1">BdD!#REF!</definedName>
    <definedName name="Z_CE21BD66_19BE_4F96_9CD8_06995A56663E_.wvu.PrintArea" localSheetId="1" hidden="1">BdD!#REF!</definedName>
    <definedName name="_xlnm.Print_Area" localSheetId="1">BdD!#REF!</definedName>
  </definedNames>
  <calcPr calcId="145621"/>
  <customWorkbookViews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  <customWorkbookView name="Installation Reims - Affichage personnalisé" guid="{177454E7-0744-4F0A-B27B-1E383254B528}" mergeInterval="0" personalView="1" maximized="1" windowWidth="1366" windowHeight="553" tabRatio="819" activeSheetId="1"/>
  </customWorkbookViews>
  <fileRecoveryPr repairLoad="1"/>
</workbook>
</file>

<file path=xl/calcChain.xml><?xml version="1.0" encoding="utf-8"?>
<calcChain xmlns="http://schemas.openxmlformats.org/spreadsheetml/2006/main">
  <c r="A3" i="4" l="1"/>
  <c r="G4" i="4"/>
  <c r="H4" i="4"/>
  <c r="I4" i="4"/>
  <c r="J4" i="4"/>
  <c r="K4" i="4"/>
  <c r="L4" i="4"/>
  <c r="N7" i="4"/>
  <c r="P7" i="4"/>
  <c r="O8" i="4" s="1"/>
  <c r="O10" i="4" s="1"/>
  <c r="O12" i="4" s="1"/>
  <c r="O14" i="4" s="1"/>
  <c r="O16" i="4" s="1"/>
  <c r="O18" i="4" s="1"/>
  <c r="O20" i="4" s="1"/>
  <c r="O22" i="4" s="1"/>
  <c r="R7" i="4"/>
  <c r="M8" i="4"/>
  <c r="Q8" i="4"/>
  <c r="Q10" i="4" s="1"/>
  <c r="Q12" i="4" s="1"/>
  <c r="Q14" i="4" s="1"/>
  <c r="Q16" i="4" s="1"/>
  <c r="Q18" i="4" s="1"/>
  <c r="Q20" i="4" s="1"/>
  <c r="Q22" i="4" s="1"/>
  <c r="N9" i="4"/>
  <c r="P9" i="4"/>
  <c r="R9" i="4"/>
  <c r="M10" i="4"/>
  <c r="M12" i="4" s="1"/>
  <c r="M14" i="4" s="1"/>
  <c r="M16" i="4" s="1"/>
  <c r="M18" i="4" s="1"/>
  <c r="M20" i="4" s="1"/>
  <c r="M22" i="4" s="1"/>
  <c r="N11" i="4"/>
  <c r="P11" i="4"/>
  <c r="R11" i="4"/>
  <c r="N13" i="4"/>
  <c r="P13" i="4"/>
  <c r="R13" i="4"/>
  <c r="N15" i="4"/>
  <c r="P15" i="4"/>
  <c r="R15" i="4"/>
  <c r="N17" i="4"/>
  <c r="P17" i="4"/>
  <c r="R17" i="4"/>
  <c r="N19" i="4"/>
  <c r="P19" i="4"/>
  <c r="R19" i="4"/>
  <c r="N21" i="4"/>
  <c r="P21" i="4"/>
  <c r="R21" i="4"/>
  <c r="F9" i="1" l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I5" i="1" l="1"/>
  <c r="D11" i="1" l="1"/>
  <c r="D13" i="1" s="1"/>
  <c r="D15" i="1" s="1"/>
  <c r="D17" i="1" s="1"/>
  <c r="D21" i="1" s="1"/>
  <c r="D23" i="1" s="1"/>
  <c r="D25" i="1" s="1"/>
  <c r="D27" i="1" s="1"/>
  <c r="D29" i="1" s="1"/>
  <c r="D31" i="1" s="1"/>
  <c r="A6" i="1" l="1"/>
</calcChain>
</file>

<file path=xl/sharedStrings.xml><?xml version="1.0" encoding="utf-8"?>
<sst xmlns="http://schemas.openxmlformats.org/spreadsheetml/2006/main" count="276" uniqueCount="139">
  <si>
    <t>Date :</t>
  </si>
  <si>
    <t>Equipe :</t>
  </si>
  <si>
    <t>Moyen :</t>
  </si>
  <si>
    <t xml:space="preserve">       Obj.
Cumul</t>
  </si>
  <si>
    <t xml:space="preserve">       Réal.
Cumul</t>
  </si>
  <si>
    <t xml:space="preserve">      Déchet
Cumul</t>
  </si>
  <si>
    <t>Commentaires</t>
  </si>
  <si>
    <t>Synthèse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</si>
  <si>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</si>
  <si>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</si>
  <si>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</si>
  <si>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</si>
  <si>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</si>
  <si>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</si>
  <si>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</si>
  <si>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</si>
  <si>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</si>
  <si>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</si>
  <si>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</si>
  <si>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</si>
  <si>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</si>
  <si>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</si>
  <si>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</si>
  <si>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</si>
  <si>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</si>
  <si>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</si>
  <si>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</si>
  <si>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</si>
  <si>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</si>
  <si>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</si>
  <si>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</si>
  <si>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</si>
  <si>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</si>
  <si>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</si>
  <si>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</si>
  <si>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</si>
  <si>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</si>
  <si>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</si>
  <si>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</si>
  <si>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</si>
  <si>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</si>
  <si>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</si>
  <si>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</si>
  <si>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</si>
  <si>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</si>
  <si>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</si>
  <si>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</si>
  <si>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</si>
  <si>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</si>
  <si>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</si>
  <si>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</si>
  <si>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</si>
  <si>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</si>
  <si>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</si>
  <si>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</si>
  <si>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</si>
  <si>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</si>
  <si>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</si>
  <si>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</si>
  <si>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</si>
  <si>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</si>
  <si>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</si>
  <si>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</si>
  <si>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</si>
  <si>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</si>
  <si>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</si>
  <si>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</si>
  <si>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</si>
  <si>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</si>
  <si>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</si>
  <si>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</si>
  <si>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</si>
  <si>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</si>
  <si>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</si>
  <si>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</si>
  <si>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</si>
  <si>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</si>
  <si>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</si>
  <si>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</si>
  <si>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</si>
  <si>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</si>
  <si>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</si>
  <si>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</si>
  <si>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</si>
  <si>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</si>
  <si>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</si>
  <si>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</si>
  <si>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</si>
  <si>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</si>
  <si>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</si>
  <si>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</si>
  <si>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</si>
  <si>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</si>
  <si>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</si>
  <si>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</si>
  <si>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</si>
  <si>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</si>
  <si>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</si>
  <si>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</si>
  <si>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</si>
  <si>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</si>
  <si>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</si>
  <si>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</si>
  <si>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</si>
  <si>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</si>
  <si>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</si>
  <si>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</si>
  <si>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</si>
  <si>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</si>
  <si>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</si>
  <si>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</si>
  <si>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</si>
  <si>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</si>
  <si>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</si>
  <si>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</si>
  <si>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</si>
  <si>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</si>
  <si>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</si>
  <si>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</si>
  <si>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KO Tpo AV VU</t>
  </si>
  <si>
    <t>opé</t>
  </si>
  <si>
    <t>Recouvrement</t>
  </si>
  <si>
    <t>POSTE:</t>
  </si>
  <si>
    <t>MEYER1</t>
  </si>
  <si>
    <t>Tableaux de marche PMO1 / PM02</t>
  </si>
  <si>
    <t>Matin&amp;Nuit sans recouvrement</t>
  </si>
  <si>
    <t>Après-Midi sans recouvrement</t>
  </si>
  <si>
    <t>fiche sécurité au poste</t>
  </si>
  <si>
    <t>B</t>
  </si>
  <si>
    <t>P00</t>
  </si>
  <si>
    <t>D00</t>
  </si>
  <si>
    <t>AP0</t>
  </si>
  <si>
    <t>CF00</t>
  </si>
  <si>
    <t>_x000D_
D04 Attente cariste   10</t>
  </si>
  <si>
    <t>KO Moq AV</t>
  </si>
  <si>
    <t>F56 &amp; F57</t>
  </si>
  <si>
    <t>Polym = 100"</t>
  </si>
  <si>
    <t>IMPAIR</t>
  </si>
  <si>
    <t>AP4 Nettoyage 5S 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</si>
</sst>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  <numFmt numFmtId="169" formatCode="0\'\'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20"/>
      <color theme="1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1" fillId="0" borderId="0"/>
    <xf numFmtId="0" fontId="26" fillId="0" borderId="0" applyNumberFormat="0" applyFill="0" applyBorder="0" applyAlignment="0" applyProtection="0"/>
    <xf numFmtId="0" fontId="1" fillId="0" borderId="0"/>
  </cellStyleXfs>
  <cellXfs count="14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2" fontId="7" fillId="2" borderId="10" xfId="0" applyNumberFormat="1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2" fontId="7" fillId="4" borderId="10" xfId="0" applyNumberFormat="1" applyFont="1" applyFill="1" applyBorder="1" applyAlignment="1" applyProtection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</xf>
    <xf numFmtId="2" fontId="9" fillId="5" borderId="10" xfId="0" applyNumberFormat="1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9" fillId="5" borderId="12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</xf>
    <xf numFmtId="0" fontId="3" fillId="6" borderId="0" xfId="0" applyFont="1" applyFill="1" applyAlignment="1"/>
    <xf numFmtId="0" fontId="3" fillId="6" borderId="0" xfId="0" applyFont="1" applyFill="1" applyAlignment="1">
      <alignment horizontal="center"/>
    </xf>
    <xf numFmtId="0" fontId="3" fillId="6" borderId="0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/>
    <xf numFmtId="0" fontId="10" fillId="6" borderId="24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0" xfId="0" applyFont="1" applyFill="1" applyBorder="1"/>
    <xf numFmtId="0" fontId="8" fillId="6" borderId="0" xfId="0" applyFont="1" applyFill="1" applyBorder="1" applyAlignment="1">
      <alignment horizontal="center"/>
    </xf>
    <xf numFmtId="0" fontId="3" fillId="6" borderId="0" xfId="0" applyFont="1" applyFill="1"/>
    <xf numFmtId="0" fontId="3" fillId="6" borderId="5" xfId="0" applyFont="1" applyFill="1" applyBorder="1" applyAlignment="1">
      <alignment wrapText="1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/>
    <xf numFmtId="0" fontId="8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vertical="center"/>
    </xf>
    <xf numFmtId="0" fontId="3" fillId="6" borderId="0" xfId="0" applyFont="1" applyFill="1" applyAlignment="1">
      <alignment horizontal="centerContinuous"/>
    </xf>
    <xf numFmtId="0" fontId="7" fillId="6" borderId="9" xfId="0" applyFont="1" applyFill="1" applyBorder="1" applyAlignment="1" applyProtection="1">
      <alignment horizontal="left" vertical="center"/>
    </xf>
    <xf numFmtId="0" fontId="7" fillId="6" borderId="11" xfId="0" applyFont="1" applyFill="1" applyBorder="1" applyAlignment="1" applyProtection="1">
      <alignment vertical="center"/>
    </xf>
    <xf numFmtId="0" fontId="7" fillId="6" borderId="11" xfId="0" applyFont="1" applyFill="1" applyBorder="1" applyAlignment="1" applyProtection="1">
      <alignment horizontal="left" vertical="center"/>
    </xf>
    <xf numFmtId="0" fontId="7" fillId="6" borderId="13" xfId="0" applyFont="1" applyFill="1" applyBorder="1" applyAlignment="1" applyProtection="1">
      <alignment horizontal="left" vertical="center"/>
    </xf>
    <xf numFmtId="0" fontId="9" fillId="6" borderId="9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horizontal="left" vertical="center"/>
    </xf>
    <xf numFmtId="0" fontId="9" fillId="6" borderId="13" xfId="0" applyFont="1" applyFill="1" applyBorder="1" applyAlignment="1" applyProtection="1">
      <alignment vertical="center"/>
    </xf>
    <xf numFmtId="0" fontId="7" fillId="6" borderId="14" xfId="0" applyFont="1" applyFill="1" applyBorder="1" applyAlignment="1" applyProtection="1">
      <alignment vertical="center"/>
    </xf>
    <xf numFmtId="0" fontId="7" fillId="6" borderId="13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vertical="center"/>
    </xf>
    <xf numFmtId="14" fontId="12" fillId="6" borderId="3" xfId="0" applyNumberFormat="1" applyFont="1" applyFill="1" applyBorder="1" applyAlignment="1">
      <alignment horizontal="left" vertical="center"/>
    </xf>
    <xf numFmtId="0" fontId="10" fillId="7" borderId="17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right"/>
    </xf>
    <xf numFmtId="0" fontId="2" fillId="0" borderId="0" xfId="1" applyFill="1"/>
    <xf numFmtId="166" fontId="18" fillId="0" borderId="2" xfId="2" applyNumberFormat="1" applyFont="1" applyFill="1" applyBorder="1" applyAlignment="1">
      <alignment horizontal="left" vertical="center" indent="1"/>
    </xf>
    <xf numFmtId="168" fontId="18" fillId="0" borderId="2" xfId="2" applyNumberFormat="1" applyFont="1" applyFill="1" applyBorder="1" applyAlignment="1">
      <alignment horizontal="left" vertical="center" indent="1"/>
    </xf>
    <xf numFmtId="0" fontId="3" fillId="6" borderId="18" xfId="0" applyFont="1" applyFill="1" applyBorder="1" applyAlignment="1">
      <alignment vertical="center"/>
    </xf>
    <xf numFmtId="0" fontId="3" fillId="6" borderId="36" xfId="0" applyFont="1" applyFill="1" applyBorder="1" applyAlignment="1">
      <alignment horizontal="right" vertical="center"/>
    </xf>
    <xf numFmtId="0" fontId="4" fillId="6" borderId="36" xfId="0" applyFont="1" applyFill="1" applyBorder="1" applyAlignment="1">
      <alignment horizontal="right" vertical="center"/>
    </xf>
    <xf numFmtId="0" fontId="21" fillId="7" borderId="3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 wrapText="1"/>
    </xf>
    <xf numFmtId="0" fontId="29" fillId="6" borderId="24" xfId="0" applyFont="1" applyFill="1" applyBorder="1" applyAlignment="1">
      <alignment horizontal="center" vertical="center" wrapText="1"/>
    </xf>
    <xf numFmtId="0" fontId="30" fillId="7" borderId="3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left" wrapText="1" indent="2"/>
    </xf>
    <xf numFmtId="0" fontId="5" fillId="6" borderId="21" xfId="0" applyFont="1" applyFill="1" applyBorder="1" applyAlignment="1">
      <alignment horizontal="left" wrapText="1" indent="2"/>
    </xf>
    <xf numFmtId="0" fontId="14" fillId="0" borderId="26" xfId="1" applyFont="1" applyFill="1" applyBorder="1" applyAlignment="1">
      <alignment horizontal="centerContinuous" vertical="center" wrapText="1"/>
    </xf>
    <xf numFmtId="0" fontId="14" fillId="0" borderId="26" xfId="1" applyFont="1" applyFill="1" applyBorder="1" applyAlignment="1">
      <alignment horizontal="centerContinuous" vertical="center"/>
    </xf>
    <xf numFmtId="0" fontId="10" fillId="0" borderId="31" xfId="1" applyFont="1" applyFill="1" applyBorder="1" applyAlignment="1">
      <alignment horizontal="center" vertical="center" wrapText="1"/>
    </xf>
    <xf numFmtId="1" fontId="10" fillId="0" borderId="33" xfId="1" applyNumberFormat="1" applyFont="1" applyFill="1" applyBorder="1" applyAlignment="1">
      <alignment horizontal="center" vertical="center" wrapText="1"/>
    </xf>
    <xf numFmtId="1" fontId="10" fillId="0" borderId="34" xfId="1" applyNumberFormat="1" applyFont="1" applyFill="1" applyBorder="1" applyAlignment="1">
      <alignment horizontal="center" vertical="center"/>
    </xf>
    <xf numFmtId="1" fontId="10" fillId="0" borderId="35" xfId="1" applyNumberFormat="1" applyFont="1" applyFill="1" applyBorder="1" applyAlignment="1">
      <alignment horizontal="center" vertical="center"/>
    </xf>
    <xf numFmtId="1" fontId="10" fillId="0" borderId="31" xfId="1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0" xfId="0" applyFill="1"/>
    <xf numFmtId="0" fontId="3" fillId="6" borderId="0" xfId="0" applyFont="1" applyFill="1" applyAlignment="1">
      <alignment wrapText="1"/>
    </xf>
    <xf numFmtId="0" fontId="1" fillId="6" borderId="0" xfId="4" applyFill="1"/>
    <xf numFmtId="0" fontId="14" fillId="12" borderId="26" xfId="4" applyFont="1" applyFill="1" applyBorder="1" applyAlignment="1">
      <alignment horizontal="centerContinuous" vertical="center"/>
    </xf>
    <xf numFmtId="0" fontId="14" fillId="12" borderId="26" xfId="4" applyFont="1" applyFill="1" applyBorder="1" applyAlignment="1">
      <alignment horizontal="centerContinuous" vertical="center" wrapText="1"/>
    </xf>
    <xf numFmtId="0" fontId="14" fillId="11" borderId="26" xfId="4" applyFont="1" applyFill="1" applyBorder="1" applyAlignment="1">
      <alignment horizontal="centerContinuous" vertical="center"/>
    </xf>
    <xf numFmtId="0" fontId="14" fillId="11" borderId="26" xfId="4" applyFont="1" applyFill="1" applyBorder="1" applyAlignment="1">
      <alignment horizontal="centerContinuous" vertical="center" wrapText="1"/>
    </xf>
    <xf numFmtId="0" fontId="14" fillId="9" borderId="26" xfId="4" applyFont="1" applyFill="1" applyBorder="1" applyAlignment="1">
      <alignment horizontal="centerContinuous" vertical="center"/>
    </xf>
    <xf numFmtId="0" fontId="14" fillId="10" borderId="26" xfId="4" applyFont="1" applyFill="1" applyBorder="1" applyAlignment="1">
      <alignment horizontal="centerContinuous" vertical="center"/>
    </xf>
    <xf numFmtId="0" fontId="15" fillId="8" borderId="26" xfId="4" applyFont="1" applyFill="1" applyBorder="1" applyAlignment="1">
      <alignment horizontal="centerContinuous" vertical="center"/>
    </xf>
    <xf numFmtId="0" fontId="10" fillId="6" borderId="35" xfId="4" applyFont="1" applyFill="1" applyBorder="1" applyAlignment="1">
      <alignment horizontal="center" vertical="center"/>
    </xf>
    <xf numFmtId="1" fontId="10" fillId="6" borderId="34" xfId="4" applyNumberFormat="1" applyFont="1" applyFill="1" applyBorder="1" applyAlignment="1">
      <alignment horizontal="center" vertical="center"/>
    </xf>
    <xf numFmtId="1" fontId="10" fillId="6" borderId="35" xfId="4" applyNumberFormat="1" applyFont="1" applyFill="1" applyBorder="1" applyAlignment="1">
      <alignment horizontal="center" vertical="center"/>
    </xf>
    <xf numFmtId="0" fontId="10" fillId="6" borderId="34" xfId="4" applyFont="1" applyFill="1" applyBorder="1" applyAlignment="1">
      <alignment horizontal="center" vertical="center"/>
    </xf>
    <xf numFmtId="1" fontId="10" fillId="6" borderId="33" xfId="4" applyNumberFormat="1" applyFont="1" applyFill="1" applyBorder="1" applyAlignment="1">
      <alignment horizontal="center" vertical="center" wrapText="1"/>
    </xf>
    <xf numFmtId="0" fontId="10" fillId="6" borderId="31" xfId="4" applyFont="1" applyFill="1" applyBorder="1" applyAlignment="1">
      <alignment horizontal="center" vertical="center" wrapText="1"/>
    </xf>
    <xf numFmtId="1" fontId="10" fillId="6" borderId="31" xfId="4" applyNumberFormat="1" applyFont="1" applyFill="1" applyBorder="1" applyAlignment="1">
      <alignment horizontal="center" vertical="center" wrapText="1"/>
    </xf>
    <xf numFmtId="0" fontId="10" fillId="6" borderId="33" xfId="4" applyFont="1" applyFill="1" applyBorder="1" applyAlignment="1">
      <alignment horizontal="center" vertical="center" wrapText="1"/>
    </xf>
    <xf numFmtId="0" fontId="10" fillId="6" borderId="37" xfId="4" applyFont="1" applyFill="1" applyBorder="1" applyAlignment="1">
      <alignment horizontal="center" vertical="center" wrapText="1"/>
    </xf>
    <xf numFmtId="167" fontId="19" fillId="6" borderId="29" xfId="4" applyNumberFormat="1" applyFont="1" applyFill="1" applyBorder="1" applyAlignment="1">
      <alignment horizontal="center" vertical="center"/>
    </xf>
    <xf numFmtId="167" fontId="19" fillId="5" borderId="7" xfId="4" applyNumberFormat="1" applyFont="1" applyFill="1" applyBorder="1" applyAlignment="1">
      <alignment horizontal="center" vertical="center"/>
    </xf>
    <xf numFmtId="167" fontId="19" fillId="2" borderId="7" xfId="4" applyNumberFormat="1" applyFont="1" applyFill="1" applyBorder="1" applyAlignment="1">
      <alignment horizontal="center" vertical="center"/>
    </xf>
    <xf numFmtId="167" fontId="19" fillId="9" borderId="7" xfId="4" applyNumberFormat="1" applyFont="1" applyFill="1" applyBorder="1" applyAlignment="1">
      <alignment horizontal="center" vertical="center"/>
    </xf>
    <xf numFmtId="0" fontId="19" fillId="6" borderId="0" xfId="4" applyFont="1" applyFill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vertical="center"/>
    </xf>
    <xf numFmtId="1" fontId="10" fillId="6" borderId="32" xfId="4" applyNumberFormat="1" applyFont="1" applyFill="1" applyBorder="1" applyAlignment="1">
      <alignment horizontal="center" vertical="center" wrapText="1"/>
    </xf>
    <xf numFmtId="0" fontId="10" fillId="6" borderId="32" xfId="4" applyFont="1" applyFill="1" applyBorder="1" applyAlignment="1">
      <alignment horizontal="center" vertical="center" wrapText="1"/>
    </xf>
    <xf numFmtId="0" fontId="32" fillId="6" borderId="0" xfId="4" applyFont="1" applyFill="1"/>
    <xf numFmtId="0" fontId="14" fillId="6" borderId="0" xfId="4" applyFont="1" applyFill="1"/>
    <xf numFmtId="165" fontId="33" fillId="9" borderId="28" xfId="4" applyNumberFormat="1" applyFont="1" applyFill="1" applyBorder="1" applyAlignment="1">
      <alignment horizontal="left" vertical="center"/>
    </xf>
    <xf numFmtId="0" fontId="33" fillId="9" borderId="27" xfId="4" quotePrefix="1" applyNumberFormat="1" applyFont="1" applyFill="1" applyBorder="1" applyAlignment="1">
      <alignment horizontal="right" vertical="center"/>
    </xf>
    <xf numFmtId="164" fontId="17" fillId="8" borderId="38" xfId="4" applyNumberFormat="1" applyFont="1" applyFill="1" applyBorder="1" applyAlignment="1">
      <alignment vertical="center"/>
    </xf>
    <xf numFmtId="0" fontId="17" fillId="8" borderId="39" xfId="4" applyNumberFormat="1" applyFont="1" applyFill="1" applyBorder="1" applyAlignment="1">
      <alignment vertical="center"/>
    </xf>
    <xf numFmtId="0" fontId="17" fillId="8" borderId="40" xfId="4" applyNumberFormat="1" applyFont="1" applyFill="1" applyBorder="1" applyAlignment="1">
      <alignment horizontal="right"/>
    </xf>
    <xf numFmtId="0" fontId="34" fillId="6" borderId="0" xfId="4" applyFont="1" applyFill="1"/>
    <xf numFmtId="0" fontId="16" fillId="6" borderId="0" xfId="4" applyFont="1" applyFill="1"/>
    <xf numFmtId="165" fontId="33" fillId="9" borderId="26" xfId="4" applyNumberFormat="1" applyFont="1" applyFill="1" applyBorder="1" applyAlignment="1">
      <alignment horizontal="center" vertical="center"/>
    </xf>
    <xf numFmtId="169" fontId="33" fillId="9" borderId="26" xfId="4" quotePrefix="1" applyNumberFormat="1" applyFont="1" applyFill="1" applyBorder="1" applyAlignment="1">
      <alignment horizontal="center" vertical="center"/>
    </xf>
    <xf numFmtId="165" fontId="17" fillId="8" borderId="26" xfId="4" applyNumberFormat="1" applyFont="1" applyFill="1" applyBorder="1" applyAlignment="1">
      <alignment horizontal="center" vertical="center"/>
    </xf>
    <xf numFmtId="164" fontId="17" fillId="8" borderId="26" xfId="4" applyNumberFormat="1" applyFont="1" applyFill="1" applyBorder="1" applyAlignment="1">
      <alignment horizontal="center" vertical="center"/>
    </xf>
    <xf numFmtId="0" fontId="35" fillId="6" borderId="0" xfId="4" applyFont="1" applyFill="1"/>
    <xf numFmtId="0" fontId="25" fillId="6" borderId="0" xfId="4" applyFont="1" applyFill="1"/>
    <xf numFmtId="21" fontId="15" fillId="6" borderId="0" xfId="4" applyNumberFormat="1" applyFont="1" applyFill="1"/>
    <xf numFmtId="0" fontId="24" fillId="6" borderId="0" xfId="4" applyFont="1" applyFill="1"/>
    <xf numFmtId="0" fontId="13" fillId="6" borderId="0" xfId="4" applyFont="1" applyFill="1"/>
    <xf numFmtId="0" fontId="36" fillId="6" borderId="0" xfId="4" applyFont="1" applyFill="1"/>
    <xf numFmtId="0" fontId="8" fillId="6" borderId="2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right"/>
    </xf>
    <xf numFmtId="0" fontId="22" fillId="6" borderId="1" xfId="0" applyFont="1" applyFill="1" applyBorder="1" applyAlignment="1">
      <alignment horizontal="right"/>
    </xf>
    <xf numFmtId="0" fontId="3" fillId="6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wrapText="1"/>
    </xf>
    <xf numFmtId="0" fontId="5" fillId="6" borderId="21" xfId="0" applyFont="1" applyFill="1" applyBorder="1" applyAlignment="1">
      <alignment horizontal="center" wrapText="1"/>
    </xf>
    <xf numFmtId="0" fontId="27" fillId="6" borderId="27" xfId="3" applyFont="1" applyFill="1" applyBorder="1" applyAlignment="1">
      <alignment horizontal="center" vertical="center" wrapText="1"/>
    </xf>
    <xf numFmtId="0" fontId="27" fillId="6" borderId="28" xfId="3" applyFont="1" applyFill="1" applyBorder="1" applyAlignment="1">
      <alignment horizontal="center" vertical="center" wrapText="1"/>
    </xf>
    <xf numFmtId="0" fontId="31" fillId="6" borderId="15" xfId="0" applyFont="1" applyFill="1" applyBorder="1" applyAlignment="1">
      <alignment horizontal="center" vertical="center" wrapText="1"/>
    </xf>
    <xf numFmtId="0" fontId="31" fillId="6" borderId="16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1" fillId="6" borderId="22" xfId="0" applyFont="1" applyFill="1" applyBorder="1" applyAlignment="1">
      <alignment horizontal="center" vertical="center" wrapText="1"/>
    </xf>
    <xf numFmtId="0" fontId="31" fillId="6" borderId="25" xfId="0" applyFont="1" applyFill="1" applyBorder="1" applyAlignment="1">
      <alignment horizontal="center" vertical="center" wrapText="1"/>
    </xf>
    <xf numFmtId="0" fontId="31" fillId="6" borderId="19" xfId="0" applyFont="1" applyFill="1" applyBorder="1" applyAlignment="1">
      <alignment horizontal="center" vertical="center" wrapText="1"/>
    </xf>
    <xf numFmtId="0" fontId="3" fillId="6" borderId="30" xfId="4" applyFont="1" applyFill="1" applyBorder="1" applyAlignment="1">
      <alignment horizontal="center" vertical="center"/>
    </xf>
  </cellXfs>
  <cellStyles count="5">
    <cellStyle name="Lien hypertexte" xfId="3" builtinId="8"/>
    <cellStyle name="Normal" xfId="0" builtinId="0"/>
    <cellStyle name="Normal 2" xfId="1"/>
    <cellStyle name="Normal 2 2" xfId="4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52675</xdr:rowOff>
    </xdr:from>
    <xdr:to>
      <xdr:col>11</xdr:col>
      <xdr:colOff>36566</xdr:colOff>
      <xdr:row>86</xdr:row>
      <xdr:rowOff>134208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18912175"/>
          <a:ext cx="13456226" cy="10368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542192</xdr:colOff>
      <xdr:row>2</xdr:row>
      <xdr:rowOff>205154</xdr:rowOff>
    </xdr:from>
    <xdr:to>
      <xdr:col>17</xdr:col>
      <xdr:colOff>1377461</xdr:colOff>
      <xdr:row>8</xdr:row>
      <xdr:rowOff>322385</xdr:rowOff>
    </xdr:to>
    <xdr:sp macro="" textlink="">
      <xdr:nvSpPr>
        <xdr:cNvPr id="3" name="ZoneTexte 2"/>
        <xdr:cNvSpPr txBox="1"/>
      </xdr:nvSpPr>
      <xdr:spPr>
        <a:xfrm>
          <a:off x="14800384" y="1289539"/>
          <a:ext cx="5832231" cy="3004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 alors tu cliques</a:t>
          </a:r>
          <a:r>
            <a:rPr lang="fr-FR" sz="1800" baseline="0"/>
            <a:t> sur une cellule de la colonne H</a:t>
          </a:r>
        </a:p>
        <a:p>
          <a:r>
            <a:rPr lang="fr-FR" sz="1800" baseline="0"/>
            <a:t>tu choisis code  temps et tu cliques ajouter à le cellule </a:t>
          </a:r>
        </a:p>
        <a:p>
          <a:r>
            <a:rPr lang="fr-FR" sz="1800"/>
            <a:t>a+</a:t>
          </a:r>
        </a:p>
        <a:p>
          <a:r>
            <a:rPr lang="fr-FR" sz="1800"/>
            <a:t>papou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217715</xdr:colOff>
      <xdr:row>9</xdr:row>
      <xdr:rowOff>27214</xdr:rowOff>
    </xdr:from>
    <xdr:to>
      <xdr:col>15</xdr:col>
      <xdr:colOff>217715</xdr:colOff>
      <xdr:row>19</xdr:row>
      <xdr:rowOff>54429</xdr:rowOff>
    </xdr:to>
    <xdr:sp macro="" textlink="">
      <xdr:nvSpPr>
        <xdr:cNvPr id="2" name="ZoneTexte 1"/>
        <xdr:cNvSpPr txBox="1"/>
      </xdr:nvSpPr>
      <xdr:spPr>
        <a:xfrm>
          <a:off x="6259286" y="3442607"/>
          <a:ext cx="11416393" cy="37011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Re j'ai un petit problème j'ai du changé mon onglet BdD et ducoup la macro ne fonctionne pas :/ pour " afficher la bande"</a:t>
          </a:r>
          <a:br>
            <a:rPr lang="fr-FR" sz="1800"/>
          </a:br>
          <a:r>
            <a:rPr lang="fr-FR" sz="1800"/>
            <a:t/>
          </a:r>
          <a:br>
            <a:rPr lang="fr-FR" sz="1800"/>
          </a:br>
          <a:r>
            <a:rPr lang="fr-FR" sz="1800"/>
            <a:t>Et si tu peux m'ajuster le bouton "même commentaire que h-1" dans l'userform je souhaite qu'il recopie le commentaire de la cellule au dessus de la cellule selectionné.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1838325</xdr:colOff>
      <xdr:row>13</xdr:row>
      <xdr:rowOff>0</xdr:rowOff>
    </xdr:from>
    <xdr:to>
      <xdr:col>17</xdr:col>
      <xdr:colOff>499696</xdr:colOff>
      <xdr:row>34</xdr:row>
      <xdr:rowOff>145806</xdr:rowOff>
    </xdr:to>
    <xdr:sp macro="" textlink="">
      <xdr:nvSpPr>
        <xdr:cNvPr id="2" name="ZoneTexte 1"/>
        <xdr:cNvSpPr txBox="1"/>
      </xdr:nvSpPr>
      <xdr:spPr>
        <a:xfrm>
          <a:off x="5829300" y="2524125"/>
          <a:ext cx="11224846" cy="41177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ne suis pas super bon en VBA c'est pas mal de bricolage mais bon en général ca fonctionne pas trop mal c'est juste pas Opti...</a:t>
          </a:r>
        </a:p>
        <a:p>
          <a:endParaRPr lang="fr-FR" sz="1800"/>
        </a:p>
        <a:p>
          <a:r>
            <a:rPr lang="fr-FR" sz="1800"/>
            <a:t>ta nouvelle version des macros est juste génial!</a:t>
          </a:r>
        </a:p>
        <a:p>
          <a:endParaRPr lang="fr-FR" sz="1800"/>
        </a:p>
        <a:p>
          <a:r>
            <a:rPr lang="fr-FR" sz="1800"/>
            <a:t>Pour l'userform je voudrai que l'on choisisse une catégorie et qu'en fonction de la catégorie s'affiche tous les codes possibles.</a:t>
          </a:r>
        </a:p>
        <a:p>
          <a:endParaRPr lang="fr-FR" sz="1800"/>
        </a:p>
        <a:p>
          <a:r>
            <a:rPr lang="fr-FR" sz="1800"/>
            <a:t>exemple: si je choisis la catégorie D00 la liste D01 formation opérateur à D18 Robot de collage apparaît .</a:t>
          </a:r>
        </a:p>
        <a:p>
          <a:endParaRPr lang="fr-FR" sz="1800"/>
        </a:p>
        <a:p>
          <a:r>
            <a:rPr lang="fr-FR" sz="1800"/>
            <a:t>in fine je souhaite cliquer dans la colonne "commentaire" onglet synthèse et que l'userform apparaisse, pour que je puisse rentrer le code + le temps ( ps: il peut y avoir jusqu'à 3 codes dans la cellule donc ca serais parfait de cumuler Trois codes et trois temps si nécessaire et de les ajouter dans la cellule)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EMOIS\TREMOIS_Production_HAPP\Tableau%20Digital\Meyer%201%20-%20PM3\-Production\TDM%202%20nouvelle%20vers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putbox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nas-reims01\services\TREMOIS\TREMOIS_Production_HAPP\Tableau%20Digital\Meyer%201%20-%20PM3\HSE\fiche%20s&#233;cu%20au%20poste\Fiche%20de%20poste%20s&#233;curit&#233;%20env%20Meyer%201.pdf" TargetMode="Externa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zoomScale="65" zoomScaleNormal="65" workbookViewId="0">
      <selection activeCell="M9" sqref="M9"/>
    </sheetView>
  </sheetViews>
  <sheetFormatPr baseColWidth="10" defaultRowHeight="15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thickBot="1">
      <c r="A1" s="132" t="s">
        <v>124</v>
      </c>
      <c r="B1" s="132"/>
      <c r="C1" s="133"/>
      <c r="D1" s="133"/>
      <c r="E1" s="133"/>
      <c r="F1" s="133"/>
      <c r="G1" s="133"/>
      <c r="H1" s="133"/>
      <c r="I1" s="133"/>
      <c r="J1" s="133"/>
      <c r="K1" s="133"/>
      <c r="L1" s="133"/>
    </row>
    <row r="2" spans="1:18" s="30" customFormat="1" ht="42.75" customHeight="1" thickBot="1">
      <c r="C2" s="49"/>
      <c r="D2" s="54"/>
      <c r="E2" s="56" t="s">
        <v>119</v>
      </c>
      <c r="F2" s="49"/>
      <c r="G2" s="49"/>
      <c r="H2" s="49"/>
      <c r="I2" s="49"/>
      <c r="J2" s="49"/>
      <c r="K2" s="49"/>
      <c r="L2" s="49"/>
    </row>
    <row r="3" spans="1:18" ht="45" customHeight="1" thickBot="1">
      <c r="A3" s="30"/>
      <c r="B3" s="72"/>
      <c r="C3" s="72"/>
      <c r="D3" s="55" t="s">
        <v>122</v>
      </c>
      <c r="E3" s="58" t="s">
        <v>126</v>
      </c>
      <c r="F3" s="30"/>
      <c r="G3" s="30"/>
      <c r="H3" s="30"/>
      <c r="I3" s="30"/>
      <c r="J3" s="30"/>
      <c r="K3" s="138" t="s">
        <v>127</v>
      </c>
      <c r="L3" s="139"/>
      <c r="M3" s="36"/>
    </row>
    <row r="4" spans="1:18" s="30" customFormat="1" ht="39" customHeight="1">
      <c r="B4" s="72"/>
      <c r="C4" s="72"/>
      <c r="F4" s="17"/>
      <c r="G4" s="17"/>
      <c r="H4" s="18"/>
      <c r="I4" s="18"/>
      <c r="J4" s="18"/>
      <c r="K4" s="18"/>
      <c r="L4" s="18"/>
      <c r="O4" s="73" t="s">
        <v>133</v>
      </c>
    </row>
    <row r="5" spans="1:18" s="30" customFormat="1" ht="36.75" customHeight="1">
      <c r="A5" s="53" t="s">
        <v>0</v>
      </c>
      <c r="B5" s="72"/>
      <c r="C5" s="72"/>
      <c r="F5" s="19"/>
      <c r="G5" s="20" t="s">
        <v>1</v>
      </c>
      <c r="H5" s="21"/>
      <c r="I5" s="60" t="e">
        <f>IF(#REF!="IMPAIR",IF(#REF!&gt;#REF!,"A","B"),IF(#REF!&gt;#REF!,"B","A"))</f>
        <v>#REF!</v>
      </c>
      <c r="J5" s="22"/>
      <c r="K5" s="20" t="s">
        <v>2</v>
      </c>
      <c r="L5" s="57" t="s">
        <v>123</v>
      </c>
      <c r="M5" s="30" t="s">
        <v>128</v>
      </c>
    </row>
    <row r="6" spans="1:18" s="30" customFormat="1" ht="15.75" thickBot="1">
      <c r="A6" s="47">
        <f ca="1">TODAY()</f>
        <v>43283</v>
      </c>
      <c r="B6" s="72"/>
      <c r="C6" s="72"/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>
      <c r="A7" s="23"/>
      <c r="B7" s="63" t="s">
        <v>3</v>
      </c>
      <c r="C7" s="64"/>
      <c r="D7" s="136" t="s">
        <v>4</v>
      </c>
      <c r="E7" s="137"/>
      <c r="F7" s="61" t="s">
        <v>5</v>
      </c>
      <c r="G7" s="62"/>
      <c r="H7" s="123" t="s">
        <v>6</v>
      </c>
      <c r="I7" s="123"/>
      <c r="J7" s="123"/>
      <c r="K7" s="123"/>
      <c r="L7" s="123"/>
      <c r="M7" s="30" t="s">
        <v>128</v>
      </c>
      <c r="N7" s="3" t="s">
        <v>11</v>
      </c>
      <c r="O7" s="37" t="s">
        <v>12</v>
      </c>
      <c r="Q7" s="4" t="s">
        <v>69</v>
      </c>
      <c r="R7" s="37" t="s">
        <v>70</v>
      </c>
    </row>
    <row r="8" spans="1:18" ht="45" customHeight="1">
      <c r="A8" s="134">
        <v>1</v>
      </c>
      <c r="B8" s="65"/>
      <c r="C8" s="66"/>
      <c r="D8" s="24"/>
      <c r="E8" s="48"/>
      <c r="F8" s="24"/>
      <c r="G8" s="48"/>
      <c r="H8" s="140"/>
      <c r="I8" s="141"/>
      <c r="J8" s="141"/>
      <c r="K8" s="141"/>
      <c r="L8" s="142"/>
      <c r="N8" s="5" t="s">
        <v>13</v>
      </c>
      <c r="O8" s="38" t="s">
        <v>14</v>
      </c>
      <c r="Q8" s="6" t="s">
        <v>71</v>
      </c>
      <c r="R8" s="39" t="s">
        <v>72</v>
      </c>
    </row>
    <row r="9" spans="1:18" ht="45" customHeight="1" thickBot="1">
      <c r="A9" s="135"/>
      <c r="B9" s="67"/>
      <c r="C9" s="68"/>
      <c r="D9" s="26">
        <v>0</v>
      </c>
      <c r="E9" s="27"/>
      <c r="F9" s="26">
        <f>G8</f>
        <v>0</v>
      </c>
      <c r="G9" s="27"/>
      <c r="H9" s="143"/>
      <c r="I9" s="144"/>
      <c r="J9" s="144"/>
      <c r="K9" s="144"/>
      <c r="L9" s="145"/>
      <c r="N9" s="7" t="s">
        <v>15</v>
      </c>
      <c r="O9" s="38" t="s">
        <v>16</v>
      </c>
      <c r="Q9" s="6" t="s">
        <v>73</v>
      </c>
      <c r="R9" s="38" t="s">
        <v>74</v>
      </c>
    </row>
    <row r="10" spans="1:18" ht="45" customHeight="1">
      <c r="A10" s="124">
        <v>2</v>
      </c>
      <c r="B10" s="69"/>
      <c r="C10" s="66"/>
      <c r="D10" s="59"/>
      <c r="E10" s="48"/>
      <c r="F10" s="59"/>
      <c r="G10" s="48"/>
      <c r="H10" s="126" t="s">
        <v>138</v>
      </c>
      <c r="I10" s="127"/>
      <c r="J10" s="127"/>
      <c r="K10" s="127"/>
      <c r="L10" s="128"/>
      <c r="N10" s="7" t="s">
        <v>17</v>
      </c>
      <c r="O10" s="38" t="s">
        <v>18</v>
      </c>
      <c r="Q10" s="6" t="s">
        <v>75</v>
      </c>
      <c r="R10" s="38" t="s">
        <v>76</v>
      </c>
    </row>
    <row r="11" spans="1:18" ht="45" customHeight="1" thickBot="1">
      <c r="A11" s="125"/>
      <c r="B11" s="67"/>
      <c r="C11" s="68"/>
      <c r="D11" s="26">
        <f>IF(E10=E8,E10+E8+D9,E10+D9)</f>
        <v>0</v>
      </c>
      <c r="E11" s="27"/>
      <c r="F11" s="26">
        <v>0</v>
      </c>
      <c r="G11" s="27"/>
      <c r="H11" s="129"/>
      <c r="I11" s="130"/>
      <c r="J11" s="130"/>
      <c r="K11" s="130"/>
      <c r="L11" s="131"/>
      <c r="N11" s="7" t="s">
        <v>19</v>
      </c>
      <c r="O11" s="38" t="s">
        <v>20</v>
      </c>
      <c r="Q11" s="6" t="s">
        <v>77</v>
      </c>
      <c r="R11" s="39" t="s">
        <v>78</v>
      </c>
    </row>
    <row r="12" spans="1:18" ht="45" customHeight="1">
      <c r="A12" s="124">
        <v>3</v>
      </c>
      <c r="B12" s="69"/>
      <c r="C12" s="66"/>
      <c r="D12" s="59"/>
      <c r="E12" s="48"/>
      <c r="F12" s="59"/>
      <c r="G12" s="48"/>
      <c r="H12" s="126"/>
      <c r="I12" s="127"/>
      <c r="J12" s="127"/>
      <c r="K12" s="127"/>
      <c r="L12" s="128"/>
      <c r="N12" s="7" t="s">
        <v>21</v>
      </c>
      <c r="O12" s="38" t="s">
        <v>22</v>
      </c>
      <c r="Q12" s="6" t="s">
        <v>79</v>
      </c>
      <c r="R12" s="39" t="s">
        <v>80</v>
      </c>
    </row>
    <row r="13" spans="1:18" ht="45" customHeight="1" thickBot="1">
      <c r="A13" s="125"/>
      <c r="B13" s="67"/>
      <c r="C13" s="68"/>
      <c r="D13" s="26">
        <f t="shared" ref="D13" si="0">IF(E12=E10,E12+E10+D11,E12+D11)</f>
        <v>0</v>
      </c>
      <c r="E13" s="27"/>
      <c r="F13" s="26">
        <f t="shared" ref="F13" si="1">IF(G12=G10,G12+G10+F11,G12+F11)</f>
        <v>0</v>
      </c>
      <c r="G13" s="27"/>
      <c r="H13" s="129"/>
      <c r="I13" s="130"/>
      <c r="J13" s="130"/>
      <c r="K13" s="130"/>
      <c r="L13" s="131"/>
      <c r="N13" s="7" t="s">
        <v>23</v>
      </c>
      <c r="O13" s="38" t="s">
        <v>24</v>
      </c>
      <c r="Q13" s="6" t="s">
        <v>81</v>
      </c>
      <c r="R13" s="39" t="s">
        <v>82</v>
      </c>
    </row>
    <row r="14" spans="1:18" ht="45" customHeight="1">
      <c r="A14" s="124">
        <v>4</v>
      </c>
      <c r="B14" s="69"/>
      <c r="C14" s="66"/>
      <c r="D14" s="59"/>
      <c r="E14" s="48"/>
      <c r="F14" s="59"/>
      <c r="G14" s="48"/>
      <c r="H14" s="126"/>
      <c r="I14" s="127"/>
      <c r="J14" s="127"/>
      <c r="K14" s="127"/>
      <c r="L14" s="128"/>
      <c r="N14" s="7" t="s">
        <v>25</v>
      </c>
      <c r="O14" s="38" t="s">
        <v>26</v>
      </c>
      <c r="Q14" s="8" t="s">
        <v>83</v>
      </c>
      <c r="R14" s="38" t="s">
        <v>84</v>
      </c>
    </row>
    <row r="15" spans="1:18" ht="45" customHeight="1" thickBot="1">
      <c r="A15" s="125"/>
      <c r="B15" s="67"/>
      <c r="C15" s="68"/>
      <c r="D15" s="26">
        <f t="shared" ref="D15" si="2">IF(E14=E12,E14+E12+D13,E14+D13)</f>
        <v>0</v>
      </c>
      <c r="E15" s="27"/>
      <c r="F15" s="26">
        <f t="shared" ref="F15" si="3">IF(G14=G12,G14+G12+F13,G14+F13)</f>
        <v>0</v>
      </c>
      <c r="G15" s="27"/>
      <c r="H15" s="129"/>
      <c r="I15" s="130"/>
      <c r="J15" s="130"/>
      <c r="K15" s="130"/>
      <c r="L15" s="131"/>
      <c r="N15" s="7" t="s">
        <v>27</v>
      </c>
      <c r="O15" s="38" t="s">
        <v>28</v>
      </c>
      <c r="Q15" s="8" t="s">
        <v>85</v>
      </c>
      <c r="R15" s="39" t="s">
        <v>86</v>
      </c>
    </row>
    <row r="16" spans="1:18" ht="45" customHeight="1">
      <c r="A16" s="124">
        <v>5</v>
      </c>
      <c r="B16" s="69"/>
      <c r="C16" s="66"/>
      <c r="D16" s="59"/>
      <c r="E16" s="48"/>
      <c r="F16" s="59"/>
      <c r="G16" s="48"/>
      <c r="H16" s="126"/>
      <c r="I16" s="127"/>
      <c r="J16" s="127"/>
      <c r="K16" s="127"/>
      <c r="L16" s="128"/>
      <c r="N16" s="7" t="s">
        <v>29</v>
      </c>
      <c r="O16" s="38" t="s">
        <v>30</v>
      </c>
      <c r="Q16" s="6" t="s">
        <v>87</v>
      </c>
      <c r="R16" s="38" t="s">
        <v>88</v>
      </c>
    </row>
    <row r="17" spans="1:18" ht="45" customHeight="1" thickBot="1">
      <c r="A17" s="125"/>
      <c r="B17" s="67"/>
      <c r="C17" s="68"/>
      <c r="D17" s="26">
        <f t="shared" ref="D17" si="4">IF(E16=E14,E16+E14+D15,E16+D15)</f>
        <v>0</v>
      </c>
      <c r="E17" s="27"/>
      <c r="F17" s="26">
        <f t="shared" ref="F17" si="5">IF(G16=G14,G16+G14+F15,G16+F15)</f>
        <v>0</v>
      </c>
      <c r="G17" s="27"/>
      <c r="H17" s="129"/>
      <c r="I17" s="130"/>
      <c r="J17" s="130"/>
      <c r="K17" s="130"/>
      <c r="L17" s="131"/>
      <c r="N17" s="7" t="s">
        <v>31</v>
      </c>
      <c r="O17" s="38" t="s">
        <v>32</v>
      </c>
      <c r="Q17" s="6" t="s">
        <v>89</v>
      </c>
      <c r="R17" s="38" t="s">
        <v>90</v>
      </c>
    </row>
    <row r="18" spans="1:18" ht="45" customHeight="1">
      <c r="A18" s="124">
        <v>6</v>
      </c>
      <c r="B18" s="69"/>
      <c r="C18" s="66"/>
      <c r="D18" s="59"/>
      <c r="E18" s="48"/>
      <c r="F18" s="59"/>
      <c r="G18" s="48"/>
      <c r="H18" s="126"/>
      <c r="I18" s="127"/>
      <c r="J18" s="127"/>
      <c r="K18" s="127"/>
      <c r="L18" s="128"/>
      <c r="N18" s="7" t="s">
        <v>33</v>
      </c>
      <c r="O18" s="38" t="s">
        <v>34</v>
      </c>
      <c r="Q18" s="6" t="s">
        <v>91</v>
      </c>
      <c r="R18" s="38" t="s">
        <v>92</v>
      </c>
    </row>
    <row r="19" spans="1:18" ht="45" customHeight="1" thickBot="1">
      <c r="A19" s="125"/>
      <c r="B19" s="67"/>
      <c r="C19" s="68"/>
      <c r="D19" s="26">
        <v>10</v>
      </c>
      <c r="E19" s="27"/>
      <c r="F19" s="26">
        <f t="shared" ref="F19" si="6">IF(G18=G16,G18+G16+F17,G18+F17)</f>
        <v>0</v>
      </c>
      <c r="G19" s="27"/>
      <c r="H19" s="129"/>
      <c r="I19" s="130"/>
      <c r="J19" s="130"/>
      <c r="K19" s="130"/>
      <c r="L19" s="131"/>
      <c r="N19" s="7" t="s">
        <v>35</v>
      </c>
      <c r="O19" s="38" t="s">
        <v>36</v>
      </c>
      <c r="Q19" s="6" t="s">
        <v>93</v>
      </c>
      <c r="R19" s="38" t="s">
        <v>94</v>
      </c>
    </row>
    <row r="20" spans="1:18" ht="45" customHeight="1">
      <c r="A20" s="124">
        <v>7</v>
      </c>
      <c r="B20" s="69"/>
      <c r="C20" s="66"/>
      <c r="D20" s="59"/>
      <c r="E20" s="48"/>
      <c r="F20" s="59"/>
      <c r="G20" s="48"/>
      <c r="H20" s="126"/>
      <c r="I20" s="127"/>
      <c r="J20" s="127"/>
      <c r="K20" s="127"/>
      <c r="L20" s="128"/>
      <c r="N20" s="5" t="s">
        <v>37</v>
      </c>
      <c r="O20" s="39" t="s">
        <v>38</v>
      </c>
      <c r="Q20" s="6" t="s">
        <v>95</v>
      </c>
      <c r="R20" s="38" t="s">
        <v>96</v>
      </c>
    </row>
    <row r="21" spans="1:18" ht="45" customHeight="1" thickBot="1">
      <c r="A21" s="125"/>
      <c r="B21" s="67"/>
      <c r="C21" s="68"/>
      <c r="D21" s="26">
        <f t="shared" ref="D21" si="7">IF(E20=E18,E20+E18+D19,E20+D19)</f>
        <v>10</v>
      </c>
      <c r="E21" s="27"/>
      <c r="F21" s="26">
        <f t="shared" ref="F21" si="8">IF(G20=G18,G20+G18+F19,G20+F19)</f>
        <v>0</v>
      </c>
      <c r="G21" s="27"/>
      <c r="H21" s="129"/>
      <c r="I21" s="130"/>
      <c r="J21" s="130"/>
      <c r="K21" s="130"/>
      <c r="L21" s="131"/>
      <c r="N21" s="7" t="s">
        <v>39</v>
      </c>
      <c r="O21" s="38" t="s">
        <v>40</v>
      </c>
      <c r="Q21" s="6" t="s">
        <v>97</v>
      </c>
      <c r="R21" s="38" t="s">
        <v>98</v>
      </c>
    </row>
    <row r="22" spans="1:18" ht="45" customHeight="1">
      <c r="A22" s="124">
        <v>8</v>
      </c>
      <c r="B22" s="69"/>
      <c r="C22" s="66"/>
      <c r="D22" s="59"/>
      <c r="E22" s="48"/>
      <c r="F22" s="59"/>
      <c r="G22" s="48"/>
      <c r="H22" s="126"/>
      <c r="I22" s="127"/>
      <c r="J22" s="127"/>
      <c r="K22" s="127"/>
      <c r="L22" s="128"/>
      <c r="N22" s="5" t="s">
        <v>41</v>
      </c>
      <c r="O22" s="38" t="s">
        <v>42</v>
      </c>
      <c r="Q22" s="6" t="s">
        <v>99</v>
      </c>
      <c r="R22" s="44" t="s">
        <v>100</v>
      </c>
    </row>
    <row r="23" spans="1:18" ht="45" customHeight="1" thickBot="1">
      <c r="A23" s="125"/>
      <c r="B23" s="67"/>
      <c r="C23" s="68"/>
      <c r="D23" s="26">
        <f t="shared" ref="D23" si="9">IF(E22=E20,E22+E20+D21,E22+D21)</f>
        <v>10</v>
      </c>
      <c r="E23" s="27"/>
      <c r="F23" s="26">
        <f t="shared" ref="F23" si="10">IF(G22=G20,G22+G20+F21,G22+F21)</f>
        <v>0</v>
      </c>
      <c r="G23" s="27"/>
      <c r="H23" s="129"/>
      <c r="I23" s="130"/>
      <c r="J23" s="130"/>
      <c r="K23" s="130"/>
      <c r="L23" s="131"/>
      <c r="N23" s="7" t="s">
        <v>43</v>
      </c>
      <c r="O23" s="38" t="s">
        <v>44</v>
      </c>
      <c r="Q23" s="6" t="s">
        <v>101</v>
      </c>
      <c r="R23" s="44" t="s">
        <v>102</v>
      </c>
    </row>
    <row r="24" spans="1:18" ht="45" customHeight="1">
      <c r="A24" s="124">
        <v>9</v>
      </c>
      <c r="B24" s="50"/>
      <c r="C24" s="50"/>
      <c r="D24" s="59"/>
      <c r="E24" s="48"/>
      <c r="F24" s="59"/>
      <c r="G24" s="48"/>
      <c r="H24" s="126"/>
      <c r="I24" s="127"/>
      <c r="J24" s="127"/>
      <c r="K24" s="127"/>
      <c r="L24" s="128"/>
      <c r="N24" s="7" t="s">
        <v>45</v>
      </c>
      <c r="O24" s="38" t="s">
        <v>46</v>
      </c>
      <c r="Q24" s="6" t="s">
        <v>103</v>
      </c>
      <c r="R24" s="45" t="s">
        <v>104</v>
      </c>
    </row>
    <row r="25" spans="1:18" ht="45" customHeight="1">
      <c r="A25" s="125"/>
      <c r="B25" s="70"/>
      <c r="C25" s="71"/>
      <c r="D25" s="26">
        <f t="shared" ref="D25" si="11">IF(E24=E22,E24+E22+D23,E24+D23)</f>
        <v>10</v>
      </c>
      <c r="E25" s="27"/>
      <c r="F25" s="26">
        <f t="shared" ref="F25" si="12">IF(G24=G22,G24+G22+F23,G24+F23)</f>
        <v>0</v>
      </c>
      <c r="G25" s="27"/>
      <c r="H25" s="129"/>
      <c r="I25" s="130"/>
      <c r="J25" s="130"/>
      <c r="K25" s="130"/>
      <c r="L25" s="131"/>
      <c r="N25" s="7" t="s">
        <v>47</v>
      </c>
      <c r="O25" s="38" t="s">
        <v>48</v>
      </c>
      <c r="Q25" s="9" t="s">
        <v>105</v>
      </c>
      <c r="R25" s="41" t="s">
        <v>106</v>
      </c>
    </row>
    <row r="26" spans="1:18" ht="45" customHeight="1">
      <c r="A26" s="124">
        <v>10</v>
      </c>
      <c r="B26" s="24"/>
      <c r="C26" s="25"/>
      <c r="D26" s="59"/>
      <c r="E26" s="48"/>
      <c r="F26" s="59"/>
      <c r="G26" s="48"/>
      <c r="H26" s="126"/>
      <c r="I26" s="127"/>
      <c r="J26" s="127"/>
      <c r="K26" s="127"/>
      <c r="L26" s="128"/>
      <c r="N26" s="7" t="s">
        <v>49</v>
      </c>
      <c r="O26" s="38" t="s">
        <v>50</v>
      </c>
      <c r="Q26" s="10" t="s">
        <v>107</v>
      </c>
      <c r="R26" s="42" t="s">
        <v>108</v>
      </c>
    </row>
    <row r="27" spans="1:18" ht="45" customHeight="1">
      <c r="A27" s="125"/>
      <c r="B27" s="26"/>
      <c r="C27" s="27"/>
      <c r="D27" s="26">
        <f t="shared" ref="D27" si="13">IF(E26=E24,E26+E24+D25,E26+D25)</f>
        <v>10</v>
      </c>
      <c r="E27" s="27"/>
      <c r="F27" s="26">
        <f t="shared" ref="F27" si="14">IF(G26=G24,G26+G24+F25,G26+F25)</f>
        <v>0</v>
      </c>
      <c r="G27" s="27"/>
      <c r="H27" s="129"/>
      <c r="I27" s="130"/>
      <c r="J27" s="130"/>
      <c r="K27" s="130"/>
      <c r="L27" s="131"/>
      <c r="N27" s="5" t="s">
        <v>51</v>
      </c>
      <c r="O27" s="38" t="s">
        <v>52</v>
      </c>
      <c r="Q27" s="11" t="s">
        <v>109</v>
      </c>
      <c r="R27" s="46" t="s">
        <v>110</v>
      </c>
    </row>
    <row r="28" spans="1:18" ht="45" customHeight="1">
      <c r="A28" s="124">
        <v>11</v>
      </c>
      <c r="B28" s="24"/>
      <c r="C28" s="25"/>
      <c r="D28" s="59"/>
      <c r="E28" s="48"/>
      <c r="F28" s="59"/>
      <c r="G28" s="48"/>
      <c r="H28" s="126"/>
      <c r="I28" s="127"/>
      <c r="J28" s="127"/>
      <c r="K28" s="127"/>
      <c r="L28" s="128"/>
      <c r="N28" s="5" t="s">
        <v>53</v>
      </c>
      <c r="O28" s="39" t="s">
        <v>54</v>
      </c>
      <c r="Q28" s="10" t="s">
        <v>111</v>
      </c>
      <c r="R28" s="42" t="s">
        <v>112</v>
      </c>
    </row>
    <row r="29" spans="1:18" ht="45" customHeight="1">
      <c r="A29" s="125"/>
      <c r="B29" s="26"/>
      <c r="C29" s="27"/>
      <c r="D29" s="26">
        <f t="shared" ref="D29" si="15">IF(E28=E26,E28+E26+D27,E28+D27)</f>
        <v>10</v>
      </c>
      <c r="E29" s="27"/>
      <c r="F29" s="26">
        <f t="shared" ref="F29" si="16">IF(G28=G26,G28+G26+F27,G28+F27)</f>
        <v>0</v>
      </c>
      <c r="G29" s="27"/>
      <c r="H29" s="129"/>
      <c r="I29" s="130"/>
      <c r="J29" s="130"/>
      <c r="K29" s="130"/>
      <c r="L29" s="131"/>
      <c r="N29" s="5" t="s">
        <v>55</v>
      </c>
      <c r="O29" s="39" t="s">
        <v>56</v>
      </c>
      <c r="Q29" s="10" t="s">
        <v>113</v>
      </c>
      <c r="R29" s="42" t="s">
        <v>114</v>
      </c>
    </row>
    <row r="30" spans="1:18" ht="45" customHeight="1">
      <c r="A30" s="124">
        <v>12</v>
      </c>
      <c r="B30" s="24"/>
      <c r="C30" s="25"/>
      <c r="D30" s="59"/>
      <c r="E30" s="25"/>
      <c r="F30" s="59"/>
      <c r="G30" s="48"/>
      <c r="H30" s="126"/>
      <c r="I30" s="127"/>
      <c r="J30" s="127"/>
      <c r="K30" s="127"/>
      <c r="L30" s="128"/>
      <c r="N30" s="5" t="s">
        <v>57</v>
      </c>
      <c r="O30" s="38" t="s">
        <v>58</v>
      </c>
      <c r="Q30" s="11" t="s">
        <v>115</v>
      </c>
      <c r="R30" s="46" t="s">
        <v>116</v>
      </c>
    </row>
    <row r="31" spans="1:18" ht="45" customHeight="1">
      <c r="A31" s="125"/>
      <c r="B31" s="26"/>
      <c r="C31" s="27"/>
      <c r="D31" s="26">
        <f t="shared" ref="D31" si="17">IF(E30=E28,E30+E28+D29,E30+D29)</f>
        <v>10</v>
      </c>
      <c r="E31" s="27"/>
      <c r="F31" s="26">
        <f t="shared" ref="F31" si="18">IF(G30=G28,G30+G28+F29,G30+F29)</f>
        <v>0</v>
      </c>
      <c r="G31" s="27"/>
      <c r="H31" s="129"/>
      <c r="I31" s="130"/>
      <c r="J31" s="130"/>
      <c r="K31" s="130"/>
      <c r="L31" s="131"/>
      <c r="N31" s="12" t="s">
        <v>59</v>
      </c>
      <c r="O31" s="40" t="s">
        <v>60</v>
      </c>
      <c r="Q31" s="13" t="s">
        <v>117</v>
      </c>
      <c r="R31" s="43" t="s">
        <v>118</v>
      </c>
    </row>
    <row r="32" spans="1:18" ht="15.75" customHeight="1">
      <c r="A32" s="22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N32" s="30"/>
      <c r="Q32" s="30"/>
    </row>
    <row r="33" spans="1:17">
      <c r="A33" s="30"/>
      <c r="B33" s="30"/>
      <c r="C33" s="30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>
      <c r="A34" s="30"/>
      <c r="B34" s="122" t="s">
        <v>7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N34" s="30"/>
      <c r="Q34" s="30"/>
    </row>
    <row r="35" spans="1:17" ht="45" customHeight="1">
      <c r="A35" s="23"/>
      <c r="B35" s="31" t="s">
        <v>3</v>
      </c>
      <c r="C35" s="31"/>
      <c r="D35" s="31"/>
      <c r="E35" s="31" t="s">
        <v>4</v>
      </c>
      <c r="F35" s="31"/>
      <c r="G35" s="31" t="s">
        <v>5</v>
      </c>
      <c r="H35" s="123" t="s">
        <v>6</v>
      </c>
      <c r="I35" s="123"/>
      <c r="J35" s="123"/>
      <c r="K35" s="123"/>
      <c r="L35" s="123"/>
      <c r="N35" s="14" t="s">
        <v>61</v>
      </c>
      <c r="O35" s="41" t="s">
        <v>62</v>
      </c>
      <c r="Q35" s="30"/>
    </row>
    <row r="36" spans="1:17" ht="45" customHeight="1">
      <c r="A36" s="32" t="s">
        <v>8</v>
      </c>
      <c r="B36" s="33"/>
      <c r="C36" s="33"/>
      <c r="D36" s="33"/>
      <c r="E36" s="34"/>
      <c r="F36" s="34"/>
      <c r="G36" s="34"/>
      <c r="H36" s="119"/>
      <c r="I36" s="120"/>
      <c r="J36" s="120"/>
      <c r="K36" s="120"/>
      <c r="L36" s="121"/>
      <c r="N36" s="15" t="s">
        <v>63</v>
      </c>
      <c r="O36" s="42" t="s">
        <v>64</v>
      </c>
      <c r="Q36" s="30"/>
    </row>
    <row r="37" spans="1:17" ht="45" customHeight="1">
      <c r="A37" s="32" t="s">
        <v>9</v>
      </c>
      <c r="B37" s="33"/>
      <c r="C37" s="33"/>
      <c r="D37" s="33"/>
      <c r="E37" s="34"/>
      <c r="F37" s="34"/>
      <c r="G37" s="34"/>
      <c r="H37" s="119"/>
      <c r="I37" s="120"/>
      <c r="J37" s="120"/>
      <c r="K37" s="120"/>
      <c r="L37" s="121"/>
      <c r="N37" s="15" t="s">
        <v>65</v>
      </c>
      <c r="O37" s="42" t="s">
        <v>66</v>
      </c>
      <c r="Q37" s="30"/>
    </row>
    <row r="38" spans="1:17" ht="45" customHeight="1">
      <c r="A38" s="32" t="s">
        <v>10</v>
      </c>
      <c r="B38" s="35"/>
      <c r="C38" s="35"/>
      <c r="D38" s="35"/>
      <c r="E38" s="32"/>
      <c r="F38" s="32"/>
      <c r="G38" s="32"/>
      <c r="H38" s="119"/>
      <c r="I38" s="120"/>
      <c r="J38" s="120"/>
      <c r="K38" s="120"/>
      <c r="L38" s="121"/>
      <c r="N38" s="16" t="s">
        <v>67</v>
      </c>
      <c r="O38" s="43" t="s">
        <v>68</v>
      </c>
      <c r="Q38" s="30"/>
    </row>
    <row r="39" spans="1:17">
      <c r="A39" s="30"/>
      <c r="B39" s="30"/>
      <c r="C39" s="30"/>
      <c r="D39" s="30"/>
      <c r="E39" s="30"/>
      <c r="F39" s="30"/>
      <c r="G39" s="30"/>
      <c r="H39" s="18"/>
      <c r="I39" s="18"/>
      <c r="J39" s="18"/>
      <c r="K39" s="18"/>
      <c r="L39" s="18"/>
      <c r="N39" s="30"/>
      <c r="Q39" s="30"/>
    </row>
    <row r="40" spans="1:17">
      <c r="A40" s="30"/>
      <c r="B40" s="30"/>
      <c r="C40" s="30"/>
      <c r="D40" s="30"/>
      <c r="E40" s="30"/>
      <c r="F40" s="30"/>
      <c r="G40" s="30"/>
      <c r="H40" s="18"/>
      <c r="I40" s="18"/>
      <c r="J40" s="18"/>
      <c r="K40" s="18"/>
      <c r="L40" s="18"/>
      <c r="N40" s="30"/>
      <c r="Q40" s="30"/>
    </row>
    <row r="41" spans="1:17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>
      <c r="A108" s="30"/>
      <c r="B108" s="30"/>
      <c r="C108" s="30"/>
      <c r="D108" s="30"/>
      <c r="E108" s="30"/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>
      <c r="A109" s="30"/>
      <c r="B109" s="30"/>
      <c r="C109" s="30"/>
      <c r="D109" s="30"/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>
      <c r="A110" s="30"/>
      <c r="B110" s="30"/>
      <c r="C110" s="30"/>
      <c r="D110" s="30"/>
      <c r="E110" s="30"/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>
      <c r="A111" s="30"/>
      <c r="B111" s="30"/>
      <c r="C111" s="30"/>
      <c r="D111" s="30"/>
      <c r="E111" s="30"/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>
      <c r="A112" s="30"/>
      <c r="B112" s="30"/>
      <c r="C112" s="30"/>
      <c r="D112" s="30"/>
      <c r="E112" s="30"/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>
      <c r="A113" s="30"/>
      <c r="B113" s="30"/>
      <c r="C113" s="30"/>
      <c r="D113" s="30"/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>
      <c r="A114" s="30"/>
      <c r="B114" s="30"/>
      <c r="C114" s="30"/>
      <c r="D114" s="30"/>
      <c r="E114" s="30"/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>
      <c r="A115" s="30"/>
      <c r="B115" s="30"/>
      <c r="C115" s="30"/>
      <c r="D115" s="30"/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>
      <c r="A116" s="30"/>
      <c r="B116" s="30"/>
      <c r="C116" s="30"/>
      <c r="D116" s="30"/>
      <c r="E116" s="30"/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>
      <c r="A117" s="30"/>
      <c r="B117" s="30"/>
      <c r="C117" s="30"/>
      <c r="D117" s="30"/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>
      <c r="A118" s="30"/>
      <c r="B118" s="30"/>
      <c r="C118" s="30"/>
      <c r="D118" s="30"/>
      <c r="E118" s="30"/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>
      <c r="A119" s="30"/>
      <c r="B119" s="30"/>
      <c r="C119" s="30"/>
      <c r="D119" s="30"/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>
      <c r="A189" s="30"/>
      <c r="B189" s="30"/>
      <c r="C189" s="30"/>
      <c r="D189" s="30"/>
      <c r="E189" s="30"/>
      <c r="F189" s="30"/>
      <c r="G189" s="30"/>
      <c r="H189" s="18"/>
      <c r="I189" s="18"/>
      <c r="J189" s="18"/>
      <c r="K189" s="18"/>
      <c r="L189" s="18"/>
      <c r="N189" s="30"/>
      <c r="Q189" s="30"/>
    </row>
    <row r="190" spans="1:17">
      <c r="A190" s="30"/>
      <c r="B190" s="30"/>
      <c r="C190" s="30"/>
      <c r="D190" s="30"/>
      <c r="E190" s="30"/>
      <c r="F190" s="30"/>
      <c r="G190" s="30"/>
      <c r="H190" s="18"/>
      <c r="I190" s="18"/>
      <c r="J190" s="18"/>
      <c r="K190" s="18"/>
      <c r="L190" s="18"/>
      <c r="N190" s="30"/>
      <c r="Q190" s="30"/>
    </row>
    <row r="191" spans="1:17">
      <c r="A191" s="30"/>
      <c r="B191" s="30"/>
      <c r="C191" s="30"/>
      <c r="D191" s="30"/>
      <c r="E191" s="30"/>
      <c r="F191" s="30"/>
      <c r="G191" s="30"/>
      <c r="H191" s="18"/>
      <c r="I191" s="18"/>
      <c r="J191" s="18"/>
      <c r="K191" s="18"/>
      <c r="L191" s="18"/>
      <c r="N191" s="30"/>
      <c r="Q191" s="30"/>
    </row>
    <row r="192" spans="1:17">
      <c r="A192" s="30"/>
      <c r="B192" s="30"/>
      <c r="C192" s="30"/>
      <c r="D192" s="30"/>
      <c r="E192" s="30"/>
      <c r="F192" s="30"/>
      <c r="G192" s="30"/>
      <c r="H192" s="18"/>
      <c r="I192" s="18"/>
      <c r="J192" s="18"/>
      <c r="K192" s="18"/>
      <c r="L192" s="18"/>
      <c r="N192" s="30"/>
      <c r="Q192" s="30"/>
    </row>
    <row r="193" spans="1:17">
      <c r="A193" s="30"/>
      <c r="B193" s="30"/>
      <c r="C193" s="30"/>
      <c r="D193" s="30"/>
      <c r="E193" s="30"/>
      <c r="F193" s="30"/>
      <c r="G193" s="30"/>
      <c r="H193" s="18"/>
      <c r="I193" s="18"/>
      <c r="J193" s="18"/>
      <c r="K193" s="18"/>
      <c r="L193" s="18"/>
      <c r="N193" s="30"/>
      <c r="Q193" s="30"/>
    </row>
  </sheetData>
  <customSheetViews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33">
    <mergeCell ref="A26:A27"/>
    <mergeCell ref="H36:L36"/>
    <mergeCell ref="H37:L37"/>
    <mergeCell ref="H8:L9"/>
    <mergeCell ref="H10:L11"/>
    <mergeCell ref="H14:L15"/>
    <mergeCell ref="H22:L23"/>
    <mergeCell ref="H24:L25"/>
    <mergeCell ref="H26:L27"/>
    <mergeCell ref="H28:L29"/>
    <mergeCell ref="H30:L31"/>
    <mergeCell ref="A1:L1"/>
    <mergeCell ref="A10:A11"/>
    <mergeCell ref="A8:A9"/>
    <mergeCell ref="D7:E7"/>
    <mergeCell ref="H7:L7"/>
    <mergeCell ref="K3:L3"/>
    <mergeCell ref="H38:L38"/>
    <mergeCell ref="B34:L34"/>
    <mergeCell ref="H35:L35"/>
    <mergeCell ref="A14:A15"/>
    <mergeCell ref="A12:A13"/>
    <mergeCell ref="H18:L19"/>
    <mergeCell ref="H20:L21"/>
    <mergeCell ref="H16:L17"/>
    <mergeCell ref="A24:A25"/>
    <mergeCell ref="A22:A23"/>
    <mergeCell ref="A20:A21"/>
    <mergeCell ref="A18:A19"/>
    <mergeCell ref="A16:A17"/>
    <mergeCell ref="A30:A31"/>
    <mergeCell ref="A28:A29"/>
    <mergeCell ref="H12:L13"/>
  </mergeCells>
  <phoneticPr fontId="0" type="noConversion"/>
  <dataValidations count="2">
    <dataValidation type="list" allowBlank="1" showInputMessage="1" showErrorMessage="1" sqref="E3">
      <formula1>poste</formula1>
    </dataValidation>
    <dataValidation type="list" allowBlank="1" showInputMessage="1" showErrorMessage="1" sqref="E2">
      <formula1>reference</formula1>
    </dataValidation>
  </dataValidations>
  <hyperlinks>
    <hyperlink ref="K3" r:id="rId3" display="fiche de sécurité au poste"/>
  </hyperlink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32"/>
  <sheetViews>
    <sheetView tabSelected="1" zoomScale="70" zoomScaleNormal="70" zoomScalePageLayoutView="40" workbookViewId="0">
      <selection activeCell="D4" sqref="D4"/>
    </sheetView>
  </sheetViews>
  <sheetFormatPr baseColWidth="10" defaultRowHeight="15"/>
  <cols>
    <col min="1" max="1" width="30.5703125" style="74" bestFit="1" customWidth="1"/>
    <col min="2" max="2" width="24.5703125" style="74" bestFit="1" customWidth="1"/>
    <col min="3" max="4" width="11.85546875" style="74" bestFit="1" customWidth="1"/>
    <col min="5" max="5" width="11.85546875" style="74" customWidth="1"/>
    <col min="6" max="6" width="11.42578125" style="74"/>
    <col min="7" max="46" width="17.7109375" style="74" customWidth="1"/>
    <col min="47" max="16384" width="11.42578125" style="74"/>
  </cols>
  <sheetData>
    <row r="1" spans="1:24" ht="27" thickBot="1">
      <c r="A1" s="116" t="s">
        <v>137</v>
      </c>
      <c r="B1" s="115">
        <v>0.20833333333333334</v>
      </c>
      <c r="C1" s="100"/>
    </row>
    <row r="2" spans="1:24" s="117" customFormat="1" ht="27" thickBot="1">
      <c r="A2" s="115">
        <v>0.55988425925925933</v>
      </c>
      <c r="B2" s="115">
        <v>0.54166666666666663</v>
      </c>
      <c r="C2" s="118"/>
      <c r="M2" s="79" t="s">
        <v>136</v>
      </c>
      <c r="N2" s="79"/>
      <c r="O2" s="79" t="s">
        <v>136</v>
      </c>
      <c r="P2" s="79"/>
      <c r="Q2" s="79" t="s">
        <v>136</v>
      </c>
      <c r="R2" s="79"/>
      <c r="S2" s="74"/>
      <c r="T2" s="74"/>
      <c r="U2" s="74"/>
      <c r="V2" s="74"/>
      <c r="W2" s="74"/>
      <c r="X2" s="74"/>
    </row>
    <row r="3" spans="1:24" ht="27.75" customHeight="1" thickBot="1">
      <c r="A3" s="116">
        <f ca="1">WEEKNUM(TODAY())</f>
        <v>27</v>
      </c>
      <c r="B3" s="115">
        <v>0.875</v>
      </c>
      <c r="C3" s="100"/>
      <c r="G3" s="81" t="s">
        <v>135</v>
      </c>
      <c r="H3" s="81"/>
      <c r="I3" s="81" t="s">
        <v>135</v>
      </c>
      <c r="J3" s="81"/>
      <c r="K3" s="81" t="s">
        <v>135</v>
      </c>
      <c r="L3" s="81"/>
      <c r="M3" s="79" t="s">
        <v>134</v>
      </c>
      <c r="N3" s="79"/>
      <c r="O3" s="79" t="s">
        <v>134</v>
      </c>
      <c r="P3" s="79"/>
      <c r="Q3" s="79" t="s">
        <v>134</v>
      </c>
      <c r="R3" s="79"/>
    </row>
    <row r="4" spans="1:24" s="108" customFormat="1" ht="21.75" customHeight="1" thickBot="1">
      <c r="A4" s="114"/>
      <c r="B4" s="114"/>
      <c r="C4" s="113"/>
      <c r="G4" s="112">
        <f>2*109.8</f>
        <v>219.6</v>
      </c>
      <c r="H4" s="111">
        <f>2*1.83</f>
        <v>3.66</v>
      </c>
      <c r="I4" s="112">
        <f>2*109.8</f>
        <v>219.6</v>
      </c>
      <c r="J4" s="111">
        <f>2*1.83</f>
        <v>3.66</v>
      </c>
      <c r="K4" s="112">
        <f>2*109.8</f>
        <v>219.6</v>
      </c>
      <c r="L4" s="111">
        <f>2*1.83</f>
        <v>3.66</v>
      </c>
      <c r="M4" s="110">
        <v>250</v>
      </c>
      <c r="N4" s="109">
        <v>3.58</v>
      </c>
      <c r="O4" s="110">
        <v>250</v>
      </c>
      <c r="P4" s="109">
        <v>3.58</v>
      </c>
      <c r="Q4" s="110">
        <v>250</v>
      </c>
      <c r="R4" s="109">
        <v>3.58</v>
      </c>
      <c r="S4" s="74"/>
      <c r="T4" s="74"/>
      <c r="U4" s="74"/>
      <c r="V4" s="74"/>
      <c r="W4" s="74"/>
      <c r="X4" s="74"/>
    </row>
    <row r="5" spans="1:24" s="101" customFormat="1" ht="21.75" customHeight="1" thickBot="1">
      <c r="A5" s="107"/>
      <c r="B5" s="107"/>
      <c r="C5" s="107"/>
      <c r="G5" s="106">
        <v>2</v>
      </c>
      <c r="H5" s="104" t="s">
        <v>120</v>
      </c>
      <c r="I5" s="105">
        <v>2</v>
      </c>
      <c r="J5" s="104" t="s">
        <v>120</v>
      </c>
      <c r="K5" s="105">
        <v>2</v>
      </c>
      <c r="L5" s="104" t="s">
        <v>120</v>
      </c>
      <c r="M5" s="103">
        <v>2</v>
      </c>
      <c r="N5" s="102" t="s">
        <v>120</v>
      </c>
      <c r="O5" s="103">
        <v>2</v>
      </c>
      <c r="P5" s="102" t="s">
        <v>120</v>
      </c>
      <c r="Q5" s="103">
        <v>2</v>
      </c>
      <c r="R5" s="102" t="s">
        <v>120</v>
      </c>
      <c r="S5" s="74"/>
      <c r="T5" s="74"/>
      <c r="U5" s="74"/>
      <c r="V5" s="74"/>
      <c r="W5" s="74"/>
      <c r="X5" s="74"/>
    </row>
    <row r="6" spans="1:24" ht="57.75" customHeight="1" thickBot="1">
      <c r="A6" s="100"/>
      <c r="B6" s="100"/>
      <c r="C6" s="100"/>
      <c r="G6" s="80" t="s">
        <v>121</v>
      </c>
      <c r="H6" s="80"/>
      <c r="I6" s="78" t="s">
        <v>125</v>
      </c>
      <c r="J6" s="77"/>
      <c r="K6" s="76" t="s">
        <v>126</v>
      </c>
      <c r="L6" s="75"/>
      <c r="M6" s="80" t="s">
        <v>121</v>
      </c>
      <c r="N6" s="80"/>
      <c r="O6" s="78" t="s">
        <v>125</v>
      </c>
      <c r="P6" s="77"/>
      <c r="Q6" s="76" t="s">
        <v>126</v>
      </c>
      <c r="R6" s="75"/>
    </row>
    <row r="7" spans="1:24" ht="29.25" thickBot="1">
      <c r="A7" s="51">
        <v>1</v>
      </c>
      <c r="B7" s="94">
        <v>60</v>
      </c>
      <c r="C7" s="93">
        <v>60</v>
      </c>
      <c r="D7" s="92">
        <v>60</v>
      </c>
      <c r="E7" s="91"/>
      <c r="F7" s="146">
        <v>1</v>
      </c>
      <c r="G7" s="87"/>
      <c r="H7" s="99">
        <v>16</v>
      </c>
      <c r="I7" s="87"/>
      <c r="J7" s="99">
        <v>16</v>
      </c>
      <c r="K7" s="87"/>
      <c r="L7" s="99">
        <v>16</v>
      </c>
      <c r="M7" s="87"/>
      <c r="N7" s="98">
        <f>$B$7/$N$4</f>
        <v>16.759776536312849</v>
      </c>
      <c r="O7" s="87"/>
      <c r="P7" s="86">
        <f>$C$7/$P$4</f>
        <v>16.759776536312849</v>
      </c>
      <c r="Q7" s="87"/>
      <c r="R7" s="86">
        <f>$D$7/$R$4</f>
        <v>16.759776536312849</v>
      </c>
    </row>
    <row r="8" spans="1:24" ht="29.25" thickBot="1">
      <c r="A8" s="97"/>
      <c r="B8" s="97"/>
      <c r="C8" s="96"/>
      <c r="D8" s="96"/>
      <c r="E8" s="95"/>
      <c r="F8" s="146"/>
      <c r="G8" s="85">
        <v>16</v>
      </c>
      <c r="H8" s="82"/>
      <c r="I8" s="85">
        <v>16</v>
      </c>
      <c r="J8" s="82"/>
      <c r="K8" s="85">
        <v>16</v>
      </c>
      <c r="L8" s="82"/>
      <c r="M8" s="83">
        <f>$N$7</f>
        <v>16.759776536312849</v>
      </c>
      <c r="N8" s="84"/>
      <c r="O8" s="83">
        <f>$P$7</f>
        <v>16.759776536312849</v>
      </c>
      <c r="P8" s="84"/>
      <c r="Q8" s="83">
        <f>$R$7</f>
        <v>16.759776536312849</v>
      </c>
      <c r="R8" s="84"/>
    </row>
    <row r="9" spans="1:24" ht="29.25" thickBot="1">
      <c r="A9" s="52">
        <v>2</v>
      </c>
      <c r="B9" s="94">
        <v>60</v>
      </c>
      <c r="C9" s="93">
        <v>60</v>
      </c>
      <c r="D9" s="92">
        <v>60</v>
      </c>
      <c r="E9" s="91"/>
      <c r="F9" s="146">
        <v>2</v>
      </c>
      <c r="G9" s="90"/>
      <c r="H9" s="89">
        <v>33</v>
      </c>
      <c r="I9" s="90"/>
      <c r="J9" s="89">
        <v>33</v>
      </c>
      <c r="K9" s="90"/>
      <c r="L9" s="89">
        <v>33</v>
      </c>
      <c r="M9" s="88"/>
      <c r="N9" s="86">
        <f>$B$9/$N$4</f>
        <v>16.759776536312849</v>
      </c>
      <c r="O9" s="88"/>
      <c r="P9" s="86">
        <f>$C$9/$P$4</f>
        <v>16.759776536312849</v>
      </c>
      <c r="Q9" s="87"/>
      <c r="R9" s="86">
        <f>$D$9/$R$4</f>
        <v>16.759776536312849</v>
      </c>
    </row>
    <row r="10" spans="1:24" ht="29.25" thickBot="1">
      <c r="A10" s="97"/>
      <c r="B10" s="97"/>
      <c r="C10" s="96"/>
      <c r="D10" s="96"/>
      <c r="E10" s="95"/>
      <c r="F10" s="146"/>
      <c r="G10" s="85">
        <v>16</v>
      </c>
      <c r="H10" s="82"/>
      <c r="I10" s="85">
        <v>16</v>
      </c>
      <c r="J10" s="82"/>
      <c r="K10" s="85">
        <v>16</v>
      </c>
      <c r="L10" s="82"/>
      <c r="M10" s="83">
        <f>$M$8+$N$9</f>
        <v>33.519553072625698</v>
      </c>
      <c r="N10" s="84"/>
      <c r="O10" s="83">
        <f>$O$8+$P$9</f>
        <v>33.519553072625698</v>
      </c>
      <c r="P10" s="84"/>
      <c r="Q10" s="83">
        <f>$Q$8+$R$9</f>
        <v>33.519553072625698</v>
      </c>
      <c r="R10" s="84"/>
    </row>
    <row r="11" spans="1:24" ht="29.25" thickBot="1">
      <c r="A11" s="52">
        <v>3</v>
      </c>
      <c r="B11" s="94">
        <v>60</v>
      </c>
      <c r="C11" s="93">
        <v>60</v>
      </c>
      <c r="D11" s="92">
        <v>60</v>
      </c>
      <c r="E11" s="91"/>
      <c r="F11" s="146">
        <v>3</v>
      </c>
      <c r="G11" s="90"/>
      <c r="H11" s="89">
        <v>49</v>
      </c>
      <c r="I11" s="90"/>
      <c r="J11" s="89">
        <v>49</v>
      </c>
      <c r="K11" s="90"/>
      <c r="L11" s="89">
        <v>49</v>
      </c>
      <c r="M11" s="88"/>
      <c r="N11" s="86">
        <f>$B$11/$N$4</f>
        <v>16.759776536312849</v>
      </c>
      <c r="O11" s="88"/>
      <c r="P11" s="86">
        <f>$C$11/$P$4</f>
        <v>16.759776536312849</v>
      </c>
      <c r="Q11" s="87"/>
      <c r="R11" s="86">
        <f>$D$11/$R$4</f>
        <v>16.759776536312849</v>
      </c>
    </row>
    <row r="12" spans="1:24" ht="29.25" thickBot="1">
      <c r="A12" s="97"/>
      <c r="B12" s="97"/>
      <c r="C12" s="96"/>
      <c r="D12" s="96"/>
      <c r="E12" s="95"/>
      <c r="F12" s="146"/>
      <c r="G12" s="85">
        <v>16</v>
      </c>
      <c r="H12" s="82"/>
      <c r="I12" s="85">
        <v>16</v>
      </c>
      <c r="J12" s="82"/>
      <c r="K12" s="85">
        <v>16</v>
      </c>
      <c r="L12" s="82"/>
      <c r="M12" s="83">
        <f>$M$10+$N$11</f>
        <v>50.279329608938546</v>
      </c>
      <c r="N12" s="84"/>
      <c r="O12" s="83">
        <f>$O$10+$P$11</f>
        <v>50.279329608938546</v>
      </c>
      <c r="P12" s="84"/>
      <c r="Q12" s="83">
        <f>$Q$10+$R$11</f>
        <v>50.279329608938546</v>
      </c>
      <c r="R12" s="82"/>
    </row>
    <row r="13" spans="1:24" ht="29.25" thickBot="1">
      <c r="A13" s="52">
        <v>4</v>
      </c>
      <c r="B13" s="94">
        <v>60</v>
      </c>
      <c r="C13" s="93">
        <v>40</v>
      </c>
      <c r="D13" s="92">
        <v>50</v>
      </c>
      <c r="E13" s="91"/>
      <c r="F13" s="146">
        <v>4</v>
      </c>
      <c r="G13" s="90"/>
      <c r="H13" s="89">
        <v>60</v>
      </c>
      <c r="I13" s="90"/>
      <c r="J13" s="89">
        <v>60</v>
      </c>
      <c r="K13" s="87"/>
      <c r="L13" s="89">
        <v>63</v>
      </c>
      <c r="M13" s="88"/>
      <c r="N13" s="86">
        <f>$B$13/$N$4</f>
        <v>16.759776536312849</v>
      </c>
      <c r="O13" s="88"/>
      <c r="P13" s="86">
        <f>$C$13/$P$4</f>
        <v>11.173184357541899</v>
      </c>
      <c r="Q13" s="87"/>
      <c r="R13" s="86">
        <f>$D$13/$R$4</f>
        <v>13.966480446927374</v>
      </c>
    </row>
    <row r="14" spans="1:24" ht="29.25" thickBot="1">
      <c r="A14" s="97"/>
      <c r="B14" s="97"/>
      <c r="C14" s="96"/>
      <c r="D14" s="96"/>
      <c r="E14" s="95"/>
      <c r="F14" s="146"/>
      <c r="G14" s="85">
        <v>11</v>
      </c>
      <c r="H14" s="82"/>
      <c r="I14" s="85">
        <v>11</v>
      </c>
      <c r="J14" s="82"/>
      <c r="K14" s="85">
        <v>14</v>
      </c>
      <c r="L14" s="82"/>
      <c r="M14" s="83">
        <f>$M$12+$N$13</f>
        <v>67.039106145251395</v>
      </c>
      <c r="N14" s="84"/>
      <c r="O14" s="83">
        <f>$O$12+$P$13</f>
        <v>61.452513966480446</v>
      </c>
      <c r="P14" s="84"/>
      <c r="Q14" s="83">
        <f>$Q$12+$R$13</f>
        <v>64.245810055865917</v>
      </c>
      <c r="R14" s="82"/>
    </row>
    <row r="15" spans="1:24" ht="29.25" thickBot="1">
      <c r="A15" s="52">
        <v>5</v>
      </c>
      <c r="B15" s="94">
        <v>60</v>
      </c>
      <c r="C15" s="93">
        <v>60</v>
      </c>
      <c r="D15" s="92">
        <v>60</v>
      </c>
      <c r="E15" s="91"/>
      <c r="F15" s="146">
        <v>5</v>
      </c>
      <c r="G15" s="90"/>
      <c r="H15" s="89">
        <v>77</v>
      </c>
      <c r="I15" s="90"/>
      <c r="J15" s="89">
        <v>77</v>
      </c>
      <c r="K15" s="87"/>
      <c r="L15" s="89">
        <v>79</v>
      </c>
      <c r="M15" s="88"/>
      <c r="N15" s="86">
        <f>$B$15/$N$4</f>
        <v>16.759776536312849</v>
      </c>
      <c r="O15" s="88"/>
      <c r="P15" s="86">
        <f>$C$15/$P$4</f>
        <v>16.759776536312849</v>
      </c>
      <c r="Q15" s="87"/>
      <c r="R15" s="86">
        <f>$D$15/$R$4</f>
        <v>16.759776536312849</v>
      </c>
    </row>
    <row r="16" spans="1:24" ht="29.25" thickBot="1">
      <c r="A16" s="97"/>
      <c r="B16" s="97"/>
      <c r="C16" s="96"/>
      <c r="D16" s="96"/>
      <c r="E16" s="95"/>
      <c r="F16" s="146"/>
      <c r="G16" s="85">
        <v>16</v>
      </c>
      <c r="H16" s="82"/>
      <c r="I16" s="85">
        <v>16</v>
      </c>
      <c r="J16" s="82"/>
      <c r="K16" s="85">
        <v>16</v>
      </c>
      <c r="L16" s="82"/>
      <c r="M16" s="83">
        <f>$M$14+$N$15</f>
        <v>83.798882681564237</v>
      </c>
      <c r="N16" s="84"/>
      <c r="O16" s="83">
        <f>$O$14+$P$15</f>
        <v>78.212290502793294</v>
      </c>
      <c r="P16" s="84"/>
      <c r="Q16" s="83">
        <f>$Q$14+$R$15</f>
        <v>81.005586592178759</v>
      </c>
      <c r="R16" s="82"/>
    </row>
    <row r="17" spans="1:18" ht="29.25" thickBot="1">
      <c r="A17" s="52">
        <v>6</v>
      </c>
      <c r="B17" s="94">
        <v>60</v>
      </c>
      <c r="C17" s="93">
        <v>60</v>
      </c>
      <c r="D17" s="92">
        <v>40</v>
      </c>
      <c r="E17" s="91"/>
      <c r="F17" s="146">
        <v>6</v>
      </c>
      <c r="G17" s="90"/>
      <c r="H17" s="89">
        <v>93</v>
      </c>
      <c r="I17" s="90"/>
      <c r="J17" s="89">
        <v>93</v>
      </c>
      <c r="K17" s="87"/>
      <c r="L17" s="89">
        <v>90</v>
      </c>
      <c r="M17" s="88"/>
      <c r="N17" s="86">
        <f>$B$17/$N$4</f>
        <v>16.759776536312849</v>
      </c>
      <c r="O17" s="88"/>
      <c r="P17" s="86">
        <f>$C$17/$P$4</f>
        <v>16.759776536312849</v>
      </c>
      <c r="Q17" s="87"/>
      <c r="R17" s="86">
        <f>$D$17/$R$4</f>
        <v>11.173184357541899</v>
      </c>
    </row>
    <row r="18" spans="1:18" ht="29.25" thickBot="1">
      <c r="A18" s="97"/>
      <c r="B18" s="97"/>
      <c r="C18" s="96"/>
      <c r="D18" s="96"/>
      <c r="E18" s="95"/>
      <c r="F18" s="146"/>
      <c r="G18" s="85">
        <v>16</v>
      </c>
      <c r="H18" s="82"/>
      <c r="I18" s="85">
        <v>16</v>
      </c>
      <c r="J18" s="82"/>
      <c r="K18" s="85">
        <v>11</v>
      </c>
      <c r="L18" s="82"/>
      <c r="M18" s="83">
        <f>$M$16+$N$17</f>
        <v>100.55865921787708</v>
      </c>
      <c r="N18" s="84"/>
      <c r="O18" s="83">
        <f>$O$16+$P$17</f>
        <v>94.97206703910615</v>
      </c>
      <c r="P18" s="84"/>
      <c r="Q18" s="83">
        <f>$Q$16+$R$17</f>
        <v>92.178770949720658</v>
      </c>
      <c r="R18" s="82"/>
    </row>
    <row r="19" spans="1:18" ht="29.25" thickBot="1">
      <c r="A19" s="52">
        <v>7</v>
      </c>
      <c r="B19" s="94">
        <v>60</v>
      </c>
      <c r="C19" s="93">
        <v>50</v>
      </c>
      <c r="D19" s="92">
        <v>60</v>
      </c>
      <c r="E19" s="91"/>
      <c r="F19" s="146">
        <v>7</v>
      </c>
      <c r="G19" s="90"/>
      <c r="H19" s="89">
        <v>107</v>
      </c>
      <c r="I19" s="90"/>
      <c r="J19" s="89">
        <v>107</v>
      </c>
      <c r="K19" s="87"/>
      <c r="L19" s="89">
        <v>107</v>
      </c>
      <c r="M19" s="88"/>
      <c r="N19" s="86">
        <f>$B$19/$N$4</f>
        <v>16.759776536312849</v>
      </c>
      <c r="O19" s="88"/>
      <c r="P19" s="86">
        <f>$C$19/$P$4</f>
        <v>13.966480446927374</v>
      </c>
      <c r="Q19" s="87"/>
      <c r="R19" s="86">
        <f>$D$19/$R$4</f>
        <v>16.759776536312849</v>
      </c>
    </row>
    <row r="20" spans="1:18" ht="29.25" thickBot="1">
      <c r="A20" s="97"/>
      <c r="B20" s="97"/>
      <c r="C20" s="96"/>
      <c r="D20" s="96"/>
      <c r="E20" s="95"/>
      <c r="F20" s="146"/>
      <c r="G20" s="85">
        <v>14</v>
      </c>
      <c r="H20" s="82"/>
      <c r="I20" s="85">
        <v>14</v>
      </c>
      <c r="J20" s="82"/>
      <c r="K20" s="85">
        <v>16</v>
      </c>
      <c r="L20" s="82"/>
      <c r="M20" s="83">
        <f>$M$18+$N$19</f>
        <v>117.31843575418992</v>
      </c>
      <c r="N20" s="84"/>
      <c r="O20" s="83">
        <f>$O$18+$P$19</f>
        <v>108.93854748603353</v>
      </c>
      <c r="P20" s="84"/>
      <c r="Q20" s="83">
        <f>$Q$18+$R$19</f>
        <v>108.93854748603351</v>
      </c>
      <c r="R20" s="82"/>
    </row>
    <row r="21" spans="1:18" ht="29.25" thickBot="1">
      <c r="A21" s="52">
        <v>8</v>
      </c>
      <c r="B21" s="94">
        <v>60</v>
      </c>
      <c r="C21" s="93">
        <v>60</v>
      </c>
      <c r="D21" s="92">
        <v>60</v>
      </c>
      <c r="E21" s="91"/>
      <c r="F21" s="146">
        <v>8</v>
      </c>
      <c r="G21" s="90"/>
      <c r="H21" s="89">
        <v>123</v>
      </c>
      <c r="I21" s="90"/>
      <c r="J21" s="89">
        <v>123</v>
      </c>
      <c r="K21" s="87"/>
      <c r="L21" s="89">
        <v>123</v>
      </c>
      <c r="M21" s="88"/>
      <c r="N21" s="86">
        <f>$B$21/$N$4</f>
        <v>16.759776536312849</v>
      </c>
      <c r="O21" s="88"/>
      <c r="P21" s="86">
        <f>$C$21/$P$4</f>
        <v>16.759776536312849</v>
      </c>
      <c r="Q21" s="87"/>
      <c r="R21" s="86">
        <f>$D$21/$R$4</f>
        <v>16.759776536312849</v>
      </c>
    </row>
    <row r="22" spans="1:18" ht="21" thickBot="1">
      <c r="F22" s="146"/>
      <c r="G22" s="85">
        <v>16</v>
      </c>
      <c r="H22" s="82"/>
      <c r="I22" s="85">
        <v>16</v>
      </c>
      <c r="J22" s="82"/>
      <c r="K22" s="85">
        <v>16</v>
      </c>
      <c r="L22" s="82"/>
      <c r="M22" s="83">
        <f>$M$20+$N$21</f>
        <v>134.07821229050276</v>
      </c>
      <c r="N22" s="84"/>
      <c r="O22" s="83">
        <f>$O$20+$P$21</f>
        <v>125.69832402234638</v>
      </c>
      <c r="P22" s="84"/>
      <c r="Q22" s="83">
        <f>$Q$20+$R$21</f>
        <v>125.69832402234636</v>
      </c>
      <c r="R22" s="82"/>
    </row>
    <row r="26" spans="1:18" ht="15.75" thickBot="1"/>
    <row r="27" spans="1:18" ht="27" thickBot="1">
      <c r="A27" s="80" t="s">
        <v>121</v>
      </c>
      <c r="B27" s="81" t="s">
        <v>135</v>
      </c>
    </row>
    <row r="28" spans="1:18" ht="21.75" thickBot="1">
      <c r="A28" s="80"/>
      <c r="B28" s="79" t="s">
        <v>134</v>
      </c>
    </row>
    <row r="29" spans="1:18" ht="42.75" thickBot="1">
      <c r="A29" s="78" t="s">
        <v>125</v>
      </c>
    </row>
    <row r="30" spans="1:18" ht="21.75" thickBot="1">
      <c r="A30" s="77"/>
    </row>
    <row r="31" spans="1:18" ht="42.75" thickBot="1">
      <c r="A31" s="76" t="s">
        <v>126</v>
      </c>
    </row>
    <row r="32" spans="1:18" ht="21.75" thickBot="1">
      <c r="A32" s="75"/>
    </row>
  </sheetData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workbookViewId="0">
      <selection activeCell="C7" sqref="C7"/>
    </sheetView>
  </sheetViews>
  <sheetFormatPr baseColWidth="10" defaultRowHeight="12.75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>
      <c r="B3" s="3" t="s">
        <v>129</v>
      </c>
      <c r="D3" s="4" t="s">
        <v>130</v>
      </c>
      <c r="F3" s="9" t="s">
        <v>131</v>
      </c>
      <c r="H3" s="14" t="s">
        <v>132</v>
      </c>
    </row>
    <row r="4" spans="1:10" ht="15.75">
      <c r="A4" s="3" t="s">
        <v>129</v>
      </c>
      <c r="B4" s="3" t="s">
        <v>11</v>
      </c>
      <c r="C4" s="37" t="s">
        <v>12</v>
      </c>
      <c r="D4" s="4" t="s">
        <v>69</v>
      </c>
      <c r="E4" s="37" t="s">
        <v>70</v>
      </c>
      <c r="F4" s="9" t="s">
        <v>105</v>
      </c>
      <c r="G4" s="41" t="s">
        <v>106</v>
      </c>
      <c r="H4" s="14" t="s">
        <v>61</v>
      </c>
      <c r="I4" s="41" t="s">
        <v>62</v>
      </c>
      <c r="J4">
        <v>5</v>
      </c>
    </row>
    <row r="5" spans="1:10" ht="15.75">
      <c r="A5" s="4" t="s">
        <v>130</v>
      </c>
      <c r="B5" s="5" t="s">
        <v>13</v>
      </c>
      <c r="C5" s="38" t="s">
        <v>14</v>
      </c>
      <c r="D5" s="6" t="s">
        <v>71</v>
      </c>
      <c r="E5" s="39" t="s">
        <v>72</v>
      </c>
      <c r="F5" s="10" t="s">
        <v>107</v>
      </c>
      <c r="G5" s="42" t="s">
        <v>108</v>
      </c>
      <c r="H5" s="15" t="s">
        <v>63</v>
      </c>
      <c r="I5" s="42" t="s">
        <v>64</v>
      </c>
      <c r="J5">
        <v>10</v>
      </c>
    </row>
    <row r="6" spans="1:10" ht="15.75">
      <c r="A6" s="9" t="s">
        <v>131</v>
      </c>
      <c r="B6" s="7" t="s">
        <v>15</v>
      </c>
      <c r="C6" s="38" t="s">
        <v>16</v>
      </c>
      <c r="D6" s="6" t="s">
        <v>73</v>
      </c>
      <c r="E6" s="38" t="s">
        <v>74</v>
      </c>
      <c r="F6" s="11" t="s">
        <v>109</v>
      </c>
      <c r="G6" s="46" t="s">
        <v>110</v>
      </c>
      <c r="H6" s="15" t="s">
        <v>65</v>
      </c>
      <c r="I6" s="42" t="s">
        <v>66</v>
      </c>
      <c r="J6">
        <v>15</v>
      </c>
    </row>
    <row r="7" spans="1:10" ht="15.75">
      <c r="A7" s="14" t="s">
        <v>132</v>
      </c>
      <c r="B7" s="7" t="s">
        <v>17</v>
      </c>
      <c r="C7" s="38" t="s">
        <v>18</v>
      </c>
      <c r="D7" s="6" t="s">
        <v>75</v>
      </c>
      <c r="E7" s="38" t="s">
        <v>76</v>
      </c>
      <c r="F7" s="10" t="s">
        <v>111</v>
      </c>
      <c r="G7" s="42" t="s">
        <v>112</v>
      </c>
      <c r="H7" s="16" t="s">
        <v>67</v>
      </c>
      <c r="I7" s="43" t="s">
        <v>68</v>
      </c>
      <c r="J7">
        <v>20</v>
      </c>
    </row>
    <row r="8" spans="1:10" ht="15.75">
      <c r="B8" s="7" t="s">
        <v>19</v>
      </c>
      <c r="C8" s="38" t="s">
        <v>20</v>
      </c>
      <c r="D8" s="6" t="s">
        <v>77</v>
      </c>
      <c r="E8" s="39" t="s">
        <v>78</v>
      </c>
      <c r="F8" s="10" t="s">
        <v>113</v>
      </c>
      <c r="G8" s="42" t="s">
        <v>114</v>
      </c>
      <c r="J8">
        <v>25</v>
      </c>
    </row>
    <row r="9" spans="1:10" ht="15.75">
      <c r="B9" s="7" t="s">
        <v>21</v>
      </c>
      <c r="C9" s="38" t="s">
        <v>22</v>
      </c>
      <c r="D9" s="6" t="s">
        <v>79</v>
      </c>
      <c r="E9" s="39" t="s">
        <v>80</v>
      </c>
      <c r="F9" s="11" t="s">
        <v>115</v>
      </c>
      <c r="G9" s="46" t="s">
        <v>116</v>
      </c>
      <c r="J9">
        <v>30</v>
      </c>
    </row>
    <row r="10" spans="1:10" ht="15.75">
      <c r="B10" s="7" t="s">
        <v>23</v>
      </c>
      <c r="C10" s="38" t="s">
        <v>24</v>
      </c>
      <c r="D10" s="6" t="s">
        <v>81</v>
      </c>
      <c r="E10" s="39" t="s">
        <v>82</v>
      </c>
      <c r="F10" s="13" t="s">
        <v>117</v>
      </c>
      <c r="G10" s="43" t="s">
        <v>118</v>
      </c>
      <c r="J10">
        <v>35</v>
      </c>
    </row>
    <row r="11" spans="1:10" ht="15.75">
      <c r="B11" s="7" t="s">
        <v>25</v>
      </c>
      <c r="C11" s="38" t="s">
        <v>26</v>
      </c>
      <c r="D11" s="8" t="s">
        <v>83</v>
      </c>
      <c r="E11" s="38" t="s">
        <v>84</v>
      </c>
      <c r="J11">
        <v>40</v>
      </c>
    </row>
    <row r="12" spans="1:10" ht="15.75">
      <c r="B12" s="7" t="s">
        <v>27</v>
      </c>
      <c r="C12" s="38" t="s">
        <v>28</v>
      </c>
      <c r="D12" s="8" t="s">
        <v>85</v>
      </c>
      <c r="E12" s="39" t="s">
        <v>86</v>
      </c>
      <c r="J12">
        <v>45</v>
      </c>
    </row>
    <row r="13" spans="1:10" ht="15.75">
      <c r="B13" s="7" t="s">
        <v>29</v>
      </c>
      <c r="C13" s="38" t="s">
        <v>30</v>
      </c>
      <c r="D13" s="6" t="s">
        <v>87</v>
      </c>
      <c r="E13" s="38" t="s">
        <v>88</v>
      </c>
      <c r="J13">
        <v>50</v>
      </c>
    </row>
    <row r="14" spans="1:10" ht="15.75">
      <c r="B14" s="7" t="s">
        <v>31</v>
      </c>
      <c r="C14" s="38" t="s">
        <v>32</v>
      </c>
      <c r="D14" s="6" t="s">
        <v>89</v>
      </c>
      <c r="E14" s="38" t="s">
        <v>90</v>
      </c>
      <c r="J14">
        <v>55</v>
      </c>
    </row>
    <row r="15" spans="1:10" ht="15.75">
      <c r="B15" s="7" t="s">
        <v>33</v>
      </c>
      <c r="C15" s="38" t="s">
        <v>34</v>
      </c>
      <c r="D15" s="6" t="s">
        <v>91</v>
      </c>
      <c r="E15" s="38" t="s">
        <v>92</v>
      </c>
      <c r="J15">
        <v>60</v>
      </c>
    </row>
    <row r="16" spans="1:10" ht="15.75">
      <c r="B16" s="7" t="s">
        <v>35</v>
      </c>
      <c r="C16" s="38" t="s">
        <v>36</v>
      </c>
      <c r="D16" s="6" t="s">
        <v>93</v>
      </c>
      <c r="E16" s="38" t="s">
        <v>94</v>
      </c>
    </row>
    <row r="17" spans="2:5" ht="15.75">
      <c r="B17" s="5" t="s">
        <v>37</v>
      </c>
      <c r="C17" s="39" t="s">
        <v>38</v>
      </c>
      <c r="D17" s="6" t="s">
        <v>95</v>
      </c>
      <c r="E17" s="38" t="s">
        <v>96</v>
      </c>
    </row>
    <row r="18" spans="2:5" ht="15.75">
      <c r="B18" s="7" t="s">
        <v>39</v>
      </c>
      <c r="C18" s="38" t="s">
        <v>40</v>
      </c>
      <c r="D18" s="6" t="s">
        <v>97</v>
      </c>
      <c r="E18" s="38" t="s">
        <v>98</v>
      </c>
    </row>
    <row r="19" spans="2:5" ht="15.75">
      <c r="B19" s="5" t="s">
        <v>41</v>
      </c>
      <c r="C19" s="38" t="s">
        <v>42</v>
      </c>
      <c r="D19" s="6" t="s">
        <v>99</v>
      </c>
      <c r="E19" s="44" t="s">
        <v>100</v>
      </c>
    </row>
    <row r="20" spans="2:5" ht="15.75">
      <c r="B20" s="7" t="s">
        <v>43</v>
      </c>
      <c r="C20" s="38" t="s">
        <v>44</v>
      </c>
      <c r="D20" s="6" t="s">
        <v>101</v>
      </c>
      <c r="E20" s="44" t="s">
        <v>102</v>
      </c>
    </row>
    <row r="21" spans="2:5" ht="15.75">
      <c r="B21" s="7" t="s">
        <v>45</v>
      </c>
      <c r="C21" s="38" t="s">
        <v>46</v>
      </c>
      <c r="D21" s="6" t="s">
        <v>103</v>
      </c>
      <c r="E21" s="45" t="s">
        <v>104</v>
      </c>
    </row>
    <row r="22" spans="2:5" ht="15.75">
      <c r="B22" s="7" t="s">
        <v>47</v>
      </c>
      <c r="C22" s="38" t="s">
        <v>48</v>
      </c>
    </row>
    <row r="23" spans="2:5" ht="15.75">
      <c r="B23" s="7" t="s">
        <v>49</v>
      </c>
      <c r="C23" s="38" t="s">
        <v>50</v>
      </c>
    </row>
    <row r="24" spans="2:5" ht="15.75">
      <c r="B24" s="5" t="s">
        <v>51</v>
      </c>
      <c r="C24" s="38" t="s">
        <v>52</v>
      </c>
    </row>
    <row r="25" spans="2:5" ht="15.75">
      <c r="B25" s="5" t="s">
        <v>53</v>
      </c>
      <c r="C25" s="39" t="s">
        <v>54</v>
      </c>
    </row>
    <row r="26" spans="2:5" ht="15.75">
      <c r="B26" s="5" t="s">
        <v>55</v>
      </c>
      <c r="C26" s="39" t="s">
        <v>56</v>
      </c>
    </row>
    <row r="27" spans="2:5" ht="15.75">
      <c r="B27" s="5" t="s">
        <v>57</v>
      </c>
      <c r="C27" s="38" t="s">
        <v>58</v>
      </c>
    </row>
    <row r="28" spans="2:5" ht="15.75">
      <c r="B28" s="12" t="s">
        <v>59</v>
      </c>
      <c r="C28" s="40" t="s">
        <v>60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Synthèse</vt:lpstr>
      <vt:lpstr>BdD</vt:lpstr>
      <vt:lpstr>inputbox</vt:lpstr>
      <vt:lpstr>BdD!poste</vt:lpstr>
      <vt:lpstr>BdD!reference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Richard</cp:lastModifiedBy>
  <cp:lastPrinted>2018-05-22T11:50:52Z</cp:lastPrinted>
  <dcterms:created xsi:type="dcterms:W3CDTF">2005-02-01T08:13:31Z</dcterms:created>
  <dcterms:modified xsi:type="dcterms:W3CDTF">2018-07-02T15:18:29Z</dcterms:modified>
</cp:coreProperties>
</file>