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24720" windowHeight="11565"/>
  </bookViews>
  <sheets>
    <sheet name="Matrice" sheetId="1" r:id="rId1"/>
  </sheets>
  <externalReferences>
    <externalReference r:id="rId2"/>
  </externalReferences>
  <definedNames>
    <definedName name="_xlnm._FilterDatabase" localSheetId="0" hidden="1">Matrice!$A$8:$CF$14</definedName>
    <definedName name="_xlnm.Print_Area" localSheetId="0">Matrice!$A$1:$BO$14</definedName>
  </definedNames>
  <calcPr calcId="145621"/>
</workbook>
</file>

<file path=xl/calcChain.xml><?xml version="1.0" encoding="utf-8"?>
<calcChain xmlns="http://schemas.openxmlformats.org/spreadsheetml/2006/main">
  <c r="AF5" i="1" l="1"/>
  <c r="AA5" i="1"/>
  <c r="CF8" i="1"/>
  <c r="CE8" i="1"/>
  <c r="CB5" i="1"/>
  <c r="BM5" i="1"/>
  <c r="BL5" i="1"/>
  <c r="BK5" i="1"/>
  <c r="BF5" i="1"/>
  <c r="BE5" i="1"/>
  <c r="AS5" i="1"/>
  <c r="AR5" i="1"/>
  <c r="AQ5" i="1"/>
  <c r="U5" i="1"/>
  <c r="P5" i="1"/>
  <c r="CF2" i="1"/>
  <c r="CE2" i="1"/>
  <c r="CC2" i="1"/>
  <c r="CB2" i="1"/>
  <c r="CA2" i="1"/>
  <c r="BY2" i="1"/>
  <c r="BS2" i="1"/>
  <c r="BT2" i="1" s="1"/>
  <c r="BR2" i="1"/>
  <c r="BM2" i="1"/>
  <c r="BN2" i="1" s="1"/>
  <c r="BK2" i="1"/>
  <c r="BG2" i="1"/>
  <c r="BH2" i="1" s="1"/>
  <c r="BE2" i="1"/>
  <c r="AY2" i="1"/>
  <c r="AW2" i="1"/>
  <c r="AV2" i="1" s="1"/>
  <c r="AS2" i="1"/>
  <c r="AT2" i="1" s="1"/>
  <c r="AQ2" i="1"/>
  <c r="AL2" i="1"/>
  <c r="AJ2" i="1"/>
  <c r="AK2" i="1" s="1"/>
  <c r="AI2" i="1"/>
  <c r="AM2" i="1" s="1"/>
  <c r="AF2" i="1"/>
  <c r="AE2" i="1"/>
  <c r="AA2" i="1"/>
  <c r="V2" i="1"/>
  <c r="T2" i="1"/>
  <c r="P2" i="1"/>
  <c r="AO5" i="1" l="1"/>
  <c r="BZ2" i="1"/>
  <c r="V5" i="1"/>
  <c r="T5" i="1" s="1"/>
  <c r="AL5" i="1"/>
  <c r="AJ6" i="1" s="1"/>
  <c r="AG5" i="1"/>
  <c r="AO2" i="1"/>
  <c r="BA2" i="1"/>
  <c r="BI2" i="1"/>
  <c r="BO2" i="1"/>
  <c r="AN2" i="1"/>
  <c r="BX2" i="1"/>
  <c r="CC5" i="1"/>
  <c r="AK5" i="1"/>
  <c r="Q5" i="1"/>
  <c r="BW2" i="1"/>
  <c r="AU2" i="1" s="1"/>
  <c r="BU2" i="1"/>
  <c r="BV2" i="1"/>
  <c r="AG2" i="1"/>
  <c r="AI5" i="1"/>
  <c r="BG5" i="1"/>
  <c r="AM5" i="1" l="1"/>
  <c r="BI5" i="1"/>
  <c r="AN5" i="1"/>
  <c r="BO5" i="1"/>
  <c r="BA5" i="1"/>
  <c r="BH5" i="1"/>
  <c r="BZ5" i="1"/>
  <c r="BN5" i="1"/>
  <c r="AT5" i="1"/>
  <c r="X2" i="1"/>
  <c r="X5" i="1" l="1"/>
</calcChain>
</file>

<file path=xl/sharedStrings.xml><?xml version="1.0" encoding="utf-8"?>
<sst xmlns="http://schemas.openxmlformats.org/spreadsheetml/2006/main" count="140" uniqueCount="136">
  <si>
    <t>A</t>
  </si>
  <si>
    <t>m</t>
  </si>
  <si>
    <t>3333 lignes</t>
  </si>
  <si>
    <t>-  BORDEREAU   CLIENT   HT -</t>
  </si>
  <si>
    <t>- DEBOURSE ou DROIT A DEPENSE -</t>
  </si>
  <si>
    <t>- ECART -</t>
  </si>
  <si>
    <t>- SITUATION CLIENT -</t>
  </si>
  <si>
    <t>- AVANCEMENT à FIN  M -</t>
  </si>
  <si>
    <t>-   PROJECTION   A   FIN   DE   CHANTIER   -</t>
  </si>
  <si>
    <t>-  MAIN D'OEUVRE -</t>
  </si>
  <si>
    <t>- BETONS -</t>
  </si>
  <si>
    <t>- ACIERS -</t>
  </si>
  <si>
    <t>- OUTILS  CALCUL -</t>
  </si>
  <si>
    <t>- OUTILS  CONTRÔLE -</t>
  </si>
  <si>
    <t>- OUTILS  MISE EN PAGE -</t>
  </si>
  <si>
    <t>Surfacturation
 en €</t>
  </si>
  <si>
    <t xml:space="preserve">Gain en € </t>
  </si>
  <si>
    <t>Vérif</t>
  </si>
  <si>
    <t>Incrément chapitre</t>
  </si>
  <si>
    <t>Incrément position</t>
  </si>
  <si>
    <t>Quantité Objectif</t>
  </si>
  <si>
    <t>Calcul Bordereau Hors FG</t>
  </si>
  <si>
    <t>Calcul Objectif</t>
  </si>
  <si>
    <t>Quantité mérité</t>
  </si>
  <si>
    <t>Quantité FdC</t>
  </si>
  <si>
    <t>N° Ligne</t>
  </si>
  <si>
    <t>0 = SAISIE</t>
  </si>
  <si>
    <t>Désignation</t>
  </si>
  <si>
    <t>7 = SAISIE</t>
  </si>
  <si>
    <t>8 = SAISIE</t>
  </si>
  <si>
    <t>9 = 7 x 8</t>
  </si>
  <si>
    <t>10 = 9 / (1 + FG)</t>
  </si>
  <si>
    <t>11 = SAISIE</t>
  </si>
  <si>
    <t>12 = 7</t>
  </si>
  <si>
    <t>13 = SAISIE</t>
  </si>
  <si>
    <t>14 = 11 x 12 x 13</t>
  </si>
  <si>
    <t>15 = 10 - 14</t>
  </si>
  <si>
    <t>16 = SAISIE</t>
  </si>
  <si>
    <t>17 = 16 x 8</t>
  </si>
  <si>
    <t>18 = SAISIE</t>
  </si>
  <si>
    <t>19 = SAISIE</t>
  </si>
  <si>
    <t>20 = 16-18-19</t>
  </si>
  <si>
    <t>21 = 20x11x13</t>
  </si>
  <si>
    <t>22 = 20 x 8</t>
  </si>
  <si>
    <t>23 = SAISIE</t>
  </si>
  <si>
    <t>24 = SAISIE</t>
  </si>
  <si>
    <t>25 =24 - 13</t>
  </si>
  <si>
    <t>26 = 11 x 23 x 24</t>
  </si>
  <si>
    <t>27 = 23 x 8</t>
  </si>
  <si>
    <t>28 = 26 - 14</t>
  </si>
  <si>
    <t>29 = 27 - 9</t>
  </si>
  <si>
    <t>30 = 11 x 23</t>
  </si>
  <si>
    <t>31 = SAISIE</t>
  </si>
  <si>
    <t>32 = 11 x  20</t>
  </si>
  <si>
    <t>33 = 32 - 30</t>
  </si>
  <si>
    <t>34 = 31 / 20</t>
  </si>
  <si>
    <t>34 = 11 ou SAISIE</t>
  </si>
  <si>
    <t>35 = 30 - 32</t>
  </si>
  <si>
    <t>36 = SAISIE</t>
  </si>
  <si>
    <t>37 = 11 x 23</t>
  </si>
  <si>
    <t>38 = SAISIE</t>
  </si>
  <si>
    <t>39 = 11 x  20</t>
  </si>
  <si>
    <t>40 = 39 - 38</t>
  </si>
  <si>
    <t>41 = 37 - 39</t>
  </si>
  <si>
    <t>42 = 11 x 23</t>
  </si>
  <si>
    <t>43 = SAISIE</t>
  </si>
  <si>
    <t>44 = 11 x  20</t>
  </si>
  <si>
    <t>45 = 44 - 43</t>
  </si>
  <si>
    <t>46 = 42 -44</t>
  </si>
  <si>
    <t>Code ana.</t>
  </si>
  <si>
    <t>Ecart entre Q Fdc et Q. Méritée</t>
  </si>
  <si>
    <t>Copie formules calcul</t>
  </si>
  <si>
    <t>Heures Estimées Fdc</t>
  </si>
  <si>
    <t>Delta 
Heures Etimée et Heures Obj.
R.Ch.</t>
  </si>
  <si>
    <t>Code Tâche</t>
  </si>
  <si>
    <t>N° Ouvrage</t>
  </si>
  <si>
    <t>N° Méreurs</t>
  </si>
  <si>
    <t>Chap.</t>
  </si>
  <si>
    <t>Pos.</t>
  </si>
  <si>
    <t>D1</t>
  </si>
  <si>
    <t>D2</t>
  </si>
  <si>
    <t>D3</t>
  </si>
  <si>
    <t>D4</t>
  </si>
  <si>
    <t>Code Ana.</t>
  </si>
  <si>
    <t>Nom du ST</t>
  </si>
  <si>
    <t>U.</t>
  </si>
  <si>
    <t>Quantité</t>
  </si>
  <si>
    <t>PU</t>
  </si>
  <si>
    <t>Total Bordereau</t>
  </si>
  <si>
    <t>Total Bordereau hors FG</t>
  </si>
  <si>
    <t>X1</t>
  </si>
  <si>
    <t>Ratio</t>
  </si>
  <si>
    <t>Qté tâche</t>
  </si>
  <si>
    <t>Total Déboursé</t>
  </si>
  <si>
    <t>X2</t>
  </si>
  <si>
    <t>Ecart Bordereau hors FG / Déboursé</t>
  </si>
  <si>
    <t>X3</t>
  </si>
  <si>
    <t>Qtés Client Bordereau</t>
  </si>
  <si>
    <t>Situation Client</t>
  </si>
  <si>
    <t>Quantité de sur-facturation</t>
  </si>
  <si>
    <t>Quantité de Gain</t>
  </si>
  <si>
    <t>X4</t>
  </si>
  <si>
    <t>Qtés méritées Bordereau</t>
  </si>
  <si>
    <t>Budget mérité</t>
  </si>
  <si>
    <t>Situation Travaux méritée</t>
  </si>
  <si>
    <t>X5</t>
  </si>
  <si>
    <t>Quantité Bordereau Client FdC</t>
  </si>
  <si>
    <t>P.U. cde si traité si non P.U. de l'objectif</t>
  </si>
  <si>
    <t>Ecarts entre PU Objectif et PU Cde</t>
  </si>
  <si>
    <t>Total Déboursé Recalé FdC</t>
  </si>
  <si>
    <t>Total Bordereau Client Fdc</t>
  </si>
  <si>
    <t>Recalage Déboursé à Fin de Chantier</t>
  </si>
  <si>
    <t>Recalage Bordereau Client à fin de Chantier</t>
  </si>
  <si>
    <t>X6</t>
  </si>
  <si>
    <t xml:space="preserve">Quantité Heures </t>
  </si>
  <si>
    <t>Heures Dépense en cumul</t>
  </si>
  <si>
    <t>Heures Avancées en cumul</t>
  </si>
  <si>
    <t>Delta</t>
  </si>
  <si>
    <t>Ratios H / Unité Œuvre</t>
  </si>
  <si>
    <t>X7</t>
  </si>
  <si>
    <t>Ratio 
Heures Estimé fdc</t>
  </si>
  <si>
    <t>X8</t>
  </si>
  <si>
    <t>R.A.D. 
Heures</t>
  </si>
  <si>
    <t>X9</t>
  </si>
  <si>
    <t>RAPPEL Ratios Soumission</t>
  </si>
  <si>
    <t>X10</t>
  </si>
  <si>
    <t xml:space="preserve">Quantité Bétons </t>
  </si>
  <si>
    <t>M3 Dépense en cumul</t>
  </si>
  <si>
    <t>M3 Avance en cumul</t>
  </si>
  <si>
    <t>R.A.D. 
M3 Bétons</t>
  </si>
  <si>
    <t>X11</t>
  </si>
  <si>
    <t xml:space="preserve">Quantité Aciers </t>
  </si>
  <si>
    <t>Kg Dépense en cumul</t>
  </si>
  <si>
    <t>Kg Avance en cumul</t>
  </si>
  <si>
    <t>R.A.D. 
Kg Aciers</t>
  </si>
  <si>
    <t>X12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</si>
</sst>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-* #,##0.00\ _€_-;\-* #,##0.00\ _€_-;_-* &quot;-&quot;??\ _€_-;_-@_-"/>
    <numFmt numFmtId="164" formatCode="_-* #,##0.00\ _F_-;\-* #,##0.00\ _F_-;_-* &quot;-&quot;??\ _F_-;_-@_-"/>
    <numFmt numFmtId="165" formatCode="_-* #,##0\ _F_-;\-* #,##0\ _F_-;_-* &quot;-&quot;??\ _F_-;_-@_-"/>
    <numFmt numFmtId="166" formatCode="#,##0_ ;[Red]\-#,##0\ "/>
    <numFmt numFmtId="167" formatCode="#,##0.00_ ;[Red]\-#,##0.00\ "/>
    <numFmt numFmtId="168" formatCode="d\ mmmm\ yyyy"/>
    <numFmt numFmtId="169" formatCode="#,##0.000"/>
    <numFmt numFmtId="170" formatCode="#,##0&quot; h&quot;"/>
    <numFmt numFmtId="171" formatCode="#,##0&quot; m3&quot;"/>
    <numFmt numFmtId="172" formatCode="#,##0&quot; kg&quot;"/>
    <numFmt numFmtId="173" formatCode="_-* #,##0\ [$€-40C]_-;\-* #,##0\ [$€-40C]_-;_-* &quot;-&quot;??\ [$€-40C]_-;_-@_-"/>
  </numFmts>
  <fonts count="36" x14ac:knownFonts="1">
    <font>
      <sz val="10"/>
      <color theme="1"/>
      <name val="Comic Sans MS"/>
      <family val="2"/>
    </font>
    <font>
      <sz val="10"/>
      <color theme="1"/>
      <name val="Comic Sans MS"/>
      <family val="2"/>
    </font>
    <font>
      <b/>
      <sz val="12"/>
      <color rgb="FF000000"/>
      <name val="Comic Sans MS"/>
      <family val="4"/>
    </font>
    <font>
      <sz val="8"/>
      <color rgb="FF000000"/>
      <name val="Tahoma"/>
      <family val="2"/>
    </font>
    <font>
      <sz val="10"/>
      <name val="Arial"/>
      <family val="2"/>
    </font>
    <font>
      <sz val="12"/>
      <name val="Comic Sans MS"/>
      <family val="4"/>
    </font>
    <font>
      <b/>
      <sz val="12"/>
      <color indexed="10"/>
      <name val="Comic Sans MS"/>
      <family val="4"/>
    </font>
    <font>
      <b/>
      <sz val="12"/>
      <name val="Comic Sans MS"/>
      <family val="4"/>
    </font>
    <font>
      <sz val="12"/>
      <color rgb="FF2616F6"/>
      <name val="Comic Sans MS"/>
      <family val="4"/>
    </font>
    <font>
      <b/>
      <sz val="12"/>
      <color rgb="FFFF0000"/>
      <name val="Comic Sans MS"/>
      <family val="4"/>
    </font>
    <font>
      <b/>
      <sz val="9"/>
      <name val="Comic Sans MS"/>
      <family val="4"/>
    </font>
    <font>
      <sz val="10"/>
      <color rgb="FF2616F6"/>
      <name val="Comic Sans MS"/>
      <family val="4"/>
    </font>
    <font>
      <sz val="10"/>
      <name val="Comic Sans MS"/>
      <family val="4"/>
    </font>
    <font>
      <b/>
      <sz val="10"/>
      <name val="Comic Sans MS"/>
      <family val="4"/>
    </font>
    <font>
      <b/>
      <sz val="10"/>
      <color rgb="FFFF0000"/>
      <name val="Comic Sans MS"/>
      <family val="4"/>
    </font>
    <font>
      <b/>
      <sz val="10"/>
      <color indexed="10"/>
      <name val="Comic Sans MS"/>
      <family val="4"/>
    </font>
    <font>
      <b/>
      <i/>
      <u/>
      <sz val="10"/>
      <color rgb="FF2616F6"/>
      <name val="Comic Sans MS"/>
      <family val="4"/>
    </font>
    <font>
      <sz val="10"/>
      <color rgb="FFFF0000"/>
      <name val="Comic Sans MS"/>
      <family val="4"/>
    </font>
    <font>
      <sz val="12"/>
      <name val="Arial"/>
      <family val="2"/>
    </font>
    <font>
      <b/>
      <i/>
      <sz val="14"/>
      <color indexed="18"/>
      <name val="Comic Sans MS"/>
      <family val="4"/>
    </font>
    <font>
      <i/>
      <sz val="12"/>
      <color rgb="FF2616F6"/>
      <name val="Comic Sans MS"/>
      <family val="4"/>
    </font>
    <font>
      <b/>
      <sz val="11"/>
      <name val="Comic Sans MS"/>
      <family val="4"/>
    </font>
    <font>
      <b/>
      <sz val="9"/>
      <color indexed="10"/>
      <name val="Comic Sans MS"/>
      <family val="4"/>
    </font>
    <font>
      <b/>
      <sz val="9"/>
      <color rgb="FF2616F6"/>
      <name val="Comic Sans MS"/>
      <family val="4"/>
    </font>
    <font>
      <b/>
      <sz val="9"/>
      <color rgb="FFFF0000"/>
      <name val="Comic Sans MS"/>
      <family val="4"/>
    </font>
    <font>
      <b/>
      <sz val="9"/>
      <color rgb="FF000000"/>
      <name val="Comic Sans MS"/>
      <family val="4"/>
    </font>
    <font>
      <b/>
      <sz val="8"/>
      <name val="Comic Sans MS"/>
      <family val="4"/>
    </font>
    <font>
      <b/>
      <sz val="8"/>
      <color rgb="FFFF0000"/>
      <name val="Comic Sans MS"/>
      <family val="4"/>
    </font>
    <font>
      <b/>
      <sz val="8"/>
      <color rgb="FF2616F6"/>
      <name val="Comic Sans MS"/>
      <family val="4"/>
    </font>
    <font>
      <b/>
      <sz val="7"/>
      <name val="Comic Sans MS"/>
      <family val="4"/>
    </font>
    <font>
      <b/>
      <sz val="8"/>
      <color indexed="10"/>
      <name val="Comic Sans MS"/>
      <family val="4"/>
    </font>
    <font>
      <b/>
      <sz val="10"/>
      <color rgb="FFFFFFCC"/>
      <name val="Comic Sans MS"/>
      <family val="4"/>
    </font>
    <font>
      <b/>
      <sz val="10"/>
      <color rgb="FF2616F6"/>
      <name val="Comic Sans MS"/>
      <family val="4"/>
    </font>
    <font>
      <b/>
      <sz val="12"/>
      <color theme="0"/>
      <name val="Comic Sans MS"/>
      <family val="4"/>
    </font>
    <font>
      <b/>
      <sz val="12"/>
      <color rgb="FF00FF99"/>
      <name val="Comic Sans MS"/>
      <family val="4"/>
    </font>
    <font>
      <b/>
      <sz val="9"/>
      <color rgb="FFFFFFFF"/>
      <name val="Comic Sans MS"/>
      <family val="4"/>
    </font>
  </fonts>
  <fills count="9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ECFF"/>
        <bgColor indexed="64"/>
      </patternFill>
    </fill>
  </fills>
  <borders count="47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auto="1"/>
      </top>
      <bottom/>
      <diagonal/>
    </border>
    <border>
      <left style="hair">
        <color indexed="64"/>
      </left>
      <right style="thin">
        <color indexed="64"/>
      </right>
      <top style="double">
        <color auto="1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</cellStyleXfs>
  <cellXfs count="281">
    <xf numFmtId="0" fontId="0" fillId="0" borderId="0" xfId="0"/>
    <xf numFmtId="1" fontId="5" fillId="0" borderId="0" xfId="2" applyNumberFormat="1" applyFont="1" applyAlignment="1" applyProtection="1">
      <alignment horizontal="center"/>
      <protection locked="0"/>
    </xf>
    <xf numFmtId="4" fontId="5" fillId="0" borderId="0" xfId="2" applyNumberFormat="1" applyFont="1" applyProtection="1">
      <protection locked="0"/>
    </xf>
    <xf numFmtId="4" fontId="6" fillId="0" borderId="0" xfId="2" applyNumberFormat="1" applyFont="1" applyProtection="1">
      <protection locked="0"/>
    </xf>
    <xf numFmtId="0" fontId="7" fillId="0" borderId="0" xfId="0" applyFont="1" applyBorder="1" applyAlignment="1" applyProtection="1">
      <alignment horizontal="left" vertical="center"/>
    </xf>
    <xf numFmtId="0" fontId="5" fillId="0" borderId="0" xfId="2" applyNumberFormat="1" applyFont="1" applyAlignment="1" applyProtection="1">
      <alignment horizontal="center"/>
      <protection locked="0"/>
    </xf>
    <xf numFmtId="4" fontId="8" fillId="0" borderId="0" xfId="2" applyNumberFormat="1" applyFont="1" applyProtection="1">
      <protection locked="0"/>
    </xf>
    <xf numFmtId="4" fontId="9" fillId="0" borderId="0" xfId="2" applyNumberFormat="1" applyFont="1" applyProtection="1">
      <protection locked="0"/>
    </xf>
    <xf numFmtId="4" fontId="5" fillId="0" borderId="0" xfId="2" applyNumberFormat="1" applyFont="1" applyAlignment="1" applyProtection="1">
      <alignment horizontal="center"/>
      <protection locked="0"/>
    </xf>
    <xf numFmtId="4" fontId="5" fillId="0" borderId="0" xfId="2" applyNumberFormat="1" applyFont="1" applyProtection="1"/>
    <xf numFmtId="4" fontId="5" fillId="0" borderId="0" xfId="2" applyNumberFormat="1" applyFont="1" applyAlignment="1" applyProtection="1">
      <alignment horizontal="center"/>
    </xf>
    <xf numFmtId="4" fontId="5" fillId="0" borderId="0" xfId="2" applyNumberFormat="1" applyFont="1" applyFill="1" applyBorder="1" applyAlignment="1" applyProtection="1">
      <alignment horizontal="center"/>
    </xf>
    <xf numFmtId="165" fontId="10" fillId="0" borderId="0" xfId="3" applyNumberFormat="1" applyFont="1" applyBorder="1" applyAlignment="1" applyProtection="1">
      <alignment horizontal="center" vertical="center"/>
    </xf>
    <xf numFmtId="4" fontId="5" fillId="0" borderId="0" xfId="2" applyNumberFormat="1" applyFont="1" applyBorder="1" applyAlignment="1" applyProtection="1">
      <alignment horizontal="center"/>
      <protection locked="0"/>
    </xf>
    <xf numFmtId="4" fontId="11" fillId="0" borderId="0" xfId="2" applyNumberFormat="1" applyFont="1" applyFill="1" applyBorder="1" applyProtection="1">
      <protection locked="0"/>
    </xf>
    <xf numFmtId="4" fontId="12" fillId="0" borderId="0" xfId="2" applyNumberFormat="1" applyFont="1" applyFill="1" applyBorder="1" applyProtection="1">
      <protection locked="0"/>
    </xf>
    <xf numFmtId="4" fontId="5" fillId="0" borderId="0" xfId="2" applyNumberFormat="1" applyFont="1" applyFill="1" applyBorder="1" applyAlignment="1" applyProtection="1">
      <alignment horizontal="center"/>
      <protection locked="0"/>
    </xf>
    <xf numFmtId="3" fontId="5" fillId="0" borderId="0" xfId="2" applyNumberFormat="1" applyFont="1" applyAlignment="1" applyProtection="1">
      <alignment horizontal="center"/>
      <protection locked="0"/>
    </xf>
    <xf numFmtId="3" fontId="5" fillId="0" borderId="0" xfId="2" applyNumberFormat="1" applyFont="1" applyFill="1" applyAlignment="1" applyProtection="1">
      <alignment horizontal="center"/>
      <protection locked="0"/>
    </xf>
    <xf numFmtId="4" fontId="12" fillId="0" borderId="0" xfId="2" applyNumberFormat="1" applyFont="1" applyFill="1" applyBorder="1" applyAlignment="1" applyProtection="1">
      <alignment horizontal="left"/>
      <protection locked="0"/>
    </xf>
    <xf numFmtId="4" fontId="5" fillId="0" borderId="0" xfId="2" applyNumberFormat="1" applyFont="1" applyFill="1" applyAlignment="1" applyProtection="1">
      <alignment horizontal="center"/>
      <protection locked="0"/>
    </xf>
    <xf numFmtId="165" fontId="5" fillId="0" borderId="0" xfId="3" applyNumberFormat="1" applyFont="1" applyAlignment="1" applyProtection="1">
      <alignment horizontal="center"/>
      <protection locked="0"/>
    </xf>
    <xf numFmtId="165" fontId="5" fillId="0" borderId="0" xfId="3" applyNumberFormat="1" applyFont="1" applyFill="1" applyAlignment="1" applyProtection="1">
      <alignment horizontal="center"/>
      <protection locked="0"/>
    </xf>
    <xf numFmtId="0" fontId="5" fillId="0" borderId="0" xfId="2" applyNumberFormat="1" applyFont="1" applyAlignment="1" applyProtection="1">
      <alignment horizontal="center"/>
      <protection locked="0" hidden="1"/>
    </xf>
    <xf numFmtId="164" fontId="5" fillId="0" borderId="0" xfId="3" applyFont="1" applyAlignment="1" applyProtection="1">
      <alignment horizontal="center"/>
      <protection locked="0" hidden="1"/>
    </xf>
    <xf numFmtId="164" fontId="5" fillId="0" borderId="0" xfId="3" applyFont="1" applyAlignment="1" applyProtection="1">
      <alignment horizontal="center"/>
      <protection locked="0"/>
    </xf>
    <xf numFmtId="1" fontId="13" fillId="2" borderId="1" xfId="2" applyNumberFormat="1" applyFont="1" applyFill="1" applyBorder="1" applyAlignment="1" applyProtection="1">
      <alignment horizontal="center"/>
      <protection locked="0"/>
    </xf>
    <xf numFmtId="3" fontId="14" fillId="0" borderId="2" xfId="2" applyNumberFormat="1" applyFont="1" applyFill="1" applyBorder="1" applyAlignment="1" applyProtection="1">
      <alignment horizontal="center"/>
      <protection locked="0"/>
    </xf>
    <xf numFmtId="3" fontId="15" fillId="0" borderId="0" xfId="2" applyNumberFormat="1" applyFont="1" applyFill="1" applyBorder="1" applyAlignment="1" applyProtection="1">
      <alignment horizontal="center"/>
      <protection locked="0"/>
    </xf>
    <xf numFmtId="0" fontId="13" fillId="3" borderId="3" xfId="2" applyFont="1" applyFill="1" applyBorder="1" applyAlignment="1" applyProtection="1">
      <alignment horizontal="left" indent="1"/>
      <protection locked="0"/>
    </xf>
    <xf numFmtId="0" fontId="12" fillId="0" borderId="4" xfId="2" applyFont="1" applyBorder="1" applyProtection="1">
      <protection locked="0"/>
    </xf>
    <xf numFmtId="0" fontId="12" fillId="0" borderId="0" xfId="2" applyFont="1" applyBorder="1" applyProtection="1">
      <protection locked="0"/>
    </xf>
    <xf numFmtId="0" fontId="16" fillId="0" borderId="0" xfId="0" applyFont="1" applyFill="1" applyBorder="1" applyAlignment="1" applyProtection="1">
      <alignment horizontal="left" vertical="center"/>
      <protection locked="0"/>
    </xf>
    <xf numFmtId="0" fontId="12" fillId="0" borderId="0" xfId="0" applyFont="1" applyFill="1" applyBorder="1" applyAlignment="1" applyProtection="1">
      <alignment horizontal="left" vertical="center"/>
      <protection locked="0"/>
    </xf>
    <xf numFmtId="0" fontId="17" fillId="0" borderId="0" xfId="0" applyFont="1" applyFill="1" applyBorder="1" applyAlignment="1" applyProtection="1">
      <alignment horizontal="right" vertical="center"/>
      <protection locked="0"/>
    </xf>
    <xf numFmtId="0" fontId="17" fillId="0" borderId="5" xfId="0" applyFont="1" applyFill="1" applyBorder="1" applyAlignment="1" applyProtection="1">
      <alignment horizontal="center" vertical="center"/>
      <protection locked="0"/>
    </xf>
    <xf numFmtId="3" fontId="11" fillId="0" borderId="5" xfId="0" applyNumberFormat="1" applyFont="1" applyFill="1" applyBorder="1" applyAlignment="1" applyProtection="1">
      <alignment horizontal="left" vertical="center"/>
      <protection locked="0"/>
    </xf>
    <xf numFmtId="0" fontId="12" fillId="0" borderId="5" xfId="0" applyFont="1" applyFill="1" applyBorder="1" applyAlignment="1" applyProtection="1">
      <alignment horizontal="center" vertical="center"/>
    </xf>
    <xf numFmtId="4" fontId="11" fillId="0" borderId="6" xfId="2" applyNumberFormat="1" applyFont="1" applyFill="1" applyBorder="1" applyProtection="1"/>
    <xf numFmtId="4" fontId="11" fillId="0" borderId="7" xfId="2" applyNumberFormat="1" applyFont="1" applyFill="1" applyBorder="1" applyProtection="1"/>
    <xf numFmtId="4" fontId="12" fillId="0" borderId="5" xfId="2" applyNumberFormat="1" applyFont="1" applyFill="1" applyBorder="1" applyProtection="1"/>
    <xf numFmtId="4" fontId="12" fillId="0" borderId="8" xfId="2" applyNumberFormat="1" applyFont="1" applyFill="1" applyBorder="1" applyProtection="1"/>
    <xf numFmtId="4" fontId="12" fillId="0" borderId="0" xfId="2" applyNumberFormat="1" applyFont="1" applyFill="1" applyBorder="1" applyProtection="1"/>
    <xf numFmtId="4" fontId="11" fillId="0" borderId="9" xfId="2" applyNumberFormat="1" applyFont="1" applyFill="1" applyBorder="1" applyProtection="1">
      <protection locked="0"/>
    </xf>
    <xf numFmtId="4" fontId="12" fillId="0" borderId="10" xfId="2" applyNumberFormat="1" applyFont="1" applyFill="1" applyBorder="1" applyProtection="1">
      <protection locked="0"/>
    </xf>
    <xf numFmtId="4" fontId="11" fillId="0" borderId="11" xfId="2" applyNumberFormat="1" applyFont="1" applyFill="1" applyBorder="1" applyProtection="1">
      <protection locked="0"/>
    </xf>
    <xf numFmtId="4" fontId="12" fillId="0" borderId="1" xfId="2" applyNumberFormat="1" applyFont="1" applyFill="1" applyBorder="1" applyProtection="1">
      <protection locked="0"/>
    </xf>
    <xf numFmtId="166" fontId="12" fillId="0" borderId="1" xfId="2" applyNumberFormat="1" applyFont="1" applyFill="1" applyBorder="1" applyProtection="1">
      <protection locked="0"/>
    </xf>
    <xf numFmtId="167" fontId="12" fillId="0" borderId="3" xfId="2" applyNumberFormat="1" applyFont="1" applyFill="1" applyBorder="1" applyProtection="1">
      <protection locked="0"/>
    </xf>
    <xf numFmtId="4" fontId="11" fillId="0" borderId="12" xfId="2" applyNumberFormat="1" applyFont="1" applyFill="1" applyBorder="1" applyProtection="1">
      <protection locked="0"/>
    </xf>
    <xf numFmtId="4" fontId="12" fillId="0" borderId="8" xfId="2" applyNumberFormat="1" applyFont="1" applyFill="1" applyBorder="1" applyProtection="1">
      <protection locked="0"/>
    </xf>
    <xf numFmtId="164" fontId="11" fillId="0" borderId="12" xfId="2" applyNumberFormat="1" applyFont="1" applyBorder="1" applyAlignment="1" applyProtection="1">
      <alignment horizontal="center" vertical="center"/>
      <protection locked="0"/>
    </xf>
    <xf numFmtId="164" fontId="11" fillId="0" borderId="8" xfId="2" applyNumberFormat="1" applyFont="1" applyBorder="1" applyAlignment="1" applyProtection="1">
      <alignment horizontal="center" vertical="center"/>
      <protection locked="0"/>
    </xf>
    <xf numFmtId="4" fontId="12" fillId="0" borderId="12" xfId="2" applyNumberFormat="1" applyFont="1" applyFill="1" applyBorder="1" applyProtection="1">
      <protection locked="0"/>
    </xf>
    <xf numFmtId="4" fontId="12" fillId="0" borderId="5" xfId="2" applyNumberFormat="1" applyFont="1" applyFill="1" applyBorder="1" applyProtection="1">
      <protection locked="0"/>
    </xf>
    <xf numFmtId="4" fontId="11" fillId="0" borderId="4" xfId="2" applyNumberFormat="1" applyFont="1" applyFill="1" applyBorder="1" applyProtection="1">
      <protection locked="0"/>
    </xf>
    <xf numFmtId="4" fontId="12" fillId="0" borderId="4" xfId="2" applyNumberFormat="1" applyFont="1" applyFill="1" applyBorder="1" applyProtection="1">
      <protection locked="0"/>
    </xf>
    <xf numFmtId="3" fontId="12" fillId="0" borderId="12" xfId="2" applyNumberFormat="1" applyFont="1" applyFill="1" applyBorder="1" applyAlignment="1" applyProtection="1">
      <alignment horizontal="center"/>
      <protection locked="0"/>
    </xf>
    <xf numFmtId="3" fontId="11" fillId="0" borderId="5" xfId="2" applyNumberFormat="1" applyFont="1" applyFill="1" applyBorder="1" applyProtection="1">
      <protection locked="0"/>
    </xf>
    <xf numFmtId="3" fontId="12" fillId="0" borderId="5" xfId="2" applyNumberFormat="1" applyFont="1" applyFill="1" applyBorder="1" applyProtection="1">
      <protection locked="0"/>
    </xf>
    <xf numFmtId="3" fontId="12" fillId="0" borderId="8" xfId="2" applyNumberFormat="1" applyFont="1" applyFill="1" applyBorder="1" applyProtection="1">
      <protection locked="0"/>
    </xf>
    <xf numFmtId="4" fontId="12" fillId="0" borderId="13" xfId="2" applyNumberFormat="1" applyFont="1" applyFill="1" applyBorder="1" applyAlignment="1" applyProtection="1">
      <alignment horizontal="center"/>
      <protection locked="0"/>
    </xf>
    <xf numFmtId="4" fontId="12" fillId="0" borderId="0" xfId="2" applyNumberFormat="1" applyFont="1" applyFill="1" applyBorder="1" applyAlignment="1" applyProtection="1">
      <alignment horizontal="center"/>
      <protection locked="0"/>
    </xf>
    <xf numFmtId="4" fontId="12" fillId="0" borderId="2" xfId="2" applyNumberFormat="1" applyFont="1" applyFill="1" applyBorder="1" applyAlignment="1" applyProtection="1">
      <alignment horizontal="left"/>
      <protection locked="0"/>
    </xf>
    <xf numFmtId="164" fontId="11" fillId="0" borderId="1" xfId="3" applyNumberFormat="1" applyFont="1" applyFill="1" applyBorder="1" applyAlignment="1" applyProtection="1">
      <alignment horizontal="center"/>
      <protection locked="0"/>
    </xf>
    <xf numFmtId="165" fontId="12" fillId="0" borderId="1" xfId="3" applyNumberFormat="1" applyFont="1" applyFill="1" applyBorder="1" applyAlignment="1" applyProtection="1">
      <alignment horizontal="left"/>
      <protection locked="0"/>
    </xf>
    <xf numFmtId="4" fontId="12" fillId="0" borderId="2" xfId="2" applyNumberFormat="1" applyFont="1" applyFill="1" applyBorder="1" applyAlignment="1" applyProtection="1">
      <alignment horizontal="center"/>
      <protection locked="0"/>
    </xf>
    <xf numFmtId="165" fontId="12" fillId="0" borderId="12" xfId="3" applyNumberFormat="1" applyFont="1" applyFill="1" applyBorder="1" applyAlignment="1" applyProtection="1">
      <alignment horizontal="center"/>
      <protection locked="0"/>
    </xf>
    <xf numFmtId="165" fontId="11" fillId="0" borderId="5" xfId="3" applyNumberFormat="1" applyFont="1" applyFill="1" applyBorder="1" applyProtection="1">
      <protection locked="0"/>
    </xf>
    <xf numFmtId="165" fontId="12" fillId="0" borderId="5" xfId="3" applyNumberFormat="1" applyFont="1" applyFill="1" applyBorder="1" applyProtection="1">
      <protection locked="0"/>
    </xf>
    <xf numFmtId="165" fontId="12" fillId="0" borderId="8" xfId="3" applyNumberFormat="1" applyFont="1" applyFill="1" applyBorder="1" applyProtection="1">
      <protection locked="0"/>
    </xf>
    <xf numFmtId="0" fontId="12" fillId="0" borderId="0" xfId="2" applyNumberFormat="1" applyFont="1" applyFill="1" applyAlignment="1" applyProtection="1">
      <alignment horizontal="right"/>
      <protection locked="0" hidden="1"/>
    </xf>
    <xf numFmtId="165" fontId="12" fillId="0" borderId="0" xfId="3" applyNumberFormat="1" applyFont="1" applyFill="1" applyAlignment="1" applyProtection="1">
      <alignment horizontal="right"/>
      <protection locked="0" hidden="1"/>
    </xf>
    <xf numFmtId="164" fontId="12" fillId="0" borderId="0" xfId="3" applyFont="1" applyFill="1" applyAlignment="1" applyProtection="1">
      <alignment horizontal="right"/>
      <protection locked="0" hidden="1"/>
    </xf>
    <xf numFmtId="164" fontId="12" fillId="0" borderId="0" xfId="3" applyFont="1" applyFill="1" applyAlignment="1" applyProtection="1">
      <alignment horizontal="center"/>
      <protection locked="0" hidden="1"/>
    </xf>
    <xf numFmtId="164" fontId="12" fillId="0" borderId="0" xfId="3" applyFont="1" applyFill="1" applyProtection="1">
      <protection locked="0" hidden="1"/>
    </xf>
    <xf numFmtId="3" fontId="18" fillId="0" borderId="0" xfId="0" applyNumberFormat="1" applyFont="1" applyAlignment="1">
      <alignment horizontal="center"/>
    </xf>
    <xf numFmtId="164" fontId="12" fillId="0" borderId="0" xfId="3" applyFont="1" applyFill="1" applyProtection="1">
      <protection locked="0"/>
    </xf>
    <xf numFmtId="4" fontId="12" fillId="0" borderId="0" xfId="2" applyNumberFormat="1" applyFont="1" applyFill="1" applyProtection="1">
      <protection locked="0"/>
    </xf>
    <xf numFmtId="1" fontId="7" fillId="0" borderId="0" xfId="2" applyNumberFormat="1" applyFont="1" applyAlignment="1" applyProtection="1">
      <alignment horizontal="center"/>
      <protection locked="0"/>
    </xf>
    <xf numFmtId="4" fontId="7" fillId="0" borderId="0" xfId="2" quotePrefix="1" applyNumberFormat="1" applyFont="1" applyFill="1" applyBorder="1" applyAlignment="1" applyProtection="1">
      <alignment horizontal="centerContinuous"/>
      <protection locked="0"/>
    </xf>
    <xf numFmtId="4" fontId="6" fillId="0" borderId="0" xfId="2" quotePrefix="1" applyNumberFormat="1" applyFont="1" applyFill="1" applyBorder="1" applyAlignment="1" applyProtection="1">
      <alignment horizontal="centerContinuous"/>
      <protection locked="0"/>
    </xf>
    <xf numFmtId="4" fontId="20" fillId="0" borderId="0" xfId="2" applyNumberFormat="1" applyFont="1" applyAlignment="1" applyProtection="1">
      <alignment horizontal="center"/>
      <protection locked="0"/>
    </xf>
    <xf numFmtId="4" fontId="7" fillId="0" borderId="0" xfId="2" applyNumberFormat="1" applyFont="1" applyAlignment="1" applyProtection="1">
      <alignment horizontal="center"/>
      <protection locked="0"/>
    </xf>
    <xf numFmtId="4" fontId="7" fillId="0" borderId="0" xfId="2" quotePrefix="1" applyNumberFormat="1" applyFont="1" applyFill="1" applyBorder="1" applyAlignment="1" applyProtection="1">
      <alignment horizontal="centerContinuous"/>
    </xf>
    <xf numFmtId="4" fontId="2" fillId="5" borderId="14" xfId="2" quotePrefix="1" applyNumberFormat="1" applyFont="1" applyFill="1" applyBorder="1" applyAlignment="1" applyProtection="1">
      <alignment horizontal="centerContinuous"/>
      <protection locked="0"/>
    </xf>
    <xf numFmtId="4" fontId="7" fillId="0" borderId="14" xfId="2" quotePrefix="1" applyNumberFormat="1" applyFont="1" applyBorder="1" applyAlignment="1" applyProtection="1">
      <alignment horizontal="center"/>
      <protection locked="0"/>
    </xf>
    <xf numFmtId="4" fontId="7" fillId="0" borderId="0" xfId="2" quotePrefix="1" applyNumberFormat="1" applyFont="1" applyBorder="1" applyAlignment="1" applyProtection="1">
      <alignment horizontal="centerContinuous"/>
      <protection locked="0"/>
    </xf>
    <xf numFmtId="169" fontId="21" fillId="2" borderId="14" xfId="2" quotePrefix="1" applyNumberFormat="1" applyFont="1" applyFill="1" applyBorder="1" applyAlignment="1" applyProtection="1">
      <alignment horizontal="left" indent="1"/>
      <protection locked="0"/>
    </xf>
    <xf numFmtId="3" fontId="7" fillId="2" borderId="14" xfId="2" quotePrefix="1" applyNumberFormat="1" applyFont="1" applyFill="1" applyBorder="1" applyAlignment="1" applyProtection="1">
      <alignment horizontal="left"/>
      <protection locked="0"/>
    </xf>
    <xf numFmtId="4" fontId="7" fillId="0" borderId="0" xfId="2" quotePrefix="1" applyNumberFormat="1" applyFont="1" applyBorder="1" applyAlignment="1" applyProtection="1">
      <protection locked="0"/>
    </xf>
    <xf numFmtId="3" fontId="21" fillId="2" borderId="14" xfId="2" quotePrefix="1" applyNumberFormat="1" applyFont="1" applyFill="1" applyBorder="1" applyAlignment="1" applyProtection="1">
      <alignment horizontal="centerContinuous"/>
      <protection locked="0"/>
    </xf>
    <xf numFmtId="3" fontId="7" fillId="2" borderId="14" xfId="2" quotePrefix="1" applyNumberFormat="1" applyFont="1" applyFill="1" applyBorder="1" applyAlignment="1" applyProtection="1">
      <alignment horizontal="centerContinuous"/>
      <protection locked="0"/>
    </xf>
    <xf numFmtId="165" fontId="21" fillId="2" borderId="14" xfId="3" quotePrefix="1" applyNumberFormat="1" applyFont="1" applyFill="1" applyBorder="1" applyAlignment="1" applyProtection="1">
      <alignment horizontal="centerContinuous"/>
      <protection locked="0"/>
    </xf>
    <xf numFmtId="165" fontId="7" fillId="2" borderId="14" xfId="3" quotePrefix="1" applyNumberFormat="1" applyFont="1" applyFill="1" applyBorder="1" applyAlignment="1" applyProtection="1">
      <alignment horizontal="centerContinuous"/>
      <protection locked="0"/>
    </xf>
    <xf numFmtId="164" fontId="7" fillId="0" borderId="0" xfId="3" applyFont="1" applyBorder="1" applyProtection="1">
      <protection locked="0"/>
    </xf>
    <xf numFmtId="4" fontId="7" fillId="0" borderId="0" xfId="2" applyNumberFormat="1" applyFont="1" applyProtection="1">
      <protection locked="0"/>
    </xf>
    <xf numFmtId="168" fontId="19" fillId="0" borderId="0" xfId="2" applyNumberFormat="1" applyFont="1" applyAlignment="1" applyProtection="1">
      <alignment horizontal="left" vertical="center"/>
      <protection locked="0"/>
    </xf>
    <xf numFmtId="4" fontId="7" fillId="0" borderId="0" xfId="2" quotePrefix="1" applyNumberFormat="1" applyFont="1" applyFill="1" applyBorder="1" applyAlignment="1" applyProtection="1">
      <alignment horizontal="center"/>
    </xf>
    <xf numFmtId="4" fontId="2" fillId="0" borderId="0" xfId="2" quotePrefix="1" applyNumberFormat="1" applyFont="1" applyFill="1" applyBorder="1" applyAlignment="1" applyProtection="1">
      <alignment horizontal="centerContinuous"/>
      <protection locked="0"/>
    </xf>
    <xf numFmtId="4" fontId="7" fillId="0" borderId="0" xfId="2" quotePrefix="1" applyNumberFormat="1" applyFont="1" applyFill="1" applyBorder="1" applyAlignment="1" applyProtection="1">
      <alignment horizontal="center"/>
      <protection locked="0"/>
    </xf>
    <xf numFmtId="3" fontId="7" fillId="0" borderId="0" xfId="2" quotePrefix="1" applyNumberFormat="1" applyFont="1" applyFill="1" applyBorder="1" applyAlignment="1" applyProtection="1">
      <alignment horizontal="center"/>
      <protection locked="0"/>
    </xf>
    <xf numFmtId="4" fontId="10" fillId="0" borderId="0" xfId="2" applyNumberFormat="1" applyFont="1" applyBorder="1" applyAlignment="1" applyProtection="1">
      <alignment horizontal="left"/>
      <protection locked="0"/>
    </xf>
    <xf numFmtId="4" fontId="7" fillId="0" borderId="0" xfId="2" quotePrefix="1" applyNumberFormat="1" applyFont="1" applyFill="1" applyBorder="1" applyAlignment="1" applyProtection="1">
      <alignment horizontal="left"/>
      <protection locked="0"/>
    </xf>
    <xf numFmtId="4" fontId="7" fillId="0" borderId="0" xfId="2" quotePrefix="1" applyNumberFormat="1" applyFont="1" applyFill="1" applyBorder="1" applyAlignment="1" applyProtection="1">
      <protection locked="0"/>
    </xf>
    <xf numFmtId="3" fontId="7" fillId="0" borderId="0" xfId="2" quotePrefix="1" applyNumberFormat="1" applyFont="1" applyFill="1" applyBorder="1" applyAlignment="1" applyProtection="1">
      <alignment horizontal="centerContinuous"/>
      <protection locked="0"/>
    </xf>
    <xf numFmtId="165" fontId="7" fillId="0" borderId="0" xfId="3" quotePrefix="1" applyNumberFormat="1" applyFont="1" applyFill="1" applyBorder="1" applyAlignment="1" applyProtection="1">
      <alignment horizontal="centerContinuous"/>
      <protection locked="0"/>
    </xf>
    <xf numFmtId="164" fontId="7" fillId="0" borderId="0" xfId="3" applyFont="1" applyFill="1" applyProtection="1">
      <protection locked="0"/>
    </xf>
    <xf numFmtId="1" fontId="10" fillId="0" borderId="0" xfId="2" applyNumberFormat="1" applyFont="1" applyAlignment="1" applyProtection="1">
      <alignment horizontal="center"/>
      <protection locked="0"/>
    </xf>
    <xf numFmtId="4" fontId="10" fillId="0" borderId="0" xfId="2" applyNumberFormat="1" applyFont="1" applyBorder="1" applyProtection="1">
      <protection locked="0"/>
    </xf>
    <xf numFmtId="4" fontId="22" fillId="0" borderId="0" xfId="2" applyNumberFormat="1" applyFont="1" applyBorder="1" applyProtection="1">
      <protection locked="0"/>
    </xf>
    <xf numFmtId="4" fontId="10" fillId="0" borderId="0" xfId="2" applyNumberFormat="1" applyFont="1" applyBorder="1" applyAlignment="1" applyProtection="1">
      <alignment horizontal="center"/>
      <protection locked="0"/>
    </xf>
    <xf numFmtId="4" fontId="23" fillId="0" borderId="0" xfId="2" applyNumberFormat="1" applyFont="1" applyBorder="1" applyProtection="1">
      <protection locked="0"/>
    </xf>
    <xf numFmtId="4" fontId="24" fillId="0" borderId="0" xfId="2" applyNumberFormat="1" applyFont="1" applyBorder="1" applyProtection="1">
      <protection locked="0"/>
    </xf>
    <xf numFmtId="4" fontId="10" fillId="0" borderId="0" xfId="2" applyNumberFormat="1" applyFont="1" applyBorder="1" applyProtection="1"/>
    <xf numFmtId="165" fontId="10" fillId="0" borderId="19" xfId="3" applyNumberFormat="1" applyFont="1" applyBorder="1" applyAlignment="1" applyProtection="1">
      <alignment horizontal="center" vertical="center"/>
    </xf>
    <xf numFmtId="4" fontId="10" fillId="0" borderId="0" xfId="2" applyNumberFormat="1" applyFont="1" applyFill="1" applyBorder="1" applyProtection="1"/>
    <xf numFmtId="4" fontId="25" fillId="0" borderId="0" xfId="2" applyNumberFormat="1" applyFont="1" applyBorder="1" applyAlignment="1" applyProtection="1">
      <alignment horizontal="right" vertical="center"/>
      <protection locked="0"/>
    </xf>
    <xf numFmtId="3" fontId="25" fillId="0" borderId="0" xfId="1" applyNumberFormat="1" applyFont="1" applyBorder="1" applyAlignment="1" applyProtection="1">
      <alignment vertical="center"/>
      <protection locked="0"/>
    </xf>
    <xf numFmtId="3" fontId="25" fillId="0" borderId="0" xfId="2" applyNumberFormat="1" applyFont="1" applyBorder="1" applyAlignment="1" applyProtection="1">
      <alignment horizontal="center" vertical="center"/>
      <protection locked="0"/>
    </xf>
    <xf numFmtId="165" fontId="10" fillId="0" borderId="3" xfId="3" applyNumberFormat="1" applyFont="1" applyBorder="1" applyAlignment="1" applyProtection="1">
      <alignment horizontal="center" vertical="center"/>
    </xf>
    <xf numFmtId="4" fontId="10" fillId="0" borderId="19" xfId="2" applyNumberFormat="1" applyFont="1" applyBorder="1" applyProtection="1">
      <protection locked="0"/>
    </xf>
    <xf numFmtId="4" fontId="10" fillId="0" borderId="0" xfId="2" applyNumberFormat="1" applyFont="1" applyFill="1" applyBorder="1" applyProtection="1">
      <protection locked="0"/>
    </xf>
    <xf numFmtId="3" fontId="10" fillId="0" borderId="0" xfId="2" applyNumberFormat="1" applyFont="1" applyBorder="1" applyAlignment="1" applyProtection="1">
      <alignment horizontal="center" vertical="center"/>
      <protection locked="0"/>
    </xf>
    <xf numFmtId="170" fontId="10" fillId="0" borderId="19" xfId="3" applyNumberFormat="1" applyFont="1" applyBorder="1" applyAlignment="1" applyProtection="1">
      <alignment horizontal="center" vertical="center"/>
    </xf>
    <xf numFmtId="4" fontId="10" fillId="0" borderId="0" xfId="2" applyNumberFormat="1" applyFont="1" applyFill="1" applyBorder="1" applyAlignment="1" applyProtection="1">
      <alignment horizontal="left"/>
      <protection locked="0"/>
    </xf>
    <xf numFmtId="171" fontId="10" fillId="0" borderId="19" xfId="3" applyNumberFormat="1" applyFont="1" applyBorder="1" applyAlignment="1" applyProtection="1">
      <alignment horizontal="center" vertical="center"/>
    </xf>
    <xf numFmtId="172" fontId="10" fillId="0" borderId="19" xfId="3" applyNumberFormat="1" applyFont="1" applyBorder="1" applyAlignment="1" applyProtection="1">
      <alignment horizontal="center" vertical="center"/>
    </xf>
    <xf numFmtId="0" fontId="10" fillId="0" borderId="0" xfId="2" applyNumberFormat="1" applyFont="1" applyAlignment="1" applyProtection="1">
      <alignment horizontal="right"/>
      <protection locked="0" hidden="1"/>
    </xf>
    <xf numFmtId="164" fontId="10" fillId="8" borderId="3" xfId="3" applyFont="1" applyFill="1" applyBorder="1" applyProtection="1">
      <protection locked="0" hidden="1"/>
    </xf>
    <xf numFmtId="165" fontId="10" fillId="8" borderId="0" xfId="3" applyNumberFormat="1" applyFont="1" applyFill="1" applyBorder="1" applyProtection="1">
      <protection locked="0" hidden="1"/>
    </xf>
    <xf numFmtId="165" fontId="10" fillId="8" borderId="0" xfId="3" applyNumberFormat="1" applyFont="1" applyFill="1" applyBorder="1" applyProtection="1">
      <protection locked="0"/>
    </xf>
    <xf numFmtId="165" fontId="10" fillId="8" borderId="2" xfId="3" applyNumberFormat="1" applyFont="1" applyFill="1" applyBorder="1" applyProtection="1">
      <protection locked="0"/>
    </xf>
    <xf numFmtId="164" fontId="10" fillId="0" borderId="0" xfId="3" applyFont="1" applyProtection="1">
      <protection locked="0"/>
    </xf>
    <xf numFmtId="4" fontId="10" fillId="0" borderId="0" xfId="2" applyNumberFormat="1" applyFont="1" applyProtection="1">
      <protection locked="0"/>
    </xf>
    <xf numFmtId="3" fontId="25" fillId="0" borderId="0" xfId="3" applyNumberFormat="1" applyFont="1" applyBorder="1" applyAlignment="1" applyProtection="1">
      <alignment horizontal="center" vertical="center"/>
    </xf>
    <xf numFmtId="165" fontId="10" fillId="0" borderId="14" xfId="3" applyNumberFormat="1" applyFont="1" applyBorder="1" applyAlignment="1" applyProtection="1">
      <alignment horizontal="center" vertical="center"/>
    </xf>
    <xf numFmtId="170" fontId="10" fillId="0" borderId="0" xfId="3" applyNumberFormat="1" applyFont="1" applyBorder="1" applyAlignment="1" applyProtection="1">
      <alignment horizontal="center" vertical="center"/>
    </xf>
    <xf numFmtId="171" fontId="10" fillId="0" borderId="0" xfId="3" applyNumberFormat="1" applyFont="1" applyBorder="1" applyAlignment="1" applyProtection="1">
      <alignment horizontal="center" vertical="center"/>
    </xf>
    <xf numFmtId="172" fontId="10" fillId="0" borderId="0" xfId="3" applyNumberFormat="1" applyFont="1" applyBorder="1" applyAlignment="1" applyProtection="1">
      <alignment horizontal="center" vertical="center"/>
    </xf>
    <xf numFmtId="0" fontId="26" fillId="8" borderId="17" xfId="2" applyNumberFormat="1" applyFont="1" applyFill="1" applyBorder="1" applyAlignment="1" applyProtection="1">
      <alignment horizontal="center" vertical="center"/>
      <protection locked="0"/>
    </xf>
    <xf numFmtId="0" fontId="26" fillId="0" borderId="15" xfId="2" applyNumberFormat="1" applyFont="1" applyBorder="1" applyAlignment="1" applyProtection="1">
      <alignment horizontal="center" vertical="center"/>
      <protection locked="0"/>
    </xf>
    <xf numFmtId="0" fontId="26" fillId="0" borderId="16" xfId="2" applyNumberFormat="1" applyFont="1" applyBorder="1" applyAlignment="1" applyProtection="1">
      <alignment horizontal="center" vertical="center"/>
      <protection locked="0"/>
    </xf>
    <xf numFmtId="0" fontId="27" fillId="0" borderId="22" xfId="2" applyNumberFormat="1" applyFont="1" applyBorder="1" applyAlignment="1" applyProtection="1">
      <alignment horizontal="center" vertical="center"/>
      <protection locked="0"/>
    </xf>
    <xf numFmtId="0" fontId="28" fillId="0" borderId="22" xfId="2" applyNumberFormat="1" applyFont="1" applyBorder="1" applyAlignment="1" applyProtection="1">
      <alignment horizontal="center" vertical="center"/>
      <protection locked="0"/>
    </xf>
    <xf numFmtId="0" fontId="26" fillId="0" borderId="22" xfId="2" applyNumberFormat="1" applyFont="1" applyBorder="1" applyAlignment="1" applyProtection="1">
      <alignment horizontal="center" vertical="center"/>
      <protection locked="0"/>
    </xf>
    <xf numFmtId="0" fontId="26" fillId="8" borderId="23" xfId="2" applyNumberFormat="1" applyFont="1" applyFill="1" applyBorder="1" applyAlignment="1" applyProtection="1">
      <alignment horizontal="center" vertical="center"/>
    </xf>
    <xf numFmtId="0" fontId="26" fillId="8" borderId="24" xfId="2" applyNumberFormat="1" applyFont="1" applyFill="1" applyBorder="1" applyAlignment="1" applyProtection="1">
      <alignment horizontal="center" vertical="center"/>
    </xf>
    <xf numFmtId="0" fontId="26" fillId="0" borderId="22" xfId="2" applyNumberFormat="1" applyFont="1" applyBorder="1" applyAlignment="1" applyProtection="1">
      <alignment horizontal="center" vertical="center"/>
    </xf>
    <xf numFmtId="0" fontId="26" fillId="0" borderId="25" xfId="2" applyNumberFormat="1" applyFont="1" applyBorder="1" applyAlignment="1" applyProtection="1">
      <alignment horizontal="center" vertical="center"/>
    </xf>
    <xf numFmtId="0" fontId="26" fillId="0" borderId="0" xfId="2" applyNumberFormat="1" applyFont="1" applyFill="1" applyBorder="1" applyAlignment="1" applyProtection="1">
      <alignment horizontal="center" vertical="center"/>
    </xf>
    <xf numFmtId="0" fontId="26" fillId="8" borderId="26" xfId="2" applyNumberFormat="1" applyFont="1" applyFill="1" applyBorder="1" applyAlignment="1" applyProtection="1">
      <alignment horizontal="center" vertical="center"/>
      <protection locked="0"/>
    </xf>
    <xf numFmtId="0" fontId="26" fillId="0" borderId="27" xfId="2" applyNumberFormat="1" applyFont="1" applyBorder="1" applyAlignment="1" applyProtection="1">
      <alignment horizontal="center" vertical="center"/>
      <protection locked="0"/>
    </xf>
    <xf numFmtId="0" fontId="26" fillId="8" borderId="24" xfId="2" applyNumberFormat="1" applyFont="1" applyFill="1" applyBorder="1" applyAlignment="1" applyProtection="1">
      <alignment horizontal="center" vertical="center"/>
      <protection locked="0"/>
    </xf>
    <xf numFmtId="0" fontId="26" fillId="0" borderId="25" xfId="2" applyNumberFormat="1" applyFont="1" applyBorder="1" applyAlignment="1" applyProtection="1">
      <alignment horizontal="center" vertical="center"/>
      <protection locked="0"/>
    </xf>
    <xf numFmtId="0" fontId="26" fillId="0" borderId="3" xfId="2" applyNumberFormat="1" applyFont="1" applyFill="1" applyBorder="1" applyAlignment="1" applyProtection="1">
      <alignment horizontal="center" vertical="center"/>
      <protection locked="0"/>
    </xf>
    <xf numFmtId="0" fontId="26" fillId="0" borderId="18" xfId="2" applyNumberFormat="1" applyFont="1" applyBorder="1" applyAlignment="1" applyProtection="1">
      <alignment horizontal="center" vertical="center"/>
      <protection locked="0"/>
    </xf>
    <xf numFmtId="0" fontId="26" fillId="0" borderId="3" xfId="2" applyNumberFormat="1" applyFont="1" applyBorder="1" applyAlignment="1" applyProtection="1">
      <alignment horizontal="center" vertical="center"/>
      <protection locked="0"/>
    </xf>
    <xf numFmtId="0" fontId="26" fillId="8" borderId="15" xfId="2" applyNumberFormat="1" applyFont="1" applyFill="1" applyBorder="1" applyAlignment="1" applyProtection="1">
      <alignment horizontal="center" vertical="center"/>
      <protection locked="0"/>
    </xf>
    <xf numFmtId="0" fontId="26" fillId="8" borderId="16" xfId="2" applyNumberFormat="1" applyFont="1" applyFill="1" applyBorder="1" applyAlignment="1" applyProtection="1">
      <alignment horizontal="center" vertical="center"/>
      <protection locked="0"/>
    </xf>
    <xf numFmtId="0" fontId="26" fillId="8" borderId="25" xfId="2" applyNumberFormat="1" applyFont="1" applyFill="1" applyBorder="1" applyAlignment="1" applyProtection="1">
      <alignment horizontal="center" vertical="center"/>
      <protection locked="0"/>
    </xf>
    <xf numFmtId="164" fontId="26" fillId="0" borderId="0" xfId="2" applyNumberFormat="1" applyFont="1" applyFill="1" applyBorder="1" applyAlignment="1" applyProtection="1">
      <alignment horizontal="center" vertical="center"/>
      <protection locked="0"/>
    </xf>
    <xf numFmtId="0" fontId="26" fillId="0" borderId="17" xfId="2" applyNumberFormat="1" applyFont="1" applyBorder="1" applyAlignment="1" applyProtection="1">
      <alignment horizontal="center" vertical="center"/>
      <protection locked="0"/>
    </xf>
    <xf numFmtId="0" fontId="26" fillId="0" borderId="0" xfId="2" applyNumberFormat="1" applyFont="1" applyFill="1" applyBorder="1" applyAlignment="1" applyProtection="1">
      <alignment horizontal="center" vertical="center"/>
      <protection locked="0"/>
    </xf>
    <xf numFmtId="0" fontId="26" fillId="0" borderId="16" xfId="2" applyNumberFormat="1" applyFont="1" applyFill="1" applyBorder="1" applyAlignment="1" applyProtection="1">
      <alignment horizontal="center" vertical="center"/>
      <protection locked="0"/>
    </xf>
    <xf numFmtId="3" fontId="26" fillId="0" borderId="15" xfId="2" applyNumberFormat="1" applyFont="1" applyFill="1" applyBorder="1" applyAlignment="1" applyProtection="1">
      <alignment horizontal="center" vertical="center"/>
      <protection locked="0"/>
    </xf>
    <xf numFmtId="3" fontId="26" fillId="8" borderId="22" xfId="2" applyNumberFormat="1" applyFont="1" applyFill="1" applyBorder="1" applyAlignment="1" applyProtection="1">
      <alignment horizontal="center" vertical="center"/>
      <protection locked="0"/>
    </xf>
    <xf numFmtId="3" fontId="26" fillId="0" borderId="22" xfId="2" applyNumberFormat="1" applyFont="1" applyFill="1" applyBorder="1" applyAlignment="1" applyProtection="1">
      <alignment horizontal="center" vertical="center"/>
      <protection locked="0"/>
    </xf>
    <xf numFmtId="3" fontId="26" fillId="0" borderId="25" xfId="2" applyNumberFormat="1" applyFont="1" applyBorder="1" applyAlignment="1" applyProtection="1">
      <alignment horizontal="center" vertical="center"/>
      <protection locked="0"/>
    </xf>
    <xf numFmtId="4" fontId="26" fillId="0" borderId="0" xfId="2" applyNumberFormat="1" applyFont="1" applyFill="1" applyBorder="1" applyAlignment="1" applyProtection="1">
      <alignment horizontal="left" vertical="center"/>
      <protection locked="0"/>
    </xf>
    <xf numFmtId="3" fontId="29" fillId="8" borderId="18" xfId="2" applyNumberFormat="1" applyFont="1" applyFill="1" applyBorder="1" applyAlignment="1" applyProtection="1">
      <alignment horizontal="center" vertical="center"/>
      <protection locked="0"/>
    </xf>
    <xf numFmtId="4" fontId="26" fillId="0" borderId="18" xfId="2" applyNumberFormat="1" applyFont="1" applyFill="1" applyBorder="1" applyAlignment="1" applyProtection="1">
      <alignment horizontal="center" vertical="center"/>
      <protection locked="0"/>
    </xf>
    <xf numFmtId="4" fontId="26" fillId="0" borderId="2" xfId="2" applyNumberFormat="1" applyFont="1" applyFill="1" applyBorder="1" applyAlignment="1" applyProtection="1">
      <alignment horizontal="left" vertical="center"/>
      <protection locked="0"/>
    </xf>
    <xf numFmtId="0" fontId="26" fillId="0" borderId="0" xfId="2" applyNumberFormat="1" applyFont="1" applyBorder="1" applyAlignment="1" applyProtection="1">
      <alignment horizontal="center" vertical="center"/>
      <protection locked="0"/>
    </xf>
    <xf numFmtId="3" fontId="26" fillId="0" borderId="28" xfId="2" applyNumberFormat="1" applyFont="1" applyFill="1" applyBorder="1" applyAlignment="1" applyProtection="1">
      <alignment horizontal="center" vertical="center"/>
      <protection locked="0"/>
    </xf>
    <xf numFmtId="165" fontId="26" fillId="0" borderId="28" xfId="3" applyNumberFormat="1" applyFont="1" applyFill="1" applyBorder="1" applyAlignment="1" applyProtection="1">
      <alignment horizontal="center" vertical="center"/>
      <protection locked="0"/>
    </xf>
    <xf numFmtId="165" fontId="26" fillId="8" borderId="22" xfId="3" applyNumberFormat="1" applyFont="1" applyFill="1" applyBorder="1" applyAlignment="1" applyProtection="1">
      <alignment horizontal="center" vertical="center"/>
      <protection locked="0"/>
    </xf>
    <xf numFmtId="165" fontId="26" fillId="0" borderId="22" xfId="3" applyNumberFormat="1" applyFont="1" applyFill="1" applyBorder="1" applyAlignment="1" applyProtection="1">
      <alignment horizontal="center" vertical="center"/>
      <protection locked="0"/>
    </xf>
    <xf numFmtId="165" fontId="26" fillId="0" borderId="25" xfId="3" applyNumberFormat="1" applyFont="1" applyBorder="1" applyAlignment="1" applyProtection="1">
      <alignment horizontal="center" vertical="center"/>
      <protection locked="0"/>
    </xf>
    <xf numFmtId="0" fontId="26" fillId="0" borderId="0" xfId="2" applyNumberFormat="1" applyFont="1" applyAlignment="1" applyProtection="1">
      <alignment horizontal="right"/>
      <protection locked="0" hidden="1"/>
    </xf>
    <xf numFmtId="164" fontId="26" fillId="0" borderId="0" xfId="3" applyFont="1" applyProtection="1">
      <protection locked="0"/>
    </xf>
    <xf numFmtId="4" fontId="26" fillId="0" borderId="0" xfId="2" applyNumberFormat="1" applyFont="1" applyProtection="1">
      <protection locked="0"/>
    </xf>
    <xf numFmtId="4" fontId="13" fillId="2" borderId="32" xfId="2" applyNumberFormat="1" applyFont="1" applyFill="1" applyBorder="1" applyAlignment="1" applyProtection="1">
      <alignment horizontal="center" vertical="center" wrapText="1"/>
      <protection locked="0"/>
    </xf>
    <xf numFmtId="4" fontId="22" fillId="2" borderId="33" xfId="2" applyNumberFormat="1" applyFont="1" applyFill="1" applyBorder="1" applyAlignment="1" applyProtection="1">
      <alignment horizontal="center" vertical="center" wrapText="1"/>
      <protection locked="0"/>
    </xf>
    <xf numFmtId="4" fontId="30" fillId="2" borderId="34" xfId="2" applyNumberFormat="1" applyFont="1" applyFill="1" applyBorder="1" applyAlignment="1" applyProtection="1">
      <alignment horizontal="center" vertical="center" wrapText="1"/>
      <protection locked="0"/>
    </xf>
    <xf numFmtId="4" fontId="13" fillId="2" borderId="35" xfId="2" applyNumberFormat="1" applyFont="1" applyFill="1" applyBorder="1" applyAlignment="1" applyProtection="1">
      <alignment horizontal="center" vertical="center" wrapText="1"/>
      <protection locked="0"/>
    </xf>
    <xf numFmtId="4" fontId="13" fillId="2" borderId="36" xfId="2" applyNumberFormat="1" applyFont="1" applyFill="1" applyBorder="1" applyAlignment="1" applyProtection="1">
      <alignment horizontal="center" vertical="center" wrapText="1"/>
      <protection locked="0"/>
    </xf>
    <xf numFmtId="4" fontId="31" fillId="2" borderId="33" xfId="2" applyNumberFormat="1" applyFont="1" applyFill="1" applyBorder="1" applyAlignment="1" applyProtection="1">
      <alignment vertical="center" wrapText="1"/>
      <protection locked="0"/>
    </xf>
    <xf numFmtId="4" fontId="31" fillId="2" borderId="36" xfId="2" applyNumberFormat="1" applyFont="1" applyFill="1" applyBorder="1" applyAlignment="1" applyProtection="1">
      <alignment vertical="center" wrapText="1"/>
      <protection locked="0"/>
    </xf>
    <xf numFmtId="4" fontId="14" fillId="2" borderId="37" xfId="2" applyNumberFormat="1" applyFont="1" applyFill="1" applyBorder="1" applyAlignment="1" applyProtection="1">
      <alignment horizontal="center" vertical="center" wrapText="1"/>
      <protection locked="0"/>
    </xf>
    <xf numFmtId="4" fontId="32" fillId="2" borderId="37" xfId="2" applyNumberFormat="1" applyFont="1" applyFill="1" applyBorder="1" applyAlignment="1" applyProtection="1">
      <alignment horizontal="center" vertical="center" wrapText="1"/>
      <protection locked="0"/>
    </xf>
    <xf numFmtId="4" fontId="13" fillId="2" borderId="37" xfId="2" applyNumberFormat="1" applyFont="1" applyFill="1" applyBorder="1" applyAlignment="1" applyProtection="1">
      <alignment horizontal="center" vertical="center" wrapText="1"/>
      <protection locked="0"/>
    </xf>
    <xf numFmtId="4" fontId="13" fillId="2" borderId="38" xfId="2" applyNumberFormat="1" applyFont="1" applyFill="1" applyBorder="1" applyAlignment="1" applyProtection="1">
      <alignment horizontal="center" vertical="center" wrapText="1"/>
    </xf>
    <xf numFmtId="4" fontId="13" fillId="2" borderId="39" xfId="2" applyNumberFormat="1" applyFont="1" applyFill="1" applyBorder="1" applyAlignment="1" applyProtection="1">
      <alignment horizontal="center" vertical="center" wrapText="1"/>
    </xf>
    <xf numFmtId="4" fontId="13" fillId="2" borderId="37" xfId="2" applyNumberFormat="1" applyFont="1" applyFill="1" applyBorder="1" applyAlignment="1" applyProtection="1">
      <alignment horizontal="center" vertical="center" wrapText="1"/>
    </xf>
    <xf numFmtId="4" fontId="13" fillId="2" borderId="40" xfId="2" applyNumberFormat="1" applyFont="1" applyFill="1" applyBorder="1" applyAlignment="1" applyProtection="1">
      <alignment horizontal="center" vertical="center" wrapText="1"/>
    </xf>
    <xf numFmtId="4" fontId="33" fillId="0" borderId="1" xfId="2" applyNumberFormat="1" applyFont="1" applyFill="1" applyBorder="1" applyAlignment="1" applyProtection="1">
      <alignment horizontal="center" vertical="center" wrapText="1"/>
    </xf>
    <xf numFmtId="4" fontId="13" fillId="2" borderId="41" xfId="2" applyNumberFormat="1" applyFont="1" applyFill="1" applyBorder="1" applyAlignment="1" applyProtection="1">
      <alignment horizontal="center" vertical="center" wrapText="1"/>
      <protection locked="0"/>
    </xf>
    <xf numFmtId="4" fontId="13" fillId="2" borderId="42" xfId="2" applyNumberFormat="1" applyFont="1" applyFill="1" applyBorder="1" applyAlignment="1" applyProtection="1">
      <alignment horizontal="center" vertical="center" wrapText="1"/>
      <protection locked="0"/>
    </xf>
    <xf numFmtId="4" fontId="13" fillId="2" borderId="39" xfId="2" applyNumberFormat="1" applyFont="1" applyFill="1" applyBorder="1" applyAlignment="1" applyProtection="1">
      <alignment horizontal="center" vertical="center" wrapText="1"/>
      <protection locked="0"/>
    </xf>
    <xf numFmtId="4" fontId="13" fillId="2" borderId="40" xfId="2" applyNumberFormat="1" applyFont="1" applyFill="1" applyBorder="1" applyAlignment="1" applyProtection="1">
      <alignment horizontal="center" vertical="center" wrapText="1"/>
      <protection locked="0"/>
    </xf>
    <xf numFmtId="4" fontId="33" fillId="0" borderId="3" xfId="2" applyNumberFormat="1" applyFont="1" applyFill="1" applyBorder="1" applyAlignment="1" applyProtection="1">
      <alignment horizontal="center" vertical="center" wrapText="1"/>
      <protection locked="0"/>
    </xf>
    <xf numFmtId="4" fontId="33" fillId="0" borderId="1" xfId="2" applyNumberFormat="1" applyFont="1" applyBorder="1" applyAlignment="1" applyProtection="1">
      <alignment horizontal="center" vertical="center" wrapText="1"/>
      <protection locked="0"/>
    </xf>
    <xf numFmtId="4" fontId="13" fillId="2" borderId="43" xfId="2" applyNumberFormat="1" applyFont="1" applyFill="1" applyBorder="1" applyAlignment="1" applyProtection="1">
      <alignment horizontal="center" vertical="center" wrapText="1"/>
      <protection locked="0"/>
    </xf>
    <xf numFmtId="4" fontId="33" fillId="0" borderId="1" xfId="2" applyNumberFormat="1" applyFont="1" applyFill="1" applyBorder="1" applyAlignment="1" applyProtection="1">
      <alignment horizontal="center" vertical="center" wrapText="1"/>
      <protection locked="0"/>
    </xf>
    <xf numFmtId="4" fontId="13" fillId="8" borderId="35" xfId="2" applyNumberFormat="1" applyFont="1" applyFill="1" applyBorder="1" applyAlignment="1" applyProtection="1">
      <alignment horizontal="center" vertical="center" wrapText="1"/>
      <protection locked="0"/>
    </xf>
    <xf numFmtId="4" fontId="13" fillId="8" borderId="39" xfId="2" applyNumberFormat="1" applyFont="1" applyFill="1" applyBorder="1" applyAlignment="1" applyProtection="1">
      <alignment horizontal="center" vertical="center" wrapText="1"/>
      <protection locked="0"/>
    </xf>
    <xf numFmtId="4" fontId="33" fillId="0" borderId="0" xfId="2" applyNumberFormat="1" applyFont="1" applyFill="1" applyBorder="1" applyAlignment="1" applyProtection="1">
      <alignment horizontal="center" vertical="center" wrapText="1"/>
      <protection locked="0"/>
    </xf>
    <xf numFmtId="3" fontId="13" fillId="2" borderId="43" xfId="2" applyNumberFormat="1" applyFont="1" applyFill="1" applyBorder="1" applyAlignment="1" applyProtection="1">
      <alignment horizontal="center" vertical="center" wrapText="1"/>
      <protection locked="0"/>
    </xf>
    <xf numFmtId="3" fontId="13" fillId="2" borderId="37" xfId="2" applyNumberFormat="1" applyFont="1" applyFill="1" applyBorder="1" applyAlignment="1" applyProtection="1">
      <alignment horizontal="center" vertical="center" wrapText="1"/>
      <protection locked="0"/>
    </xf>
    <xf numFmtId="3" fontId="13" fillId="2" borderId="40" xfId="2" applyNumberFormat="1" applyFont="1" applyFill="1" applyBorder="1" applyAlignment="1" applyProtection="1">
      <alignment horizontal="center" vertical="center" wrapText="1"/>
      <protection locked="0"/>
    </xf>
    <xf numFmtId="0" fontId="13" fillId="2" borderId="33" xfId="2" applyFont="1" applyFill="1" applyBorder="1" applyAlignment="1" applyProtection="1">
      <alignment horizontal="left" vertical="center" indent="2"/>
    </xf>
    <xf numFmtId="0" fontId="7" fillId="2" borderId="33" xfId="2" applyFont="1" applyFill="1" applyBorder="1" applyAlignment="1" applyProtection="1">
      <alignment horizontal="center" vertical="center" wrapText="1"/>
    </xf>
    <xf numFmtId="167" fontId="7" fillId="2" borderId="34" xfId="2" applyNumberFormat="1" applyFont="1" applyFill="1" applyBorder="1" applyAlignment="1" applyProtection="1">
      <alignment vertical="center" wrapText="1"/>
    </xf>
    <xf numFmtId="4" fontId="33" fillId="0" borderId="0" xfId="2" applyNumberFormat="1" applyFont="1" applyFill="1" applyBorder="1" applyAlignment="1" applyProtection="1">
      <alignment horizontal="left"/>
      <protection locked="0"/>
    </xf>
    <xf numFmtId="0" fontId="32" fillId="2" borderId="32" xfId="2" applyFont="1" applyFill="1" applyBorder="1" applyAlignment="1" applyProtection="1">
      <alignment horizontal="center" vertical="center" wrapText="1"/>
    </xf>
    <xf numFmtId="0" fontId="33" fillId="0" borderId="3" xfId="2" applyFont="1" applyFill="1" applyBorder="1" applyAlignment="1" applyProtection="1">
      <alignment horizontal="center" vertical="center"/>
    </xf>
    <xf numFmtId="0" fontId="13" fillId="2" borderId="32" xfId="2" applyFont="1" applyFill="1" applyBorder="1" applyAlignment="1" applyProtection="1">
      <alignment horizontal="center" vertical="center" wrapText="1"/>
    </xf>
    <xf numFmtId="0" fontId="33" fillId="0" borderId="2" xfId="2" applyFont="1" applyFill="1" applyBorder="1" applyAlignment="1" applyProtection="1">
      <alignment horizontal="center" vertical="center"/>
    </xf>
    <xf numFmtId="4" fontId="32" fillId="2" borderId="32" xfId="2" applyNumberFormat="1" applyFont="1" applyFill="1" applyBorder="1" applyAlignment="1" applyProtection="1">
      <alignment horizontal="center" vertical="center" wrapText="1"/>
      <protection locked="0"/>
    </xf>
    <xf numFmtId="4" fontId="33" fillId="0" borderId="2" xfId="2" applyNumberFormat="1" applyFont="1" applyBorder="1" applyAlignment="1" applyProtection="1">
      <alignment horizontal="center" vertical="center" wrapText="1"/>
      <protection locked="0"/>
    </xf>
    <xf numFmtId="165" fontId="13" fillId="2" borderId="43" xfId="3" applyNumberFormat="1" applyFont="1" applyFill="1" applyBorder="1" applyAlignment="1" applyProtection="1">
      <alignment horizontal="center" vertical="center" wrapText="1"/>
      <protection locked="0"/>
    </xf>
    <xf numFmtId="165" fontId="13" fillId="2" borderId="37" xfId="3" applyNumberFormat="1" applyFont="1" applyFill="1" applyBorder="1" applyAlignment="1" applyProtection="1">
      <alignment horizontal="center" vertical="center" wrapText="1"/>
      <protection locked="0"/>
    </xf>
    <xf numFmtId="165" fontId="13" fillId="2" borderId="40" xfId="3" applyNumberFormat="1" applyFont="1" applyFill="1" applyBorder="1" applyAlignment="1" applyProtection="1">
      <alignment horizontal="center" vertical="center" wrapText="1"/>
      <protection locked="0"/>
    </xf>
    <xf numFmtId="4" fontId="33" fillId="0" borderId="0" xfId="2" applyNumberFormat="1" applyFont="1" applyBorder="1" applyAlignment="1" applyProtection="1">
      <alignment horizontal="center" vertical="center" wrapText="1"/>
      <protection locked="0"/>
    </xf>
    <xf numFmtId="0" fontId="7" fillId="0" borderId="0" xfId="2" applyNumberFormat="1" applyFont="1" applyBorder="1" applyAlignment="1" applyProtection="1">
      <alignment horizontal="center" vertical="center" wrapText="1"/>
      <protection locked="0" hidden="1"/>
    </xf>
    <xf numFmtId="164" fontId="13" fillId="2" borderId="44" xfId="3" applyFont="1" applyFill="1" applyBorder="1" applyAlignment="1" applyProtection="1">
      <alignment horizontal="center" vertical="center" wrapText="1"/>
      <protection locked="0" hidden="1"/>
    </xf>
    <xf numFmtId="164" fontId="13" fillId="2" borderId="14" xfId="3" applyFont="1" applyFill="1" applyBorder="1" applyAlignment="1" applyProtection="1">
      <alignment horizontal="center" vertical="center" wrapText="1"/>
      <protection locked="0" hidden="1"/>
    </xf>
    <xf numFmtId="164" fontId="13" fillId="2" borderId="45" xfId="3" applyFont="1" applyFill="1" applyBorder="1" applyAlignment="1" applyProtection="1">
      <alignment horizontal="center" vertical="center" wrapText="1"/>
      <protection locked="0" hidden="1"/>
    </xf>
    <xf numFmtId="164" fontId="7" fillId="0" borderId="0" xfId="3" applyFont="1" applyBorder="1" applyAlignment="1" applyProtection="1">
      <alignment horizontal="center" vertical="center" wrapText="1"/>
      <protection locked="0"/>
    </xf>
    <xf numFmtId="173" fontId="13" fillId="0" borderId="46" xfId="1" applyNumberFormat="1" applyFont="1" applyBorder="1" applyAlignment="1" applyProtection="1">
      <alignment vertical="center" wrapText="1"/>
      <protection locked="0"/>
    </xf>
    <xf numFmtId="4" fontId="7" fillId="0" borderId="0" xfId="2" applyNumberFormat="1" applyFont="1" applyBorder="1" applyAlignment="1" applyProtection="1">
      <alignment horizontal="center" vertical="center" wrapText="1"/>
      <protection locked="0"/>
    </xf>
    <xf numFmtId="4" fontId="34" fillId="5" borderId="14" xfId="2" quotePrefix="1" applyNumberFormat="1" applyFont="1" applyFill="1" applyBorder="1" applyAlignment="1" applyProtection="1">
      <alignment horizontal="centerContinuous"/>
      <protection locked="0"/>
    </xf>
    <xf numFmtId="4" fontId="35" fillId="0" borderId="0" xfId="2" applyNumberFormat="1" applyFont="1" applyBorder="1" applyAlignment="1" applyProtection="1">
      <alignment horizontal="right" vertical="center"/>
      <protection locked="0"/>
    </xf>
    <xf numFmtId="3" fontId="35" fillId="0" borderId="0" xfId="1" applyNumberFormat="1" applyFont="1" applyBorder="1" applyAlignment="1" applyProtection="1">
      <alignment vertical="center"/>
      <protection locked="0"/>
    </xf>
    <xf numFmtId="3" fontId="35" fillId="0" borderId="0" xfId="2" applyNumberFormat="1" applyFont="1" applyBorder="1" applyAlignment="1" applyProtection="1">
      <alignment horizontal="center" vertical="center"/>
      <protection locked="0"/>
    </xf>
    <xf numFmtId="3" fontId="35" fillId="0" borderId="19" xfId="3" applyNumberFormat="1" applyFont="1" applyBorder="1" applyAlignment="1" applyProtection="1">
      <alignment horizontal="center" vertical="center"/>
    </xf>
    <xf numFmtId="168" fontId="19" fillId="0" borderId="0" xfId="2" applyNumberFormat="1" applyFont="1" applyAlignment="1" applyProtection="1">
      <alignment horizontal="right" vertical="center"/>
      <protection locked="0"/>
    </xf>
    <xf numFmtId="4" fontId="7" fillId="4" borderId="14" xfId="2" quotePrefix="1" applyNumberFormat="1" applyFont="1" applyFill="1" applyBorder="1" applyAlignment="1" applyProtection="1">
      <alignment horizontal="center"/>
    </xf>
    <xf numFmtId="167" fontId="7" fillId="4" borderId="14" xfId="2" quotePrefix="1" applyNumberFormat="1" applyFont="1" applyFill="1" applyBorder="1" applyAlignment="1" applyProtection="1">
      <alignment horizontal="center"/>
      <protection locked="0"/>
    </xf>
    <xf numFmtId="4" fontId="7" fillId="4" borderId="14" xfId="2" quotePrefix="1" applyNumberFormat="1" applyFont="1" applyFill="1" applyBorder="1" applyAlignment="1" applyProtection="1">
      <alignment horizontal="center"/>
      <protection locked="0"/>
    </xf>
    <xf numFmtId="4" fontId="7" fillId="6" borderId="14" xfId="2" quotePrefix="1" applyNumberFormat="1" applyFont="1" applyFill="1" applyBorder="1" applyAlignment="1" applyProtection="1">
      <alignment horizontal="center"/>
      <protection locked="0"/>
    </xf>
    <xf numFmtId="4" fontId="7" fillId="7" borderId="14" xfId="2" quotePrefix="1" applyNumberFormat="1" applyFont="1" applyFill="1" applyBorder="1" applyAlignment="1" applyProtection="1">
      <alignment horizontal="center"/>
      <protection locked="0"/>
    </xf>
    <xf numFmtId="164" fontId="7" fillId="8" borderId="15" xfId="3" quotePrefix="1" applyFont="1" applyFill="1" applyBorder="1" applyAlignment="1" applyProtection="1">
      <alignment horizontal="center" vertical="center"/>
      <protection locked="0" hidden="1"/>
    </xf>
    <xf numFmtId="164" fontId="7" fillId="8" borderId="16" xfId="3" quotePrefix="1" applyFont="1" applyFill="1" applyBorder="1" applyAlignment="1" applyProtection="1">
      <alignment horizontal="center" vertical="center"/>
      <protection locked="0" hidden="1"/>
    </xf>
    <xf numFmtId="164" fontId="7" fillId="8" borderId="3" xfId="3" quotePrefix="1" applyFont="1" applyFill="1" applyBorder="1" applyAlignment="1" applyProtection="1">
      <alignment horizontal="center" vertical="center"/>
      <protection locked="0" hidden="1"/>
    </xf>
    <xf numFmtId="164" fontId="7" fillId="8" borderId="0" xfId="3" quotePrefix="1" applyFont="1" applyFill="1" applyBorder="1" applyAlignment="1" applyProtection="1">
      <alignment horizontal="center" vertical="center"/>
      <protection locked="0" hidden="1"/>
    </xf>
    <xf numFmtId="164" fontId="7" fillId="8" borderId="17" xfId="3" quotePrefix="1" applyFont="1" applyFill="1" applyBorder="1" applyAlignment="1" applyProtection="1">
      <alignment horizontal="center" vertical="center"/>
      <protection locked="0" hidden="1"/>
    </xf>
    <xf numFmtId="164" fontId="7" fillId="8" borderId="2" xfId="3" quotePrefix="1" applyFont="1" applyFill="1" applyBorder="1" applyAlignment="1" applyProtection="1">
      <alignment horizontal="center" vertical="center"/>
      <protection locked="0" hidden="1"/>
    </xf>
    <xf numFmtId="164" fontId="10" fillId="0" borderId="18" xfId="3" applyFont="1" applyBorder="1" applyAlignment="1" applyProtection="1">
      <alignment horizontal="center" vertical="center" textRotation="45" wrapText="1"/>
      <protection locked="0"/>
    </xf>
    <xf numFmtId="164" fontId="10" fillId="0" borderId="1" xfId="3" applyFont="1" applyBorder="1" applyAlignment="1" applyProtection="1">
      <alignment horizontal="center" vertical="center" textRotation="45" wrapText="1"/>
      <protection locked="0"/>
    </xf>
    <xf numFmtId="164" fontId="13" fillId="2" borderId="3" xfId="3" applyFont="1" applyFill="1" applyBorder="1" applyAlignment="1" applyProtection="1">
      <alignment horizontal="center" vertical="center" wrapText="1"/>
      <protection locked="0" hidden="1"/>
    </xf>
    <xf numFmtId="164" fontId="13" fillId="2" borderId="29" xfId="3" applyFont="1" applyFill="1" applyBorder="1" applyAlignment="1" applyProtection="1">
      <alignment horizontal="center" vertical="center" wrapText="1"/>
      <protection locked="0" hidden="1"/>
    </xf>
    <xf numFmtId="164" fontId="13" fillId="2" borderId="0" xfId="3" applyFont="1" applyFill="1" applyBorder="1" applyAlignment="1" applyProtection="1">
      <alignment horizontal="center" vertical="center" wrapText="1"/>
      <protection locked="0" hidden="1"/>
    </xf>
    <xf numFmtId="164" fontId="13" fillId="2" borderId="30" xfId="3" applyFont="1" applyFill="1" applyBorder="1" applyAlignment="1" applyProtection="1">
      <alignment horizontal="center" vertical="center" wrapText="1"/>
      <protection locked="0" hidden="1"/>
    </xf>
    <xf numFmtId="164" fontId="7" fillId="2" borderId="15" xfId="3" quotePrefix="1" applyFont="1" applyFill="1" applyBorder="1" applyAlignment="1" applyProtection="1">
      <alignment horizontal="center" vertical="center"/>
      <protection locked="0" hidden="1"/>
    </xf>
    <xf numFmtId="164" fontId="7" fillId="2" borderId="16" xfId="3" quotePrefix="1" applyFont="1" applyFill="1" applyBorder="1" applyAlignment="1" applyProtection="1">
      <alignment horizontal="center" vertical="center"/>
      <protection locked="0" hidden="1"/>
    </xf>
    <xf numFmtId="164" fontId="7" fillId="2" borderId="17" xfId="3" quotePrefix="1" applyFont="1" applyFill="1" applyBorder="1" applyAlignment="1" applyProtection="1">
      <alignment horizontal="center" vertical="center"/>
      <protection locked="0" hidden="1"/>
    </xf>
    <xf numFmtId="164" fontId="7" fillId="2" borderId="3" xfId="3" quotePrefix="1" applyFont="1" applyFill="1" applyBorder="1" applyAlignment="1" applyProtection="1">
      <alignment horizontal="center" vertical="center"/>
      <protection locked="0" hidden="1"/>
    </xf>
    <xf numFmtId="164" fontId="7" fillId="2" borderId="0" xfId="3" quotePrefix="1" applyFont="1" applyFill="1" applyBorder="1" applyAlignment="1" applyProtection="1">
      <alignment horizontal="center" vertical="center"/>
      <protection locked="0" hidden="1"/>
    </xf>
    <xf numFmtId="164" fontId="7" fillId="2" borderId="2" xfId="3" quotePrefix="1" applyFont="1" applyFill="1" applyBorder="1" applyAlignment="1" applyProtection="1">
      <alignment horizontal="center" vertical="center"/>
      <protection locked="0" hidden="1"/>
    </xf>
    <xf numFmtId="164" fontId="13" fillId="0" borderId="16" xfId="3" applyFont="1" applyBorder="1" applyAlignment="1" applyProtection="1">
      <alignment horizontal="center" vertical="center" wrapText="1"/>
      <protection locked="0" hidden="1"/>
    </xf>
    <xf numFmtId="164" fontId="13" fillId="0" borderId="30" xfId="3" applyFont="1" applyBorder="1" applyAlignment="1" applyProtection="1">
      <alignment horizontal="center" vertical="center" wrapText="1"/>
      <protection locked="0" hidden="1"/>
    </xf>
    <xf numFmtId="164" fontId="13" fillId="0" borderId="16" xfId="3" applyFont="1" applyBorder="1" applyAlignment="1" applyProtection="1">
      <alignment horizontal="center" vertical="center" wrapText="1"/>
      <protection locked="0"/>
    </xf>
    <xf numFmtId="164" fontId="13" fillId="0" borderId="30" xfId="3" applyFont="1" applyBorder="1" applyAlignment="1" applyProtection="1">
      <alignment horizontal="center" vertical="center" wrapText="1"/>
      <protection locked="0"/>
    </xf>
    <xf numFmtId="164" fontId="10" fillId="0" borderId="17" xfId="3" applyFont="1" applyBorder="1" applyAlignment="1" applyProtection="1">
      <alignment horizontal="center" vertical="center" wrapText="1"/>
      <protection locked="0"/>
    </xf>
    <xf numFmtId="164" fontId="10" fillId="0" borderId="31" xfId="3" applyFont="1" applyBorder="1" applyAlignment="1" applyProtection="1">
      <alignment horizontal="center" vertical="center" wrapText="1"/>
      <protection locked="0"/>
    </xf>
    <xf numFmtId="1" fontId="13" fillId="2" borderId="18" xfId="2" applyNumberFormat="1" applyFont="1" applyFill="1" applyBorder="1" applyAlignment="1" applyProtection="1">
      <alignment horizontal="center" vertical="center" wrapText="1"/>
      <protection locked="0"/>
    </xf>
    <xf numFmtId="1" fontId="13" fillId="2" borderId="32" xfId="2" applyNumberFormat="1" applyFont="1" applyFill="1" applyBorder="1" applyAlignment="1" applyProtection="1">
      <alignment horizontal="center" vertical="center" wrapText="1"/>
      <protection locked="0"/>
    </xf>
    <xf numFmtId="0" fontId="26" fillId="8" borderId="15" xfId="2" applyNumberFormat="1" applyFont="1" applyFill="1" applyBorder="1" applyAlignment="1" applyProtection="1">
      <alignment horizontal="center" vertical="center"/>
      <protection locked="0"/>
    </xf>
    <xf numFmtId="0" fontId="26" fillId="8" borderId="17" xfId="2" applyNumberFormat="1" applyFont="1" applyFill="1" applyBorder="1" applyAlignment="1" applyProtection="1">
      <alignment horizontal="center" vertical="center"/>
      <protection locked="0"/>
    </xf>
    <xf numFmtId="4" fontId="26" fillId="2" borderId="20" xfId="2" applyNumberFormat="1" applyFont="1" applyFill="1" applyBorder="1" applyAlignment="1" applyProtection="1">
      <alignment horizontal="center" vertical="center"/>
      <protection locked="0"/>
    </xf>
    <xf numFmtId="0" fontId="26" fillId="0" borderId="16" xfId="0" applyFont="1" applyBorder="1" applyAlignment="1">
      <alignment horizontal="center" vertical="center"/>
    </xf>
    <xf numFmtId="0" fontId="26" fillId="0" borderId="21" xfId="0" applyFont="1" applyBorder="1" applyAlignment="1">
      <alignment horizontal="center" vertical="center"/>
    </xf>
    <xf numFmtId="4" fontId="26" fillId="0" borderId="15" xfId="2" applyNumberFormat="1" applyFont="1" applyFill="1" applyBorder="1" applyAlignment="1" applyProtection="1">
      <alignment horizontal="center" vertical="center"/>
      <protection locked="0"/>
    </xf>
    <xf numFmtId="4" fontId="26" fillId="0" borderId="16" xfId="2" applyNumberFormat="1" applyFont="1" applyFill="1" applyBorder="1" applyAlignment="1" applyProtection="1">
      <alignment horizontal="center" vertical="center"/>
      <protection locked="0"/>
    </xf>
    <xf numFmtId="4" fontId="26" fillId="0" borderId="17" xfId="2" applyNumberFormat="1" applyFont="1" applyFill="1" applyBorder="1" applyAlignment="1" applyProtection="1">
      <alignment horizontal="center" vertical="center"/>
      <protection locked="0"/>
    </xf>
    <xf numFmtId="164" fontId="13" fillId="0" borderId="15" xfId="3" applyFont="1" applyBorder="1" applyAlignment="1" applyProtection="1">
      <alignment horizontal="center" vertical="center" wrapText="1"/>
      <protection locked="0" hidden="1"/>
    </xf>
    <xf numFmtId="164" fontId="13" fillId="0" borderId="29" xfId="3" applyFont="1" applyBorder="1" applyAlignment="1" applyProtection="1">
      <alignment horizontal="center" vertical="center" wrapText="1"/>
      <protection locked="0" hidden="1"/>
    </xf>
    <xf numFmtId="164" fontId="13" fillId="2" borderId="2" xfId="3" applyFont="1" applyFill="1" applyBorder="1" applyAlignment="1" applyProtection="1">
      <alignment horizontal="center" vertical="center" wrapText="1"/>
      <protection locked="0" hidden="1"/>
    </xf>
    <xf numFmtId="164" fontId="13" fillId="2" borderId="31" xfId="3" applyFont="1" applyFill="1" applyBorder="1" applyAlignment="1" applyProtection="1">
      <alignment horizontal="center" vertical="center" wrapText="1"/>
      <protection locked="0" hidden="1"/>
    </xf>
  </cellXfs>
  <cellStyles count="4">
    <cellStyle name="Milliers" xfId="1" builtinId="3"/>
    <cellStyle name="Milliers 2" xfId="3"/>
    <cellStyle name="Normal" xfId="0" builtinId="0"/>
    <cellStyle name="Normal 3" xfId="2"/>
  </cellStyles>
  <dxfs count="24">
    <dxf>
      <font>
        <color rgb="FFFF0000"/>
      </font>
    </dxf>
    <dxf>
      <font>
        <color rgb="FF00B050"/>
      </font>
    </dxf>
    <dxf>
      <font>
        <color rgb="FF2616F6"/>
      </font>
    </dxf>
    <dxf>
      <font>
        <color rgb="FFFF0000"/>
      </font>
    </dxf>
    <dxf>
      <font>
        <color rgb="FF00B050"/>
      </font>
    </dxf>
    <dxf>
      <font>
        <color rgb="FF2616F6"/>
      </font>
    </dxf>
    <dxf>
      <font>
        <color rgb="FFFF0000"/>
      </font>
    </dxf>
    <dxf>
      <font>
        <color rgb="FF00B050"/>
      </font>
    </dxf>
    <dxf>
      <font>
        <color rgb="FF2616F6"/>
      </font>
    </dxf>
    <dxf>
      <font>
        <color rgb="FFFF0000"/>
      </font>
    </dxf>
    <dxf>
      <font>
        <color rgb="FF00B050"/>
      </font>
    </dxf>
    <dxf>
      <font>
        <color rgb="FF2616F6"/>
      </font>
    </dxf>
    <dxf>
      <font>
        <color rgb="FFFF0000"/>
      </font>
    </dxf>
    <dxf>
      <font>
        <color rgb="FF00B050"/>
      </font>
    </dxf>
    <dxf>
      <font>
        <color rgb="FF2616F6"/>
      </font>
    </dxf>
    <dxf>
      <font>
        <color rgb="FFFF0000"/>
      </font>
    </dxf>
    <dxf>
      <font>
        <color rgb="FF00B050"/>
      </font>
    </dxf>
    <dxf>
      <font>
        <color rgb="FF2616F6"/>
      </font>
    </dxf>
    <dxf>
      <font>
        <color rgb="FFFF0000"/>
      </font>
    </dxf>
    <dxf>
      <font>
        <color rgb="FF00B050"/>
      </font>
    </dxf>
    <dxf>
      <font>
        <color rgb="FF2616F6"/>
      </font>
    </dxf>
    <dxf>
      <font>
        <color rgb="FFFF0000"/>
      </font>
    </dxf>
    <dxf>
      <font>
        <color rgb="FF00B050"/>
      </font>
    </dxf>
    <dxf>
      <font>
        <color rgb="FF2616F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504825</xdr:colOff>
          <xdr:row>3</xdr:row>
          <xdr:rowOff>66675</xdr:rowOff>
        </xdr:from>
        <xdr:to>
          <xdr:col>4</xdr:col>
          <xdr:colOff>590550</xdr:colOff>
          <xdr:row>5</xdr:row>
          <xdr:rowOff>28575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Recopie Formules   ( Valable pour 3333 Lignes )</a:t>
              </a:r>
              <a:endParaRPr lang="fr-FR"/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ini%20etude/Modele%20Mini%20&#233;tude%20BORDEREAU%20version%207.0%20%20%2028_02_13%20-%20CROISE%20DYNAMIQU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reurs"/>
      <sheetName val="Menu"/>
      <sheetName val="Garde"/>
      <sheetName val="Parametres"/>
      <sheetName val="Synthèse"/>
      <sheetName val="Matrice"/>
      <sheetName val="Ts"/>
      <sheetName val="Déboursés"/>
      <sheetName val="Débour"/>
      <sheetName val="Indivis"/>
      <sheetName val="ST"/>
      <sheetName val="Compte flash"/>
      <sheetName val="Aléas +-"/>
      <sheetName val="Bilan"/>
      <sheetName val="Gestion"/>
      <sheetName val="Commentaires"/>
      <sheetName val="Code Ana"/>
      <sheetName val="Retour"/>
      <sheetName val="Retour ST"/>
      <sheetName val="Analyse Bordereau"/>
      <sheetName val="Transfert"/>
      <sheetName val="Ventil Marge"/>
      <sheetName val="Table"/>
      <sheetName val="Modele Mini étude BORDEREAU v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>
        <row r="17">
          <cell r="G17">
            <v>118874.33308811938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F9"/>
  <sheetViews>
    <sheetView tabSelected="1" view="pageBreakPreview" zoomScaleSheetLayoutView="100" workbookViewId="0">
      <selection activeCell="L18" sqref="L18"/>
    </sheetView>
  </sheetViews>
  <sheetFormatPr baseColWidth="10" defaultRowHeight="15" x14ac:dyDescent="0.3"/>
  <cols>
    <col min="3" max="4" width="11" customWidth="1"/>
    <col min="11" max="12" width="11" customWidth="1"/>
    <col min="14" max="17" width="11" customWidth="1"/>
    <col min="23" max="41" width="11" customWidth="1"/>
    <col min="44" max="53" width="11" customWidth="1"/>
    <col min="58" max="61" width="11" customWidth="1"/>
    <col min="64" max="68" width="11" customWidth="1"/>
  </cols>
  <sheetData>
    <row r="1" spans="1:84" s="2" customFormat="1" ht="20.25" thickBot="1" x14ac:dyDescent="0.45">
      <c r="A1" s="1"/>
      <c r="C1" s="3"/>
      <c r="D1" s="3"/>
      <c r="E1" s="4"/>
      <c r="F1" s="5"/>
      <c r="J1" s="6"/>
      <c r="K1" s="7"/>
      <c r="L1" s="6"/>
      <c r="M1" s="8"/>
      <c r="N1" s="9"/>
      <c r="O1" s="9"/>
      <c r="P1" s="10"/>
      <c r="Q1" s="10"/>
      <c r="R1" s="11"/>
      <c r="S1" s="8"/>
      <c r="T1" s="8"/>
      <c r="U1" s="8"/>
      <c r="V1" s="8"/>
      <c r="W1" s="12"/>
      <c r="X1" s="8"/>
      <c r="Y1" s="13"/>
      <c r="Z1" s="14"/>
      <c r="AA1" s="15"/>
      <c r="AB1" s="8"/>
      <c r="AC1" s="8"/>
      <c r="AD1" s="16"/>
      <c r="AE1" s="8"/>
      <c r="AF1" s="8"/>
      <c r="AG1" s="8"/>
      <c r="AH1" s="16"/>
      <c r="AI1" s="8"/>
      <c r="AJ1" s="8"/>
      <c r="AK1" s="8"/>
      <c r="AL1" s="8"/>
      <c r="AM1" s="8"/>
      <c r="AN1" s="8"/>
      <c r="AO1" s="8"/>
      <c r="AP1" s="16"/>
      <c r="AQ1" s="17"/>
      <c r="AR1" s="17"/>
      <c r="AS1" s="18"/>
      <c r="AT1" s="17"/>
      <c r="AU1" s="8"/>
      <c r="AV1" s="8"/>
      <c r="AW1" s="19"/>
      <c r="AX1" s="19"/>
      <c r="AY1" s="8"/>
      <c r="AZ1" s="16"/>
      <c r="BA1" s="8"/>
      <c r="BB1" s="20"/>
      <c r="BC1" s="8"/>
      <c r="BD1" s="8"/>
      <c r="BE1" s="17"/>
      <c r="BF1" s="17"/>
      <c r="BG1" s="18"/>
      <c r="BH1" s="17"/>
      <c r="BI1" s="8"/>
      <c r="BJ1" s="8"/>
      <c r="BK1" s="21"/>
      <c r="BL1" s="21"/>
      <c r="BM1" s="22"/>
      <c r="BN1" s="21"/>
      <c r="BO1" s="8"/>
      <c r="BP1" s="8"/>
      <c r="BQ1" s="23"/>
      <c r="BR1" s="24"/>
      <c r="BS1" s="24"/>
      <c r="BT1" s="24"/>
      <c r="BU1" s="24"/>
      <c r="BV1" s="24"/>
      <c r="BW1" s="24"/>
      <c r="BX1" s="24"/>
      <c r="BY1" s="24"/>
      <c r="BZ1" s="24"/>
      <c r="CA1" s="24"/>
      <c r="CB1" s="25"/>
      <c r="CC1" s="25"/>
      <c r="CD1" s="25"/>
      <c r="CE1" s="25"/>
      <c r="CF1" s="25"/>
    </row>
    <row r="2" spans="1:84" s="78" customFormat="1" ht="18" hidden="1" thickBot="1" x14ac:dyDescent="0.4">
      <c r="A2" s="26">
        <v>16</v>
      </c>
      <c r="B2" s="27"/>
      <c r="C2" s="28" t="s">
        <v>0</v>
      </c>
      <c r="D2" s="28"/>
      <c r="E2" s="29"/>
      <c r="F2" s="30"/>
      <c r="G2" s="31"/>
      <c r="H2" s="32"/>
      <c r="I2" s="33"/>
      <c r="J2" s="34"/>
      <c r="K2" s="35"/>
      <c r="L2" s="36"/>
      <c r="M2" s="37" t="s">
        <v>1</v>
      </c>
      <c r="N2" s="38"/>
      <c r="O2" s="39"/>
      <c r="P2" s="40">
        <f t="shared" ref="P2" si="0">N2*O2</f>
        <v>0</v>
      </c>
      <c r="Q2" s="41"/>
      <c r="R2" s="42"/>
      <c r="S2" s="43"/>
      <c r="T2" s="44">
        <f t="shared" ref="T2" si="1">IF(U2="",0,BT2)</f>
        <v>0</v>
      </c>
      <c r="U2" s="45"/>
      <c r="V2" s="46">
        <f t="shared" ref="V2" si="2">IF(S2="",0,S2*T2*U2)</f>
        <v>0</v>
      </c>
      <c r="W2" s="12"/>
      <c r="X2" s="47">
        <f t="shared" ref="X2" si="3">IF(BS2=BS3,0,BU2-BV2)</f>
        <v>0</v>
      </c>
      <c r="Y2" s="48"/>
      <c r="Z2" s="49"/>
      <c r="AA2" s="50">
        <f t="shared" ref="AA2" si="4">IF(Z2="",0,O2*Z2)</f>
        <v>0</v>
      </c>
      <c r="AB2" s="51"/>
      <c r="AC2" s="52"/>
      <c r="AD2" s="15"/>
      <c r="AE2" s="53">
        <f t="shared" ref="AE2" si="5">+Z2-AB2-AC2</f>
        <v>0</v>
      </c>
      <c r="AF2" s="54">
        <f t="shared" ref="AF2" si="6">IF(S2="",0,(S2*U2)*BW2)</f>
        <v>0</v>
      </c>
      <c r="AG2" s="50">
        <f t="shared" ref="AG2" si="7">IF(AE2="",0,O2*AE2)</f>
        <v>0</v>
      </c>
      <c r="AH2" s="15"/>
      <c r="AI2" s="49">
        <f t="shared" ref="AI2" si="8">+N2</f>
        <v>0</v>
      </c>
      <c r="AJ2" s="55">
        <f t="shared" ref="AJ2" si="9">+U2</f>
        <v>0</v>
      </c>
      <c r="AK2" s="56">
        <f t="shared" ref="AK2" si="10">AJ2-U2</f>
        <v>0</v>
      </c>
      <c r="AL2" s="54">
        <f t="shared" ref="AL2" si="11">IF(S2="",0,(S2*AJ2)*BX2)</f>
        <v>0</v>
      </c>
      <c r="AM2" s="54">
        <f t="shared" ref="AM2" si="12">IF(AI2="",0,O2*AI2)</f>
        <v>0</v>
      </c>
      <c r="AN2" s="54">
        <f t="shared" ref="AN2" si="13">IF(AL2="","",AL2-V2)</f>
        <v>0</v>
      </c>
      <c r="AO2" s="50">
        <f t="shared" ref="AO2" si="14">IF(AM2="",0,AM2-P2)</f>
        <v>0</v>
      </c>
      <c r="AP2" s="15"/>
      <c r="AQ2" s="57">
        <f t="shared" ref="AQ2" si="15">IF(K2=200,(S2)*BX2,0)</f>
        <v>0</v>
      </c>
      <c r="AR2" s="58"/>
      <c r="AS2" s="59">
        <f t="shared" ref="AS2" si="16">IF(K2=200,(S2)*BW2,0)</f>
        <v>0</v>
      </c>
      <c r="AT2" s="60">
        <f t="shared" ref="AT2" si="17">AS2-AR2</f>
        <v>0</v>
      </c>
      <c r="AU2" s="61">
        <f t="shared" ref="AU2" si="18">IF(BW2&lt;&gt;0,AR2/BW2,0)</f>
        <v>0</v>
      </c>
      <c r="AV2" s="62" t="str">
        <f t="shared" ref="AV2" si="19">IF(AW2&lt;&gt;0,"h /","")</f>
        <v>h /</v>
      </c>
      <c r="AW2" s="63" t="str">
        <f t="shared" ref="AW2" si="20">+M2</f>
        <v>m</v>
      </c>
      <c r="AX2" s="19"/>
      <c r="AY2" s="64">
        <f t="shared" ref="AY2" si="21">IF(K2=200,IF(S2&lt;&gt;"",S2,0),0)</f>
        <v>0</v>
      </c>
      <c r="AZ2" s="19"/>
      <c r="BA2" s="65">
        <f t="shared" ref="BA2" si="22">+AQ2-AS2</f>
        <v>0</v>
      </c>
      <c r="BB2" s="63"/>
      <c r="BC2" s="66"/>
      <c r="BD2" s="15"/>
      <c r="BE2" s="57">
        <f t="shared" ref="BE2" si="23">IF(K2=700,(S2)*BX2,0)</f>
        <v>0</v>
      </c>
      <c r="BF2" s="58"/>
      <c r="BG2" s="59">
        <f t="shared" ref="BG2" si="24">IF(K2=700,(S2)*BW2,0)</f>
        <v>0</v>
      </c>
      <c r="BH2" s="60">
        <f t="shared" ref="BH2" si="25">BG2-BF2</f>
        <v>0</v>
      </c>
      <c r="BI2" s="65">
        <f t="shared" ref="BI2" si="26">+BE2-BG2</f>
        <v>0</v>
      </c>
      <c r="BJ2" s="15"/>
      <c r="BK2" s="67">
        <f t="shared" ref="BK2" si="27">IF(K2=711,(S2)*BX2,0)</f>
        <v>0</v>
      </c>
      <c r="BL2" s="68"/>
      <c r="BM2" s="69">
        <f t="shared" ref="BM2" si="28">IF(K2=711,(S2)*BW2,0)</f>
        <v>0</v>
      </c>
      <c r="BN2" s="70">
        <f t="shared" ref="BN2" si="29">BM2-BL2</f>
        <v>0</v>
      </c>
      <c r="BO2" s="65">
        <f t="shared" ref="BO2" si="30">+BK2-BM2</f>
        <v>0</v>
      </c>
      <c r="BP2" s="15"/>
      <c r="BQ2" s="71"/>
      <c r="BR2" s="72">
        <f t="shared" ref="BR2:BS2" si="31">IF(E2="",BR1,BR1+1)</f>
        <v>0</v>
      </c>
      <c r="BS2" s="72">
        <f t="shared" si="31"/>
        <v>0</v>
      </c>
      <c r="BT2" s="73">
        <f t="shared" ref="BT2" si="32">IF(BS2=BS1,BT1,N2)</f>
        <v>0</v>
      </c>
      <c r="BU2" s="74">
        <f t="shared" ref="BU2" si="33">IF(BS2=BS1,BU1+Q2,Q2)</f>
        <v>0</v>
      </c>
      <c r="BV2" s="73">
        <f t="shared" ref="BV2" si="34">IF(BS2=BS1,BV1+V2,V2)</f>
        <v>0</v>
      </c>
      <c r="BW2" s="73">
        <f t="shared" ref="BW2" si="35">IF(BS2=BS1,BW1,AE2)</f>
        <v>0</v>
      </c>
      <c r="BX2" s="73">
        <f t="shared" ref="BX2" si="36">IF(BS2=BS1,BX1,AI2)</f>
        <v>0</v>
      </c>
      <c r="BY2" s="75">
        <f t="shared" ref="BY2" si="37">IF(S2="",0,IF(N2="",IF(S2+K2=S2,"Code ?",""),IF(S2+K2=S2,"Code ST ?","")))</f>
        <v>0</v>
      </c>
      <c r="BZ2" s="75">
        <f t="shared" ref="BZ2" si="38">AI2-AE2</f>
        <v>0</v>
      </c>
      <c r="CA2" s="75" t="b">
        <f>IF(SUM(N2:O14)&gt;0,TRUE,FALSE)</f>
        <v>0</v>
      </c>
      <c r="CB2" s="76">
        <f t="shared" ref="CB2" si="39">IF(K2=200,IF(AY2&lt;&gt;"",AY2*BX2,AU2*BW2),0)</f>
        <v>0</v>
      </c>
      <c r="CC2" s="76">
        <f t="shared" ref="CC2" si="40">IF(K2=200,CB2-AQ2,0)</f>
        <v>0</v>
      </c>
      <c r="CD2" s="77"/>
      <c r="CE2" s="77">
        <f t="shared" ref="CE2" si="41">+AB2*O2</f>
        <v>0</v>
      </c>
      <c r="CF2" s="77">
        <f t="shared" ref="CF2" si="42">+AC2*O2</f>
        <v>0</v>
      </c>
    </row>
    <row r="3" spans="1:84" s="96" customFormat="1" ht="24" thickTop="1" thickBot="1" x14ac:dyDescent="0.45">
      <c r="A3" s="79"/>
      <c r="B3" s="80"/>
      <c r="C3" s="81"/>
      <c r="D3" s="81"/>
      <c r="E3" s="237"/>
      <c r="F3" s="237"/>
      <c r="G3" s="237"/>
      <c r="H3" s="237"/>
      <c r="I3" s="237"/>
      <c r="J3" s="237"/>
      <c r="K3" s="7"/>
      <c r="L3" s="82" t="s">
        <v>2</v>
      </c>
      <c r="M3" s="83"/>
      <c r="N3" s="238" t="s">
        <v>3</v>
      </c>
      <c r="O3" s="238"/>
      <c r="P3" s="238"/>
      <c r="Q3" s="238"/>
      <c r="R3" s="84"/>
      <c r="S3" s="232" t="s">
        <v>4</v>
      </c>
      <c r="T3" s="85"/>
      <c r="U3" s="85"/>
      <c r="V3" s="85"/>
      <c r="W3" s="12"/>
      <c r="X3" s="86" t="s">
        <v>5</v>
      </c>
      <c r="Y3" s="87"/>
      <c r="Z3" s="239" t="s">
        <v>6</v>
      </c>
      <c r="AA3" s="239"/>
      <c r="AB3" s="240"/>
      <c r="AC3" s="240"/>
      <c r="AD3" s="80"/>
      <c r="AE3" s="241" t="s">
        <v>7</v>
      </c>
      <c r="AF3" s="241"/>
      <c r="AG3" s="241"/>
      <c r="AH3" s="80"/>
      <c r="AI3" s="242" t="s">
        <v>8</v>
      </c>
      <c r="AJ3" s="242"/>
      <c r="AK3" s="242"/>
      <c r="AL3" s="242"/>
      <c r="AM3" s="242"/>
      <c r="AN3" s="242"/>
      <c r="AO3" s="242"/>
      <c r="AP3" s="80"/>
      <c r="AQ3" s="88" t="s">
        <v>9</v>
      </c>
      <c r="AR3" s="89"/>
      <c r="AS3" s="89"/>
      <c r="AT3" s="89"/>
      <c r="AU3" s="89"/>
      <c r="AV3" s="89"/>
      <c r="AW3" s="89"/>
      <c r="AX3" s="19"/>
      <c r="AY3" s="89"/>
      <c r="AZ3" s="89"/>
      <c r="BA3" s="89"/>
      <c r="BB3" s="89"/>
      <c r="BC3" s="89"/>
      <c r="BD3" s="90"/>
      <c r="BE3" s="91" t="s">
        <v>10</v>
      </c>
      <c r="BF3" s="92"/>
      <c r="BG3" s="92"/>
      <c r="BH3" s="92"/>
      <c r="BI3" s="90"/>
      <c r="BJ3" s="90"/>
      <c r="BK3" s="93" t="s">
        <v>11</v>
      </c>
      <c r="BL3" s="94"/>
      <c r="BM3" s="94"/>
      <c r="BN3" s="94"/>
      <c r="BO3" s="90"/>
      <c r="BP3" s="90"/>
      <c r="BQ3" s="90"/>
      <c r="BR3" s="255" t="s">
        <v>12</v>
      </c>
      <c r="BS3" s="256"/>
      <c r="BT3" s="256"/>
      <c r="BU3" s="256"/>
      <c r="BV3" s="256"/>
      <c r="BW3" s="256"/>
      <c r="BX3" s="257"/>
      <c r="BY3" s="243" t="s">
        <v>13</v>
      </c>
      <c r="BZ3" s="244"/>
      <c r="CA3" s="244" t="s">
        <v>14</v>
      </c>
      <c r="CB3" s="244"/>
      <c r="CC3" s="247"/>
      <c r="CD3" s="95"/>
      <c r="CE3" s="249" t="s">
        <v>15</v>
      </c>
      <c r="CF3" s="249" t="s">
        <v>16</v>
      </c>
    </row>
    <row r="4" spans="1:84" s="96" customFormat="1" ht="12" customHeight="1" thickTop="1" thickBot="1" x14ac:dyDescent="0.45">
      <c r="A4" s="79"/>
      <c r="B4" s="80"/>
      <c r="C4" s="81"/>
      <c r="D4" s="81"/>
      <c r="E4" s="97"/>
      <c r="F4" s="97"/>
      <c r="G4" s="97"/>
      <c r="H4" s="97"/>
      <c r="I4" s="97"/>
      <c r="J4" s="97"/>
      <c r="K4" s="7"/>
      <c r="L4" s="82"/>
      <c r="M4" s="83"/>
      <c r="N4" s="98"/>
      <c r="O4" s="98"/>
      <c r="P4" s="98"/>
      <c r="Q4" s="98"/>
      <c r="R4" s="84"/>
      <c r="S4" s="99"/>
      <c r="T4" s="99"/>
      <c r="U4" s="99"/>
      <c r="V4" s="99"/>
      <c r="W4" s="12"/>
      <c r="X4" s="100"/>
      <c r="Y4" s="80"/>
      <c r="Z4" s="100"/>
      <c r="AA4" s="100"/>
      <c r="AB4" s="100"/>
      <c r="AC4" s="100"/>
      <c r="AD4" s="80"/>
      <c r="AE4" s="100"/>
      <c r="AF4" s="100"/>
      <c r="AG4" s="100"/>
      <c r="AH4" s="80"/>
      <c r="AI4" s="100"/>
      <c r="AJ4" s="100"/>
      <c r="AK4" s="100"/>
      <c r="AL4" s="100"/>
      <c r="AM4" s="100"/>
      <c r="AN4" s="100"/>
      <c r="AO4" s="100"/>
      <c r="AP4" s="80"/>
      <c r="AQ4" s="101"/>
      <c r="AR4" s="101"/>
      <c r="AS4" s="101"/>
      <c r="AT4" s="101"/>
      <c r="AU4" s="101"/>
      <c r="AV4" s="101"/>
      <c r="AW4" s="102"/>
      <c r="AX4" s="19"/>
      <c r="AY4" s="102"/>
      <c r="AZ4" s="103"/>
      <c r="BA4" s="104"/>
      <c r="BB4" s="103"/>
      <c r="BC4" s="104"/>
      <c r="BD4" s="104"/>
      <c r="BE4" s="105"/>
      <c r="BF4" s="105"/>
      <c r="BG4" s="105"/>
      <c r="BH4" s="105"/>
      <c r="BI4" s="104"/>
      <c r="BJ4" s="104"/>
      <c r="BK4" s="106"/>
      <c r="BL4" s="106"/>
      <c r="BM4" s="106"/>
      <c r="BN4" s="106"/>
      <c r="BO4" s="104"/>
      <c r="BP4" s="104"/>
      <c r="BQ4" s="104"/>
      <c r="BR4" s="258"/>
      <c r="BS4" s="259"/>
      <c r="BT4" s="259"/>
      <c r="BU4" s="259"/>
      <c r="BV4" s="259"/>
      <c r="BW4" s="259"/>
      <c r="BX4" s="260"/>
      <c r="BY4" s="245"/>
      <c r="BZ4" s="246"/>
      <c r="CA4" s="246"/>
      <c r="CB4" s="246"/>
      <c r="CC4" s="248"/>
      <c r="CD4" s="107"/>
      <c r="CE4" s="250"/>
      <c r="CF4" s="250"/>
    </row>
    <row r="5" spans="1:84" s="134" customFormat="1" ht="24" customHeight="1" thickTop="1" thickBot="1" x14ac:dyDescent="0.35">
      <c r="A5" s="108"/>
      <c r="B5" s="109"/>
      <c r="C5" s="110"/>
      <c r="D5" s="110"/>
      <c r="E5" s="111"/>
      <c r="F5" s="111"/>
      <c r="G5" s="109"/>
      <c r="H5" s="109"/>
      <c r="I5" s="109"/>
      <c r="J5" s="112"/>
      <c r="K5" s="113"/>
      <c r="L5" s="112"/>
      <c r="M5" s="111"/>
      <c r="N5" s="114"/>
      <c r="O5" s="114"/>
      <c r="P5" s="115">
        <f>SUBTOTAL(9,P9:P14)</f>
        <v>0</v>
      </c>
      <c r="Q5" s="115">
        <f>SUBTOTAL(9,Q9:Q14)</f>
        <v>0</v>
      </c>
      <c r="R5" s="116"/>
      <c r="S5" s="233" t="s">
        <v>17</v>
      </c>
      <c r="T5" s="234">
        <f>ROUND(U5-V5,0)</f>
        <v>118874</v>
      </c>
      <c r="U5" s="235">
        <f>+'[1]Code Ana'!G17</f>
        <v>118874.33308811938</v>
      </c>
      <c r="V5" s="236">
        <f>SUBTOTAL(9,V9:V14)</f>
        <v>0</v>
      </c>
      <c r="W5" s="120"/>
      <c r="X5" s="115">
        <f>SUBTOTAL(9,X9:X14)</f>
        <v>0</v>
      </c>
      <c r="Y5" s="109"/>
      <c r="Z5" s="109"/>
      <c r="AA5" s="115">
        <f>SUBTOTAL(9,AA9:AA14)</f>
        <v>0</v>
      </c>
      <c r="AB5" s="121"/>
      <c r="AC5" s="109"/>
      <c r="AD5" s="122"/>
      <c r="AE5" s="109"/>
      <c r="AF5" s="115">
        <f>SUBTOTAL(9,AF9:AF14)</f>
        <v>0</v>
      </c>
      <c r="AG5" s="115">
        <f>SUBTOTAL(9,AG9:AG14)</f>
        <v>0</v>
      </c>
      <c r="AH5" s="122"/>
      <c r="AI5" s="115">
        <f>SUBTOTAL(9,AI9:AI14)</f>
        <v>0</v>
      </c>
      <c r="AJ5" s="123"/>
      <c r="AK5" s="115">
        <f>SUBTOTAL(9,AK9:AK14)</f>
        <v>0</v>
      </c>
      <c r="AL5" s="115">
        <f>SUBTOTAL(9,AL9:AL14)</f>
        <v>0</v>
      </c>
      <c r="AM5" s="115">
        <f>SUBTOTAL(9,AM9:AM14)</f>
        <v>0</v>
      </c>
      <c r="AN5" s="115">
        <f>SUBTOTAL(9,AN9:AN14)</f>
        <v>0</v>
      </c>
      <c r="AO5" s="115">
        <f>SUBTOTAL(9,AO9:AO14)</f>
        <v>0</v>
      </c>
      <c r="AP5" s="122"/>
      <c r="AQ5" s="124">
        <f>SUBTOTAL(9,AQ9:AQ14)</f>
        <v>0</v>
      </c>
      <c r="AR5" s="124">
        <f>SUBTOTAL(9,AR9:AR14)</f>
        <v>0</v>
      </c>
      <c r="AS5" s="124">
        <f>SUBTOTAL(9,AS9:AS14)</f>
        <v>0</v>
      </c>
      <c r="AT5" s="124">
        <f>SUBTOTAL(9,AT9:AT14)</f>
        <v>0</v>
      </c>
      <c r="AU5" s="109"/>
      <c r="AV5" s="109"/>
      <c r="AW5" s="102"/>
      <c r="AX5" s="19"/>
      <c r="AY5" s="102"/>
      <c r="AZ5" s="125"/>
      <c r="BA5" s="124">
        <f>SUBTOTAL(9,BA9:BA14)</f>
        <v>0</v>
      </c>
      <c r="BB5" s="125"/>
      <c r="BC5" s="109"/>
      <c r="BD5" s="109"/>
      <c r="BE5" s="126">
        <f>SUBTOTAL(9,BE9:BE14)</f>
        <v>0</v>
      </c>
      <c r="BF5" s="126">
        <f>SUBTOTAL(9,BF9:BF14)</f>
        <v>0</v>
      </c>
      <c r="BG5" s="126">
        <f>SUBTOTAL(9,BG9:BG14)</f>
        <v>0</v>
      </c>
      <c r="BH5" s="126">
        <f>SUBTOTAL(9,BH9:BH14)</f>
        <v>0</v>
      </c>
      <c r="BI5" s="126">
        <f>SUBTOTAL(9,BI9:BI14)</f>
        <v>0</v>
      </c>
      <c r="BJ5" s="109"/>
      <c r="BK5" s="127">
        <f>SUBTOTAL(9,BK9:BK14)</f>
        <v>0</v>
      </c>
      <c r="BL5" s="127">
        <f>SUBTOTAL(9,BL9:BL14)</f>
        <v>0</v>
      </c>
      <c r="BM5" s="127">
        <f>SUBTOTAL(9,BM9:BM14)</f>
        <v>0</v>
      </c>
      <c r="BN5" s="127">
        <f>SUBTOTAL(9,BN9:BN14)</f>
        <v>0</v>
      </c>
      <c r="BO5" s="127">
        <f>SUBTOTAL(9,BO9:BO14)</f>
        <v>0</v>
      </c>
      <c r="BP5" s="109"/>
      <c r="BQ5" s="128"/>
      <c r="BR5" s="251" t="s">
        <v>18</v>
      </c>
      <c r="BS5" s="253" t="s">
        <v>19</v>
      </c>
      <c r="BT5" s="253" t="s">
        <v>20</v>
      </c>
      <c r="BU5" s="253" t="s">
        <v>21</v>
      </c>
      <c r="BV5" s="253" t="s">
        <v>22</v>
      </c>
      <c r="BW5" s="253" t="s">
        <v>23</v>
      </c>
      <c r="BX5" s="279" t="s">
        <v>24</v>
      </c>
      <c r="BY5" s="129"/>
      <c r="BZ5" s="130">
        <f>SUBTOTAL(9,BZ9:BZ14)</f>
        <v>0</v>
      </c>
      <c r="CA5" s="130"/>
      <c r="CB5" s="131">
        <f>SUBTOTAL(9,CB9:CB14)</f>
        <v>0</v>
      </c>
      <c r="CC5" s="132">
        <f>SUBTOTAL(9,CC9:CC14)</f>
        <v>0</v>
      </c>
      <c r="CD5" s="133"/>
      <c r="CE5" s="250"/>
      <c r="CF5" s="250"/>
    </row>
    <row r="6" spans="1:84" s="134" customFormat="1" ht="14.25" customHeight="1" thickTop="1" thickBot="1" x14ac:dyDescent="0.35">
      <c r="A6" s="108"/>
      <c r="B6" s="109"/>
      <c r="C6" s="110"/>
      <c r="D6" s="110"/>
      <c r="E6" s="111"/>
      <c r="F6" s="111"/>
      <c r="G6" s="109"/>
      <c r="H6" s="109"/>
      <c r="I6" s="109"/>
      <c r="J6" s="112"/>
      <c r="K6" s="113"/>
      <c r="L6" s="112"/>
      <c r="M6" s="111"/>
      <c r="N6" s="114"/>
      <c r="O6" s="114"/>
      <c r="P6" s="12"/>
      <c r="Q6" s="12"/>
      <c r="R6" s="116"/>
      <c r="S6" s="117"/>
      <c r="T6" s="118"/>
      <c r="U6" s="119"/>
      <c r="V6" s="135"/>
      <c r="W6" s="12"/>
      <c r="X6" s="12"/>
      <c r="Y6" s="109"/>
      <c r="Z6" s="109"/>
      <c r="AA6" s="12"/>
      <c r="AB6" s="109"/>
      <c r="AC6" s="109"/>
      <c r="AD6" s="122"/>
      <c r="AE6" s="109"/>
      <c r="AF6" s="12"/>
      <c r="AG6" s="12"/>
      <c r="AH6" s="122"/>
      <c r="AI6" s="136"/>
      <c r="AJ6" s="123">
        <f>AJ5-AL5</f>
        <v>0</v>
      </c>
      <c r="AK6" s="12"/>
      <c r="AL6" s="12"/>
      <c r="AM6" s="12"/>
      <c r="AN6" s="12"/>
      <c r="AO6" s="12"/>
      <c r="AP6" s="122"/>
      <c r="AQ6" s="137"/>
      <c r="AR6" s="137"/>
      <c r="AS6" s="137"/>
      <c r="AT6" s="137"/>
      <c r="AU6" s="109"/>
      <c r="AV6" s="109"/>
      <c r="AW6" s="102"/>
      <c r="AX6" s="19"/>
      <c r="AY6" s="102"/>
      <c r="AZ6" s="125"/>
      <c r="BA6" s="137"/>
      <c r="BB6" s="125"/>
      <c r="BC6" s="109"/>
      <c r="BD6" s="109"/>
      <c r="BE6" s="138"/>
      <c r="BF6" s="138"/>
      <c r="BG6" s="138"/>
      <c r="BH6" s="138"/>
      <c r="BI6" s="138"/>
      <c r="BJ6" s="109"/>
      <c r="BK6" s="139"/>
      <c r="BL6" s="139"/>
      <c r="BM6" s="139"/>
      <c r="BN6" s="139"/>
      <c r="BO6" s="139"/>
      <c r="BP6" s="109"/>
      <c r="BQ6" s="128"/>
      <c r="BR6" s="251"/>
      <c r="BS6" s="253"/>
      <c r="BT6" s="253"/>
      <c r="BU6" s="253"/>
      <c r="BV6" s="253"/>
      <c r="BW6" s="253"/>
      <c r="BX6" s="279"/>
      <c r="BY6" s="129"/>
      <c r="BZ6" s="130"/>
      <c r="CA6" s="130"/>
      <c r="CB6" s="131"/>
      <c r="CC6" s="132"/>
      <c r="CD6" s="133"/>
      <c r="CE6" s="250"/>
      <c r="CF6" s="250"/>
    </row>
    <row r="7" spans="1:84" s="181" customFormat="1" ht="17.25" customHeight="1" thickTop="1" thickBot="1" x14ac:dyDescent="0.35">
      <c r="A7" s="267" t="s">
        <v>25</v>
      </c>
      <c r="B7" s="140" t="s">
        <v>26</v>
      </c>
      <c r="C7" s="269" t="s">
        <v>26</v>
      </c>
      <c r="D7" s="270"/>
      <c r="E7" s="141">
        <v>1</v>
      </c>
      <c r="F7" s="142">
        <v>2</v>
      </c>
      <c r="G7" s="271" t="s">
        <v>27</v>
      </c>
      <c r="H7" s="272"/>
      <c r="I7" s="272"/>
      <c r="J7" s="273"/>
      <c r="K7" s="143">
        <v>4</v>
      </c>
      <c r="L7" s="144">
        <v>5</v>
      </c>
      <c r="M7" s="145">
        <v>6</v>
      </c>
      <c r="N7" s="146" t="s">
        <v>28</v>
      </c>
      <c r="O7" s="147" t="s">
        <v>29</v>
      </c>
      <c r="P7" s="148" t="s">
        <v>30</v>
      </c>
      <c r="Q7" s="149" t="s">
        <v>31</v>
      </c>
      <c r="R7" s="150"/>
      <c r="S7" s="151" t="s">
        <v>32</v>
      </c>
      <c r="T7" s="152" t="s">
        <v>33</v>
      </c>
      <c r="U7" s="153" t="s">
        <v>34</v>
      </c>
      <c r="V7" s="154" t="s">
        <v>35</v>
      </c>
      <c r="W7" s="155"/>
      <c r="X7" s="156" t="s">
        <v>36</v>
      </c>
      <c r="Y7" s="157"/>
      <c r="Z7" s="158" t="s">
        <v>37</v>
      </c>
      <c r="AA7" s="154" t="s">
        <v>38</v>
      </c>
      <c r="AB7" s="159" t="s">
        <v>39</v>
      </c>
      <c r="AC7" s="160" t="s">
        <v>40</v>
      </c>
      <c r="AD7" s="161"/>
      <c r="AE7" s="141" t="s">
        <v>41</v>
      </c>
      <c r="AF7" s="145" t="s">
        <v>42</v>
      </c>
      <c r="AG7" s="162" t="s">
        <v>43</v>
      </c>
      <c r="AH7" s="163"/>
      <c r="AI7" s="158" t="s">
        <v>44</v>
      </c>
      <c r="AJ7" s="153" t="s">
        <v>45</v>
      </c>
      <c r="AK7" s="164" t="s">
        <v>46</v>
      </c>
      <c r="AL7" s="145" t="s">
        <v>47</v>
      </c>
      <c r="AM7" s="145" t="s">
        <v>48</v>
      </c>
      <c r="AN7" s="145" t="s">
        <v>49</v>
      </c>
      <c r="AO7" s="162" t="s">
        <v>50</v>
      </c>
      <c r="AP7" s="163"/>
      <c r="AQ7" s="165" t="s">
        <v>51</v>
      </c>
      <c r="AR7" s="166" t="s">
        <v>52</v>
      </c>
      <c r="AS7" s="167" t="s">
        <v>53</v>
      </c>
      <c r="AT7" s="168" t="s">
        <v>54</v>
      </c>
      <c r="AU7" s="274" t="s">
        <v>55</v>
      </c>
      <c r="AV7" s="275"/>
      <c r="AW7" s="276"/>
      <c r="AX7" s="169"/>
      <c r="AY7" s="170" t="s">
        <v>56</v>
      </c>
      <c r="AZ7" s="169"/>
      <c r="BA7" s="171" t="s">
        <v>57</v>
      </c>
      <c r="BB7" s="172"/>
      <c r="BC7" s="166" t="s">
        <v>58</v>
      </c>
      <c r="BD7" s="173"/>
      <c r="BE7" s="174" t="s">
        <v>59</v>
      </c>
      <c r="BF7" s="166" t="s">
        <v>60</v>
      </c>
      <c r="BG7" s="167" t="s">
        <v>61</v>
      </c>
      <c r="BH7" s="168" t="s">
        <v>62</v>
      </c>
      <c r="BI7" s="171" t="s">
        <v>63</v>
      </c>
      <c r="BJ7" s="173"/>
      <c r="BK7" s="175" t="s">
        <v>64</v>
      </c>
      <c r="BL7" s="176" t="s">
        <v>65</v>
      </c>
      <c r="BM7" s="177" t="s">
        <v>66</v>
      </c>
      <c r="BN7" s="178" t="s">
        <v>67</v>
      </c>
      <c r="BO7" s="171" t="s">
        <v>68</v>
      </c>
      <c r="BP7" s="173"/>
      <c r="BQ7" s="179"/>
      <c r="BR7" s="252"/>
      <c r="BS7" s="254"/>
      <c r="BT7" s="254"/>
      <c r="BU7" s="254"/>
      <c r="BV7" s="254"/>
      <c r="BW7" s="254"/>
      <c r="BX7" s="280"/>
      <c r="BY7" s="277" t="s">
        <v>69</v>
      </c>
      <c r="BZ7" s="261" t="s">
        <v>70</v>
      </c>
      <c r="CA7" s="261" t="s">
        <v>71</v>
      </c>
      <c r="CB7" s="263" t="s">
        <v>72</v>
      </c>
      <c r="CC7" s="265" t="s">
        <v>73</v>
      </c>
      <c r="CD7" s="180"/>
      <c r="CE7" s="250"/>
      <c r="CF7" s="250"/>
    </row>
    <row r="8" spans="1:84" s="231" customFormat="1" ht="72" customHeight="1" thickTop="1" thickBot="1" x14ac:dyDescent="0.45">
      <c r="A8" s="268"/>
      <c r="B8" s="182" t="s">
        <v>74</v>
      </c>
      <c r="C8" s="183" t="s">
        <v>75</v>
      </c>
      <c r="D8" s="184" t="s">
        <v>76</v>
      </c>
      <c r="E8" s="185" t="s">
        <v>77</v>
      </c>
      <c r="F8" s="186" t="s">
        <v>78</v>
      </c>
      <c r="G8" s="187" t="s">
        <v>79</v>
      </c>
      <c r="H8" s="187" t="s">
        <v>80</v>
      </c>
      <c r="I8" s="187" t="s">
        <v>81</v>
      </c>
      <c r="J8" s="188" t="s">
        <v>82</v>
      </c>
      <c r="K8" s="189" t="s">
        <v>83</v>
      </c>
      <c r="L8" s="190" t="s">
        <v>84</v>
      </c>
      <c r="M8" s="191" t="s">
        <v>85</v>
      </c>
      <c r="N8" s="192" t="s">
        <v>86</v>
      </c>
      <c r="O8" s="193" t="s">
        <v>87</v>
      </c>
      <c r="P8" s="194" t="s">
        <v>88</v>
      </c>
      <c r="Q8" s="195" t="s">
        <v>89</v>
      </c>
      <c r="R8" s="196" t="s">
        <v>90</v>
      </c>
      <c r="S8" s="197" t="s">
        <v>91</v>
      </c>
      <c r="T8" s="198" t="s">
        <v>92</v>
      </c>
      <c r="U8" s="199" t="s">
        <v>87</v>
      </c>
      <c r="V8" s="200" t="s">
        <v>93</v>
      </c>
      <c r="W8" s="201" t="s">
        <v>94</v>
      </c>
      <c r="X8" s="182" t="s">
        <v>95</v>
      </c>
      <c r="Y8" s="202" t="s">
        <v>96</v>
      </c>
      <c r="Z8" s="203" t="s">
        <v>97</v>
      </c>
      <c r="AA8" s="200" t="s">
        <v>98</v>
      </c>
      <c r="AB8" s="203" t="s">
        <v>99</v>
      </c>
      <c r="AC8" s="200" t="s">
        <v>100</v>
      </c>
      <c r="AD8" s="204" t="s">
        <v>101</v>
      </c>
      <c r="AE8" s="203" t="s">
        <v>102</v>
      </c>
      <c r="AF8" s="191" t="s">
        <v>103</v>
      </c>
      <c r="AG8" s="200" t="s">
        <v>104</v>
      </c>
      <c r="AH8" s="204" t="s">
        <v>105</v>
      </c>
      <c r="AI8" s="205" t="s">
        <v>106</v>
      </c>
      <c r="AJ8" s="206" t="s">
        <v>107</v>
      </c>
      <c r="AK8" s="186" t="s">
        <v>108</v>
      </c>
      <c r="AL8" s="191" t="s">
        <v>109</v>
      </c>
      <c r="AM8" s="191" t="s">
        <v>110</v>
      </c>
      <c r="AN8" s="191" t="s">
        <v>111</v>
      </c>
      <c r="AO8" s="200" t="s">
        <v>112</v>
      </c>
      <c r="AP8" s="207" t="s">
        <v>113</v>
      </c>
      <c r="AQ8" s="208" t="s">
        <v>114</v>
      </c>
      <c r="AR8" s="209" t="s">
        <v>115</v>
      </c>
      <c r="AS8" s="209" t="s">
        <v>116</v>
      </c>
      <c r="AT8" s="210" t="s">
        <v>117</v>
      </c>
      <c r="AU8" s="211" t="s">
        <v>118</v>
      </c>
      <c r="AV8" s="212"/>
      <c r="AW8" s="213"/>
      <c r="AX8" s="214" t="s">
        <v>119</v>
      </c>
      <c r="AY8" s="215" t="s">
        <v>120</v>
      </c>
      <c r="AZ8" s="216" t="s">
        <v>121</v>
      </c>
      <c r="BA8" s="217" t="s">
        <v>122</v>
      </c>
      <c r="BB8" s="218" t="s">
        <v>123</v>
      </c>
      <c r="BC8" s="219" t="s">
        <v>124</v>
      </c>
      <c r="BD8" s="220" t="s">
        <v>125</v>
      </c>
      <c r="BE8" s="208" t="s">
        <v>126</v>
      </c>
      <c r="BF8" s="209" t="s">
        <v>127</v>
      </c>
      <c r="BG8" s="209" t="s">
        <v>128</v>
      </c>
      <c r="BH8" s="210" t="s">
        <v>117</v>
      </c>
      <c r="BI8" s="217" t="s">
        <v>129</v>
      </c>
      <c r="BJ8" s="220" t="s">
        <v>130</v>
      </c>
      <c r="BK8" s="221" t="s">
        <v>131</v>
      </c>
      <c r="BL8" s="222" t="s">
        <v>132</v>
      </c>
      <c r="BM8" s="222" t="s">
        <v>133</v>
      </c>
      <c r="BN8" s="223" t="s">
        <v>117</v>
      </c>
      <c r="BO8" s="217" t="s">
        <v>134</v>
      </c>
      <c r="BP8" s="224" t="s">
        <v>135</v>
      </c>
      <c r="BQ8" s="225"/>
      <c r="BR8" s="226">
        <v>0</v>
      </c>
      <c r="BS8" s="227">
        <v>0</v>
      </c>
      <c r="BT8" s="227">
        <v>0</v>
      </c>
      <c r="BU8" s="227">
        <v>0</v>
      </c>
      <c r="BV8" s="227">
        <v>0</v>
      </c>
      <c r="BW8" s="227">
        <v>0</v>
      </c>
      <c r="BX8" s="228">
        <v>0</v>
      </c>
      <c r="BY8" s="278"/>
      <c r="BZ8" s="262"/>
      <c r="CA8" s="262"/>
      <c r="CB8" s="264"/>
      <c r="CC8" s="266"/>
      <c r="CD8" s="229"/>
      <c r="CE8" s="230">
        <f>SUBTOTAL(9,CE9:CE14)</f>
        <v>0</v>
      </c>
      <c r="CF8" s="230">
        <f>SUBTOTAL(9,CF9:CF14)</f>
        <v>0</v>
      </c>
    </row>
    <row r="9" spans="1:84" ht="15.75" thickTop="1" x14ac:dyDescent="0.3"/>
  </sheetData>
  <autoFilter ref="A8:CF14"/>
  <mergeCells count="26">
    <mergeCell ref="A7:A8"/>
    <mergeCell ref="C7:D7"/>
    <mergeCell ref="G7:J7"/>
    <mergeCell ref="AU7:AW7"/>
    <mergeCell ref="BY7:BY8"/>
    <mergeCell ref="BX5:BX7"/>
    <mergeCell ref="BY3:BZ4"/>
    <mergeCell ref="CA3:CC4"/>
    <mergeCell ref="CE3:CE7"/>
    <mergeCell ref="CF3:CF7"/>
    <mergeCell ref="BR5:BR7"/>
    <mergeCell ref="BS5:BS7"/>
    <mergeCell ref="BT5:BT7"/>
    <mergeCell ref="BU5:BU7"/>
    <mergeCell ref="BV5:BV7"/>
    <mergeCell ref="BW5:BW7"/>
    <mergeCell ref="BR3:BX4"/>
    <mergeCell ref="BZ7:BZ8"/>
    <mergeCell ref="CA7:CA8"/>
    <mergeCell ref="CB7:CB8"/>
    <mergeCell ref="CC7:CC8"/>
    <mergeCell ref="E3:J3"/>
    <mergeCell ref="N3:Q3"/>
    <mergeCell ref="Z3:AC3"/>
    <mergeCell ref="AE3:AG3"/>
    <mergeCell ref="AI3:AO3"/>
  </mergeCells>
  <conditionalFormatting sqref="S2">
    <cfRule type="expression" dxfId="23" priority="70">
      <formula>$S2=$BC2</formula>
    </cfRule>
    <cfRule type="expression" dxfId="22" priority="71">
      <formula>$S2&lt;$BC2</formula>
    </cfRule>
    <cfRule type="expression" dxfId="21" priority="72">
      <formula>$S2&gt;$BC2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Check Box 6">
              <controlPr defaultSize="0" autoFill="0" autoLine="0" autoPict="0" macro="[0]!Recopie_formules_dans_Matrice">
                <anchor moveWithCells="1">
                  <from>
                    <xdr:col>1</xdr:col>
                    <xdr:colOff>504825</xdr:colOff>
                    <xdr:row>3</xdr:row>
                    <xdr:rowOff>66675</xdr:rowOff>
                  </from>
                  <to>
                    <xdr:col>4</xdr:col>
                    <xdr:colOff>590550</xdr:colOff>
                    <xdr:row>5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Matrice</vt:lpstr>
      <vt:lpstr>Matrice!Zone_d_impression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Paritec</cp:lastModifiedBy>
  <dcterms:created xsi:type="dcterms:W3CDTF">2013-04-06T13:31:12Z</dcterms:created>
  <dcterms:modified xsi:type="dcterms:W3CDTF">2013-04-10T14:30:56Z</dcterms:modified>
</cp:coreProperties>
</file>