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4000" windowHeight="9525"/>
  </bookViews>
  <sheets>
    <sheet name="24 05 chocolat" sheetId="1" r:id="rId1"/>
  </sheets>
  <calcPr calcId="14562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P5" i="1" s="1"/>
  <c r="K4" i="1"/>
  <c r="K3" i="1"/>
  <c r="P3" i="1" s="1"/>
  <c r="K2" i="1"/>
  <c r="Q9" i="1" l="1"/>
  <c r="R9" i="1" s="1"/>
  <c r="R13" i="1"/>
  <c r="Q13" i="1"/>
  <c r="R15" i="1"/>
  <c r="Q15" i="1"/>
  <c r="R17" i="1"/>
  <c r="Q17" i="1"/>
  <c r="R19" i="1"/>
  <c r="Q19" i="1"/>
  <c r="P7" i="1"/>
  <c r="Q7" i="1" s="1"/>
  <c r="R7" i="1" s="1"/>
  <c r="P9" i="1"/>
  <c r="P11" i="1"/>
  <c r="Q11" i="1" s="1"/>
  <c r="R11" i="1" s="1"/>
  <c r="P13" i="1"/>
  <c r="P15" i="1"/>
  <c r="P17" i="1"/>
  <c r="P19" i="1"/>
  <c r="R3" i="1"/>
  <c r="Q3" i="1"/>
  <c r="R14" i="1"/>
  <c r="Q14" i="1"/>
  <c r="R16" i="1"/>
  <c r="Q16" i="1"/>
  <c r="R18" i="1"/>
  <c r="Q18" i="1"/>
  <c r="R5" i="1"/>
  <c r="Q5" i="1"/>
  <c r="R4" i="1"/>
  <c r="Q4" i="1"/>
  <c r="R12" i="1"/>
  <c r="Q12" i="1"/>
  <c r="P2" i="1"/>
  <c r="Q2" i="1" s="1"/>
  <c r="R2" i="1" s="1"/>
  <c r="P4" i="1"/>
  <c r="P6" i="1"/>
  <c r="Q6" i="1" s="1"/>
  <c r="R6" i="1" s="1"/>
  <c r="P8" i="1"/>
  <c r="Q8" i="1" s="1"/>
  <c r="R8" i="1" s="1"/>
  <c r="P10" i="1"/>
  <c r="Q10" i="1" s="1"/>
  <c r="R10" i="1" s="1"/>
  <c r="P12" i="1"/>
  <c r="P14" i="1"/>
  <c r="P16" i="1"/>
  <c r="P18" i="1"/>
</calcChain>
</file>

<file path=xl/sharedStrings.xml><?xml version="1.0" encoding="utf-8"?>
<sst xmlns="http://schemas.openxmlformats.org/spreadsheetml/2006/main" count="100" uniqueCount="52">
  <si>
    <t>Magasin</t>
  </si>
  <si>
    <t>Référence</t>
  </si>
  <si>
    <t>Désignation</t>
  </si>
  <si>
    <t>Besoin</t>
  </si>
  <si>
    <t>Unité</t>
  </si>
  <si>
    <t>Quantité
sortie</t>
  </si>
  <si>
    <t>Quantité
retour</t>
  </si>
  <si>
    <t>N° Lot</t>
  </si>
  <si>
    <t>DLUO</t>
  </si>
  <si>
    <t>Besoin kg</t>
  </si>
  <si>
    <t>Quantité sortie kg</t>
  </si>
  <si>
    <t>Quantité retour kg</t>
  </si>
  <si>
    <t>Quantité
utilisé</t>
  </si>
  <si>
    <t>mp
- trop passé
+ pas assez</t>
  </si>
  <si>
    <t>ecart %</t>
  </si>
  <si>
    <t>Chambre à 15°C (Matières premières)</t>
  </si>
  <si>
    <t>010002</t>
  </si>
  <si>
    <t>Dextrose monohydraté</t>
  </si>
  <si>
    <t>K</t>
  </si>
  <si>
    <t/>
  </si>
  <si>
    <t>17165</t>
  </si>
  <si>
    <t>18072</t>
  </si>
  <si>
    <t>010005</t>
  </si>
  <si>
    <t>Glucose déshydraté 1934</t>
  </si>
  <si>
    <t>18082</t>
  </si>
  <si>
    <t>010006</t>
  </si>
  <si>
    <t>Poudre de cacao 10/12</t>
  </si>
  <si>
    <t>17172</t>
  </si>
  <si>
    <t>010008</t>
  </si>
  <si>
    <t>18143</t>
  </si>
  <si>
    <t>010016</t>
  </si>
  <si>
    <t>Poudre de lait écrémé</t>
  </si>
  <si>
    <t>18106B</t>
  </si>
  <si>
    <t>010026</t>
  </si>
  <si>
    <t>Sucre inverti (trimoline)</t>
  </si>
  <si>
    <t>18047</t>
  </si>
  <si>
    <t>020022</t>
  </si>
  <si>
    <t>Lygomme FM 8620 NP</t>
  </si>
  <si>
    <t>18045</t>
  </si>
  <si>
    <t>020023</t>
  </si>
  <si>
    <t>Easy Melt 60% cacao</t>
  </si>
  <si>
    <t>18074</t>
  </si>
  <si>
    <t>030002</t>
  </si>
  <si>
    <t>17221P</t>
  </si>
  <si>
    <t>030004</t>
  </si>
  <si>
    <t xml:space="preserve">Chocolat 60% Equateur </t>
  </si>
  <si>
    <t>15210PPP</t>
  </si>
  <si>
    <t>(vide)</t>
  </si>
  <si>
    <t>Chambre à 4°C</t>
  </si>
  <si>
    <t>Crème de lait 35% pasteurisée 1000 litres</t>
  </si>
  <si>
    <t>18136</t>
  </si>
  <si>
    <t>Lait entier pasteurisé 1000 litres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</si>
</sst>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2" borderId="0" xfId="1" applyFont="1" applyFill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0" xfId="0" applyFill="1"/>
    <xf numFmtId="0" fontId="0" fillId="0" borderId="1" xfId="0" applyBorder="1"/>
  </cellXfs>
  <cellStyles count="3">
    <cellStyle name="NiveauLigne_4" xfId="1" builtinId="1" iLevel="3"/>
    <cellStyle name="Normal" xfId="0" builtinId="0"/>
    <cellStyle name="Pourcentage" xfId="2" builtinId="5"/>
  </cellStyles>
  <dxfs count="17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19</xdr:row>
          <xdr:rowOff>123825</xdr:rowOff>
        </xdr:from>
        <xdr:to>
          <xdr:col>7</xdr:col>
          <xdr:colOff>428625</xdr:colOff>
          <xdr:row>24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mise_a_jour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1.30.200\C02quali\Production\Pasto\process\ecart%20mp\ecart%20mp%20new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éphane ALAUX" refreshedDate="43244.40149733796" createdVersion="6" refreshedVersion="6" minRefreshableVersion="3" recordCount="16">
  <cacheSource type="worksheet">
    <worksheetSource ref="A1:I1048576" sheet="24 05 chocolat" r:id="rId2"/>
  </cacheSource>
  <cacheFields count="9">
    <cacheField name="Magasin" numFmtId="0">
      <sharedItems containsBlank="1" count="3">
        <s v="Chambre à 15°C (Matières premières)"/>
        <s v="Chambre à 4°C"/>
        <m/>
      </sharedItems>
    </cacheField>
    <cacheField name="Référence" numFmtId="0">
      <sharedItems containsBlank="1" count="30">
        <s v="010002"/>
        <s v="010005"/>
        <s v="010006"/>
        <s v="010008"/>
        <s v="010016"/>
        <s v="010026"/>
        <s v="020022"/>
        <s v="020023"/>
        <s v="030002"/>
        <s v="030004"/>
        <m/>
        <s v="010012" u="1"/>
        <s v="010015" u="1"/>
        <s v="020030" u="1"/>
        <s v="010003" u="1"/>
        <s v="010017" u="1"/>
        <s v="010004" u="1"/>
        <s v="020035" u="1"/>
        <s v="030006" u="1"/>
        <s v="030008" u="1"/>
        <s v="020011" u="1"/>
        <s v="020026" u="1"/>
        <s v="020101" u="1"/>
        <s v="020013" u="1"/>
        <s v="020027" u="1"/>
        <s v="020102" u="1"/>
        <s v="020014" u="1"/>
        <s v="020004" u="1"/>
        <s v="010023" u="1"/>
        <s v="010024" u="1"/>
      </sharedItems>
    </cacheField>
    <cacheField name="Désignation" numFmtId="0">
      <sharedItems containsBlank="1" count="11">
        <s v="Dextrose monohydraté"/>
        <s v="Glucose déshydraté 1934"/>
        <s v="Poudre de cacao 10/12"/>
        <s v="Poudre de lait écrémé"/>
        <s v="Sucre inverti (trimoline)"/>
        <s v="Lygomme FM 8620 NP"/>
        <s v="Easy Melt 60% cacao"/>
        <s v="Chocolat 60% Equateur "/>
        <s v="Crème de lait 35% pasteurisée 1000 litres"/>
        <s v="Lait entier pasteurisé 1000 litres"/>
        <m/>
      </sharedItems>
    </cacheField>
    <cacheField name="Besoin" numFmtId="0">
      <sharedItems containsBlank="1" containsMixedTypes="1" containsNumber="1" minValue="6.5" maxValue="1080" count="11">
        <n v="43.205999999999996"/>
        <s v=""/>
        <n v="81.536999999999992"/>
        <n v="36.716999999999999"/>
        <n v="200.34899999999999"/>
        <n v="8.34"/>
        <n v="198.7"/>
        <n v="6.5"/>
        <n v="154.97399999999999"/>
        <n v="1080"/>
        <m/>
      </sharedItems>
    </cacheField>
    <cacheField name="Unité" numFmtId="0">
      <sharedItems containsBlank="1" count="2">
        <s v="K"/>
        <m/>
      </sharedItems>
    </cacheField>
    <cacheField name="Quantité_x000a_sortie" numFmtId="0">
      <sharedItems containsString="0" containsBlank="1" containsNumber="1" minValue="6.5" maxValue="2114" count="13">
        <n v="7.4"/>
        <n v="50"/>
        <n v="47.2"/>
        <n v="41.3"/>
        <n v="44.7"/>
        <n v="215.8"/>
        <n v="26.7"/>
        <n v="175"/>
        <n v="29.4"/>
        <n v="6.5"/>
        <n v="589"/>
        <n v="2114"/>
        <m/>
      </sharedItems>
    </cacheField>
    <cacheField name="Quantité_x000a_retour" numFmtId="0">
      <sharedItems containsBlank="1" containsMixedTypes="1" containsNumber="1" minValue="4.3" maxValue="1042" count="11">
        <s v=""/>
        <n v="14.7"/>
        <n v="4.3"/>
        <n v="10.9"/>
        <n v="8"/>
        <n v="11.3"/>
        <n v="18.100000000000001"/>
        <n v="5.5"/>
        <n v="433"/>
        <n v="1042"/>
        <m/>
      </sharedItems>
    </cacheField>
    <cacheField name="N° Lot" numFmtId="0">
      <sharedItems containsBlank="1" count="13">
        <s v="17165"/>
        <s v="18072"/>
        <s v="18082"/>
        <s v="17172"/>
        <s v="18143"/>
        <s v="18106B"/>
        <s v="18047"/>
        <s v="18045"/>
        <s v="18074"/>
        <s v="17221P"/>
        <s v="15210PPP"/>
        <s v="18136"/>
        <m/>
      </sharedItems>
    </cacheField>
    <cacheField name="DLUO" numFmtId="0">
      <sharedItems containsDate="1" containsString="0" containsBlank="1" containsMixedTypes="1" minDate="2018-05-31T00:00:00" maxDate="1900-01-01T09:50:04" count="13">
        <d v="2019-01-31T00:00:00"/>
        <d v="2019-11-07T00:00:00"/>
        <d v="2019-07-31T00:00:00"/>
        <d v="2019-05-31T00:00:00"/>
        <d v="2020-05-31T00:00:00"/>
        <d v="2019-09-10T00:00:00"/>
        <d v="2018-11-29T00:00:00"/>
        <d v="2018-11-05T00:00:00"/>
        <d v="2020-03-31T00:00:00"/>
        <d v="2018-05-31T00:00:00"/>
        <n v="43251"/>
        <n v="4325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  <x v="0"/>
    <x v="0"/>
    <x v="0"/>
    <x v="0"/>
  </r>
  <r>
    <x v="0"/>
    <x v="0"/>
    <x v="0"/>
    <x v="1"/>
    <x v="0"/>
    <x v="1"/>
    <x v="1"/>
    <x v="1"/>
    <x v="1"/>
  </r>
  <r>
    <x v="0"/>
    <x v="1"/>
    <x v="1"/>
    <x v="0"/>
    <x v="0"/>
    <x v="2"/>
    <x v="2"/>
    <x v="2"/>
    <x v="2"/>
  </r>
  <r>
    <x v="0"/>
    <x v="2"/>
    <x v="2"/>
    <x v="2"/>
    <x v="0"/>
    <x v="3"/>
    <x v="0"/>
    <x v="3"/>
    <x v="3"/>
  </r>
  <r>
    <x v="0"/>
    <x v="2"/>
    <x v="2"/>
    <x v="1"/>
    <x v="0"/>
    <x v="1"/>
    <x v="3"/>
    <x v="4"/>
    <x v="4"/>
  </r>
  <r>
    <x v="0"/>
    <x v="3"/>
    <x v="3"/>
    <x v="3"/>
    <x v="0"/>
    <x v="4"/>
    <x v="4"/>
    <x v="5"/>
    <x v="5"/>
  </r>
  <r>
    <x v="0"/>
    <x v="4"/>
    <x v="4"/>
    <x v="4"/>
    <x v="0"/>
    <x v="5"/>
    <x v="5"/>
    <x v="6"/>
    <x v="6"/>
  </r>
  <r>
    <x v="0"/>
    <x v="5"/>
    <x v="5"/>
    <x v="5"/>
    <x v="0"/>
    <x v="6"/>
    <x v="6"/>
    <x v="7"/>
    <x v="7"/>
  </r>
  <r>
    <x v="0"/>
    <x v="6"/>
    <x v="6"/>
    <x v="1"/>
    <x v="0"/>
    <x v="7"/>
    <x v="7"/>
    <x v="8"/>
    <x v="8"/>
  </r>
  <r>
    <x v="0"/>
    <x v="6"/>
    <x v="6"/>
    <x v="6"/>
    <x v="0"/>
    <x v="8"/>
    <x v="0"/>
    <x v="9"/>
    <x v="9"/>
  </r>
  <r>
    <x v="0"/>
    <x v="7"/>
    <x v="7"/>
    <x v="7"/>
    <x v="0"/>
    <x v="9"/>
    <x v="0"/>
    <x v="10"/>
    <x v="10"/>
  </r>
  <r>
    <x v="1"/>
    <x v="8"/>
    <x v="8"/>
    <x v="8"/>
    <x v="0"/>
    <x v="10"/>
    <x v="8"/>
    <x v="11"/>
    <x v="11"/>
  </r>
  <r>
    <x v="1"/>
    <x v="9"/>
    <x v="9"/>
    <x v="9"/>
    <x v="0"/>
    <x v="11"/>
    <x v="9"/>
    <x v="11"/>
    <x v="11"/>
  </r>
  <r>
    <x v="2"/>
    <x v="10"/>
    <x v="10"/>
    <x v="10"/>
    <x v="1"/>
    <x v="12"/>
    <x v="10"/>
    <x v="12"/>
    <x v="12"/>
  </r>
  <r>
    <x v="2"/>
    <x v="10"/>
    <x v="10"/>
    <x v="10"/>
    <x v="1"/>
    <x v="12"/>
    <x v="10"/>
    <x v="12"/>
    <x v="12"/>
  </r>
  <r>
    <x v="2"/>
    <x v="10"/>
    <x v="10"/>
    <x v="10"/>
    <x v="1"/>
    <x v="12"/>
    <x v="10"/>
    <x v="1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12" firstHeaderRow="0" firstDataRow="1" firstDataCol="1"/>
  <pivotFields count="9">
    <pivotField showAll="0"/>
    <pivotField axis="axisRow" showAll="0" sortType="ascending">
      <items count="31">
        <item x="0"/>
        <item m="1" x="14"/>
        <item m="1" x="16"/>
        <item x="1"/>
        <item x="2"/>
        <item x="3"/>
        <item m="1" x="11"/>
        <item m="1" x="12"/>
        <item x="4"/>
        <item m="1" x="15"/>
        <item m="1" x="28"/>
        <item m="1" x="29"/>
        <item x="5"/>
        <item m="1" x="27"/>
        <item m="1" x="20"/>
        <item m="1" x="23"/>
        <item m="1" x="26"/>
        <item x="6"/>
        <item x="7"/>
        <item m="1" x="21"/>
        <item m="1" x="24"/>
        <item m="1" x="13"/>
        <item m="1" x="17"/>
        <item m="1" x="22"/>
        <item m="1" x="25"/>
        <item x="8"/>
        <item x="9"/>
        <item m="1" x="18"/>
        <item m="1" x="19"/>
        <item x="1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1">
    <i>
      <x/>
    </i>
    <i>
      <x v="3"/>
    </i>
    <i>
      <x v="4"/>
    </i>
    <i>
      <x v="5"/>
    </i>
    <i>
      <x v="8"/>
    </i>
    <i>
      <x v="12"/>
    </i>
    <i>
      <x v="17"/>
    </i>
    <i>
      <x v="18"/>
    </i>
    <i>
      <x v="25"/>
    </i>
    <i>
      <x v="26"/>
    </i>
    <i>
      <x v="29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6">
      <pivotArea field="1" type="button" dataOnly="0" labelOnly="1" outline="0" axis="axisRow" fieldPosition="0"/>
    </format>
    <format dxfId="15">
      <pivotArea field="1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">
      <pivotArea field="1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">
      <pivotArea field="1" type="button" dataOnly="0" labelOnly="1" outline="0" axis="axisRow" fieldPosition="0"/>
    </format>
    <format dxfId="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field="1" type="button" dataOnly="0" labelOnly="1" outline="0" axis="axisRow" fieldPosition="0"/>
    </format>
    <format dxfId="6">
      <pivotArea dataOnly="0" labelOnly="1" fieldPosition="0">
        <references count="1">
          <reference field="1" count="0"/>
        </references>
      </pivotArea>
    </format>
    <format dxfId="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">
      <pivotArea type="all" dataOnly="0" outline="0" fieldPosition="0"/>
    </format>
    <format dxfId="3">
      <pivotArea outline="0" collapsedLevelsAreSubtotals="1" fieldPosition="0"/>
    </format>
    <format dxfId="2">
      <pivotArea field="1" type="button" dataOnly="0" labelOnly="1" outline="0" axis="axisRow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25"/>
  <sheetViews>
    <sheetView tabSelected="1" workbookViewId="0">
      <selection activeCell="O19" sqref="O19"/>
    </sheetView>
  </sheetViews>
  <sheetFormatPr baseColWidth="10" defaultRowHeight="15" x14ac:dyDescent="0.25"/>
  <cols>
    <col min="1" max="9" width="8.28515625" customWidth="1"/>
    <col min="10" max="10" width="3.7109375" style="14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6" t="s">
        <v>15</v>
      </c>
      <c r="B2" s="6" t="s">
        <v>16</v>
      </c>
      <c r="C2" s="6" t="s">
        <v>17</v>
      </c>
      <c r="D2" s="7">
        <v>43.205999999999996</v>
      </c>
      <c r="E2" s="8" t="s">
        <v>18</v>
      </c>
      <c r="F2" s="7">
        <v>7.4</v>
      </c>
      <c r="G2" s="7" t="s">
        <v>19</v>
      </c>
      <c r="H2" s="6" t="s">
        <v>20</v>
      </c>
      <c r="I2" s="9">
        <v>43496</v>
      </c>
      <c r="J2" s="10"/>
      <c r="K2" s="11" t="str">
        <f>IFERROR(VLOOKUP(L2,$B$2:$C$22,2,0),"")</f>
        <v>Dextrose monohydraté</v>
      </c>
      <c r="L2" s="11" t="s">
        <v>16</v>
      </c>
      <c r="M2" s="12">
        <v>43.205999999999996</v>
      </c>
      <c r="N2" s="12">
        <v>57.4</v>
      </c>
      <c r="O2" s="12">
        <v>14.7</v>
      </c>
      <c r="P2" s="11">
        <f t="shared" ref="P2:P19" si="0">IF(K2="","",N2-O2)</f>
        <v>42.7</v>
      </c>
      <c r="Q2" s="11">
        <f t="shared" ref="Q2:Q19" si="1">IF(K2="","",M2-P2)</f>
        <v>0.50599999999999312</v>
      </c>
      <c r="R2" s="13">
        <f t="shared" ref="R2:R19" si="2">IF(K2="","",Q2/M2)</f>
        <v>1.1711336388464407E-2</v>
      </c>
    </row>
    <row r="3" spans="1:18" x14ac:dyDescent="0.25">
      <c r="A3" s="6" t="s">
        <v>15</v>
      </c>
      <c r="B3" s="6" t="s">
        <v>16</v>
      </c>
      <c r="C3" s="6" t="s">
        <v>17</v>
      </c>
      <c r="D3" s="7" t="s">
        <v>19</v>
      </c>
      <c r="E3" s="8" t="s">
        <v>18</v>
      </c>
      <c r="F3" s="7">
        <v>50</v>
      </c>
      <c r="G3" s="7">
        <v>14.7</v>
      </c>
      <c r="H3" s="6" t="s">
        <v>21</v>
      </c>
      <c r="I3" s="9">
        <v>43776</v>
      </c>
      <c r="J3" s="10"/>
      <c r="K3" s="11" t="str">
        <f t="shared" ref="K3:K15" si="3">IFERROR(VLOOKUP(L3,$B$2:$C$22,2,0),"")</f>
        <v>Glucose déshydraté 1934</v>
      </c>
      <c r="L3" s="11" t="s">
        <v>22</v>
      </c>
      <c r="M3" s="12">
        <v>43.205999999999996</v>
      </c>
      <c r="N3" s="12">
        <v>47.2</v>
      </c>
      <c r="O3" s="12">
        <v>4.3</v>
      </c>
      <c r="P3" s="11">
        <f t="shared" si="0"/>
        <v>42.900000000000006</v>
      </c>
      <c r="Q3" s="11">
        <f t="shared" si="1"/>
        <v>0.30599999999999028</v>
      </c>
      <c r="R3" s="13">
        <f t="shared" si="2"/>
        <v>7.0823496736562123E-3</v>
      </c>
    </row>
    <row r="4" spans="1:18" x14ac:dyDescent="0.25">
      <c r="A4" s="6" t="s">
        <v>15</v>
      </c>
      <c r="B4" s="6" t="s">
        <v>22</v>
      </c>
      <c r="C4" s="6" t="s">
        <v>23</v>
      </c>
      <c r="D4" s="7">
        <v>43.205999999999996</v>
      </c>
      <c r="E4" s="8" t="s">
        <v>18</v>
      </c>
      <c r="F4" s="7">
        <v>47.2</v>
      </c>
      <c r="G4" s="7">
        <v>4.3</v>
      </c>
      <c r="H4" s="6" t="s">
        <v>24</v>
      </c>
      <c r="I4" s="9">
        <v>43677</v>
      </c>
      <c r="J4" s="10"/>
      <c r="K4" s="11" t="str">
        <f t="shared" si="3"/>
        <v>Poudre de cacao 10/12</v>
      </c>
      <c r="L4" s="11" t="s">
        <v>25</v>
      </c>
      <c r="M4" s="12">
        <v>81.536999999999992</v>
      </c>
      <c r="N4" s="12">
        <v>91.3</v>
      </c>
      <c r="O4" s="12">
        <v>10.9</v>
      </c>
      <c r="P4" s="11">
        <f t="shared" si="0"/>
        <v>80.399999999999991</v>
      </c>
      <c r="Q4" s="11">
        <f t="shared" si="1"/>
        <v>1.1370000000000005</v>
      </c>
      <c r="R4" s="13">
        <f t="shared" si="2"/>
        <v>1.3944589572831973E-2</v>
      </c>
    </row>
    <row r="5" spans="1:18" x14ac:dyDescent="0.25">
      <c r="A5" s="6" t="s">
        <v>15</v>
      </c>
      <c r="B5" s="6" t="s">
        <v>25</v>
      </c>
      <c r="C5" s="6" t="s">
        <v>26</v>
      </c>
      <c r="D5" s="7">
        <v>81.536999999999992</v>
      </c>
      <c r="E5" s="8" t="s">
        <v>18</v>
      </c>
      <c r="F5" s="7">
        <v>41.3</v>
      </c>
      <c r="G5" s="7" t="s">
        <v>19</v>
      </c>
      <c r="H5" s="6" t="s">
        <v>27</v>
      </c>
      <c r="I5" s="9">
        <v>43616</v>
      </c>
      <c r="J5" s="10"/>
      <c r="K5" s="11" t="str">
        <f t="shared" si="3"/>
        <v>Poudre de lait écrémé</v>
      </c>
      <c r="L5" s="11" t="s">
        <v>28</v>
      </c>
      <c r="M5" s="12">
        <v>36.716999999999999</v>
      </c>
      <c r="N5" s="12">
        <v>44.7</v>
      </c>
      <c r="O5" s="12">
        <v>8</v>
      </c>
      <c r="P5" s="11">
        <f t="shared" si="0"/>
        <v>36.700000000000003</v>
      </c>
      <c r="Q5" s="11">
        <f t="shared" si="1"/>
        <v>1.6999999999995907E-2</v>
      </c>
      <c r="R5" s="13">
        <f t="shared" si="2"/>
        <v>4.630007898247653E-4</v>
      </c>
    </row>
    <row r="6" spans="1:18" x14ac:dyDescent="0.25">
      <c r="A6" s="6" t="s">
        <v>15</v>
      </c>
      <c r="B6" s="6" t="s">
        <v>25</v>
      </c>
      <c r="C6" s="6" t="s">
        <v>26</v>
      </c>
      <c r="D6" s="7" t="s">
        <v>19</v>
      </c>
      <c r="E6" s="8" t="s">
        <v>18</v>
      </c>
      <c r="F6" s="7">
        <v>50</v>
      </c>
      <c r="G6" s="7">
        <v>10.9</v>
      </c>
      <c r="H6" s="6" t="s">
        <v>29</v>
      </c>
      <c r="I6" s="9">
        <v>43982</v>
      </c>
      <c r="J6" s="10"/>
      <c r="K6" s="11" t="str">
        <f t="shared" si="3"/>
        <v>Sucre inverti (trimoline)</v>
      </c>
      <c r="L6" s="11" t="s">
        <v>30</v>
      </c>
      <c r="M6" s="12">
        <v>200.34899999999999</v>
      </c>
      <c r="N6" s="12">
        <v>215.8</v>
      </c>
      <c r="O6" s="12">
        <v>11.3</v>
      </c>
      <c r="P6" s="11">
        <f t="shared" si="0"/>
        <v>204.5</v>
      </c>
      <c r="Q6" s="11">
        <f t="shared" si="1"/>
        <v>-4.1510000000000105</v>
      </c>
      <c r="R6" s="13">
        <f t="shared" si="2"/>
        <v>-2.0718845614402921E-2</v>
      </c>
    </row>
    <row r="7" spans="1:18" x14ac:dyDescent="0.25">
      <c r="A7" s="6" t="s">
        <v>15</v>
      </c>
      <c r="B7" s="6" t="s">
        <v>28</v>
      </c>
      <c r="C7" s="6" t="s">
        <v>31</v>
      </c>
      <c r="D7" s="7">
        <v>36.716999999999999</v>
      </c>
      <c r="E7" s="8" t="s">
        <v>18</v>
      </c>
      <c r="F7" s="7">
        <v>44.7</v>
      </c>
      <c r="G7" s="7">
        <v>8</v>
      </c>
      <c r="H7" s="6" t="s">
        <v>32</v>
      </c>
      <c r="I7" s="9">
        <v>43718</v>
      </c>
      <c r="J7" s="10"/>
      <c r="K7" s="11" t="str">
        <f t="shared" si="3"/>
        <v>Lygomme FM 8620 NP</v>
      </c>
      <c r="L7" s="11" t="s">
        <v>33</v>
      </c>
      <c r="M7" s="12">
        <v>8.34</v>
      </c>
      <c r="N7" s="12">
        <v>26.7</v>
      </c>
      <c r="O7" s="12">
        <v>18.100000000000001</v>
      </c>
      <c r="P7" s="11">
        <f t="shared" si="0"/>
        <v>8.5999999999999979</v>
      </c>
      <c r="Q7" s="11">
        <f t="shared" si="1"/>
        <v>-0.25999999999999801</v>
      </c>
      <c r="R7" s="13">
        <f t="shared" si="2"/>
        <v>-3.117505995203813E-2</v>
      </c>
    </row>
    <row r="8" spans="1:18" x14ac:dyDescent="0.25">
      <c r="A8" s="6" t="s">
        <v>15</v>
      </c>
      <c r="B8" s="6" t="s">
        <v>30</v>
      </c>
      <c r="C8" s="6" t="s">
        <v>34</v>
      </c>
      <c r="D8" s="7">
        <v>200.34899999999999</v>
      </c>
      <c r="E8" s="8" t="s">
        <v>18</v>
      </c>
      <c r="F8" s="7">
        <v>215.8</v>
      </c>
      <c r="G8" s="7">
        <v>11.3</v>
      </c>
      <c r="H8" s="6" t="s">
        <v>35</v>
      </c>
      <c r="I8" s="9">
        <v>43433</v>
      </c>
      <c r="J8" s="10"/>
      <c r="K8" s="11" t="str">
        <f t="shared" si="3"/>
        <v>Easy Melt 60% cacao</v>
      </c>
      <c r="L8" s="11" t="s">
        <v>36</v>
      </c>
      <c r="M8" s="12">
        <v>198.7</v>
      </c>
      <c r="N8" s="12">
        <v>204.4</v>
      </c>
      <c r="O8" s="12">
        <v>5.5</v>
      </c>
      <c r="P8" s="11">
        <f t="shared" si="0"/>
        <v>198.9</v>
      </c>
      <c r="Q8" s="11">
        <f t="shared" si="1"/>
        <v>-0.20000000000001705</v>
      </c>
      <c r="R8" s="13">
        <f t="shared" si="2"/>
        <v>-1.0065425264218272E-3</v>
      </c>
    </row>
    <row r="9" spans="1:18" x14ac:dyDescent="0.25">
      <c r="A9" s="6" t="s">
        <v>15</v>
      </c>
      <c r="B9" s="6" t="s">
        <v>33</v>
      </c>
      <c r="C9" s="6" t="s">
        <v>37</v>
      </c>
      <c r="D9" s="7">
        <v>8.34</v>
      </c>
      <c r="E9" s="8" t="s">
        <v>18</v>
      </c>
      <c r="F9" s="7">
        <v>26.7</v>
      </c>
      <c r="G9" s="7">
        <v>18.100000000000001</v>
      </c>
      <c r="H9" s="6" t="s">
        <v>38</v>
      </c>
      <c r="I9" s="9">
        <v>43409</v>
      </c>
      <c r="J9" s="10"/>
      <c r="K9" s="11" t="str">
        <f t="shared" si="3"/>
        <v xml:space="preserve">Chocolat 60% Equateur </v>
      </c>
      <c r="L9" s="11" t="s">
        <v>39</v>
      </c>
      <c r="M9" s="12">
        <v>6.5</v>
      </c>
      <c r="N9" s="12">
        <v>6.5</v>
      </c>
      <c r="O9" s="12">
        <v>0</v>
      </c>
      <c r="P9" s="11">
        <f t="shared" si="0"/>
        <v>6.5</v>
      </c>
      <c r="Q9" s="11">
        <f t="shared" si="1"/>
        <v>0</v>
      </c>
      <c r="R9" s="13">
        <f t="shared" si="2"/>
        <v>0</v>
      </c>
    </row>
    <row r="10" spans="1:18" x14ac:dyDescent="0.25">
      <c r="A10" s="6" t="s">
        <v>15</v>
      </c>
      <c r="B10" s="6" t="s">
        <v>36</v>
      </c>
      <c r="C10" s="6" t="s">
        <v>40</v>
      </c>
      <c r="D10" s="7" t="s">
        <v>19</v>
      </c>
      <c r="E10" s="8" t="s">
        <v>18</v>
      </c>
      <c r="F10" s="7">
        <v>175</v>
      </c>
      <c r="G10" s="7">
        <v>5.5</v>
      </c>
      <c r="H10" s="6" t="s">
        <v>41</v>
      </c>
      <c r="I10" s="9">
        <v>43921</v>
      </c>
      <c r="J10" s="10"/>
      <c r="K10" s="11" t="str">
        <f t="shared" si="3"/>
        <v>Crème de lait 35% pasteurisée 1000 litres</v>
      </c>
      <c r="L10" s="11" t="s">
        <v>42</v>
      </c>
      <c r="M10" s="12">
        <v>154.97399999999999</v>
      </c>
      <c r="N10" s="12">
        <v>589</v>
      </c>
      <c r="O10" s="12">
        <v>433</v>
      </c>
      <c r="P10" s="11">
        <f t="shared" si="0"/>
        <v>156</v>
      </c>
      <c r="Q10" s="11">
        <f t="shared" si="1"/>
        <v>-1.0260000000000105</v>
      </c>
      <c r="R10" s="13">
        <f t="shared" si="2"/>
        <v>-6.6204653683844417E-3</v>
      </c>
    </row>
    <row r="11" spans="1:18" x14ac:dyDescent="0.25">
      <c r="A11" s="6" t="s">
        <v>15</v>
      </c>
      <c r="B11" s="6" t="s">
        <v>36</v>
      </c>
      <c r="C11" s="6" t="s">
        <v>40</v>
      </c>
      <c r="D11" s="7">
        <v>198.7</v>
      </c>
      <c r="E11" s="8" t="s">
        <v>18</v>
      </c>
      <c r="F11" s="7">
        <v>29.4</v>
      </c>
      <c r="G11" s="7" t="s">
        <v>19</v>
      </c>
      <c r="H11" s="6" t="s">
        <v>43</v>
      </c>
      <c r="I11" s="9">
        <v>43251</v>
      </c>
      <c r="J11" s="10"/>
      <c r="K11" s="11" t="str">
        <f t="shared" si="3"/>
        <v>Lait entier pasteurisé 1000 litres</v>
      </c>
      <c r="L11" s="11" t="s">
        <v>44</v>
      </c>
      <c r="M11" s="12">
        <v>1080</v>
      </c>
      <c r="N11" s="12">
        <v>2114</v>
      </c>
      <c r="O11" s="12">
        <v>1042</v>
      </c>
      <c r="P11" s="11">
        <f t="shared" si="0"/>
        <v>1072</v>
      </c>
      <c r="Q11" s="11">
        <f t="shared" si="1"/>
        <v>8</v>
      </c>
      <c r="R11" s="13">
        <f t="shared" si="2"/>
        <v>7.4074074074074077E-3</v>
      </c>
    </row>
    <row r="12" spans="1:18" x14ac:dyDescent="0.25">
      <c r="A12" t="s">
        <v>15</v>
      </c>
      <c r="B12" t="s">
        <v>39</v>
      </c>
      <c r="C12" t="s">
        <v>45</v>
      </c>
      <c r="D12" s="7">
        <v>6.5</v>
      </c>
      <c r="E12" t="s">
        <v>18</v>
      </c>
      <c r="F12">
        <v>6.5</v>
      </c>
      <c r="G12" t="s">
        <v>19</v>
      </c>
      <c r="H12" t="s">
        <v>46</v>
      </c>
      <c r="I12">
        <v>43251</v>
      </c>
      <c r="K12" s="11" t="str">
        <f t="shared" si="3"/>
        <v/>
      </c>
      <c r="L12" s="11" t="s">
        <v>47</v>
      </c>
      <c r="M12" s="12"/>
      <c r="N12" s="12"/>
      <c r="O12" s="12"/>
      <c r="P12" s="11" t="str">
        <f t="shared" si="0"/>
        <v/>
      </c>
      <c r="Q12" s="11" t="str">
        <f t="shared" si="1"/>
        <v/>
      </c>
      <c r="R12" s="13" t="str">
        <f t="shared" si="2"/>
        <v/>
      </c>
    </row>
    <row r="13" spans="1:18" x14ac:dyDescent="0.25">
      <c r="A13" t="s">
        <v>48</v>
      </c>
      <c r="B13" t="s">
        <v>42</v>
      </c>
      <c r="C13" t="s">
        <v>49</v>
      </c>
      <c r="D13">
        <v>154.97399999999999</v>
      </c>
      <c r="E13" t="s">
        <v>18</v>
      </c>
      <c r="F13">
        <v>589</v>
      </c>
      <c r="G13">
        <v>433</v>
      </c>
      <c r="H13" t="s">
        <v>50</v>
      </c>
      <c r="I13">
        <v>43250</v>
      </c>
      <c r="K13" s="11" t="str">
        <f t="shared" si="3"/>
        <v/>
      </c>
      <c r="L13" s="15"/>
      <c r="M13" s="15"/>
      <c r="N13" s="15"/>
      <c r="O13" s="15"/>
      <c r="P13" s="11" t="str">
        <f t="shared" si="0"/>
        <v/>
      </c>
      <c r="Q13" s="11" t="str">
        <f t="shared" si="1"/>
        <v/>
      </c>
      <c r="R13" s="13" t="str">
        <f t="shared" si="2"/>
        <v/>
      </c>
    </row>
    <row r="14" spans="1:18" x14ac:dyDescent="0.25">
      <c r="A14" t="s">
        <v>48</v>
      </c>
      <c r="B14" t="s">
        <v>44</v>
      </c>
      <c r="C14" t="s">
        <v>51</v>
      </c>
      <c r="D14">
        <v>1080</v>
      </c>
      <c r="E14" t="s">
        <v>18</v>
      </c>
      <c r="F14">
        <v>2114</v>
      </c>
      <c r="G14">
        <v>1042</v>
      </c>
      <c r="H14" t="s">
        <v>50</v>
      </c>
      <c r="I14">
        <v>43250</v>
      </c>
      <c r="K14" s="11" t="str">
        <f t="shared" si="3"/>
        <v/>
      </c>
      <c r="L14" s="11"/>
      <c r="M14" s="11"/>
      <c r="N14" s="11"/>
      <c r="O14" s="11"/>
      <c r="P14" s="11" t="str">
        <f t="shared" si="0"/>
        <v/>
      </c>
      <c r="Q14" s="11" t="str">
        <f t="shared" si="1"/>
        <v/>
      </c>
      <c r="R14" s="13" t="str">
        <f t="shared" si="2"/>
        <v/>
      </c>
    </row>
    <row r="15" spans="1:18" x14ac:dyDescent="0.25">
      <c r="K15" s="11" t="str">
        <f t="shared" si="3"/>
        <v/>
      </c>
      <c r="L15" s="11"/>
      <c r="M15" s="11"/>
      <c r="N15" s="11"/>
      <c r="O15" s="11"/>
      <c r="P15" s="11" t="str">
        <f t="shared" si="0"/>
        <v/>
      </c>
      <c r="Q15" s="11" t="str">
        <f t="shared" si="1"/>
        <v/>
      </c>
      <c r="R15" s="13" t="str">
        <f t="shared" si="2"/>
        <v/>
      </c>
    </row>
    <row r="16" spans="1:18" x14ac:dyDescent="0.25">
      <c r="K16" s="11" t="str">
        <f t="shared" ref="K16:K17" si="4">IFERROR(VLOOKUP(L16,B16:C36,2,0),"")</f>
        <v/>
      </c>
      <c r="L16" s="11"/>
      <c r="M16" s="11"/>
      <c r="N16" s="11"/>
      <c r="O16" s="11"/>
      <c r="P16" s="11" t="str">
        <f t="shared" si="0"/>
        <v/>
      </c>
      <c r="Q16" s="11" t="str">
        <f t="shared" si="1"/>
        <v/>
      </c>
      <c r="R16" s="13" t="str">
        <f t="shared" si="2"/>
        <v/>
      </c>
    </row>
    <row r="17" spans="11:18" x14ac:dyDescent="0.25">
      <c r="K17" s="11" t="str">
        <f t="shared" si="4"/>
        <v/>
      </c>
      <c r="L17" s="11"/>
      <c r="M17" s="11"/>
      <c r="N17" s="11"/>
      <c r="O17" s="11"/>
      <c r="P17" s="11" t="str">
        <f t="shared" si="0"/>
        <v/>
      </c>
      <c r="Q17" s="11" t="str">
        <f t="shared" si="1"/>
        <v/>
      </c>
      <c r="R17" s="13" t="str">
        <f t="shared" si="2"/>
        <v/>
      </c>
    </row>
    <row r="18" spans="11:18" x14ac:dyDescent="0.25">
      <c r="K18" s="11" t="str">
        <f>IFERROR(VLOOKUP(L18,B18:C38,2,0),"")</f>
        <v/>
      </c>
      <c r="L18" s="11"/>
      <c r="M18" s="11"/>
      <c r="N18" s="11"/>
      <c r="O18" s="11"/>
      <c r="P18" s="11" t="str">
        <f t="shared" si="0"/>
        <v/>
      </c>
      <c r="Q18" s="11" t="str">
        <f t="shared" si="1"/>
        <v/>
      </c>
      <c r="R18" s="13" t="str">
        <f t="shared" si="2"/>
        <v/>
      </c>
    </row>
    <row r="19" spans="11:18" x14ac:dyDescent="0.25">
      <c r="K19" s="11" t="str">
        <f>IFERROR(VLOOKUP(L19,B19:C39,2,0),"")</f>
        <v/>
      </c>
      <c r="L19" s="11"/>
      <c r="M19" s="11"/>
      <c r="N19" s="11"/>
      <c r="O19" s="11"/>
      <c r="P19" s="11" t="str">
        <f t="shared" si="0"/>
        <v/>
      </c>
      <c r="Q19" s="11" t="str">
        <f t="shared" si="1"/>
        <v/>
      </c>
      <c r="R19" s="13" t="str">
        <f t="shared" si="2"/>
        <v/>
      </c>
    </row>
    <row r="20" spans="11:18" x14ac:dyDescent="0.25">
      <c r="K20" s="11" t="str">
        <f>IFERROR(VLOOKUP(L20,B20:C40,2,0),"")</f>
        <v/>
      </c>
      <c r="L20" s="11"/>
      <c r="M20" s="11"/>
      <c r="N20" s="11"/>
      <c r="O20" s="11"/>
      <c r="P20" s="11"/>
      <c r="Q20" s="11"/>
      <c r="R20" s="11"/>
    </row>
    <row r="21" spans="11:18" x14ac:dyDescent="0.25">
      <c r="K21" s="11"/>
      <c r="L21" s="11"/>
      <c r="M21" s="11"/>
      <c r="N21" s="11"/>
      <c r="O21" s="11"/>
      <c r="P21" s="11"/>
      <c r="Q21" s="11"/>
      <c r="R21" s="11"/>
    </row>
    <row r="22" spans="11:18" x14ac:dyDescent="0.25">
      <c r="K22" s="11"/>
      <c r="L22" s="11"/>
      <c r="M22" s="11"/>
      <c r="N22" s="11"/>
      <c r="O22" s="11"/>
      <c r="P22" s="11"/>
      <c r="Q22" s="11"/>
      <c r="R22" s="11"/>
    </row>
    <row r="23" spans="11:18" x14ac:dyDescent="0.25">
      <c r="K23" s="11"/>
      <c r="L23" s="11"/>
      <c r="M23" s="11"/>
      <c r="N23" s="11"/>
      <c r="O23" s="11"/>
      <c r="P23" s="11"/>
      <c r="Q23" s="11"/>
      <c r="R23" s="11"/>
    </row>
    <row r="24" spans="11:18" x14ac:dyDescent="0.25">
      <c r="K24" s="11"/>
      <c r="L24" s="11"/>
      <c r="M24" s="11"/>
      <c r="N24" s="11"/>
      <c r="O24" s="11"/>
      <c r="P24" s="11"/>
      <c r="Q24" s="11"/>
      <c r="R24" s="11"/>
    </row>
    <row r="25" spans="11:18" x14ac:dyDescent="0.25">
      <c r="K25" s="11"/>
      <c r="L25" s="11"/>
      <c r="M25" s="11"/>
      <c r="N25" s="11"/>
      <c r="O25" s="11"/>
      <c r="P25" s="11"/>
      <c r="Q25" s="11"/>
      <c r="R25" s="11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ise_a_jour">
                <anchor moveWithCells="1" sizeWithCells="1">
                  <from>
                    <xdr:col>2</xdr:col>
                    <xdr:colOff>409575</xdr:colOff>
                    <xdr:row>19</xdr:row>
                    <xdr:rowOff>123825</xdr:rowOff>
                  </from>
                  <to>
                    <xdr:col>7</xdr:col>
                    <xdr:colOff>428625</xdr:colOff>
                    <xdr:row>24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24 05 chocolat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Pascal Richard</cp:lastModifiedBy>
  <dcterms:created xsi:type="dcterms:W3CDTF">2018-05-24T08:28:12Z</dcterms:created>
  <dcterms:modified xsi:type="dcterms:W3CDTF">2018-05-24T11:49:30Z</dcterms:modified>
</cp:coreProperties>
</file>