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5440" windowHeight="15390" activeTab="4"/>
  </bookViews>
  <sheets>
    <sheet name="Répartion" sheetId="3" r:id="rId1"/>
    <sheet name="Tarifs" sheetId="4" r:id="rId2"/>
    <sheet name="Data" sheetId="1" r:id="rId3"/>
    <sheet name="Volume" sheetId="5" r:id="rId4"/>
    <sheet name="Factures" sheetId="2" r:id="rId5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5" l="1"/>
  <c r="M15" i="5"/>
  <c r="L15" i="5"/>
  <c r="K15" i="5"/>
  <c r="J15" i="5"/>
  <c r="I15" i="5"/>
  <c r="N14" i="5"/>
  <c r="M14" i="5"/>
  <c r="L14" i="5"/>
  <c r="K14" i="5"/>
  <c r="J14" i="5"/>
  <c r="I14" i="5"/>
  <c r="N13" i="5"/>
  <c r="M13" i="5"/>
  <c r="L13" i="5"/>
  <c r="K13" i="5"/>
  <c r="J13" i="5"/>
  <c r="I13" i="5"/>
  <c r="N12" i="5"/>
  <c r="M12" i="5"/>
  <c r="L12" i="5"/>
  <c r="K12" i="5"/>
  <c r="J12" i="5"/>
  <c r="I12" i="5"/>
  <c r="N11" i="5"/>
  <c r="M11" i="5"/>
  <c r="L11" i="5"/>
  <c r="K11" i="5"/>
  <c r="J11" i="5"/>
  <c r="I11" i="5"/>
  <c r="N10" i="5"/>
  <c r="M10" i="5"/>
  <c r="L10" i="5"/>
  <c r="K10" i="5"/>
  <c r="J10" i="5"/>
  <c r="I10" i="5"/>
  <c r="N9" i="5"/>
  <c r="M9" i="5"/>
  <c r="L9" i="5"/>
  <c r="K9" i="5"/>
  <c r="J9" i="5"/>
  <c r="I9" i="5"/>
  <c r="N8" i="5"/>
  <c r="M8" i="5"/>
  <c r="L8" i="5"/>
  <c r="K8" i="5"/>
  <c r="J8" i="5"/>
  <c r="I8" i="5"/>
  <c r="N7" i="5"/>
  <c r="M7" i="5"/>
  <c r="L7" i="5"/>
  <c r="K7" i="5"/>
  <c r="J7" i="5"/>
  <c r="I7" i="5"/>
  <c r="N6" i="5"/>
  <c r="M6" i="5"/>
  <c r="L6" i="5"/>
  <c r="K6" i="5"/>
  <c r="J6" i="5"/>
  <c r="I6" i="5"/>
  <c r="N5" i="5"/>
  <c r="M5" i="5"/>
  <c r="L5" i="5"/>
  <c r="K5" i="5"/>
  <c r="J5" i="5"/>
  <c r="I5" i="5"/>
  <c r="N4" i="5"/>
  <c r="M4" i="5"/>
  <c r="L4" i="5"/>
  <c r="K4" i="5"/>
  <c r="J4" i="5"/>
  <c r="I4" i="5"/>
  <c r="H15" i="5"/>
  <c r="G15" i="5"/>
  <c r="F15" i="5"/>
  <c r="H14" i="5"/>
  <c r="G14" i="5"/>
  <c r="F14" i="5"/>
  <c r="H13" i="5"/>
  <c r="G13" i="5"/>
  <c r="F13" i="5"/>
  <c r="H12" i="5"/>
  <c r="G12" i="5"/>
  <c r="F12" i="5"/>
  <c r="H11" i="5"/>
  <c r="G11" i="5"/>
  <c r="F11" i="5"/>
  <c r="H10" i="5"/>
  <c r="G10" i="5"/>
  <c r="F10" i="5"/>
  <c r="H9" i="5"/>
  <c r="G9" i="5"/>
  <c r="F9" i="5"/>
  <c r="H8" i="5"/>
  <c r="G8" i="5"/>
  <c r="F8" i="5"/>
  <c r="H7" i="5"/>
  <c r="G7" i="5"/>
  <c r="F7" i="5"/>
  <c r="H6" i="5"/>
  <c r="G6" i="5"/>
  <c r="F6" i="5"/>
  <c r="H5" i="5"/>
  <c r="G5" i="5"/>
  <c r="F5" i="5"/>
  <c r="H4" i="5"/>
  <c r="G4" i="5"/>
  <c r="F4" i="5"/>
  <c r="E15" i="5"/>
  <c r="E14" i="5"/>
  <c r="E13" i="5"/>
  <c r="E12" i="5"/>
  <c r="E11" i="5"/>
  <c r="E10" i="5"/>
  <c r="E9" i="5"/>
  <c r="E8" i="5"/>
  <c r="E7" i="5"/>
  <c r="E6" i="5"/>
  <c r="E5" i="5"/>
  <c r="E4" i="5"/>
  <c r="D15" i="5"/>
  <c r="D14" i="5"/>
  <c r="D13" i="5"/>
  <c r="D12" i="5"/>
  <c r="D11" i="5"/>
  <c r="D10" i="5"/>
  <c r="D9" i="5"/>
  <c r="D8" i="5"/>
  <c r="D7" i="5"/>
  <c r="D6" i="5"/>
  <c r="D5" i="5"/>
  <c r="D4" i="5"/>
  <c r="C15" i="5"/>
  <c r="C14" i="5"/>
  <c r="C13" i="5"/>
  <c r="C12" i="5"/>
  <c r="C11" i="5"/>
  <c r="C10" i="5"/>
  <c r="C9" i="5"/>
  <c r="C8" i="5"/>
  <c r="C7" i="5"/>
  <c r="C6" i="5"/>
  <c r="C5" i="5"/>
  <c r="C4" i="5"/>
  <c r="B6" i="3"/>
</calcChain>
</file>

<file path=xl/sharedStrings.xml><?xml version="1.0" encoding="utf-8"?>
<sst xmlns="http://schemas.openxmlformats.org/spreadsheetml/2006/main" count="135" uniqueCount="28">
  <si>
    <t>Art1</t>
  </si>
  <si>
    <t>Art2</t>
  </si>
  <si>
    <t>Art3</t>
  </si>
  <si>
    <t>Presta1</t>
  </si>
  <si>
    <t>Presta2</t>
  </si>
  <si>
    <t>Presta3</t>
  </si>
  <si>
    <t>Presta4</t>
  </si>
  <si>
    <t>Volume</t>
  </si>
  <si>
    <t>Total</t>
  </si>
  <si>
    <t>&gt;50%</t>
  </si>
  <si>
    <t>Entre 40 et 50%</t>
  </si>
  <si>
    <t>Entre 30 et 40%</t>
  </si>
  <si>
    <t>Entre 20 et 30%</t>
  </si>
  <si>
    <t>Entre 10 et 20%</t>
  </si>
  <si>
    <t>Entre 0 et 10%</t>
  </si>
  <si>
    <t>01</t>
  </si>
  <si>
    <t>Région</t>
  </si>
  <si>
    <t>R1</t>
  </si>
  <si>
    <t>R2</t>
  </si>
  <si>
    <t>R3</t>
  </si>
  <si>
    <t>R4</t>
  </si>
  <si>
    <t>R5</t>
  </si>
  <si>
    <t>R6</t>
  </si>
  <si>
    <t>Mois</t>
  </si>
  <si>
    <t>02</t>
  </si>
  <si>
    <t>Total Facture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</si>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</sst>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\ 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3" fontId="0" fillId="0" borderId="0" xfId="0" applyNumberFormat="1"/>
    <xf numFmtId="1" fontId="0" fillId="0" borderId="0" xfId="0" applyNumberFormat="1"/>
    <xf numFmtId="0" fontId="0" fillId="0" borderId="1" xfId="0" applyBorder="1"/>
    <xf numFmtId="0" fontId="0" fillId="0" borderId="6" xfId="0" applyBorder="1"/>
    <xf numFmtId="0" fontId="2" fillId="0" borderId="7" xfId="0" applyFont="1" applyBorder="1" applyAlignment="1">
      <alignment horizontal="center"/>
    </xf>
    <xf numFmtId="0" fontId="0" fillId="0" borderId="8" xfId="0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0" fillId="0" borderId="17" xfId="0" applyBorder="1"/>
    <xf numFmtId="0" fontId="0" fillId="0" borderId="19" xfId="0" applyBorder="1"/>
    <xf numFmtId="0" fontId="2" fillId="0" borderId="27" xfId="0" applyFont="1" applyBorder="1" applyAlignment="1">
      <alignment horizontal="center"/>
    </xf>
    <xf numFmtId="0" fontId="0" fillId="0" borderId="2" xfId="0" applyBorder="1"/>
    <xf numFmtId="0" fontId="0" fillId="0" borderId="23" xfId="0" applyBorder="1"/>
    <xf numFmtId="0" fontId="0" fillId="0" borderId="24" xfId="0" applyBorder="1"/>
    <xf numFmtId="0" fontId="0" fillId="0" borderId="30" xfId="0" applyBorder="1"/>
    <xf numFmtId="0" fontId="0" fillId="0" borderId="33" xfId="0" applyBorder="1"/>
    <xf numFmtId="0" fontId="0" fillId="0" borderId="9" xfId="0" applyBorder="1"/>
    <xf numFmtId="0" fontId="0" fillId="0" borderId="18" xfId="0" applyBorder="1"/>
    <xf numFmtId="49" fontId="0" fillId="0" borderId="6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17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13" xfId="0" applyNumberFormat="1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3" fontId="0" fillId="0" borderId="20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9" fontId="0" fillId="0" borderId="28" xfId="1" applyFont="1" applyBorder="1" applyAlignment="1">
      <alignment horizontal="center"/>
    </xf>
    <xf numFmtId="9" fontId="0" fillId="0" borderId="29" xfId="1" applyFont="1" applyBorder="1" applyAlignment="1">
      <alignment horizontal="center"/>
    </xf>
    <xf numFmtId="9" fontId="0" fillId="0" borderId="31" xfId="1" applyFont="1" applyBorder="1" applyAlignment="1">
      <alignment horizontal="center"/>
    </xf>
    <xf numFmtId="9" fontId="2" fillId="0" borderId="27" xfId="1" applyFont="1" applyBorder="1" applyAlignment="1">
      <alignment horizontal="center"/>
    </xf>
    <xf numFmtId="1" fontId="0" fillId="0" borderId="17" xfId="0" applyNumberFormat="1" applyBorder="1" applyAlignment="1">
      <alignment horizontal="center"/>
    </xf>
    <xf numFmtId="1" fontId="0" fillId="0" borderId="18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  <xf numFmtId="1" fontId="0" fillId="0" borderId="10" xfId="0" applyNumberFormat="1" applyBorder="1" applyAlignment="1">
      <alignment horizontal="center"/>
    </xf>
    <xf numFmtId="1" fontId="0" fillId="0" borderId="19" xfId="0" applyNumberFormat="1" applyBorder="1" applyAlignment="1">
      <alignment horizontal="center"/>
    </xf>
    <xf numFmtId="3" fontId="0" fillId="0" borderId="40" xfId="0" applyNumberFormat="1" applyBorder="1" applyAlignment="1">
      <alignment horizontal="center"/>
    </xf>
    <xf numFmtId="3" fontId="0" fillId="0" borderId="33" xfId="0" applyNumberFormat="1" applyBorder="1" applyAlignment="1">
      <alignment horizontal="center"/>
    </xf>
    <xf numFmtId="3" fontId="0" fillId="0" borderId="41" xfId="0" applyNumberFormat="1" applyBorder="1" applyAlignment="1">
      <alignment horizontal="center"/>
    </xf>
    <xf numFmtId="3" fontId="0" fillId="0" borderId="42" xfId="0" applyNumberForma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0" xfId="0" applyBorder="1"/>
    <xf numFmtId="0" fontId="0" fillId="0" borderId="13" xfId="0" applyBorder="1"/>
    <xf numFmtId="0" fontId="0" fillId="0" borderId="12" xfId="0" applyBorder="1"/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0" xfId="0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0" fillId="2" borderId="21" xfId="0" applyNumberFormat="1" applyFill="1" applyBorder="1"/>
    <xf numFmtId="164" fontId="0" fillId="2" borderId="24" xfId="0" applyNumberFormat="1" applyFill="1" applyBorder="1"/>
    <xf numFmtId="164" fontId="0" fillId="2" borderId="22" xfId="0" applyNumberFormat="1" applyFill="1" applyBorder="1"/>
    <xf numFmtId="164" fontId="0" fillId="2" borderId="23" xfId="0" applyNumberFormat="1" applyFill="1" applyBorder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4</xdr:row>
      <xdr:rowOff>85725</xdr:rowOff>
    </xdr:from>
    <xdr:to>
      <xdr:col>18</xdr:col>
      <xdr:colOff>219075</xdr:colOff>
      <xdr:row>25</xdr:row>
      <xdr:rowOff>171450</xdr:rowOff>
    </xdr:to>
    <xdr:sp macro="" textlink="">
      <xdr:nvSpPr>
        <xdr:cNvPr id="2" name="ZoneTexte 1"/>
        <xdr:cNvSpPr txBox="1"/>
      </xdr:nvSpPr>
      <xdr:spPr>
        <a:xfrm>
          <a:off x="5924550" y="857250"/>
          <a:ext cx="8077200" cy="410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Pour répondre @paritec, voici un exemple (je ne peux pas vous fournir le vrai).</a:t>
          </a:r>
          <a:br>
            <a:rPr lang="fr-FR" sz="1600"/>
          </a:br>
          <a:r>
            <a:rPr lang="fr-FR" sz="1600"/>
            <a:t>Mais toutes les infos sont présentes.</a:t>
          </a:r>
          <a:br>
            <a:rPr lang="fr-FR" sz="1600"/>
          </a:br>
          <a:r>
            <a:rPr lang="fr-FR" sz="1600"/>
            <a:t>A savoir qu'en fonction de mes chiffres dans l'onglet répartition, je calcule le volume par prestataire (onglet volumes).</a:t>
          </a:r>
          <a:br>
            <a:rPr lang="fr-FR" sz="1600"/>
          </a:br>
          <a:r>
            <a:rPr lang="fr-FR" sz="1600"/>
            <a:t>Ce que je souhaite c'est :</a:t>
          </a:r>
          <a:br>
            <a:rPr lang="fr-FR" sz="1600"/>
          </a:br>
          <a:r>
            <a:rPr lang="fr-FR" sz="1600"/>
            <a:t>En fonction de la répartition attribuée à chaque presta (onglet Répartition), cela prenne le bon tarif (onglet Tarifs), et que en fonction de mes volumes (onglet volume) cela calcul pour chaque article le prix total.</a:t>
          </a:r>
          <a:br>
            <a:rPr lang="fr-FR" sz="1600"/>
          </a:br>
          <a:endParaRPr lang="fr-FR" sz="1600"/>
        </a:p>
        <a:p>
          <a:r>
            <a:rPr lang="fr-FR" sz="1600" b="1">
              <a:solidFill>
                <a:srgbClr val="0070C0"/>
              </a:solidFill>
            </a:rPr>
            <a:t>bonjour Prozac</a:t>
          </a:r>
          <a:r>
            <a:rPr lang="fr-FR" sz="1600" b="1" baseline="0">
              <a:solidFill>
                <a:srgbClr val="0070C0"/>
              </a:solidFill>
            </a:rPr>
            <a:t> 14 le forum</a:t>
          </a:r>
        </a:p>
        <a:p>
          <a:r>
            <a:rPr lang="fr-FR" sz="1600" b="1" baseline="0">
              <a:solidFill>
                <a:srgbClr val="0070C0"/>
              </a:solidFill>
            </a:rPr>
            <a:t>Voilà ce que tu veux à tester, pour moi c'est bon mais !!!!! ??????</a:t>
          </a:r>
        </a:p>
        <a:p>
          <a:r>
            <a:rPr lang="fr-FR" sz="1600" b="1" baseline="0">
              <a:solidFill>
                <a:srgbClr val="0070C0"/>
              </a:solidFill>
            </a:rPr>
            <a:t>Et je te parie qu'avec ton fichier cela ne fonctionnera pas !!!!!</a:t>
          </a:r>
        </a:p>
        <a:p>
          <a:r>
            <a:rPr lang="fr-FR" sz="1600" b="1" baseline="0">
              <a:solidFill>
                <a:srgbClr val="0070C0"/>
              </a:solidFill>
            </a:rPr>
            <a:t>a+</a:t>
          </a:r>
        </a:p>
        <a:p>
          <a:r>
            <a:rPr lang="fr-FR" sz="1600" b="1" baseline="0">
              <a:solidFill>
                <a:srgbClr val="0070C0"/>
              </a:solidFill>
            </a:rPr>
            <a:t>Papou</a:t>
          </a:r>
          <a:endParaRPr lang="fr-FR" sz="1600" b="1">
            <a:solidFill>
              <a:srgbClr val="0070C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9</xdr:col>
          <xdr:colOff>190500</xdr:colOff>
          <xdr:row>2</xdr:row>
          <xdr:rowOff>88900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workbookViewId="0">
      <selection activeCell="F9" sqref="F9"/>
    </sheetView>
  </sheetViews>
  <sheetFormatPr baseColWidth="10" defaultRowHeight="15" x14ac:dyDescent="0.25"/>
  <sheetData>
    <row r="1" spans="1:2" ht="15.75" thickBot="1" x14ac:dyDescent="0.3">
      <c r="A1" s="16"/>
      <c r="B1" s="15" t="s">
        <v>7</v>
      </c>
    </row>
    <row r="2" spans="1:2" x14ac:dyDescent="0.25">
      <c r="A2" s="17" t="s">
        <v>3</v>
      </c>
      <c r="B2" s="49">
        <v>0.52</v>
      </c>
    </row>
    <row r="3" spans="1:2" x14ac:dyDescent="0.25">
      <c r="A3" s="18" t="s">
        <v>4</v>
      </c>
      <c r="B3" s="50">
        <v>0.34</v>
      </c>
    </row>
    <row r="4" spans="1:2" x14ac:dyDescent="0.25">
      <c r="A4" s="18" t="s">
        <v>5</v>
      </c>
      <c r="B4" s="50">
        <v>0.14000000000000001</v>
      </c>
    </row>
    <row r="5" spans="1:2" ht="15.75" thickBot="1" x14ac:dyDescent="0.3">
      <c r="A5" s="19" t="s">
        <v>6</v>
      </c>
      <c r="B5" s="51">
        <v>0</v>
      </c>
    </row>
    <row r="6" spans="1:2" ht="15.75" thickBot="1" x14ac:dyDescent="0.3">
      <c r="A6" s="16" t="s">
        <v>8</v>
      </c>
      <c r="B6" s="52">
        <f>SUM(B2:B5)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8"/>
  <sheetViews>
    <sheetView workbookViewId="0">
      <selection activeCell="K23" sqref="K23"/>
    </sheetView>
  </sheetViews>
  <sheetFormatPr baseColWidth="10" defaultRowHeight="15" x14ac:dyDescent="0.25"/>
  <cols>
    <col min="1" max="1" width="14.42578125" bestFit="1" customWidth="1"/>
    <col min="2" max="2" width="4.42578125" style="67" bestFit="1" customWidth="1"/>
    <col min="3" max="3" width="4.7109375" style="67" bestFit="1" customWidth="1"/>
  </cols>
  <sheetData>
    <row r="1" spans="1:15" x14ac:dyDescent="0.25">
      <c r="D1" s="72" t="s">
        <v>3</v>
      </c>
      <c r="E1" s="73"/>
      <c r="F1" s="74"/>
      <c r="G1" s="72" t="s">
        <v>4</v>
      </c>
      <c r="H1" s="73"/>
      <c r="I1" s="74"/>
      <c r="J1" s="72" t="s">
        <v>5</v>
      </c>
      <c r="K1" s="73"/>
      <c r="L1" s="74"/>
      <c r="M1" s="72" t="s">
        <v>6</v>
      </c>
      <c r="N1" s="73"/>
      <c r="O1" s="74"/>
    </row>
    <row r="2" spans="1:15" ht="15.75" thickBot="1" x14ac:dyDescent="0.3">
      <c r="B2" s="67" t="s">
        <v>26</v>
      </c>
      <c r="C2" s="67" t="s">
        <v>27</v>
      </c>
      <c r="D2" s="9" t="s">
        <v>0</v>
      </c>
      <c r="E2" s="7" t="s">
        <v>1</v>
      </c>
      <c r="F2" s="8" t="s">
        <v>2</v>
      </c>
      <c r="G2" s="9" t="s">
        <v>0</v>
      </c>
      <c r="H2" s="7" t="s">
        <v>1</v>
      </c>
      <c r="I2" s="8" t="s">
        <v>2</v>
      </c>
      <c r="J2" s="9" t="s">
        <v>0</v>
      </c>
      <c r="K2" s="7" t="s">
        <v>1</v>
      </c>
      <c r="L2" s="8" t="s">
        <v>2</v>
      </c>
      <c r="M2" s="9" t="s">
        <v>0</v>
      </c>
      <c r="N2" s="7" t="s">
        <v>1</v>
      </c>
      <c r="O2" s="8" t="s">
        <v>2</v>
      </c>
    </row>
    <row r="3" spans="1:15" x14ac:dyDescent="0.25">
      <c r="A3" s="20" t="s">
        <v>9</v>
      </c>
      <c r="B3" s="71">
        <v>50</v>
      </c>
      <c r="C3" s="71">
        <v>100</v>
      </c>
      <c r="D3" s="68">
        <v>0.185</v>
      </c>
      <c r="E3" s="22">
        <v>1.0200000000000001E-2</v>
      </c>
      <c r="F3" s="14">
        <v>0.254</v>
      </c>
      <c r="G3" s="13">
        <v>0.185</v>
      </c>
      <c r="H3" s="22">
        <v>1.0200000000000001E-2</v>
      </c>
      <c r="I3" s="14">
        <v>0.254</v>
      </c>
      <c r="J3" s="13">
        <v>0.185</v>
      </c>
      <c r="K3" s="22">
        <v>1.0200000000000001E-2</v>
      </c>
      <c r="L3" s="14">
        <v>0.254</v>
      </c>
      <c r="M3" s="13">
        <v>0.185</v>
      </c>
      <c r="N3" s="22">
        <v>1.0200000000000001E-2</v>
      </c>
      <c r="O3" s="14">
        <v>0.254</v>
      </c>
    </row>
    <row r="4" spans="1:15" x14ac:dyDescent="0.25">
      <c r="A4" s="20" t="s">
        <v>10</v>
      </c>
      <c r="B4" s="71">
        <v>40</v>
      </c>
      <c r="C4" s="71">
        <v>49</v>
      </c>
      <c r="D4" s="70">
        <v>0.191</v>
      </c>
      <c r="E4" s="3">
        <v>1.8800000000000001E-2</v>
      </c>
      <c r="F4" s="11">
        <v>0.27500000000000002</v>
      </c>
      <c r="G4" s="4">
        <v>0.191</v>
      </c>
      <c r="H4" s="3">
        <v>1.8800000000000001E-2</v>
      </c>
      <c r="I4" s="11">
        <v>0.27500000000000002</v>
      </c>
      <c r="J4" s="4">
        <v>0.191</v>
      </c>
      <c r="K4" s="3">
        <v>1.8800000000000001E-2</v>
      </c>
      <c r="L4" s="11">
        <v>0.27500000000000002</v>
      </c>
      <c r="M4" s="4">
        <v>0.191</v>
      </c>
      <c r="N4" s="3">
        <v>1.8800000000000001E-2</v>
      </c>
      <c r="O4" s="11">
        <v>0.27500000000000002</v>
      </c>
    </row>
    <row r="5" spans="1:15" x14ac:dyDescent="0.25">
      <c r="A5" s="20" t="s">
        <v>11</v>
      </c>
      <c r="B5" s="71">
        <v>30</v>
      </c>
      <c r="C5" s="71">
        <v>39</v>
      </c>
      <c r="D5" s="70">
        <v>0.20499999999999999</v>
      </c>
      <c r="E5" s="3">
        <v>2.5000000000000001E-2</v>
      </c>
      <c r="F5" s="11">
        <v>0.312</v>
      </c>
      <c r="G5" s="4">
        <v>0.20499999999999999</v>
      </c>
      <c r="H5" s="3">
        <v>2.5000000000000001E-2</v>
      </c>
      <c r="I5" s="11">
        <v>0.312</v>
      </c>
      <c r="J5" s="4">
        <v>0.20499999999999999</v>
      </c>
      <c r="K5" s="3">
        <v>2.5000000000000001E-2</v>
      </c>
      <c r="L5" s="11">
        <v>0.312</v>
      </c>
      <c r="M5" s="4">
        <v>0.20499999999999999</v>
      </c>
      <c r="N5" s="3">
        <v>2.5000000000000001E-2</v>
      </c>
      <c r="O5" s="11">
        <v>0.312</v>
      </c>
    </row>
    <row r="6" spans="1:15" x14ac:dyDescent="0.25">
      <c r="A6" s="20" t="s">
        <v>12</v>
      </c>
      <c r="B6" s="71">
        <v>20</v>
      </c>
      <c r="C6" s="71">
        <v>29</v>
      </c>
      <c r="D6" s="70">
        <v>0.27500000000000002</v>
      </c>
      <c r="E6" s="3">
        <v>3.32E-2</v>
      </c>
      <c r="F6" s="11">
        <v>0.375</v>
      </c>
      <c r="G6" s="4">
        <v>0.27500000000000002</v>
      </c>
      <c r="H6" s="3">
        <v>3.32E-2</v>
      </c>
      <c r="I6" s="11">
        <v>0.375</v>
      </c>
      <c r="J6" s="4">
        <v>0.27500000000000002</v>
      </c>
      <c r="K6" s="3">
        <v>3.32E-2</v>
      </c>
      <c r="L6" s="11">
        <v>0.375</v>
      </c>
      <c r="M6" s="4">
        <v>0.27500000000000002</v>
      </c>
      <c r="N6" s="3">
        <v>3.32E-2</v>
      </c>
      <c r="O6" s="11">
        <v>0.375</v>
      </c>
    </row>
    <row r="7" spans="1:15" x14ac:dyDescent="0.25">
      <c r="A7" s="20" t="s">
        <v>13</v>
      </c>
      <c r="B7" s="71">
        <v>10</v>
      </c>
      <c r="C7" s="71">
        <v>19</v>
      </c>
      <c r="D7" s="70">
        <v>0.32200000000000001</v>
      </c>
      <c r="E7" s="3">
        <v>3.95E-2</v>
      </c>
      <c r="F7" s="11">
        <v>0.42499999999999999</v>
      </c>
      <c r="G7" s="4">
        <v>0.32200000000000001</v>
      </c>
      <c r="H7" s="3">
        <v>3.95E-2</v>
      </c>
      <c r="I7" s="11">
        <v>0.42499999999999999</v>
      </c>
      <c r="J7" s="4">
        <v>0.32200000000000001</v>
      </c>
      <c r="K7" s="3">
        <v>3.95E-2</v>
      </c>
      <c r="L7" s="11">
        <v>0.42499999999999999</v>
      </c>
      <c r="M7" s="4">
        <v>0.32200000000000001</v>
      </c>
      <c r="N7" s="3">
        <v>3.95E-2</v>
      </c>
      <c r="O7" s="11">
        <v>0.42499999999999999</v>
      </c>
    </row>
    <row r="8" spans="1:15" ht="15.75" thickBot="1" x14ac:dyDescent="0.3">
      <c r="A8" s="20" t="s">
        <v>14</v>
      </c>
      <c r="B8" s="71">
        <v>0</v>
      </c>
      <c r="C8" s="71">
        <v>9</v>
      </c>
      <c r="D8" s="69">
        <v>0.41</v>
      </c>
      <c r="E8" s="21">
        <v>4.4999999999999998E-2</v>
      </c>
      <c r="F8" s="12">
        <v>0.52500000000000002</v>
      </c>
      <c r="G8" s="6">
        <v>0.41</v>
      </c>
      <c r="H8" s="21">
        <v>4.4999999999999998E-2</v>
      </c>
      <c r="I8" s="12">
        <v>0.52500000000000002</v>
      </c>
      <c r="J8" s="6">
        <v>0.41</v>
      </c>
      <c r="K8" s="21">
        <v>4.4999999999999998E-2</v>
      </c>
      <c r="L8" s="12">
        <v>0.52500000000000002</v>
      </c>
      <c r="M8" s="6">
        <v>0.41</v>
      </c>
      <c r="N8" s="21">
        <v>4.4999999999999998E-2</v>
      </c>
      <c r="O8" s="12">
        <v>0.52500000000000002</v>
      </c>
    </row>
  </sheetData>
  <mergeCells count="4">
    <mergeCell ref="D1:F1"/>
    <mergeCell ref="G1:I1"/>
    <mergeCell ref="J1:L1"/>
    <mergeCell ref="M1:O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7"/>
  <sheetViews>
    <sheetView workbookViewId="0">
      <selection activeCell="H29" sqref="H29"/>
    </sheetView>
  </sheetViews>
  <sheetFormatPr baseColWidth="10" defaultRowHeight="15" x14ac:dyDescent="0.25"/>
  <cols>
    <col min="1" max="1" width="5.42578125" bestFit="1" customWidth="1"/>
    <col min="2" max="2" width="7.140625" bestFit="1" customWidth="1"/>
  </cols>
  <sheetData>
    <row r="1" spans="1:17" ht="15.75" thickBot="1" x14ac:dyDescent="0.3">
      <c r="A1" s="28" t="s">
        <v>23</v>
      </c>
      <c r="B1" s="29" t="s">
        <v>16</v>
      </c>
      <c r="C1" s="30" t="s">
        <v>0</v>
      </c>
      <c r="D1" s="31" t="s">
        <v>1</v>
      </c>
      <c r="E1" s="29" t="s">
        <v>2</v>
      </c>
    </row>
    <row r="2" spans="1:17" x14ac:dyDescent="0.25">
      <c r="A2" s="26" t="s">
        <v>15</v>
      </c>
      <c r="B2" s="10" t="s">
        <v>17</v>
      </c>
      <c r="C2" s="32">
        <v>33386</v>
      </c>
      <c r="D2" s="33">
        <v>85762</v>
      </c>
      <c r="E2" s="34">
        <v>75406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23" t="s">
        <v>15</v>
      </c>
      <c r="B3" s="5" t="s">
        <v>18</v>
      </c>
      <c r="C3" s="35">
        <v>56482</v>
      </c>
      <c r="D3" s="36">
        <v>91608</v>
      </c>
      <c r="E3" s="37">
        <v>43911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5">
      <c r="A4" s="23" t="s">
        <v>15</v>
      </c>
      <c r="B4" s="5" t="s">
        <v>19</v>
      </c>
      <c r="C4" s="35">
        <v>25991</v>
      </c>
      <c r="D4" s="36">
        <v>40602</v>
      </c>
      <c r="E4" s="37">
        <v>30439</v>
      </c>
      <c r="F4" s="1"/>
      <c r="G4" s="1"/>
      <c r="H4" s="1"/>
    </row>
    <row r="5" spans="1:17" x14ac:dyDescent="0.25">
      <c r="A5" s="23" t="s">
        <v>15</v>
      </c>
      <c r="B5" s="5" t="s">
        <v>20</v>
      </c>
      <c r="C5" s="35">
        <v>56687</v>
      </c>
      <c r="D5" s="36">
        <v>32472</v>
      </c>
      <c r="E5" s="37">
        <v>36774</v>
      </c>
      <c r="F5" s="2"/>
      <c r="G5" s="2"/>
      <c r="H5" s="2"/>
    </row>
    <row r="6" spans="1:17" x14ac:dyDescent="0.25">
      <c r="A6" s="23" t="s">
        <v>15</v>
      </c>
      <c r="B6" s="5" t="s">
        <v>21</v>
      </c>
      <c r="C6" s="35">
        <v>38985</v>
      </c>
      <c r="D6" s="36">
        <v>48234</v>
      </c>
      <c r="E6" s="37">
        <v>49118</v>
      </c>
    </row>
    <row r="7" spans="1:17" ht="15.75" thickBot="1" x14ac:dyDescent="0.3">
      <c r="A7" s="24" t="s">
        <v>15</v>
      </c>
      <c r="B7" s="8" t="s">
        <v>22</v>
      </c>
      <c r="C7" s="38">
        <v>32083</v>
      </c>
      <c r="D7" s="39">
        <v>87286</v>
      </c>
      <c r="E7" s="40">
        <v>37725</v>
      </c>
    </row>
    <row r="8" spans="1:17" x14ac:dyDescent="0.25">
      <c r="A8" s="25" t="s">
        <v>24</v>
      </c>
      <c r="B8" s="27" t="s">
        <v>17</v>
      </c>
      <c r="C8" s="41">
        <v>25438</v>
      </c>
      <c r="D8" s="42">
        <v>30419</v>
      </c>
      <c r="E8" s="43">
        <v>95523</v>
      </c>
    </row>
    <row r="9" spans="1:17" x14ac:dyDescent="0.25">
      <c r="A9" s="23" t="s">
        <v>24</v>
      </c>
      <c r="B9" s="5" t="s">
        <v>18</v>
      </c>
      <c r="C9" s="35">
        <v>37832</v>
      </c>
      <c r="D9" s="36">
        <v>110105</v>
      </c>
      <c r="E9" s="37">
        <v>35972</v>
      </c>
    </row>
    <row r="10" spans="1:17" x14ac:dyDescent="0.25">
      <c r="A10" s="23" t="s">
        <v>24</v>
      </c>
      <c r="B10" s="5" t="s">
        <v>19</v>
      </c>
      <c r="C10" s="35">
        <v>28919</v>
      </c>
      <c r="D10" s="36">
        <v>25554</v>
      </c>
      <c r="E10" s="37">
        <v>62430</v>
      </c>
    </row>
    <row r="11" spans="1:17" x14ac:dyDescent="0.25">
      <c r="A11" s="23" t="s">
        <v>24</v>
      </c>
      <c r="B11" s="5" t="s">
        <v>20</v>
      </c>
      <c r="C11" s="35">
        <v>60167</v>
      </c>
      <c r="D11" s="36">
        <v>46403</v>
      </c>
      <c r="E11" s="37">
        <v>76256</v>
      </c>
    </row>
    <row r="12" spans="1:17" x14ac:dyDescent="0.25">
      <c r="A12" s="23" t="s">
        <v>24</v>
      </c>
      <c r="B12" s="5" t="s">
        <v>21</v>
      </c>
      <c r="C12" s="35">
        <v>52078</v>
      </c>
      <c r="D12" s="36">
        <v>87696</v>
      </c>
      <c r="E12" s="37">
        <v>51746</v>
      </c>
    </row>
    <row r="13" spans="1:17" ht="15.75" thickBot="1" x14ac:dyDescent="0.3">
      <c r="A13" s="24" t="s">
        <v>24</v>
      </c>
      <c r="B13" s="8" t="s">
        <v>22</v>
      </c>
      <c r="C13" s="38">
        <v>31492</v>
      </c>
      <c r="D13" s="39">
        <v>26924</v>
      </c>
      <c r="E13" s="40">
        <v>87673</v>
      </c>
    </row>
    <row r="17" spans="6:6" x14ac:dyDescent="0.25">
      <c r="F17" s="2"/>
    </row>
  </sheetData>
  <pageMargins left="0.7" right="0.7" top="0.75" bottom="0.75" header="0.3" footer="0.3"/>
  <pageSetup paperSize="9" orientation="portrait" horizontalDpi="0" verticalDpi="0" r:id="rId1"/>
  <ignoredErrors>
    <ignoredError sqref="A2:A7 A8:A1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5"/>
  <sheetViews>
    <sheetView workbookViewId="0">
      <selection activeCell="M21" sqref="M21"/>
    </sheetView>
  </sheetViews>
  <sheetFormatPr baseColWidth="10" defaultRowHeight="15" x14ac:dyDescent="0.25"/>
  <cols>
    <col min="1" max="1" width="14.42578125" bestFit="1" customWidth="1"/>
  </cols>
  <sheetData>
    <row r="1" spans="1:14" x14ac:dyDescent="0.25">
      <c r="A1" t="s">
        <v>3</v>
      </c>
      <c r="B1" t="s">
        <v>4</v>
      </c>
      <c r="C1" t="s">
        <v>5</v>
      </c>
      <c r="D1" t="s">
        <v>6</v>
      </c>
    </row>
    <row r="2" spans="1:14" x14ac:dyDescent="0.25">
      <c r="C2" s="75" t="s">
        <v>3</v>
      </c>
      <c r="D2" s="75"/>
      <c r="E2" s="75"/>
      <c r="F2" s="75" t="s">
        <v>4</v>
      </c>
      <c r="G2" s="75"/>
      <c r="H2" s="75"/>
      <c r="I2" s="75" t="s">
        <v>5</v>
      </c>
      <c r="J2" s="75"/>
      <c r="K2" s="75"/>
      <c r="L2" s="75" t="s">
        <v>6</v>
      </c>
      <c r="M2" s="75"/>
      <c r="N2" s="75"/>
    </row>
    <row r="3" spans="1:14" ht="15.75" thickBot="1" x14ac:dyDescent="0.3">
      <c r="A3" s="44" t="s">
        <v>23</v>
      </c>
      <c r="B3" s="45" t="s">
        <v>16</v>
      </c>
      <c r="C3" s="46" t="s">
        <v>0</v>
      </c>
      <c r="D3" s="47" t="s">
        <v>1</v>
      </c>
      <c r="E3" s="48" t="s">
        <v>2</v>
      </c>
      <c r="F3" s="46" t="s">
        <v>0</v>
      </c>
      <c r="G3" s="47" t="s">
        <v>1</v>
      </c>
      <c r="H3" s="48" t="s">
        <v>2</v>
      </c>
      <c r="I3" s="46" t="s">
        <v>0</v>
      </c>
      <c r="J3" s="47" t="s">
        <v>1</v>
      </c>
      <c r="K3" s="48" t="s">
        <v>2</v>
      </c>
      <c r="L3" s="46" t="s">
        <v>0</v>
      </c>
      <c r="M3" s="47" t="s">
        <v>1</v>
      </c>
      <c r="N3" s="48" t="s">
        <v>2</v>
      </c>
    </row>
    <row r="4" spans="1:14" x14ac:dyDescent="0.25">
      <c r="A4" s="26" t="s">
        <v>15</v>
      </c>
      <c r="B4" s="10" t="s">
        <v>17</v>
      </c>
      <c r="C4" s="53">
        <f>SUMIFS(Data!$C:$C,Data!$A:$A,Volume!$A4,Data!$B:$B,Volume!$B4)*SUMIFS(Répartion!$B:$B,Répartion!$A:$A,Volume!$A$1)</f>
        <v>17360.72</v>
      </c>
      <c r="D4" s="54">
        <f>SUMIFS(Data!$D:$D,Data!$A:$A,Volume!$A4,Data!$B:$B,Volume!$B4)*SUMIFS(Répartion!$B:$B,Répartion!$A:$A,Volume!$A$1)</f>
        <v>44596.24</v>
      </c>
      <c r="E4" s="54">
        <f>SUMIFS(Data!$E:$E,Data!$A:$A,Volume!$A4,Data!$B:$B,Volume!$B4)*SUMIFS(Répartion!$B:$B,Répartion!$A:$A,Volume!$A$1)</f>
        <v>39211.120000000003</v>
      </c>
      <c r="F4" s="53">
        <f>SUMIFS(Data!$C:$C,Data!$A:$A,Volume!$A4,Data!$B:$B,Volume!$B4)*SUMIFS(Répartion!$B:$B,Répartion!$A:$A,Volume!$B$1)</f>
        <v>11351.240000000002</v>
      </c>
      <c r="G4" s="54">
        <f>SUMIFS(Data!$D:$D,Data!$A:$A,Volume!$A4,Data!$B:$B,Volume!$B4)*SUMIFS(Répartion!$B:$B,Répartion!$A:$A,Volume!$B$1)</f>
        <v>29159.08</v>
      </c>
      <c r="H4" s="54">
        <f>SUMIFS(Data!$E:$E,Data!$A:$A,Volume!$A4,Data!$B:$B,Volume!$B4)*SUMIFS(Répartion!$B:$B,Répartion!$A:$A,Volume!$B$1)</f>
        <v>25638.04</v>
      </c>
      <c r="I4" s="53">
        <f>SUMIFS(Data!$C:$C,Data!$A:$A,Volume!$A4,Data!$B:$B,Volume!$B4)*SUMIFS(Répartion!$B:$B,Répartion!$A:$A,Volume!$C$1)</f>
        <v>4674.0400000000009</v>
      </c>
      <c r="J4" s="54">
        <f>SUMIFS(Data!$D:$D,Data!$A:$A,Volume!$A4,Data!$B:$B,Volume!$B4)*SUMIFS(Répartion!$B:$B,Répartion!$A:$A,Volume!$C$1)</f>
        <v>12006.68</v>
      </c>
      <c r="K4" s="54">
        <f>SUMIFS(Data!$E:$E,Data!$A:$A,Volume!$A4,Data!$B:$B,Volume!$B4)*SUMIFS(Répartion!$B:$B,Répartion!$A:$A,Volume!$C$1)</f>
        <v>10556.84</v>
      </c>
      <c r="L4" s="53">
        <f>SUMIFS(Data!$C:$C,Data!$A:$A,Volume!$A4,Data!$B:$B,Volume!$B4)*SUMIFS(Répartion!$B:$B,Répartion!$A:$A,Volume!$D$1)</f>
        <v>0</v>
      </c>
      <c r="M4" s="54">
        <f>SUMIFS(Data!$D:$D,Data!$A:$A,Volume!$A4,Data!$B:$B,Volume!$B4)*SUMIFS(Répartion!$B:$B,Répartion!$A:$A,Volume!$D$1)</f>
        <v>0</v>
      </c>
      <c r="N4" s="54">
        <f>SUMIFS(Data!$E:$E,Data!$A:$A,Volume!$A4,Data!$B:$B,Volume!$B4)*SUMIFS(Répartion!$B:$B,Répartion!$A:$A,Volume!$D$1)</f>
        <v>0</v>
      </c>
    </row>
    <row r="5" spans="1:14" x14ac:dyDescent="0.25">
      <c r="A5" s="23" t="s">
        <v>15</v>
      </c>
      <c r="B5" s="5" t="s">
        <v>18</v>
      </c>
      <c r="C5" s="55">
        <f>SUMIFS(Data!$C:$C,Data!$A:$A,Volume!$A5,Data!$B:$B,Volume!$B5)*SUMIFS(Répartion!$B:$B,Répartion!$A:$A,Volume!$A$1)</f>
        <v>29370.639999999999</v>
      </c>
      <c r="D5" s="56">
        <f>SUMIFS(Data!$D:$D,Data!$A:$A,Volume!$A5,Data!$B:$B,Volume!$B5)*SUMIFS(Répartion!$B:$B,Répartion!$A:$A,Volume!$A$1)</f>
        <v>47636.160000000003</v>
      </c>
      <c r="E5" s="57">
        <f>SUMIFS(Data!$E:$E,Data!$A:$A,Volume!$A5,Data!$B:$B,Volume!$B5)*SUMIFS(Répartion!$B:$B,Répartion!$A:$A,Volume!$A$1)</f>
        <v>22833.72</v>
      </c>
      <c r="F5" s="55">
        <f>SUMIFS(Data!$C:$C,Data!$A:$A,Volume!$A5,Data!$B:$B,Volume!$B5)*SUMIFS(Répartion!$B:$B,Répartion!$A:$A,Volume!$B$1)</f>
        <v>19203.88</v>
      </c>
      <c r="G5" s="56">
        <f>SUMIFS(Data!$D:$D,Data!$A:$A,Volume!$A5,Data!$B:$B,Volume!$B5)*SUMIFS(Répartion!$B:$B,Répartion!$A:$A,Volume!$B$1)</f>
        <v>31146.720000000001</v>
      </c>
      <c r="H5" s="57">
        <f>SUMIFS(Data!$E:$E,Data!$A:$A,Volume!$A5,Data!$B:$B,Volume!$B5)*SUMIFS(Répartion!$B:$B,Répartion!$A:$A,Volume!$B$1)</f>
        <v>14929.740000000002</v>
      </c>
      <c r="I5" s="55">
        <f>SUMIFS(Data!$C:$C,Data!$A:$A,Volume!$A5,Data!$B:$B,Volume!$B5)*SUMIFS(Répartion!$B:$B,Répartion!$A:$A,Volume!$C$1)</f>
        <v>7907.4800000000005</v>
      </c>
      <c r="J5" s="56">
        <f>SUMIFS(Data!$D:$D,Data!$A:$A,Volume!$A5,Data!$B:$B,Volume!$B5)*SUMIFS(Répartion!$B:$B,Répartion!$A:$A,Volume!$C$1)</f>
        <v>12825.12</v>
      </c>
      <c r="K5" s="57">
        <f>SUMIFS(Data!$E:$E,Data!$A:$A,Volume!$A5,Data!$B:$B,Volume!$B5)*SUMIFS(Répartion!$B:$B,Répartion!$A:$A,Volume!$C$1)</f>
        <v>6147.5400000000009</v>
      </c>
      <c r="L5" s="55">
        <f>SUMIFS(Data!$C:$C,Data!$A:$A,Volume!$A5,Data!$B:$B,Volume!$B5)*SUMIFS(Répartion!$B:$B,Répartion!$A:$A,Volume!$D$1)</f>
        <v>0</v>
      </c>
      <c r="M5" s="56">
        <f>SUMIFS(Data!$D:$D,Data!$A:$A,Volume!$A5,Data!$B:$B,Volume!$B5)*SUMIFS(Répartion!$B:$B,Répartion!$A:$A,Volume!$D$1)</f>
        <v>0</v>
      </c>
      <c r="N5" s="57">
        <f>SUMIFS(Data!$E:$E,Data!$A:$A,Volume!$A5,Data!$B:$B,Volume!$B5)*SUMIFS(Répartion!$B:$B,Répartion!$A:$A,Volume!$D$1)</f>
        <v>0</v>
      </c>
    </row>
    <row r="6" spans="1:14" x14ac:dyDescent="0.25">
      <c r="A6" s="23" t="s">
        <v>15</v>
      </c>
      <c r="B6" s="5" t="s">
        <v>19</v>
      </c>
      <c r="C6" s="55">
        <f>SUMIFS(Data!$C:$C,Data!$A:$A,Volume!$A6,Data!$B:$B,Volume!$B6)*SUMIFS(Répartion!$B:$B,Répartion!$A:$A,Volume!$A$1)</f>
        <v>13515.32</v>
      </c>
      <c r="D6" s="56">
        <f>SUMIFS(Data!$D:$D,Data!$A:$A,Volume!$A6,Data!$B:$B,Volume!$B6)*SUMIFS(Répartion!$B:$B,Répartion!$A:$A,Volume!$A$1)</f>
        <v>21113.040000000001</v>
      </c>
      <c r="E6" s="57">
        <f>SUMIFS(Data!$E:$E,Data!$A:$A,Volume!$A6,Data!$B:$B,Volume!$B6)*SUMIFS(Répartion!$B:$B,Répartion!$A:$A,Volume!$A$1)</f>
        <v>15828.28</v>
      </c>
      <c r="F6" s="55">
        <f>SUMIFS(Data!$C:$C,Data!$A:$A,Volume!$A6,Data!$B:$B,Volume!$B6)*SUMIFS(Répartion!$B:$B,Répartion!$A:$A,Volume!$B$1)</f>
        <v>8836.94</v>
      </c>
      <c r="G6" s="56">
        <f>SUMIFS(Data!$D:$D,Data!$A:$A,Volume!$A6,Data!$B:$B,Volume!$B6)*SUMIFS(Répartion!$B:$B,Répartion!$A:$A,Volume!$B$1)</f>
        <v>13804.68</v>
      </c>
      <c r="H6" s="57">
        <f>SUMIFS(Data!$E:$E,Data!$A:$A,Volume!$A6,Data!$B:$B,Volume!$B6)*SUMIFS(Répartion!$B:$B,Répartion!$A:$A,Volume!$B$1)</f>
        <v>10349.26</v>
      </c>
      <c r="I6" s="55">
        <f>SUMIFS(Data!$C:$C,Data!$A:$A,Volume!$A6,Data!$B:$B,Volume!$B6)*SUMIFS(Répartion!$B:$B,Répartion!$A:$A,Volume!$C$1)</f>
        <v>3638.7400000000002</v>
      </c>
      <c r="J6" s="56">
        <f>SUMIFS(Data!$D:$D,Data!$A:$A,Volume!$A6,Data!$B:$B,Volume!$B6)*SUMIFS(Répartion!$B:$B,Répartion!$A:$A,Volume!$C$1)</f>
        <v>5684.2800000000007</v>
      </c>
      <c r="K6" s="57">
        <f>SUMIFS(Data!$E:$E,Data!$A:$A,Volume!$A6,Data!$B:$B,Volume!$B6)*SUMIFS(Répartion!$B:$B,Répartion!$A:$A,Volume!$C$1)</f>
        <v>4261.46</v>
      </c>
      <c r="L6" s="55">
        <f>SUMIFS(Data!$C:$C,Data!$A:$A,Volume!$A6,Data!$B:$B,Volume!$B6)*SUMIFS(Répartion!$B:$B,Répartion!$A:$A,Volume!$D$1)</f>
        <v>0</v>
      </c>
      <c r="M6" s="56">
        <f>SUMIFS(Data!$D:$D,Data!$A:$A,Volume!$A6,Data!$B:$B,Volume!$B6)*SUMIFS(Répartion!$B:$B,Répartion!$A:$A,Volume!$D$1)</f>
        <v>0</v>
      </c>
      <c r="N6" s="57">
        <f>SUMIFS(Data!$E:$E,Data!$A:$A,Volume!$A6,Data!$B:$B,Volume!$B6)*SUMIFS(Répartion!$B:$B,Répartion!$A:$A,Volume!$D$1)</f>
        <v>0</v>
      </c>
    </row>
    <row r="7" spans="1:14" x14ac:dyDescent="0.25">
      <c r="A7" s="23" t="s">
        <v>15</v>
      </c>
      <c r="B7" s="5" t="s">
        <v>20</v>
      </c>
      <c r="C7" s="55">
        <f>SUMIFS(Data!$C:$C,Data!$A:$A,Volume!$A7,Data!$B:$B,Volume!$B7)*SUMIFS(Répartion!$B:$B,Répartion!$A:$A,Volume!$A$1)</f>
        <v>29477.24</v>
      </c>
      <c r="D7" s="56">
        <f>SUMIFS(Data!$D:$D,Data!$A:$A,Volume!$A7,Data!$B:$B,Volume!$B7)*SUMIFS(Répartion!$B:$B,Répartion!$A:$A,Volume!$A$1)</f>
        <v>16885.440000000002</v>
      </c>
      <c r="E7" s="57">
        <f>SUMIFS(Data!$E:$E,Data!$A:$A,Volume!$A7,Data!$B:$B,Volume!$B7)*SUMIFS(Répartion!$B:$B,Répartion!$A:$A,Volume!$A$1)</f>
        <v>19122.48</v>
      </c>
      <c r="F7" s="55">
        <f>SUMIFS(Data!$C:$C,Data!$A:$A,Volume!$A7,Data!$B:$B,Volume!$B7)*SUMIFS(Répartion!$B:$B,Répartion!$A:$A,Volume!$B$1)</f>
        <v>19273.580000000002</v>
      </c>
      <c r="G7" s="56">
        <f>SUMIFS(Data!$D:$D,Data!$A:$A,Volume!$A7,Data!$B:$B,Volume!$B7)*SUMIFS(Répartion!$B:$B,Répartion!$A:$A,Volume!$B$1)</f>
        <v>11040.480000000001</v>
      </c>
      <c r="H7" s="57">
        <f>SUMIFS(Data!$E:$E,Data!$A:$A,Volume!$A7,Data!$B:$B,Volume!$B7)*SUMIFS(Répartion!$B:$B,Répartion!$A:$A,Volume!$B$1)</f>
        <v>12503.160000000002</v>
      </c>
      <c r="I7" s="55">
        <f>SUMIFS(Data!$C:$C,Data!$A:$A,Volume!$A7,Data!$B:$B,Volume!$B7)*SUMIFS(Répartion!$B:$B,Répartion!$A:$A,Volume!$C$1)</f>
        <v>7936.1800000000012</v>
      </c>
      <c r="J7" s="56">
        <f>SUMIFS(Data!$D:$D,Data!$A:$A,Volume!$A7,Data!$B:$B,Volume!$B7)*SUMIFS(Répartion!$B:$B,Répartion!$A:$A,Volume!$C$1)</f>
        <v>4546.0800000000008</v>
      </c>
      <c r="K7" s="57">
        <f>SUMIFS(Data!$E:$E,Data!$A:$A,Volume!$A7,Data!$B:$B,Volume!$B7)*SUMIFS(Répartion!$B:$B,Répartion!$A:$A,Volume!$C$1)</f>
        <v>5148.3600000000006</v>
      </c>
      <c r="L7" s="55">
        <f>SUMIFS(Data!$C:$C,Data!$A:$A,Volume!$A7,Data!$B:$B,Volume!$B7)*SUMIFS(Répartion!$B:$B,Répartion!$A:$A,Volume!$D$1)</f>
        <v>0</v>
      </c>
      <c r="M7" s="56">
        <f>SUMIFS(Data!$D:$D,Data!$A:$A,Volume!$A7,Data!$B:$B,Volume!$B7)*SUMIFS(Répartion!$B:$B,Répartion!$A:$A,Volume!$D$1)</f>
        <v>0</v>
      </c>
      <c r="N7" s="57">
        <f>SUMIFS(Data!$E:$E,Data!$A:$A,Volume!$A7,Data!$B:$B,Volume!$B7)*SUMIFS(Répartion!$B:$B,Répartion!$A:$A,Volume!$D$1)</f>
        <v>0</v>
      </c>
    </row>
    <row r="8" spans="1:14" x14ac:dyDescent="0.25">
      <c r="A8" s="23" t="s">
        <v>15</v>
      </c>
      <c r="B8" s="5" t="s">
        <v>21</v>
      </c>
      <c r="C8" s="55">
        <f>SUMIFS(Data!$C:$C,Data!$A:$A,Volume!$A8,Data!$B:$B,Volume!$B8)*SUMIFS(Répartion!$B:$B,Répartion!$A:$A,Volume!$A$1)</f>
        <v>20272.2</v>
      </c>
      <c r="D8" s="56">
        <f>SUMIFS(Data!$D:$D,Data!$A:$A,Volume!$A8,Data!$B:$B,Volume!$B8)*SUMIFS(Répartion!$B:$B,Répartion!$A:$A,Volume!$A$1)</f>
        <v>25081.68</v>
      </c>
      <c r="E8" s="57">
        <f>SUMIFS(Data!$E:$E,Data!$A:$A,Volume!$A8,Data!$B:$B,Volume!$B8)*SUMIFS(Répartion!$B:$B,Répartion!$A:$A,Volume!$A$1)</f>
        <v>25541.360000000001</v>
      </c>
      <c r="F8" s="55">
        <f>SUMIFS(Data!$C:$C,Data!$A:$A,Volume!$A8,Data!$B:$B,Volume!$B8)*SUMIFS(Répartion!$B:$B,Répartion!$A:$A,Volume!$B$1)</f>
        <v>13254.900000000001</v>
      </c>
      <c r="G8" s="56">
        <f>SUMIFS(Data!$D:$D,Data!$A:$A,Volume!$A8,Data!$B:$B,Volume!$B8)*SUMIFS(Répartion!$B:$B,Répartion!$A:$A,Volume!$B$1)</f>
        <v>16399.560000000001</v>
      </c>
      <c r="H8" s="57">
        <f>SUMIFS(Data!$E:$E,Data!$A:$A,Volume!$A8,Data!$B:$B,Volume!$B8)*SUMIFS(Répartion!$B:$B,Répartion!$A:$A,Volume!$B$1)</f>
        <v>16700.120000000003</v>
      </c>
      <c r="I8" s="55">
        <f>SUMIFS(Data!$C:$C,Data!$A:$A,Volume!$A8,Data!$B:$B,Volume!$B8)*SUMIFS(Répartion!$B:$B,Répartion!$A:$A,Volume!$C$1)</f>
        <v>5457.9000000000005</v>
      </c>
      <c r="J8" s="56">
        <f>SUMIFS(Data!$D:$D,Data!$A:$A,Volume!$A8,Data!$B:$B,Volume!$B8)*SUMIFS(Répartion!$B:$B,Répartion!$A:$A,Volume!$C$1)</f>
        <v>6752.76</v>
      </c>
      <c r="K8" s="57">
        <f>SUMIFS(Data!$E:$E,Data!$A:$A,Volume!$A8,Data!$B:$B,Volume!$B8)*SUMIFS(Répartion!$B:$B,Répartion!$A:$A,Volume!$C$1)</f>
        <v>6876.52</v>
      </c>
      <c r="L8" s="55">
        <f>SUMIFS(Data!$C:$C,Data!$A:$A,Volume!$A8,Data!$B:$B,Volume!$B8)*SUMIFS(Répartion!$B:$B,Répartion!$A:$A,Volume!$D$1)</f>
        <v>0</v>
      </c>
      <c r="M8" s="56">
        <f>SUMIFS(Data!$D:$D,Data!$A:$A,Volume!$A8,Data!$B:$B,Volume!$B8)*SUMIFS(Répartion!$B:$B,Répartion!$A:$A,Volume!$D$1)</f>
        <v>0</v>
      </c>
      <c r="N8" s="57">
        <f>SUMIFS(Data!$E:$E,Data!$A:$A,Volume!$A8,Data!$B:$B,Volume!$B8)*SUMIFS(Répartion!$B:$B,Répartion!$A:$A,Volume!$D$1)</f>
        <v>0</v>
      </c>
    </row>
    <row r="9" spans="1:14" ht="15.75" thickBot="1" x14ac:dyDescent="0.3">
      <c r="A9" s="24" t="s">
        <v>15</v>
      </c>
      <c r="B9" s="8" t="s">
        <v>22</v>
      </c>
      <c r="C9" s="58">
        <f>SUMIFS(Data!$C:$C,Data!$A:$A,Volume!$A9,Data!$B:$B,Volume!$B9)*SUMIFS(Répartion!$B:$B,Répartion!$A:$A,Volume!$A$1)</f>
        <v>16683.16</v>
      </c>
      <c r="D9" s="59">
        <f>SUMIFS(Data!$D:$D,Data!$A:$A,Volume!$A9,Data!$B:$B,Volume!$B9)*SUMIFS(Répartion!$B:$B,Répartion!$A:$A,Volume!$A$1)</f>
        <v>45388.72</v>
      </c>
      <c r="E9" s="60">
        <f>SUMIFS(Data!$E:$E,Data!$A:$A,Volume!$A9,Data!$B:$B,Volume!$B9)*SUMIFS(Répartion!$B:$B,Répartion!$A:$A,Volume!$A$1)</f>
        <v>19617</v>
      </c>
      <c r="F9" s="58">
        <f>SUMIFS(Data!$C:$C,Data!$A:$A,Volume!$A9,Data!$B:$B,Volume!$B9)*SUMIFS(Répartion!$B:$B,Répartion!$A:$A,Volume!$B$1)</f>
        <v>10908.220000000001</v>
      </c>
      <c r="G9" s="59">
        <f>SUMIFS(Data!$D:$D,Data!$A:$A,Volume!$A9,Data!$B:$B,Volume!$B9)*SUMIFS(Répartion!$B:$B,Répartion!$A:$A,Volume!$B$1)</f>
        <v>29677.24</v>
      </c>
      <c r="H9" s="60">
        <f>SUMIFS(Data!$E:$E,Data!$A:$A,Volume!$A9,Data!$B:$B,Volume!$B9)*SUMIFS(Répartion!$B:$B,Répartion!$A:$A,Volume!$B$1)</f>
        <v>12826.500000000002</v>
      </c>
      <c r="I9" s="58">
        <f>SUMIFS(Data!$C:$C,Data!$A:$A,Volume!$A9,Data!$B:$B,Volume!$B9)*SUMIFS(Répartion!$B:$B,Répartion!$A:$A,Volume!$C$1)</f>
        <v>4491.6200000000008</v>
      </c>
      <c r="J9" s="59">
        <f>SUMIFS(Data!$D:$D,Data!$A:$A,Volume!$A9,Data!$B:$B,Volume!$B9)*SUMIFS(Répartion!$B:$B,Répartion!$A:$A,Volume!$C$1)</f>
        <v>12220.04</v>
      </c>
      <c r="K9" s="60">
        <f>SUMIFS(Data!$E:$E,Data!$A:$A,Volume!$A9,Data!$B:$B,Volume!$B9)*SUMIFS(Répartion!$B:$B,Répartion!$A:$A,Volume!$C$1)</f>
        <v>5281.5000000000009</v>
      </c>
      <c r="L9" s="58">
        <f>SUMIFS(Data!$C:$C,Data!$A:$A,Volume!$A9,Data!$B:$B,Volume!$B9)*SUMIFS(Répartion!$B:$B,Répartion!$A:$A,Volume!$D$1)</f>
        <v>0</v>
      </c>
      <c r="M9" s="59">
        <f>SUMIFS(Data!$D:$D,Data!$A:$A,Volume!$A9,Data!$B:$B,Volume!$B9)*SUMIFS(Répartion!$B:$B,Répartion!$A:$A,Volume!$D$1)</f>
        <v>0</v>
      </c>
      <c r="N9" s="60">
        <f>SUMIFS(Data!$E:$E,Data!$A:$A,Volume!$A9,Data!$B:$B,Volume!$B9)*SUMIFS(Répartion!$B:$B,Répartion!$A:$A,Volume!$D$1)</f>
        <v>0</v>
      </c>
    </row>
    <row r="10" spans="1:14" x14ac:dyDescent="0.25">
      <c r="A10" s="25" t="s">
        <v>24</v>
      </c>
      <c r="B10" s="27" t="s">
        <v>17</v>
      </c>
      <c r="C10" s="53">
        <f>SUMIFS(Data!$C:$C,Data!$A:$A,Volume!$A10,Data!$B:$B,Volume!$B10)*SUMIFS(Répartion!$B:$B,Répartion!$A:$A,Volume!$A$1)</f>
        <v>13227.76</v>
      </c>
      <c r="D10" s="54">
        <f>SUMIFS(Data!$D:$D,Data!$A:$A,Volume!$A10,Data!$B:$B,Volume!$B10)*SUMIFS(Répartion!$B:$B,Répartion!$A:$A,Volume!$A$1)</f>
        <v>15817.880000000001</v>
      </c>
      <c r="E10" s="61">
        <f>SUMIFS(Data!$E:$E,Data!$A:$A,Volume!$A10,Data!$B:$B,Volume!$B10)*SUMIFS(Répartion!$B:$B,Répartion!$A:$A,Volume!$A$1)</f>
        <v>49671.96</v>
      </c>
      <c r="F10" s="53">
        <f>SUMIFS(Data!$C:$C,Data!$A:$A,Volume!$A10,Data!$B:$B,Volume!$B10)*SUMIFS(Répartion!$B:$B,Répartion!$A:$A,Volume!$B$1)</f>
        <v>8648.92</v>
      </c>
      <c r="G10" s="54">
        <f>SUMIFS(Data!$D:$D,Data!$A:$A,Volume!$A10,Data!$B:$B,Volume!$B10)*SUMIFS(Répartion!$B:$B,Répartion!$A:$A,Volume!$B$1)</f>
        <v>10342.460000000001</v>
      </c>
      <c r="H10" s="61">
        <f>SUMIFS(Data!$E:$E,Data!$A:$A,Volume!$A10,Data!$B:$B,Volume!$B10)*SUMIFS(Répartion!$B:$B,Répartion!$A:$A,Volume!$B$1)</f>
        <v>32477.820000000003</v>
      </c>
      <c r="I10" s="53">
        <f>SUMIFS(Data!$C:$C,Data!$A:$A,Volume!$A10,Data!$B:$B,Volume!$B10)*SUMIFS(Répartion!$B:$B,Répartion!$A:$A,Volume!$C$1)</f>
        <v>3561.32</v>
      </c>
      <c r="J10" s="54">
        <f>SUMIFS(Data!$D:$D,Data!$A:$A,Volume!$A10,Data!$B:$B,Volume!$B10)*SUMIFS(Répartion!$B:$B,Répartion!$A:$A,Volume!$C$1)</f>
        <v>4258.6600000000008</v>
      </c>
      <c r="K10" s="61">
        <f>SUMIFS(Data!$E:$E,Data!$A:$A,Volume!$A10,Data!$B:$B,Volume!$B10)*SUMIFS(Répartion!$B:$B,Répartion!$A:$A,Volume!$C$1)</f>
        <v>13373.220000000001</v>
      </c>
      <c r="L10" s="53">
        <f>SUMIFS(Data!$C:$C,Data!$A:$A,Volume!$A10,Data!$B:$B,Volume!$B10)*SUMIFS(Répartion!$B:$B,Répartion!$A:$A,Volume!$D$1)</f>
        <v>0</v>
      </c>
      <c r="M10" s="54">
        <f>SUMIFS(Data!$D:$D,Data!$A:$A,Volume!$A10,Data!$B:$B,Volume!$B10)*SUMIFS(Répartion!$B:$B,Répartion!$A:$A,Volume!$D$1)</f>
        <v>0</v>
      </c>
      <c r="N10" s="61">
        <f>SUMIFS(Data!$E:$E,Data!$A:$A,Volume!$A10,Data!$B:$B,Volume!$B10)*SUMIFS(Répartion!$B:$B,Répartion!$A:$A,Volume!$D$1)</f>
        <v>0</v>
      </c>
    </row>
    <row r="11" spans="1:14" x14ac:dyDescent="0.25">
      <c r="A11" s="23" t="s">
        <v>24</v>
      </c>
      <c r="B11" s="5" t="s">
        <v>18</v>
      </c>
      <c r="C11" s="55">
        <f>SUMIFS(Data!$C:$C,Data!$A:$A,Volume!$A11,Data!$B:$B,Volume!$B11)*SUMIFS(Répartion!$B:$B,Répartion!$A:$A,Volume!$A$1)</f>
        <v>19672.64</v>
      </c>
      <c r="D11" s="56">
        <f>SUMIFS(Data!$D:$D,Data!$A:$A,Volume!$A11,Data!$B:$B,Volume!$B11)*SUMIFS(Répartion!$B:$B,Répartion!$A:$A,Volume!$A$1)</f>
        <v>57254.6</v>
      </c>
      <c r="E11" s="57">
        <f>SUMIFS(Data!$E:$E,Data!$A:$A,Volume!$A11,Data!$B:$B,Volume!$B11)*SUMIFS(Répartion!$B:$B,Répartion!$A:$A,Volume!$A$1)</f>
        <v>18705.440000000002</v>
      </c>
      <c r="F11" s="55">
        <f>SUMIFS(Data!$C:$C,Data!$A:$A,Volume!$A11,Data!$B:$B,Volume!$B11)*SUMIFS(Répartion!$B:$B,Répartion!$A:$A,Volume!$B$1)</f>
        <v>12862.880000000001</v>
      </c>
      <c r="G11" s="56">
        <f>SUMIFS(Data!$D:$D,Data!$A:$A,Volume!$A11,Data!$B:$B,Volume!$B11)*SUMIFS(Répartion!$B:$B,Répartion!$A:$A,Volume!$B$1)</f>
        <v>37435.700000000004</v>
      </c>
      <c r="H11" s="57">
        <f>SUMIFS(Data!$E:$E,Data!$A:$A,Volume!$A11,Data!$B:$B,Volume!$B11)*SUMIFS(Répartion!$B:$B,Répartion!$A:$A,Volume!$B$1)</f>
        <v>12230.480000000001</v>
      </c>
      <c r="I11" s="55">
        <f>SUMIFS(Data!$C:$C,Data!$A:$A,Volume!$A11,Data!$B:$B,Volume!$B11)*SUMIFS(Répartion!$B:$B,Répartion!$A:$A,Volume!$C$1)</f>
        <v>5296.4800000000005</v>
      </c>
      <c r="J11" s="56">
        <f>SUMIFS(Data!$D:$D,Data!$A:$A,Volume!$A11,Data!$B:$B,Volume!$B11)*SUMIFS(Répartion!$B:$B,Répartion!$A:$A,Volume!$C$1)</f>
        <v>15414.7</v>
      </c>
      <c r="K11" s="57">
        <f>SUMIFS(Data!$E:$E,Data!$A:$A,Volume!$A11,Data!$B:$B,Volume!$B11)*SUMIFS(Répartion!$B:$B,Répartion!$A:$A,Volume!$C$1)</f>
        <v>5036.0800000000008</v>
      </c>
      <c r="L11" s="55">
        <f>SUMIFS(Data!$C:$C,Data!$A:$A,Volume!$A11,Data!$B:$B,Volume!$B11)*SUMIFS(Répartion!$B:$B,Répartion!$A:$A,Volume!$D$1)</f>
        <v>0</v>
      </c>
      <c r="M11" s="56">
        <f>SUMIFS(Data!$D:$D,Data!$A:$A,Volume!$A11,Data!$B:$B,Volume!$B11)*SUMIFS(Répartion!$B:$B,Répartion!$A:$A,Volume!$D$1)</f>
        <v>0</v>
      </c>
      <c r="N11" s="57">
        <f>SUMIFS(Data!$E:$E,Data!$A:$A,Volume!$A11,Data!$B:$B,Volume!$B11)*SUMIFS(Répartion!$B:$B,Répartion!$A:$A,Volume!$D$1)</f>
        <v>0</v>
      </c>
    </row>
    <row r="12" spans="1:14" x14ac:dyDescent="0.25">
      <c r="A12" s="23" t="s">
        <v>24</v>
      </c>
      <c r="B12" s="5" t="s">
        <v>19</v>
      </c>
      <c r="C12" s="55">
        <f>SUMIFS(Data!$C:$C,Data!$A:$A,Volume!$A12,Data!$B:$B,Volume!$B12)*SUMIFS(Répartion!$B:$B,Répartion!$A:$A,Volume!$A$1)</f>
        <v>15037.880000000001</v>
      </c>
      <c r="D12" s="56">
        <f>SUMIFS(Data!$D:$D,Data!$A:$A,Volume!$A12,Data!$B:$B,Volume!$B12)*SUMIFS(Répartion!$B:$B,Répartion!$A:$A,Volume!$A$1)</f>
        <v>13288.08</v>
      </c>
      <c r="E12" s="57">
        <f>SUMIFS(Data!$E:$E,Data!$A:$A,Volume!$A12,Data!$B:$B,Volume!$B12)*SUMIFS(Répartion!$B:$B,Répartion!$A:$A,Volume!$A$1)</f>
        <v>32463.600000000002</v>
      </c>
      <c r="F12" s="55">
        <f>SUMIFS(Data!$C:$C,Data!$A:$A,Volume!$A12,Data!$B:$B,Volume!$B12)*SUMIFS(Répartion!$B:$B,Répartion!$A:$A,Volume!$B$1)</f>
        <v>9832.4600000000009</v>
      </c>
      <c r="G12" s="56">
        <f>SUMIFS(Data!$D:$D,Data!$A:$A,Volume!$A12,Data!$B:$B,Volume!$B12)*SUMIFS(Répartion!$B:$B,Répartion!$A:$A,Volume!$B$1)</f>
        <v>8688.36</v>
      </c>
      <c r="H12" s="57">
        <f>SUMIFS(Data!$E:$E,Data!$A:$A,Volume!$A12,Data!$B:$B,Volume!$B12)*SUMIFS(Répartion!$B:$B,Répartion!$A:$A,Volume!$B$1)</f>
        <v>21226.2</v>
      </c>
      <c r="I12" s="55">
        <f>SUMIFS(Data!$C:$C,Data!$A:$A,Volume!$A12,Data!$B:$B,Volume!$B12)*SUMIFS(Répartion!$B:$B,Répartion!$A:$A,Volume!$C$1)</f>
        <v>4048.6600000000003</v>
      </c>
      <c r="J12" s="56">
        <f>SUMIFS(Data!$D:$D,Data!$A:$A,Volume!$A12,Data!$B:$B,Volume!$B12)*SUMIFS(Répartion!$B:$B,Répartion!$A:$A,Volume!$C$1)</f>
        <v>3577.5600000000004</v>
      </c>
      <c r="K12" s="57">
        <f>SUMIFS(Data!$E:$E,Data!$A:$A,Volume!$A12,Data!$B:$B,Volume!$B12)*SUMIFS(Répartion!$B:$B,Répartion!$A:$A,Volume!$C$1)</f>
        <v>8740.2000000000007</v>
      </c>
      <c r="L12" s="55">
        <f>SUMIFS(Data!$C:$C,Data!$A:$A,Volume!$A12,Data!$B:$B,Volume!$B12)*SUMIFS(Répartion!$B:$B,Répartion!$A:$A,Volume!$D$1)</f>
        <v>0</v>
      </c>
      <c r="M12" s="56">
        <f>SUMIFS(Data!$D:$D,Data!$A:$A,Volume!$A12,Data!$B:$B,Volume!$B12)*SUMIFS(Répartion!$B:$B,Répartion!$A:$A,Volume!$D$1)</f>
        <v>0</v>
      </c>
      <c r="N12" s="57">
        <f>SUMIFS(Data!$E:$E,Data!$A:$A,Volume!$A12,Data!$B:$B,Volume!$B12)*SUMIFS(Répartion!$B:$B,Répartion!$A:$A,Volume!$D$1)</f>
        <v>0</v>
      </c>
    </row>
    <row r="13" spans="1:14" x14ac:dyDescent="0.25">
      <c r="A13" s="23" t="s">
        <v>24</v>
      </c>
      <c r="B13" s="5" t="s">
        <v>20</v>
      </c>
      <c r="C13" s="55">
        <f>SUMIFS(Data!$C:$C,Data!$A:$A,Volume!$A13,Data!$B:$B,Volume!$B13)*SUMIFS(Répartion!$B:$B,Répartion!$A:$A,Volume!$A$1)</f>
        <v>31286.84</v>
      </c>
      <c r="D13" s="56">
        <f>SUMIFS(Data!$D:$D,Data!$A:$A,Volume!$A13,Data!$B:$B,Volume!$B13)*SUMIFS(Répartion!$B:$B,Répartion!$A:$A,Volume!$A$1)</f>
        <v>24129.56</v>
      </c>
      <c r="E13" s="57">
        <f>SUMIFS(Data!$E:$E,Data!$A:$A,Volume!$A13,Data!$B:$B,Volume!$B13)*SUMIFS(Répartion!$B:$B,Répartion!$A:$A,Volume!$A$1)</f>
        <v>39653.120000000003</v>
      </c>
      <c r="F13" s="55">
        <f>SUMIFS(Data!$C:$C,Data!$A:$A,Volume!$A13,Data!$B:$B,Volume!$B13)*SUMIFS(Répartion!$B:$B,Répartion!$A:$A,Volume!$B$1)</f>
        <v>20456.780000000002</v>
      </c>
      <c r="G13" s="56">
        <f>SUMIFS(Data!$D:$D,Data!$A:$A,Volume!$A13,Data!$B:$B,Volume!$B13)*SUMIFS(Répartion!$B:$B,Répartion!$A:$A,Volume!$B$1)</f>
        <v>15777.02</v>
      </c>
      <c r="H13" s="57">
        <f>SUMIFS(Data!$E:$E,Data!$A:$A,Volume!$A13,Data!$B:$B,Volume!$B13)*SUMIFS(Répartion!$B:$B,Répartion!$A:$A,Volume!$B$1)</f>
        <v>25927.040000000001</v>
      </c>
      <c r="I13" s="55">
        <f>SUMIFS(Data!$C:$C,Data!$A:$A,Volume!$A13,Data!$B:$B,Volume!$B13)*SUMIFS(Répartion!$B:$B,Répartion!$A:$A,Volume!$C$1)</f>
        <v>8423.380000000001</v>
      </c>
      <c r="J13" s="56">
        <f>SUMIFS(Data!$D:$D,Data!$A:$A,Volume!$A13,Data!$B:$B,Volume!$B13)*SUMIFS(Répartion!$B:$B,Répartion!$A:$A,Volume!$C$1)</f>
        <v>6496.420000000001</v>
      </c>
      <c r="K13" s="57">
        <f>SUMIFS(Data!$E:$E,Data!$A:$A,Volume!$A13,Data!$B:$B,Volume!$B13)*SUMIFS(Répartion!$B:$B,Répartion!$A:$A,Volume!$C$1)</f>
        <v>10675.84</v>
      </c>
      <c r="L13" s="55">
        <f>SUMIFS(Data!$C:$C,Data!$A:$A,Volume!$A13,Data!$B:$B,Volume!$B13)*SUMIFS(Répartion!$B:$B,Répartion!$A:$A,Volume!$D$1)</f>
        <v>0</v>
      </c>
      <c r="M13" s="56">
        <f>SUMIFS(Data!$D:$D,Data!$A:$A,Volume!$A13,Data!$B:$B,Volume!$B13)*SUMIFS(Répartion!$B:$B,Répartion!$A:$A,Volume!$D$1)</f>
        <v>0</v>
      </c>
      <c r="N13" s="57">
        <f>SUMIFS(Data!$E:$E,Data!$A:$A,Volume!$A13,Data!$B:$B,Volume!$B13)*SUMIFS(Répartion!$B:$B,Répartion!$A:$A,Volume!$D$1)</f>
        <v>0</v>
      </c>
    </row>
    <row r="14" spans="1:14" x14ac:dyDescent="0.25">
      <c r="A14" s="23" t="s">
        <v>24</v>
      </c>
      <c r="B14" s="5" t="s">
        <v>21</v>
      </c>
      <c r="C14" s="55">
        <f>SUMIFS(Data!$C:$C,Data!$A:$A,Volume!$A14,Data!$B:$B,Volume!$B14)*SUMIFS(Répartion!$B:$B,Répartion!$A:$A,Volume!$A$1)</f>
        <v>27080.560000000001</v>
      </c>
      <c r="D14" s="56">
        <f>SUMIFS(Data!$D:$D,Data!$A:$A,Volume!$A14,Data!$B:$B,Volume!$B14)*SUMIFS(Répartion!$B:$B,Répartion!$A:$A,Volume!$A$1)</f>
        <v>45601.919999999998</v>
      </c>
      <c r="E14" s="57">
        <f>SUMIFS(Data!$E:$E,Data!$A:$A,Volume!$A14,Data!$B:$B,Volume!$B14)*SUMIFS(Répartion!$B:$B,Répartion!$A:$A,Volume!$A$1)</f>
        <v>26907.920000000002</v>
      </c>
      <c r="F14" s="55">
        <f>SUMIFS(Data!$C:$C,Data!$A:$A,Volume!$A14,Data!$B:$B,Volume!$B14)*SUMIFS(Répartion!$B:$B,Répartion!$A:$A,Volume!$B$1)</f>
        <v>17706.52</v>
      </c>
      <c r="G14" s="56">
        <f>SUMIFS(Data!$D:$D,Data!$A:$A,Volume!$A14,Data!$B:$B,Volume!$B14)*SUMIFS(Répartion!$B:$B,Répartion!$A:$A,Volume!$B$1)</f>
        <v>29816.640000000003</v>
      </c>
      <c r="H14" s="57">
        <f>SUMIFS(Data!$E:$E,Data!$A:$A,Volume!$A14,Data!$B:$B,Volume!$B14)*SUMIFS(Répartion!$B:$B,Répartion!$A:$A,Volume!$B$1)</f>
        <v>17593.640000000003</v>
      </c>
      <c r="I14" s="55">
        <f>SUMIFS(Data!$C:$C,Data!$A:$A,Volume!$A14,Data!$B:$B,Volume!$B14)*SUMIFS(Répartion!$B:$B,Répartion!$A:$A,Volume!$C$1)</f>
        <v>7290.920000000001</v>
      </c>
      <c r="J14" s="56">
        <f>SUMIFS(Data!$D:$D,Data!$A:$A,Volume!$A14,Data!$B:$B,Volume!$B14)*SUMIFS(Répartion!$B:$B,Répartion!$A:$A,Volume!$C$1)</f>
        <v>12277.44</v>
      </c>
      <c r="K14" s="57">
        <f>SUMIFS(Data!$E:$E,Data!$A:$A,Volume!$A14,Data!$B:$B,Volume!$B14)*SUMIFS(Répartion!$B:$B,Répartion!$A:$A,Volume!$C$1)</f>
        <v>7244.4400000000005</v>
      </c>
      <c r="L14" s="55">
        <f>SUMIFS(Data!$C:$C,Data!$A:$A,Volume!$A14,Data!$B:$B,Volume!$B14)*SUMIFS(Répartion!$B:$B,Répartion!$A:$A,Volume!$D$1)</f>
        <v>0</v>
      </c>
      <c r="M14" s="56">
        <f>SUMIFS(Data!$D:$D,Data!$A:$A,Volume!$A14,Data!$B:$B,Volume!$B14)*SUMIFS(Répartion!$B:$B,Répartion!$A:$A,Volume!$D$1)</f>
        <v>0</v>
      </c>
      <c r="N14" s="57">
        <f>SUMIFS(Data!$E:$E,Data!$A:$A,Volume!$A14,Data!$B:$B,Volume!$B14)*SUMIFS(Répartion!$B:$B,Répartion!$A:$A,Volume!$D$1)</f>
        <v>0</v>
      </c>
    </row>
    <row r="15" spans="1:14" ht="15.75" thickBot="1" x14ac:dyDescent="0.3">
      <c r="A15" s="24" t="s">
        <v>24</v>
      </c>
      <c r="B15" s="8" t="s">
        <v>22</v>
      </c>
      <c r="C15" s="58">
        <f>SUMIFS(Data!$C:$C,Data!$A:$A,Volume!$A15,Data!$B:$B,Volume!$B15)*SUMIFS(Répartion!$B:$B,Répartion!$A:$A,Volume!$A$1)</f>
        <v>16375.84</v>
      </c>
      <c r="D15" s="59">
        <f>SUMIFS(Data!$D:$D,Data!$A:$A,Volume!$A15,Data!$B:$B,Volume!$B15)*SUMIFS(Répartion!$B:$B,Répartion!$A:$A,Volume!$A$1)</f>
        <v>14000.480000000001</v>
      </c>
      <c r="E15" s="60">
        <f>SUMIFS(Data!$E:$E,Data!$A:$A,Volume!$A15,Data!$B:$B,Volume!$B15)*SUMIFS(Répartion!$B:$B,Répartion!$A:$A,Volume!$A$1)</f>
        <v>45589.96</v>
      </c>
      <c r="F15" s="58">
        <f>SUMIFS(Data!$C:$C,Data!$A:$A,Volume!$A15,Data!$B:$B,Volume!$B15)*SUMIFS(Répartion!$B:$B,Répartion!$A:$A,Volume!$B$1)</f>
        <v>10707.28</v>
      </c>
      <c r="G15" s="59">
        <f>SUMIFS(Data!$D:$D,Data!$A:$A,Volume!$A15,Data!$B:$B,Volume!$B15)*SUMIFS(Répartion!$B:$B,Répartion!$A:$A,Volume!$B$1)</f>
        <v>9154.16</v>
      </c>
      <c r="H15" s="60">
        <f>SUMIFS(Data!$E:$E,Data!$A:$A,Volume!$A15,Data!$B:$B,Volume!$B15)*SUMIFS(Répartion!$B:$B,Répartion!$A:$A,Volume!$B$1)</f>
        <v>29808.820000000003</v>
      </c>
      <c r="I15" s="58">
        <f>SUMIFS(Data!$C:$C,Data!$A:$A,Volume!$A15,Data!$B:$B,Volume!$B15)*SUMIFS(Répartion!$B:$B,Répartion!$A:$A,Volume!$C$1)</f>
        <v>4408.88</v>
      </c>
      <c r="J15" s="59">
        <f>SUMIFS(Data!$D:$D,Data!$A:$A,Volume!$A15,Data!$B:$B,Volume!$B15)*SUMIFS(Répartion!$B:$B,Répartion!$A:$A,Volume!$C$1)</f>
        <v>3769.3600000000006</v>
      </c>
      <c r="K15" s="60">
        <f>SUMIFS(Data!$E:$E,Data!$A:$A,Volume!$A15,Data!$B:$B,Volume!$B15)*SUMIFS(Répartion!$B:$B,Répartion!$A:$A,Volume!$C$1)</f>
        <v>12274.220000000001</v>
      </c>
      <c r="L15" s="58">
        <f>SUMIFS(Data!$C:$C,Data!$A:$A,Volume!$A15,Data!$B:$B,Volume!$B15)*SUMIFS(Répartion!$B:$B,Répartion!$A:$A,Volume!$D$1)</f>
        <v>0</v>
      </c>
      <c r="M15" s="59">
        <f>SUMIFS(Data!$D:$D,Data!$A:$A,Volume!$A15,Data!$B:$B,Volume!$B15)*SUMIFS(Répartion!$B:$B,Répartion!$A:$A,Volume!$D$1)</f>
        <v>0</v>
      </c>
      <c r="N15" s="60">
        <f>SUMIFS(Data!$E:$E,Data!$A:$A,Volume!$A15,Data!$B:$B,Volume!$B15)*SUMIFS(Répartion!$B:$B,Répartion!$A:$A,Volume!$D$1)</f>
        <v>0</v>
      </c>
    </row>
  </sheetData>
  <mergeCells count="4">
    <mergeCell ref="C2:E2"/>
    <mergeCell ref="F2:H2"/>
    <mergeCell ref="I2:K2"/>
    <mergeCell ref="L2:N2"/>
  </mergeCells>
  <pageMargins left="0.7" right="0.7" top="0.75" bottom="0.75" header="0.3" footer="0.3"/>
  <ignoredErrors>
    <ignoredError sqref="A4:A1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F13"/>
  <sheetViews>
    <sheetView tabSelected="1" workbookViewId="0">
      <selection activeCell="L2" sqref="L2"/>
    </sheetView>
  </sheetViews>
  <sheetFormatPr baseColWidth="10" defaultRowHeight="15" x14ac:dyDescent="0.25"/>
  <cols>
    <col min="6" max="6" width="12.42578125" style="81" bestFit="1" customWidth="1"/>
  </cols>
  <sheetData>
    <row r="1" spans="1:6" ht="15.75" thickBot="1" x14ac:dyDescent="0.3">
      <c r="A1" s="28" t="s">
        <v>23</v>
      </c>
      <c r="B1" s="29" t="s">
        <v>16</v>
      </c>
      <c r="C1" s="30" t="s">
        <v>0</v>
      </c>
      <c r="D1" s="31" t="s">
        <v>1</v>
      </c>
      <c r="E1" s="66" t="s">
        <v>2</v>
      </c>
      <c r="F1" s="76" t="s">
        <v>25</v>
      </c>
    </row>
    <row r="2" spans="1:6" x14ac:dyDescent="0.25">
      <c r="A2" s="26" t="s">
        <v>15</v>
      </c>
      <c r="B2" s="10" t="s">
        <v>17</v>
      </c>
      <c r="C2" s="32"/>
      <c r="D2" s="33"/>
      <c r="E2" s="62"/>
      <c r="F2" s="77"/>
    </row>
    <row r="3" spans="1:6" x14ac:dyDescent="0.25">
      <c r="A3" s="23" t="s">
        <v>15</v>
      </c>
      <c r="B3" s="5" t="s">
        <v>18</v>
      </c>
      <c r="C3" s="35"/>
      <c r="D3" s="36"/>
      <c r="E3" s="63"/>
      <c r="F3" s="78"/>
    </row>
    <row r="4" spans="1:6" x14ac:dyDescent="0.25">
      <c r="A4" s="23" t="s">
        <v>15</v>
      </c>
      <c r="B4" s="5" t="s">
        <v>19</v>
      </c>
      <c r="C4" s="35"/>
      <c r="D4" s="36"/>
      <c r="E4" s="63"/>
      <c r="F4" s="78"/>
    </row>
    <row r="5" spans="1:6" x14ac:dyDescent="0.25">
      <c r="A5" s="23" t="s">
        <v>15</v>
      </c>
      <c r="B5" s="5" t="s">
        <v>20</v>
      </c>
      <c r="C5" s="35"/>
      <c r="D5" s="36"/>
      <c r="E5" s="63"/>
      <c r="F5" s="78"/>
    </row>
    <row r="6" spans="1:6" x14ac:dyDescent="0.25">
      <c r="A6" s="23" t="s">
        <v>15</v>
      </c>
      <c r="B6" s="5" t="s">
        <v>21</v>
      </c>
      <c r="C6" s="35"/>
      <c r="D6" s="36"/>
      <c r="E6" s="63"/>
      <c r="F6" s="78"/>
    </row>
    <row r="7" spans="1:6" ht="15.75" thickBot="1" x14ac:dyDescent="0.3">
      <c r="A7" s="24" t="s">
        <v>15</v>
      </c>
      <c r="B7" s="8" t="s">
        <v>22</v>
      </c>
      <c r="C7" s="38"/>
      <c r="D7" s="39"/>
      <c r="E7" s="64"/>
      <c r="F7" s="79"/>
    </row>
    <row r="8" spans="1:6" x14ac:dyDescent="0.25">
      <c r="A8" s="25" t="s">
        <v>24</v>
      </c>
      <c r="B8" s="27" t="s">
        <v>17</v>
      </c>
      <c r="C8" s="41"/>
      <c r="D8" s="42"/>
      <c r="E8" s="65"/>
      <c r="F8" s="80"/>
    </row>
    <row r="9" spans="1:6" x14ac:dyDescent="0.25">
      <c r="A9" s="23" t="s">
        <v>24</v>
      </c>
      <c r="B9" s="5" t="s">
        <v>18</v>
      </c>
      <c r="C9" s="35"/>
      <c r="D9" s="36"/>
      <c r="E9" s="63"/>
      <c r="F9" s="78"/>
    </row>
    <row r="10" spans="1:6" x14ac:dyDescent="0.25">
      <c r="A10" s="23" t="s">
        <v>24</v>
      </c>
      <c r="B10" s="5" t="s">
        <v>19</v>
      </c>
      <c r="C10" s="35"/>
      <c r="D10" s="36"/>
      <c r="E10" s="63"/>
      <c r="F10" s="78"/>
    </row>
    <row r="11" spans="1:6" x14ac:dyDescent="0.25">
      <c r="A11" s="23" t="s">
        <v>24</v>
      </c>
      <c r="B11" s="5" t="s">
        <v>20</v>
      </c>
      <c r="C11" s="35"/>
      <c r="D11" s="36"/>
      <c r="E11" s="63"/>
      <c r="F11" s="78"/>
    </row>
    <row r="12" spans="1:6" x14ac:dyDescent="0.25">
      <c r="A12" s="23" t="s">
        <v>24</v>
      </c>
      <c r="B12" s="5" t="s">
        <v>21</v>
      </c>
      <c r="C12" s="35"/>
      <c r="D12" s="36"/>
      <c r="E12" s="63"/>
      <c r="F12" s="78"/>
    </row>
    <row r="13" spans="1:6" ht="15.75" thickBot="1" x14ac:dyDescent="0.3">
      <c r="A13" s="24" t="s">
        <v>24</v>
      </c>
      <c r="B13" s="8" t="s">
        <v>22</v>
      </c>
      <c r="C13" s="38"/>
      <c r="D13" s="39"/>
      <c r="E13" s="64"/>
      <c r="F13" s="79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9</xdr:col>
                <xdr:colOff>190500</xdr:colOff>
                <xdr:row>2</xdr:row>
                <xdr:rowOff>85725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Répartion</vt:lpstr>
      <vt:lpstr>Tarifs</vt:lpstr>
      <vt:lpstr>Data</vt:lpstr>
      <vt:lpstr>Volume</vt:lpstr>
      <vt:lpstr>Factures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HERNANDEZ</dc:creator>
  <cp:lastModifiedBy>Pascal Richard</cp:lastModifiedBy>
  <dcterms:created xsi:type="dcterms:W3CDTF">2019-03-02T17:37:53Z</dcterms:created>
  <dcterms:modified xsi:type="dcterms:W3CDTF">2019-03-06T07:16:44Z</dcterms:modified>
</cp:coreProperties>
</file>