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375" yWindow="210" windowWidth="10140" windowHeight="8055"/>
  </bookViews>
  <sheets>
    <sheet name="Cartons" sheetId="1" r:id="rId1"/>
    <sheet name="Listes" sheetId="2" r:id="rId2"/>
    <sheet name="Feuil1" sheetId="3" r:id="rId3"/>
  </sheets>
  <definedNames>
    <definedName name="Noms">OFFSET(Listes!$B:$AD,2,0,COUNTA(Listes!$B:$AD)-1)</definedName>
  </definedNames>
  <calcPr calcId="145621"/>
</workbook>
</file>

<file path=xl/calcChain.xml><?xml version="1.0" encoding="utf-8"?>
<calcChain xmlns="http://schemas.openxmlformats.org/spreadsheetml/2006/main">
  <c r="DG2" i="3" l="1"/>
  <c r="FD2" i="3" l="1"/>
  <c r="FE2" i="3"/>
  <c r="FF2" i="3"/>
  <c r="FG2" i="3"/>
  <c r="FH2" i="3"/>
  <c r="FI2" i="3"/>
  <c r="FJ2" i="3"/>
  <c r="FK2" i="3"/>
  <c r="FC2" i="3"/>
  <c r="EU2" i="3"/>
  <c r="EV2" i="3"/>
  <c r="EW2" i="3"/>
  <c r="EX2" i="3"/>
  <c r="EY2" i="3"/>
  <c r="EZ2" i="3"/>
  <c r="FA2" i="3"/>
  <c r="FB2" i="3"/>
  <c r="ET2" i="3"/>
  <c r="EL2" i="3"/>
  <c r="EM2" i="3"/>
  <c r="EN2" i="3"/>
  <c r="EO2" i="3"/>
  <c r="EP2" i="3"/>
  <c r="EQ2" i="3"/>
  <c r="ER2" i="3"/>
  <c r="ES2" i="3"/>
  <c r="EK2" i="3"/>
  <c r="EB2" i="3"/>
  <c r="EC2" i="3"/>
  <c r="ED2" i="3"/>
  <c r="EE2" i="3"/>
  <c r="EF2" i="3"/>
  <c r="EG2" i="3"/>
  <c r="EH2" i="3"/>
  <c r="EI2" i="3"/>
  <c r="EA2" i="3"/>
  <c r="DS2" i="3"/>
  <c r="DT2" i="3"/>
  <c r="DU2" i="3"/>
  <c r="DV2" i="3"/>
  <c r="DW2" i="3"/>
  <c r="DX2" i="3"/>
  <c r="DY2" i="3"/>
  <c r="DZ2" i="3"/>
  <c r="DR2" i="3"/>
  <c r="DJ2" i="3"/>
  <c r="DK2" i="3"/>
  <c r="DL2" i="3"/>
  <c r="DM2" i="3"/>
  <c r="DN2" i="3"/>
  <c r="DO2" i="3"/>
  <c r="DP2" i="3"/>
  <c r="DQ2" i="3"/>
  <c r="DI2" i="3"/>
  <c r="CZ2" i="3"/>
  <c r="DA2" i="3"/>
  <c r="DB2" i="3"/>
  <c r="DC2" i="3"/>
  <c r="DD2" i="3"/>
  <c r="DE2" i="3"/>
  <c r="DF2" i="3"/>
  <c r="CY2" i="3"/>
  <c r="CQ2" i="3"/>
  <c r="CR2" i="3"/>
  <c r="CS2" i="3"/>
  <c r="CT2" i="3"/>
  <c r="CU2" i="3"/>
  <c r="CV2" i="3"/>
  <c r="CW2" i="3"/>
  <c r="CX2" i="3"/>
  <c r="CP2" i="3"/>
  <c r="CH2" i="3"/>
  <c r="CI2" i="3"/>
  <c r="CJ2" i="3"/>
  <c r="CK2" i="3"/>
  <c r="CL2" i="3"/>
  <c r="CM2" i="3"/>
  <c r="CN2" i="3"/>
  <c r="CO2" i="3"/>
  <c r="CG2" i="3"/>
  <c r="BX2" i="3"/>
  <c r="BY2" i="3"/>
  <c r="BZ2" i="3"/>
  <c r="CA2" i="3"/>
  <c r="CB2" i="3"/>
  <c r="CC2" i="3"/>
  <c r="CD2" i="3"/>
  <c r="CE2" i="3"/>
  <c r="BW2" i="3"/>
  <c r="BO2" i="3"/>
  <c r="BP2" i="3"/>
  <c r="BQ2" i="3"/>
  <c r="BR2" i="3"/>
  <c r="BS2" i="3"/>
  <c r="BT2" i="3"/>
  <c r="BU2" i="3"/>
  <c r="BV2" i="3"/>
  <c r="BN2" i="3"/>
  <c r="BF2" i="3"/>
  <c r="BG2" i="3"/>
  <c r="BH2" i="3"/>
  <c r="BI2" i="3"/>
  <c r="BJ2" i="3"/>
  <c r="BK2" i="3"/>
  <c r="BL2" i="3"/>
  <c r="BM2" i="3"/>
  <c r="BE2" i="3"/>
  <c r="AV2" i="3"/>
  <c r="AW2" i="3"/>
  <c r="AX2" i="3"/>
  <c r="AY2" i="3"/>
  <c r="AZ2" i="3"/>
  <c r="BA2" i="3"/>
  <c r="BB2" i="3"/>
  <c r="BC2" i="3"/>
  <c r="AU2" i="3"/>
  <c r="AM2" i="3"/>
  <c r="AN2" i="3"/>
  <c r="AO2" i="3"/>
  <c r="AP2" i="3"/>
  <c r="AQ2" i="3"/>
  <c r="AR2" i="3"/>
  <c r="AS2" i="3"/>
  <c r="AT2" i="3"/>
  <c r="AL2" i="3"/>
  <c r="AD2" i="3"/>
  <c r="AE2" i="3"/>
  <c r="AF2" i="3"/>
  <c r="AG2" i="3"/>
  <c r="AH2" i="3"/>
  <c r="AI2" i="3"/>
  <c r="AJ2" i="3"/>
  <c r="AK2" i="3"/>
  <c r="AC2" i="3"/>
  <c r="T2" i="3"/>
  <c r="U2" i="3"/>
  <c r="V2" i="3"/>
  <c r="W2" i="3"/>
  <c r="X2" i="3"/>
  <c r="Y2" i="3"/>
  <c r="Z2" i="3"/>
  <c r="AA2" i="3"/>
  <c r="S2" i="3"/>
  <c r="K2" i="3"/>
  <c r="L2" i="3"/>
  <c r="M2" i="3"/>
  <c r="N2" i="3"/>
  <c r="O2" i="3"/>
  <c r="P2" i="3"/>
  <c r="Q2" i="3"/>
  <c r="R2" i="3"/>
  <c r="J2" i="3"/>
  <c r="B2" i="3"/>
  <c r="C2" i="3"/>
  <c r="D2" i="3"/>
  <c r="E2" i="3"/>
  <c r="F2" i="3"/>
  <c r="G2" i="3"/>
  <c r="H2" i="3"/>
  <c r="I2" i="3"/>
  <c r="A2" i="3"/>
  <c r="C2" i="1" l="1"/>
  <c r="K4" i="1"/>
  <c r="J4" i="1" l="1"/>
  <c r="I4" i="1"/>
  <c r="H4" i="1"/>
  <c r="G4" i="1"/>
  <c r="F4" i="1"/>
  <c r="E4" i="1"/>
  <c r="D4" i="1"/>
  <c r="C4" i="1"/>
  <c r="K3" i="1"/>
  <c r="J3" i="1"/>
  <c r="I3" i="1"/>
  <c r="H3" i="1"/>
  <c r="G3" i="1"/>
  <c r="F3" i="1"/>
  <c r="E3" i="1"/>
  <c r="D3" i="1"/>
  <c r="K2" i="1"/>
  <c r="B2" i="1"/>
  <c r="C3" i="1" l="1"/>
  <c r="J2" i="1"/>
  <c r="I2" i="1"/>
  <c r="H2" i="1"/>
  <c r="G2" i="1" l="1"/>
  <c r="F2" i="1"/>
  <c r="E2" i="1"/>
  <c r="D2" i="1"/>
</calcChain>
</file>

<file path=xl/sharedStrings.xml><?xml version="1.0" encoding="utf-8"?>
<sst xmlns="http://schemas.openxmlformats.org/spreadsheetml/2006/main" count="28" uniqueCount="11">
  <si>
    <t>Saisie</t>
  </si>
  <si>
    <t>C1</t>
  </si>
  <si>
    <t>C2</t>
  </si>
  <si>
    <t>Cartons</t>
  </si>
  <si>
    <t>Plaque
 N°</t>
  </si>
  <si>
    <t>Plaque
N°</t>
  </si>
  <si>
    <t>Carton 
N°</t>
  </si>
  <si>
    <t>Carton 1</t>
  </si>
  <si>
    <t>Carton 3</t>
  </si>
  <si>
    <t>Carton 2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</si>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</sst>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6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20"/>
      <color rgb="FF7030A0"/>
      <name val="Arial"/>
      <family val="2"/>
    </font>
    <font>
      <sz val="10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D96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42">
    <xf numFmtId="0" fontId="0" fillId="0" borderId="0" xfId="0"/>
    <xf numFmtId="0" fontId="3" fillId="0" borderId="0" xfId="1"/>
    <xf numFmtId="0" fontId="6" fillId="0" borderId="0" xfId="0" applyFont="1"/>
    <xf numFmtId="0" fontId="0" fillId="0" borderId="0" xfId="0" applyAlignment="1">
      <alignment horizontal="right" vertical="center"/>
    </xf>
    <xf numFmtId="0" fontId="0" fillId="0" borderId="0" xfId="0" applyNumberFormat="1"/>
    <xf numFmtId="0" fontId="4" fillId="2" borderId="2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 wrapText="1"/>
    </xf>
    <xf numFmtId="0" fontId="6" fillId="6" borderId="2" xfId="0" applyFont="1" applyFill="1" applyBorder="1"/>
    <xf numFmtId="49" fontId="8" fillId="10" borderId="3" xfId="0" applyNumberFormat="1" applyFont="1" applyFill="1" applyBorder="1" applyAlignment="1">
      <alignment horizontal="center" vertical="center"/>
    </xf>
    <xf numFmtId="49" fontId="8" fillId="10" borderId="1" xfId="0" applyNumberFormat="1" applyFont="1" applyFill="1" applyBorder="1" applyAlignment="1">
      <alignment horizontal="center" vertical="center"/>
    </xf>
    <xf numFmtId="0" fontId="8" fillId="10" borderId="1" xfId="0" applyNumberFormat="1" applyFont="1" applyFill="1" applyBorder="1" applyAlignment="1">
      <alignment horizontal="center" vertical="center"/>
    </xf>
    <xf numFmtId="0" fontId="8" fillId="10" borderId="3" xfId="0" applyNumberFormat="1" applyFont="1" applyFill="1" applyBorder="1" applyAlignment="1">
      <alignment horizontal="center" vertical="center"/>
    </xf>
    <xf numFmtId="1" fontId="6" fillId="11" borderId="5" xfId="0" applyNumberFormat="1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6" fillId="11" borderId="4" xfId="0" applyNumberFormat="1" applyFont="1" applyFill="1" applyBorder="1" applyAlignment="1">
      <alignment horizontal="center" vertical="center"/>
    </xf>
    <xf numFmtId="0" fontId="6" fillId="11" borderId="4" xfId="1" applyNumberFormat="1" applyFont="1" applyFill="1" applyBorder="1" applyAlignment="1" applyProtection="1">
      <alignment horizontal="center" vertical="center"/>
      <protection locked="0"/>
    </xf>
    <xf numFmtId="0" fontId="6" fillId="11" borderId="1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1" xfId="0" applyNumberFormat="1" applyFont="1" applyFill="1" applyBorder="1" applyAlignment="1">
      <alignment horizontal="center" vertical="center"/>
    </xf>
    <xf numFmtId="0" fontId="6" fillId="11" borderId="1" xfId="1" applyNumberFormat="1" applyFont="1" applyFill="1" applyBorder="1" applyAlignment="1" applyProtection="1">
      <alignment horizontal="center" vertical="center"/>
      <protection locked="0"/>
    </xf>
    <xf numFmtId="0" fontId="6" fillId="9" borderId="1" xfId="0" applyFont="1" applyFill="1" applyBorder="1" applyAlignment="1">
      <alignment horizontal="center" vertical="center"/>
    </xf>
    <xf numFmtId="0" fontId="6" fillId="9" borderId="1" xfId="0" applyNumberFormat="1" applyFont="1" applyFill="1" applyBorder="1" applyAlignment="1">
      <alignment horizontal="center" vertical="center"/>
    </xf>
    <xf numFmtId="0" fontId="6" fillId="9" borderId="1" xfId="1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/>
    </xf>
    <xf numFmtId="0" fontId="6" fillId="3" borderId="1" xfId="1" applyNumberFormat="1" applyFont="1" applyFill="1" applyBorder="1" applyAlignment="1" applyProtection="1">
      <alignment horizontal="center" vertical="center"/>
      <protection locked="0"/>
    </xf>
    <xf numFmtId="0" fontId="6" fillId="5" borderId="1" xfId="0" applyNumberFormat="1" applyFont="1" applyFill="1" applyBorder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0" fillId="0" borderId="1" xfId="0" applyBorder="1"/>
    <xf numFmtId="0" fontId="7" fillId="8" borderId="1" xfId="0" applyNumberFormat="1" applyFont="1" applyFill="1" applyBorder="1" applyAlignment="1">
      <alignment horizontal="center" vertical="center"/>
    </xf>
    <xf numFmtId="0" fontId="7" fillId="7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/>
    </xf>
    <xf numFmtId="0" fontId="0" fillId="14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6" fillId="6" borderId="2" xfId="0" quotePrefix="1" applyFont="1" applyFill="1" applyBorder="1"/>
    <xf numFmtId="0" fontId="6" fillId="6" borderId="2" xfId="0" quotePrefix="1" applyNumberFormat="1" applyFont="1" applyFill="1" applyBorder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DD71"/>
      <color rgb="FFFFD961"/>
      <color rgb="FFFFD347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</xdr:colOff>
      <xdr:row>0</xdr:row>
      <xdr:rowOff>323850</xdr:rowOff>
    </xdr:from>
    <xdr:to>
      <xdr:col>2</xdr:col>
      <xdr:colOff>171450</xdr:colOff>
      <xdr:row>0</xdr:row>
      <xdr:rowOff>323853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31B83C53-3947-4FAD-AD07-7C8189E64661}"/>
            </a:ext>
          </a:extLst>
        </xdr:cNvPr>
        <xdr:cNvCxnSpPr/>
      </xdr:nvCxnSpPr>
      <xdr:spPr>
        <a:xfrm flipH="1">
          <a:off x="3762378" y="962025"/>
          <a:ext cx="171447" cy="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1</xdr:row>
          <xdr:rowOff>38100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3</xdr:col>
      <xdr:colOff>352425</xdr:colOff>
      <xdr:row>0</xdr:row>
      <xdr:rowOff>0</xdr:rowOff>
    </xdr:from>
    <xdr:ext cx="3989490" cy="264560"/>
    <xdr:sp macro="" textlink="">
      <xdr:nvSpPr>
        <xdr:cNvPr id="2" name="ZoneTexte 1"/>
        <xdr:cNvSpPr txBox="1"/>
      </xdr:nvSpPr>
      <xdr:spPr>
        <a:xfrm>
          <a:off x="3781425" y="390525"/>
          <a:ext cx="398949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Cliquer sur n'importe quelle cellule avant</a:t>
          </a:r>
          <a:r>
            <a:rPr lang="fr-FR" sz="1100" baseline="0">
              <a:solidFill>
                <a:srgbClr val="FF0000"/>
              </a:solidFill>
            </a:rPr>
            <a:t> d'aller dans  la saisie C4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123825</xdr:colOff>
          <xdr:row>5</xdr:row>
          <xdr:rowOff>76200</xdr:rowOff>
        </xdr:from>
        <xdr:to>
          <xdr:col>33</xdr:col>
          <xdr:colOff>209550</xdr:colOff>
          <xdr:row>6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0"/>
  <sheetViews>
    <sheetView showZeros="0" tabSelected="1" workbookViewId="0">
      <selection activeCell="Q2" sqref="Q2"/>
    </sheetView>
  </sheetViews>
  <sheetFormatPr baseColWidth="10" defaultRowHeight="12.75" x14ac:dyDescent="0.2"/>
  <cols>
    <col min="1" max="1" width="9.42578125" customWidth="1"/>
    <col min="2" max="2" width="9.140625" customWidth="1"/>
    <col min="3" max="28" width="6.7109375" customWidth="1"/>
  </cols>
  <sheetData>
    <row r="1" spans="1:11" ht="52.5" customHeight="1" x14ac:dyDescent="0.2">
      <c r="A1" s="8" t="s">
        <v>6</v>
      </c>
      <c r="B1" s="7" t="s">
        <v>10</v>
      </c>
      <c r="C1" s="3" t="s">
        <v>0</v>
      </c>
    </row>
    <row r="2" spans="1:11" ht="34.5" customHeight="1" x14ac:dyDescent="0.2">
      <c r="A2" s="33" t="s">
        <v>5</v>
      </c>
      <c r="B2" s="32">
        <f ca="1">IF(B1= "", "", VLOOKUP(B1,Noms,2,0))</f>
        <v>13</v>
      </c>
      <c r="C2" s="10">
        <f ca="1">IF(B1= "", "", VLOOKUP(B1,Noms,3,0))</f>
        <v>7</v>
      </c>
      <c r="D2" s="11">
        <f ca="1">IF(B1= "", "", VLOOKUP(B1,Noms,4,0))</f>
        <v>0</v>
      </c>
      <c r="E2" s="11">
        <f ca="1">IF(B1= "", "", VLOOKUP(B1,Noms,5,0))</f>
        <v>27</v>
      </c>
      <c r="F2" s="11">
        <f ca="1">IF(B1= "", "", VLOOKUP(B1,Noms,6,0))</f>
        <v>0</v>
      </c>
      <c r="G2" s="11">
        <f ca="1">IF(B1= "", "", VLOOKUP(B1,Noms,7,0))</f>
        <v>40</v>
      </c>
      <c r="H2" s="12">
        <f ca="1">IF(B1= "", "", VLOOKUP(B1,Noms,8,0))</f>
        <v>0</v>
      </c>
      <c r="I2" s="12">
        <f ca="1">IF(B1= "", "", VLOOKUP(B1,Noms,9,0))</f>
        <v>0</v>
      </c>
      <c r="J2" s="12">
        <f ca="1">IF(B1= "", "", VLOOKUP(B1,Noms,10,0))</f>
        <v>70</v>
      </c>
      <c r="K2" s="12">
        <f ca="1">IF(B1= "", "", VLOOKUP(B1,Noms,11,0))</f>
        <v>84</v>
      </c>
    </row>
    <row r="3" spans="1:11" ht="34.5" customHeight="1" x14ac:dyDescent="0.2">
      <c r="A3" s="33"/>
      <c r="B3" s="32"/>
      <c r="C3" s="13">
        <f ca="1">IF(B1= "", "", VLOOKUP(B1,Noms,12,0))</f>
        <v>1</v>
      </c>
      <c r="D3" s="12">
        <f ca="1">IF(B1= "", "", VLOOKUP(B1,Noms,13,0))</f>
        <v>15</v>
      </c>
      <c r="E3" s="12">
        <f ca="1">IF(B1= "", "", VLOOKUP(B1,Noms,14,0))</f>
        <v>0</v>
      </c>
      <c r="F3" s="12">
        <f ca="1">IF(B1= "", "", VLOOKUP(B1,Noms,15,0))</f>
        <v>34</v>
      </c>
      <c r="G3" s="12">
        <f ca="1">IF(B1= "", "", VLOOKUP(B1,Noms,16,0))</f>
        <v>47</v>
      </c>
      <c r="H3" s="12">
        <f ca="1">IF(B1= "", "", VLOOKUP(B1,Noms,17,0))</f>
        <v>0</v>
      </c>
      <c r="I3" s="12">
        <f ca="1">IF(B1= "", "", VLOOKUP(B1,Noms,18,0))</f>
        <v>60</v>
      </c>
      <c r="J3" s="12">
        <f ca="1">IF(B1= "", "", VLOOKUP(B1,Noms,19,0))</f>
        <v>0</v>
      </c>
      <c r="K3" s="12">
        <f ca="1">IF(B1= "", "", VLOOKUP(B1,Noms,20,0))</f>
        <v>0</v>
      </c>
    </row>
    <row r="4" spans="1:11" ht="34.5" customHeight="1" x14ac:dyDescent="0.2">
      <c r="A4" s="33"/>
      <c r="B4" s="32"/>
      <c r="C4" s="13">
        <f ca="1">IF(B1= "", "", VLOOKUP(B1,Noms,21,0))</f>
        <v>0</v>
      </c>
      <c r="D4" s="12">
        <f ca="1">IF(B1= "", "", VLOOKUP(B1,Noms,22,0))</f>
        <v>0</v>
      </c>
      <c r="E4" s="12">
        <f ca="1">IF(B1= "", "", VLOOKUP(B1,Noms,23,0))</f>
        <v>29</v>
      </c>
      <c r="F4" s="12">
        <f ca="1">IF(B1= "", "", VLOOKUP(B1,Noms,24,0))</f>
        <v>35</v>
      </c>
      <c r="G4" s="12">
        <f ca="1">IF(B1= "", "", VLOOKUP(B1,Noms,25,0))</f>
        <v>0</v>
      </c>
      <c r="H4" s="12">
        <f ca="1">IF(B1= "", "", VLOOKUP(B1,Noms,26,0))</f>
        <v>55</v>
      </c>
      <c r="I4" s="12">
        <f ca="1">IF(B1= "", "", VLOOKUP(B1,Noms,27,0))</f>
        <v>61</v>
      </c>
      <c r="J4" s="12">
        <f ca="1">IF(B1= "", "", VLOOKUP(B1,Noms,28,0))</f>
        <v>77</v>
      </c>
      <c r="K4" s="12">
        <f ca="1">IF(B1= "", "", VLOOKUP(B1,Noms,29,0))</f>
        <v>0</v>
      </c>
    </row>
    <row r="5" spans="1:11" ht="9.75" customHeight="1" x14ac:dyDescent="0.2">
      <c r="B5" s="30"/>
    </row>
    <row r="15" spans="1:11" x14ac:dyDescent="0.2">
      <c r="A15" s="1"/>
    </row>
    <row r="20" spans="1:1" x14ac:dyDescent="0.2">
      <c r="A20" s="1"/>
    </row>
  </sheetData>
  <mergeCells count="2">
    <mergeCell ref="B2:B4"/>
    <mergeCell ref="A2:A4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2</xdr:col>
                <xdr:colOff>0</xdr:colOff>
                <xdr:row>1</xdr:row>
                <xdr:rowOff>38100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D5"/>
  <sheetViews>
    <sheetView showZeros="0" workbookViewId="0">
      <pane ySplit="2" topLeftCell="A3" activePane="bottomLeft" state="frozen"/>
      <selection pane="bottomLeft" activeCell="R12" sqref="R12"/>
    </sheetView>
  </sheetViews>
  <sheetFormatPr baseColWidth="10" defaultRowHeight="12.75" x14ac:dyDescent="0.2"/>
  <cols>
    <col min="2" max="2" width="7.5703125" customWidth="1"/>
    <col min="3" max="3" width="6.42578125" style="6" customWidth="1"/>
    <col min="4" max="8" width="3.7109375" customWidth="1"/>
    <col min="9" max="9" width="3.7109375" style="4" customWidth="1"/>
    <col min="10" max="30" width="3.7109375" customWidth="1"/>
  </cols>
  <sheetData>
    <row r="1" spans="2:30" x14ac:dyDescent="0.2">
      <c r="C1" s="34" t="s">
        <v>4</v>
      </c>
    </row>
    <row r="2" spans="2:30" ht="15" x14ac:dyDescent="0.2">
      <c r="B2" s="5" t="s">
        <v>3</v>
      </c>
      <c r="C2" s="35"/>
      <c r="D2" s="36" t="s">
        <v>7</v>
      </c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</row>
    <row r="3" spans="2:30" s="2" customFormat="1" ht="20.100000000000001" customHeight="1" x14ac:dyDescent="0.2">
      <c r="B3" s="41" t="s">
        <v>1</v>
      </c>
      <c r="C3" s="29">
        <v>1</v>
      </c>
      <c r="D3" s="14"/>
      <c r="E3" s="15">
        <v>15</v>
      </c>
      <c r="F3" s="15"/>
      <c r="G3" s="15">
        <v>31</v>
      </c>
      <c r="H3" s="16">
        <v>49</v>
      </c>
      <c r="I3" s="16"/>
      <c r="J3" s="17">
        <v>66</v>
      </c>
      <c r="K3" s="18">
        <v>71</v>
      </c>
      <c r="L3" s="18"/>
      <c r="M3" s="22">
        <v>7</v>
      </c>
      <c r="N3" s="22">
        <v>16</v>
      </c>
      <c r="O3" s="22"/>
      <c r="P3" s="22">
        <v>38</v>
      </c>
      <c r="Q3" s="23"/>
      <c r="R3" s="23"/>
      <c r="S3" s="24"/>
      <c r="T3" s="22">
        <v>70</v>
      </c>
      <c r="U3" s="22">
        <v>83</v>
      </c>
      <c r="V3" s="25"/>
      <c r="W3" s="26">
        <v>17</v>
      </c>
      <c r="X3" s="26">
        <v>24</v>
      </c>
      <c r="Y3" s="26">
        <v>33</v>
      </c>
      <c r="Z3" s="27"/>
      <c r="AA3" s="27">
        <v>54</v>
      </c>
      <c r="AB3" s="28">
        <v>63</v>
      </c>
      <c r="AC3" s="26"/>
      <c r="AD3" s="26"/>
    </row>
    <row r="4" spans="2:30" s="2" customFormat="1" ht="20.100000000000001" customHeight="1" x14ac:dyDescent="0.2">
      <c r="B4" s="9" t="s">
        <v>2</v>
      </c>
      <c r="C4" s="29">
        <v>7</v>
      </c>
      <c r="D4" s="19"/>
      <c r="E4" s="18">
        <v>18</v>
      </c>
      <c r="F4" s="18">
        <v>25</v>
      </c>
      <c r="G4" s="18"/>
      <c r="H4" s="20"/>
      <c r="I4" s="20">
        <v>59</v>
      </c>
      <c r="J4" s="21">
        <v>64</v>
      </c>
      <c r="K4" s="18"/>
      <c r="L4" s="18">
        <v>86</v>
      </c>
      <c r="M4" s="22"/>
      <c r="N4" s="22"/>
      <c r="O4" s="22"/>
      <c r="P4" s="22">
        <v>39</v>
      </c>
      <c r="Q4" s="23">
        <v>42</v>
      </c>
      <c r="R4" s="23"/>
      <c r="S4" s="24">
        <v>63</v>
      </c>
      <c r="T4" s="22">
        <v>73</v>
      </c>
      <c r="U4" s="22">
        <v>87</v>
      </c>
      <c r="V4" s="26">
        <v>5</v>
      </c>
      <c r="W4" s="26">
        <v>10</v>
      </c>
      <c r="X4" s="26">
        <v>24</v>
      </c>
      <c r="Y4" s="26">
        <v>32</v>
      </c>
      <c r="Z4" s="27"/>
      <c r="AA4" s="27">
        <v>58</v>
      </c>
      <c r="AB4" s="28"/>
      <c r="AC4" s="26"/>
      <c r="AD4" s="26"/>
    </row>
    <row r="5" spans="2:30" s="2" customFormat="1" ht="20.100000000000001" customHeight="1" x14ac:dyDescent="0.2">
      <c r="B5" s="40" t="s">
        <v>10</v>
      </c>
      <c r="C5" s="29">
        <v>13</v>
      </c>
      <c r="D5" s="19">
        <v>7</v>
      </c>
      <c r="E5" s="18"/>
      <c r="F5" s="18">
        <v>27</v>
      </c>
      <c r="G5" s="18"/>
      <c r="H5" s="20">
        <v>40</v>
      </c>
      <c r="I5" s="20"/>
      <c r="J5" s="21"/>
      <c r="K5" s="18">
        <v>70</v>
      </c>
      <c r="L5" s="18">
        <v>84</v>
      </c>
      <c r="M5" s="22">
        <v>1</v>
      </c>
      <c r="N5" s="22">
        <v>15</v>
      </c>
      <c r="O5" s="22"/>
      <c r="P5" s="22">
        <v>34</v>
      </c>
      <c r="Q5" s="23">
        <v>47</v>
      </c>
      <c r="R5" s="23"/>
      <c r="S5" s="24">
        <v>60</v>
      </c>
      <c r="T5" s="22"/>
      <c r="U5" s="22"/>
      <c r="V5" s="27"/>
      <c r="W5" s="27"/>
      <c r="X5" s="28">
        <v>29</v>
      </c>
      <c r="Y5" s="26">
        <v>35</v>
      </c>
      <c r="Z5" s="26"/>
      <c r="AA5" s="26">
        <v>55</v>
      </c>
      <c r="AB5" s="26">
        <v>61</v>
      </c>
      <c r="AC5" s="27">
        <v>77</v>
      </c>
      <c r="AD5" s="27"/>
    </row>
  </sheetData>
  <mergeCells count="2">
    <mergeCell ref="C1:C2"/>
    <mergeCell ref="D2:AD2"/>
  </mergeCells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K27"/>
  <sheetViews>
    <sheetView showZeros="0" workbookViewId="0">
      <selection activeCell="AD4" sqref="AD4"/>
    </sheetView>
  </sheetViews>
  <sheetFormatPr baseColWidth="10" defaultRowHeight="12.75" x14ac:dyDescent="0.2"/>
  <cols>
    <col min="1" max="27" width="3.7109375" customWidth="1"/>
    <col min="28" max="28" width="6.42578125" customWidth="1"/>
    <col min="29" max="55" width="3.42578125" customWidth="1"/>
    <col min="56" max="56" width="6.42578125" customWidth="1"/>
    <col min="57" max="83" width="3.7109375" customWidth="1"/>
    <col min="84" max="84" width="6.42578125" customWidth="1"/>
    <col min="85" max="111" width="3.7109375" customWidth="1"/>
    <col min="112" max="112" width="6.42578125" customWidth="1"/>
    <col min="113" max="139" width="3.7109375" customWidth="1"/>
    <col min="140" max="140" width="6.42578125" customWidth="1"/>
    <col min="141" max="167" width="3.7109375" customWidth="1"/>
  </cols>
  <sheetData>
    <row r="1" spans="1:167" ht="15.95" customHeight="1" x14ac:dyDescent="0.2">
      <c r="A1" s="38" t="s">
        <v>7</v>
      </c>
      <c r="B1" s="38"/>
      <c r="C1" s="38"/>
      <c r="D1" s="38"/>
      <c r="E1" s="38"/>
      <c r="F1" s="38"/>
      <c r="G1" s="38"/>
      <c r="H1" s="38"/>
      <c r="I1" s="38"/>
      <c r="J1" s="39" t="s">
        <v>9</v>
      </c>
      <c r="K1" s="39"/>
      <c r="L1" s="39"/>
      <c r="M1" s="39"/>
      <c r="N1" s="39"/>
      <c r="O1" s="39"/>
      <c r="P1" s="39"/>
      <c r="Q1" s="39"/>
      <c r="R1" s="39"/>
      <c r="S1" s="37" t="s">
        <v>8</v>
      </c>
      <c r="T1" s="37"/>
      <c r="U1" s="37"/>
      <c r="V1" s="37"/>
      <c r="W1" s="37"/>
      <c r="X1" s="37"/>
      <c r="Y1" s="37"/>
      <c r="Z1" s="37"/>
      <c r="AA1" s="37"/>
      <c r="AC1" s="38" t="s">
        <v>7</v>
      </c>
      <c r="AD1" s="38"/>
      <c r="AE1" s="38"/>
      <c r="AF1" s="38"/>
      <c r="AG1" s="38"/>
      <c r="AH1" s="38"/>
      <c r="AI1" s="38"/>
      <c r="AJ1" s="38"/>
      <c r="AK1" s="38"/>
      <c r="AL1" s="39" t="s">
        <v>9</v>
      </c>
      <c r="AM1" s="39"/>
      <c r="AN1" s="39"/>
      <c r="AO1" s="39"/>
      <c r="AP1" s="39"/>
      <c r="AQ1" s="39"/>
      <c r="AR1" s="39"/>
      <c r="AS1" s="39"/>
      <c r="AT1" s="39"/>
      <c r="AU1" s="37" t="s">
        <v>8</v>
      </c>
      <c r="AV1" s="37"/>
      <c r="AW1" s="37"/>
      <c r="AX1" s="37"/>
      <c r="AY1" s="37"/>
      <c r="AZ1" s="37"/>
      <c r="BA1" s="37"/>
      <c r="BB1" s="37"/>
      <c r="BC1" s="37"/>
      <c r="BE1" s="38" t="s">
        <v>7</v>
      </c>
      <c r="BF1" s="38"/>
      <c r="BG1" s="38"/>
      <c r="BH1" s="38"/>
      <c r="BI1" s="38"/>
      <c r="BJ1" s="38"/>
      <c r="BK1" s="38"/>
      <c r="BL1" s="38"/>
      <c r="BM1" s="38"/>
      <c r="BN1" s="39" t="s">
        <v>9</v>
      </c>
      <c r="BO1" s="39"/>
      <c r="BP1" s="39"/>
      <c r="BQ1" s="39"/>
      <c r="BR1" s="39"/>
      <c r="BS1" s="39"/>
      <c r="BT1" s="39"/>
      <c r="BU1" s="39"/>
      <c r="BV1" s="39"/>
      <c r="BW1" s="37" t="s">
        <v>8</v>
      </c>
      <c r="BX1" s="37"/>
      <c r="BY1" s="37"/>
      <c r="BZ1" s="37"/>
      <c r="CA1" s="37"/>
      <c r="CB1" s="37"/>
      <c r="CC1" s="37"/>
      <c r="CD1" s="37"/>
      <c r="CE1" s="37"/>
      <c r="CG1" s="38" t="s">
        <v>7</v>
      </c>
      <c r="CH1" s="38"/>
      <c r="CI1" s="38"/>
      <c r="CJ1" s="38"/>
      <c r="CK1" s="38"/>
      <c r="CL1" s="38"/>
      <c r="CM1" s="38"/>
      <c r="CN1" s="38"/>
      <c r="CO1" s="38"/>
      <c r="CP1" s="39" t="s">
        <v>9</v>
      </c>
      <c r="CQ1" s="39"/>
      <c r="CR1" s="39"/>
      <c r="CS1" s="39"/>
      <c r="CT1" s="39"/>
      <c r="CU1" s="39"/>
      <c r="CV1" s="39"/>
      <c r="CW1" s="39"/>
      <c r="CX1" s="39"/>
      <c r="CY1" s="37" t="s">
        <v>8</v>
      </c>
      <c r="CZ1" s="37"/>
      <c r="DA1" s="37"/>
      <c r="DB1" s="37"/>
      <c r="DC1" s="37"/>
      <c r="DD1" s="37"/>
      <c r="DE1" s="37"/>
      <c r="DF1" s="37"/>
      <c r="DG1" s="37"/>
      <c r="DI1" s="38" t="s">
        <v>7</v>
      </c>
      <c r="DJ1" s="38"/>
      <c r="DK1" s="38"/>
      <c r="DL1" s="38"/>
      <c r="DM1" s="38"/>
      <c r="DN1" s="38"/>
      <c r="DO1" s="38"/>
      <c r="DP1" s="38"/>
      <c r="DQ1" s="38"/>
      <c r="DR1" s="39" t="s">
        <v>9</v>
      </c>
      <c r="DS1" s="39"/>
      <c r="DT1" s="39"/>
      <c r="DU1" s="39"/>
      <c r="DV1" s="39"/>
      <c r="DW1" s="39"/>
      <c r="DX1" s="39"/>
      <c r="DY1" s="39"/>
      <c r="DZ1" s="39"/>
      <c r="EA1" s="37" t="s">
        <v>8</v>
      </c>
      <c r="EB1" s="37"/>
      <c r="EC1" s="37"/>
      <c r="ED1" s="37"/>
      <c r="EE1" s="37"/>
      <c r="EF1" s="37"/>
      <c r="EG1" s="37"/>
      <c r="EH1" s="37"/>
      <c r="EI1" s="37"/>
      <c r="EK1" s="38" t="s">
        <v>7</v>
      </c>
      <c r="EL1" s="38"/>
      <c r="EM1" s="38"/>
      <c r="EN1" s="38"/>
      <c r="EO1" s="38"/>
      <c r="EP1" s="38"/>
      <c r="EQ1" s="38"/>
      <c r="ER1" s="38"/>
      <c r="ES1" s="38"/>
      <c r="ET1" s="39" t="s">
        <v>9</v>
      </c>
      <c r="EU1" s="39"/>
      <c r="EV1" s="39"/>
      <c r="EW1" s="39"/>
      <c r="EX1" s="39"/>
      <c r="EY1" s="39"/>
      <c r="EZ1" s="39"/>
      <c r="FA1" s="39"/>
      <c r="FB1" s="39"/>
      <c r="FC1" s="37" t="s">
        <v>8</v>
      </c>
      <c r="FD1" s="37"/>
      <c r="FE1" s="37"/>
      <c r="FF1" s="37"/>
      <c r="FG1" s="37"/>
      <c r="FH1" s="37"/>
      <c r="FI1" s="37"/>
      <c r="FJ1" s="37"/>
      <c r="FK1" s="37"/>
    </row>
    <row r="2" spans="1:167" ht="15.95" customHeight="1" x14ac:dyDescent="0.2">
      <c r="A2">
        <f>A5</f>
        <v>0</v>
      </c>
      <c r="B2">
        <f t="shared" ref="B2:I2" si="0">B5</f>
        <v>15</v>
      </c>
      <c r="C2">
        <f t="shared" si="0"/>
        <v>0</v>
      </c>
      <c r="D2">
        <f t="shared" si="0"/>
        <v>34</v>
      </c>
      <c r="E2">
        <f t="shared" si="0"/>
        <v>43</v>
      </c>
      <c r="F2">
        <f t="shared" si="0"/>
        <v>58</v>
      </c>
      <c r="G2">
        <f t="shared" si="0"/>
        <v>0</v>
      </c>
      <c r="H2">
        <f t="shared" si="0"/>
        <v>74</v>
      </c>
      <c r="I2">
        <f t="shared" si="0"/>
        <v>0</v>
      </c>
      <c r="J2">
        <f>A6</f>
        <v>9</v>
      </c>
      <c r="K2">
        <f t="shared" ref="K2:R2" si="1">B6</f>
        <v>0</v>
      </c>
      <c r="L2">
        <f t="shared" si="1"/>
        <v>0</v>
      </c>
      <c r="M2">
        <f t="shared" si="1"/>
        <v>37</v>
      </c>
      <c r="N2">
        <f t="shared" si="1"/>
        <v>49</v>
      </c>
      <c r="O2">
        <f t="shared" si="1"/>
        <v>55</v>
      </c>
      <c r="P2">
        <f t="shared" si="1"/>
        <v>0</v>
      </c>
      <c r="Q2">
        <f t="shared" si="1"/>
        <v>0</v>
      </c>
      <c r="R2">
        <f t="shared" si="1"/>
        <v>90</v>
      </c>
      <c r="S2">
        <f>A7</f>
        <v>8</v>
      </c>
      <c r="T2">
        <f t="shared" ref="T2:AA2" si="2">B7</f>
        <v>0</v>
      </c>
      <c r="U2">
        <f t="shared" si="2"/>
        <v>21</v>
      </c>
      <c r="V2">
        <f t="shared" si="2"/>
        <v>0</v>
      </c>
      <c r="W2">
        <f t="shared" si="2"/>
        <v>0</v>
      </c>
      <c r="X2">
        <f t="shared" si="2"/>
        <v>0</v>
      </c>
      <c r="Y2">
        <f t="shared" si="2"/>
        <v>64</v>
      </c>
      <c r="Z2">
        <f t="shared" si="2"/>
        <v>70</v>
      </c>
      <c r="AA2">
        <f t="shared" si="2"/>
        <v>84</v>
      </c>
      <c r="AC2">
        <f>A9</f>
        <v>5</v>
      </c>
      <c r="AD2">
        <f t="shared" ref="AD2:AK2" si="3">B9</f>
        <v>0</v>
      </c>
      <c r="AE2">
        <f t="shared" si="3"/>
        <v>0</v>
      </c>
      <c r="AF2">
        <f t="shared" si="3"/>
        <v>33</v>
      </c>
      <c r="AG2">
        <f t="shared" si="3"/>
        <v>0</v>
      </c>
      <c r="AH2">
        <f t="shared" si="3"/>
        <v>0</v>
      </c>
      <c r="AI2">
        <f t="shared" si="3"/>
        <v>67</v>
      </c>
      <c r="AJ2">
        <f t="shared" si="3"/>
        <v>77</v>
      </c>
      <c r="AK2">
        <f t="shared" si="3"/>
        <v>87</v>
      </c>
      <c r="AL2">
        <f>A10</f>
        <v>0</v>
      </c>
      <c r="AM2">
        <f t="shared" ref="AM2:AT2" si="4">B10</f>
        <v>18</v>
      </c>
      <c r="AN2">
        <f t="shared" si="4"/>
        <v>20</v>
      </c>
      <c r="AO2">
        <f t="shared" si="4"/>
        <v>0</v>
      </c>
      <c r="AP2">
        <f t="shared" si="4"/>
        <v>44</v>
      </c>
      <c r="AQ2">
        <f t="shared" si="4"/>
        <v>53</v>
      </c>
      <c r="AR2">
        <f t="shared" si="4"/>
        <v>0</v>
      </c>
      <c r="AS2">
        <f t="shared" si="4"/>
        <v>71</v>
      </c>
      <c r="AT2">
        <f t="shared" si="4"/>
        <v>0</v>
      </c>
      <c r="AU2">
        <f>A11</f>
        <v>7</v>
      </c>
      <c r="AV2">
        <f t="shared" ref="AV2:BC2" si="5">B11</f>
        <v>12</v>
      </c>
      <c r="AW2">
        <f t="shared" si="5"/>
        <v>28</v>
      </c>
      <c r="AX2">
        <f t="shared" si="5"/>
        <v>0</v>
      </c>
      <c r="AY2">
        <f t="shared" si="5"/>
        <v>45</v>
      </c>
      <c r="AZ2">
        <f t="shared" si="5"/>
        <v>0</v>
      </c>
      <c r="BA2">
        <f t="shared" si="5"/>
        <v>63</v>
      </c>
      <c r="BB2">
        <f t="shared" si="5"/>
        <v>0</v>
      </c>
      <c r="BC2">
        <f t="shared" si="5"/>
        <v>0</v>
      </c>
      <c r="BE2">
        <f>A13</f>
        <v>0</v>
      </c>
      <c r="BF2">
        <f t="shared" ref="BF2:BM2" si="6">B13</f>
        <v>0</v>
      </c>
      <c r="BG2">
        <f t="shared" si="6"/>
        <v>29</v>
      </c>
      <c r="BH2">
        <f t="shared" si="6"/>
        <v>38</v>
      </c>
      <c r="BI2">
        <f t="shared" si="6"/>
        <v>0</v>
      </c>
      <c r="BJ2">
        <f t="shared" si="6"/>
        <v>57</v>
      </c>
      <c r="BK2">
        <f t="shared" si="6"/>
        <v>62</v>
      </c>
      <c r="BL2">
        <f t="shared" si="6"/>
        <v>76</v>
      </c>
      <c r="BM2">
        <f t="shared" si="6"/>
        <v>0</v>
      </c>
      <c r="BN2">
        <f>A14</f>
        <v>4</v>
      </c>
      <c r="BO2">
        <f t="shared" ref="BO2:BV2" si="7">B14</f>
        <v>16</v>
      </c>
      <c r="BP2">
        <f t="shared" si="7"/>
        <v>0</v>
      </c>
      <c r="BQ2">
        <f t="shared" si="7"/>
        <v>0</v>
      </c>
      <c r="BR2">
        <f t="shared" si="7"/>
        <v>41</v>
      </c>
      <c r="BS2">
        <f t="shared" si="7"/>
        <v>0</v>
      </c>
      <c r="BT2">
        <f t="shared" si="7"/>
        <v>0</v>
      </c>
      <c r="BU2">
        <f t="shared" si="7"/>
        <v>72</v>
      </c>
      <c r="BV2">
        <f t="shared" si="7"/>
        <v>83</v>
      </c>
      <c r="BW2">
        <f>A15</f>
        <v>0</v>
      </c>
      <c r="BX2">
        <f t="shared" ref="BX2:CE2" si="8">B15</f>
        <v>13</v>
      </c>
      <c r="BY2">
        <f t="shared" si="8"/>
        <v>0</v>
      </c>
      <c r="BZ2">
        <f t="shared" si="8"/>
        <v>36</v>
      </c>
      <c r="CA2">
        <f t="shared" si="8"/>
        <v>48</v>
      </c>
      <c r="CB2">
        <f t="shared" si="8"/>
        <v>0</v>
      </c>
      <c r="CC2">
        <f t="shared" si="8"/>
        <v>68</v>
      </c>
      <c r="CD2">
        <f t="shared" si="8"/>
        <v>0</v>
      </c>
      <c r="CE2">
        <f t="shared" si="8"/>
        <v>80</v>
      </c>
      <c r="CG2">
        <f>A17</f>
        <v>0</v>
      </c>
      <c r="CH2">
        <f t="shared" ref="CH2:CO2" si="9">B17</f>
        <v>19</v>
      </c>
      <c r="CI2">
        <f t="shared" si="9"/>
        <v>23</v>
      </c>
      <c r="CJ2">
        <f t="shared" si="9"/>
        <v>0</v>
      </c>
      <c r="CK2">
        <f t="shared" si="9"/>
        <v>0</v>
      </c>
      <c r="CL2">
        <f t="shared" si="9"/>
        <v>51</v>
      </c>
      <c r="CM2">
        <f t="shared" si="9"/>
        <v>65</v>
      </c>
      <c r="CN2">
        <f t="shared" si="9"/>
        <v>75</v>
      </c>
      <c r="CO2">
        <f t="shared" si="9"/>
        <v>0</v>
      </c>
      <c r="CP2">
        <f>A18</f>
        <v>2</v>
      </c>
      <c r="CQ2">
        <f t="shared" ref="CQ2:CX2" si="10">B18</f>
        <v>0</v>
      </c>
      <c r="CR2">
        <f t="shared" si="10"/>
        <v>0</v>
      </c>
      <c r="CS2">
        <f t="shared" si="10"/>
        <v>31</v>
      </c>
      <c r="CT2">
        <f t="shared" si="10"/>
        <v>0</v>
      </c>
      <c r="CU2">
        <f t="shared" si="10"/>
        <v>56</v>
      </c>
      <c r="CV2">
        <f t="shared" si="10"/>
        <v>61</v>
      </c>
      <c r="CW2">
        <f t="shared" si="10"/>
        <v>0</v>
      </c>
      <c r="CX2">
        <f t="shared" si="10"/>
        <v>85</v>
      </c>
      <c r="CY2">
        <f>A19</f>
        <v>0</v>
      </c>
      <c r="CZ2">
        <f t="shared" ref="CZ2:DG2" si="11">B19</f>
        <v>10</v>
      </c>
      <c r="DA2">
        <f t="shared" si="11"/>
        <v>24</v>
      </c>
      <c r="DB2">
        <f t="shared" si="11"/>
        <v>0</v>
      </c>
      <c r="DC2">
        <f t="shared" si="11"/>
        <v>40</v>
      </c>
      <c r="DD2">
        <f t="shared" si="11"/>
        <v>0</v>
      </c>
      <c r="DE2">
        <f t="shared" si="11"/>
        <v>0</v>
      </c>
      <c r="DF2">
        <f t="shared" si="11"/>
        <v>79</v>
      </c>
      <c r="DG2">
        <f t="shared" si="11"/>
        <v>89</v>
      </c>
      <c r="DI2">
        <f>A21</f>
        <v>0</v>
      </c>
      <c r="DJ2">
        <f t="shared" ref="DJ2:DQ2" si="12">B21</f>
        <v>11</v>
      </c>
      <c r="DK2">
        <f t="shared" si="12"/>
        <v>0</v>
      </c>
      <c r="DL2">
        <f t="shared" si="12"/>
        <v>30</v>
      </c>
      <c r="DM2">
        <f t="shared" si="12"/>
        <v>42</v>
      </c>
      <c r="DN2">
        <f t="shared" si="12"/>
        <v>0</v>
      </c>
      <c r="DO2">
        <f t="shared" si="12"/>
        <v>60</v>
      </c>
      <c r="DP2">
        <f t="shared" si="12"/>
        <v>0</v>
      </c>
      <c r="DQ2">
        <f t="shared" si="12"/>
        <v>81</v>
      </c>
      <c r="DR2">
        <f>A22</f>
        <v>6</v>
      </c>
      <c r="DS2">
        <f t="shared" ref="DS2:DZ2" si="13">B22</f>
        <v>0</v>
      </c>
      <c r="DT2">
        <f t="shared" si="13"/>
        <v>22</v>
      </c>
      <c r="DU2">
        <f t="shared" si="13"/>
        <v>39</v>
      </c>
      <c r="DV2">
        <f t="shared" si="13"/>
        <v>0</v>
      </c>
      <c r="DW2">
        <f t="shared" si="13"/>
        <v>52</v>
      </c>
      <c r="DX2">
        <f t="shared" si="13"/>
        <v>0</v>
      </c>
      <c r="DY2">
        <f t="shared" si="13"/>
        <v>0</v>
      </c>
      <c r="DZ2">
        <f t="shared" si="13"/>
        <v>82</v>
      </c>
      <c r="EA2">
        <f>A23</f>
        <v>1</v>
      </c>
      <c r="EB2">
        <f t="shared" ref="EB2:EI2" si="14">B23</f>
        <v>0</v>
      </c>
      <c r="EC2">
        <f t="shared" si="14"/>
        <v>27</v>
      </c>
      <c r="ED2">
        <f t="shared" si="14"/>
        <v>0</v>
      </c>
      <c r="EE2">
        <f t="shared" si="14"/>
        <v>46</v>
      </c>
      <c r="EF2">
        <f t="shared" si="14"/>
        <v>54</v>
      </c>
      <c r="EG2">
        <f t="shared" si="14"/>
        <v>0</v>
      </c>
      <c r="EH2">
        <f t="shared" si="14"/>
        <v>78</v>
      </c>
      <c r="EI2">
        <f t="shared" si="14"/>
        <v>0</v>
      </c>
      <c r="EK2">
        <f>A25</f>
        <v>3</v>
      </c>
      <c r="EL2">
        <f t="shared" ref="EL2:ES2" si="15">B25</f>
        <v>0</v>
      </c>
      <c r="EM2">
        <f t="shared" si="15"/>
        <v>26</v>
      </c>
      <c r="EN2">
        <f t="shared" si="15"/>
        <v>35</v>
      </c>
      <c r="EO2">
        <f t="shared" si="15"/>
        <v>0</v>
      </c>
      <c r="EP2">
        <f t="shared" si="15"/>
        <v>59</v>
      </c>
      <c r="EQ2">
        <f t="shared" si="15"/>
        <v>66</v>
      </c>
      <c r="ER2">
        <f t="shared" si="15"/>
        <v>0</v>
      </c>
      <c r="ES2">
        <f t="shared" si="15"/>
        <v>0</v>
      </c>
      <c r="ET2">
        <f>A26</f>
        <v>0</v>
      </c>
      <c r="EU2">
        <f t="shared" ref="EU2:FB2" si="16">B26</f>
        <v>14</v>
      </c>
      <c r="EV2">
        <f t="shared" si="16"/>
        <v>25</v>
      </c>
      <c r="EW2">
        <f t="shared" si="16"/>
        <v>0</v>
      </c>
      <c r="EX2">
        <f t="shared" si="16"/>
        <v>0</v>
      </c>
      <c r="EY2">
        <f t="shared" si="16"/>
        <v>0</v>
      </c>
      <c r="EZ2">
        <f t="shared" si="16"/>
        <v>69</v>
      </c>
      <c r="FA2">
        <f t="shared" si="16"/>
        <v>73</v>
      </c>
      <c r="FB2">
        <f t="shared" si="16"/>
        <v>88</v>
      </c>
      <c r="FC2">
        <f>A27</f>
        <v>0</v>
      </c>
      <c r="FD2">
        <f t="shared" ref="FD2:FK2" si="17">B27</f>
        <v>17</v>
      </c>
      <c r="FE2">
        <f t="shared" si="17"/>
        <v>0</v>
      </c>
      <c r="FF2">
        <f t="shared" si="17"/>
        <v>32</v>
      </c>
      <c r="FG2">
        <f t="shared" si="17"/>
        <v>47</v>
      </c>
      <c r="FH2">
        <f t="shared" si="17"/>
        <v>50</v>
      </c>
      <c r="FI2">
        <f t="shared" si="17"/>
        <v>0</v>
      </c>
      <c r="FJ2">
        <f t="shared" si="17"/>
        <v>0</v>
      </c>
      <c r="FK2">
        <f t="shared" si="17"/>
        <v>86</v>
      </c>
    </row>
    <row r="3" spans="1:167" ht="15.95" customHeight="1" x14ac:dyDescent="0.2"/>
    <row r="4" spans="1:167" ht="15.95" customHeight="1" x14ac:dyDescent="0.2"/>
    <row r="5" spans="1:167" ht="15.95" customHeight="1" x14ac:dyDescent="0.2">
      <c r="A5" s="31"/>
      <c r="B5" s="31">
        <v>15</v>
      </c>
      <c r="C5" s="31"/>
      <c r="D5" s="31">
        <v>34</v>
      </c>
      <c r="E5" s="31">
        <v>43</v>
      </c>
      <c r="F5" s="31">
        <v>58</v>
      </c>
      <c r="G5" s="31"/>
      <c r="H5" s="31">
        <v>74</v>
      </c>
      <c r="I5" s="31"/>
    </row>
    <row r="6" spans="1:167" ht="15.95" customHeight="1" x14ac:dyDescent="0.2">
      <c r="A6" s="31">
        <v>9</v>
      </c>
      <c r="B6" s="31"/>
      <c r="C6" s="31"/>
      <c r="D6" s="31">
        <v>37</v>
      </c>
      <c r="E6" s="31">
        <v>49</v>
      </c>
      <c r="F6" s="31">
        <v>55</v>
      </c>
      <c r="G6" s="31"/>
      <c r="H6" s="31"/>
      <c r="I6" s="31">
        <v>90</v>
      </c>
    </row>
    <row r="7" spans="1:167" ht="15.95" customHeight="1" x14ac:dyDescent="0.2">
      <c r="A7" s="31">
        <v>8</v>
      </c>
      <c r="B7" s="31"/>
      <c r="C7" s="31">
        <v>21</v>
      </c>
      <c r="D7" s="31"/>
      <c r="E7" s="31"/>
      <c r="F7" s="31"/>
      <c r="G7" s="31">
        <v>64</v>
      </c>
      <c r="H7" s="31">
        <v>70</v>
      </c>
      <c r="I7" s="31">
        <v>84</v>
      </c>
    </row>
    <row r="8" spans="1:167" ht="15.95" customHeight="1" x14ac:dyDescent="0.2"/>
    <row r="9" spans="1:167" ht="15.95" customHeight="1" x14ac:dyDescent="0.2">
      <c r="A9" s="31">
        <v>5</v>
      </c>
      <c r="B9" s="31"/>
      <c r="C9" s="31"/>
      <c r="D9" s="31">
        <v>33</v>
      </c>
      <c r="E9" s="31"/>
      <c r="F9" s="31"/>
      <c r="G9" s="31">
        <v>67</v>
      </c>
      <c r="H9" s="31">
        <v>77</v>
      </c>
      <c r="I9" s="31">
        <v>87</v>
      </c>
    </row>
    <row r="10" spans="1:167" ht="15.95" customHeight="1" x14ac:dyDescent="0.2">
      <c r="A10" s="31"/>
      <c r="B10" s="31">
        <v>18</v>
      </c>
      <c r="C10" s="31">
        <v>20</v>
      </c>
      <c r="D10" s="31"/>
      <c r="E10" s="31">
        <v>44</v>
      </c>
      <c r="F10" s="31">
        <v>53</v>
      </c>
      <c r="G10" s="31"/>
      <c r="H10" s="31">
        <v>71</v>
      </c>
      <c r="I10" s="31"/>
    </row>
    <row r="11" spans="1:167" ht="15.95" customHeight="1" x14ac:dyDescent="0.2">
      <c r="A11" s="31">
        <v>7</v>
      </c>
      <c r="B11" s="31">
        <v>12</v>
      </c>
      <c r="C11" s="31">
        <v>28</v>
      </c>
      <c r="D11" s="31"/>
      <c r="E11" s="31">
        <v>45</v>
      </c>
      <c r="F11" s="31"/>
      <c r="G11" s="31">
        <v>63</v>
      </c>
      <c r="H11" s="31"/>
      <c r="I11" s="31"/>
    </row>
    <row r="12" spans="1:167" ht="15.95" customHeight="1" x14ac:dyDescent="0.2"/>
    <row r="13" spans="1:167" ht="15.95" customHeight="1" x14ac:dyDescent="0.2">
      <c r="A13" s="31"/>
      <c r="B13" s="31"/>
      <c r="C13" s="31">
        <v>29</v>
      </c>
      <c r="D13" s="31">
        <v>38</v>
      </c>
      <c r="E13" s="31"/>
      <c r="F13" s="31">
        <v>57</v>
      </c>
      <c r="G13" s="31">
        <v>62</v>
      </c>
      <c r="H13" s="31">
        <v>76</v>
      </c>
      <c r="I13" s="31"/>
    </row>
    <row r="14" spans="1:167" ht="15.95" customHeight="1" x14ac:dyDescent="0.2">
      <c r="A14" s="31">
        <v>4</v>
      </c>
      <c r="B14" s="31">
        <v>16</v>
      </c>
      <c r="C14" s="31"/>
      <c r="D14" s="31"/>
      <c r="E14" s="31">
        <v>41</v>
      </c>
      <c r="F14" s="31"/>
      <c r="G14" s="31"/>
      <c r="H14" s="31">
        <v>72</v>
      </c>
      <c r="I14" s="31">
        <v>83</v>
      </c>
    </row>
    <row r="15" spans="1:167" ht="15.95" customHeight="1" x14ac:dyDescent="0.2">
      <c r="A15" s="31"/>
      <c r="B15" s="31">
        <v>13</v>
      </c>
      <c r="C15" s="31"/>
      <c r="D15" s="31">
        <v>36</v>
      </c>
      <c r="E15" s="31">
        <v>48</v>
      </c>
      <c r="F15" s="31"/>
      <c r="G15" s="31">
        <v>68</v>
      </c>
      <c r="H15" s="31"/>
      <c r="I15" s="31">
        <v>80</v>
      </c>
    </row>
    <row r="16" spans="1:167" ht="15.95" customHeight="1" x14ac:dyDescent="0.2"/>
    <row r="17" spans="1:9" ht="15.95" customHeight="1" x14ac:dyDescent="0.2">
      <c r="A17" s="31"/>
      <c r="B17" s="31">
        <v>19</v>
      </c>
      <c r="C17" s="31">
        <v>23</v>
      </c>
      <c r="D17" s="31"/>
      <c r="E17" s="31"/>
      <c r="F17" s="31">
        <v>51</v>
      </c>
      <c r="G17" s="31">
        <v>65</v>
      </c>
      <c r="H17" s="31">
        <v>75</v>
      </c>
      <c r="I17" s="31"/>
    </row>
    <row r="18" spans="1:9" ht="15.95" customHeight="1" x14ac:dyDescent="0.2">
      <c r="A18" s="31">
        <v>2</v>
      </c>
      <c r="B18" s="31"/>
      <c r="C18" s="31"/>
      <c r="D18" s="31">
        <v>31</v>
      </c>
      <c r="E18" s="31"/>
      <c r="F18" s="31">
        <v>56</v>
      </c>
      <c r="G18" s="31">
        <v>61</v>
      </c>
      <c r="H18" s="31"/>
      <c r="I18" s="31">
        <v>85</v>
      </c>
    </row>
    <row r="19" spans="1:9" ht="15.95" customHeight="1" x14ac:dyDescent="0.2">
      <c r="A19" s="31"/>
      <c r="B19" s="31">
        <v>10</v>
      </c>
      <c r="C19" s="31">
        <v>24</v>
      </c>
      <c r="D19" s="31"/>
      <c r="E19" s="31">
        <v>40</v>
      </c>
      <c r="F19" s="31"/>
      <c r="G19" s="31"/>
      <c r="H19" s="31">
        <v>79</v>
      </c>
      <c r="I19" s="31">
        <v>89</v>
      </c>
    </row>
    <row r="20" spans="1:9" ht="15.95" customHeight="1" x14ac:dyDescent="0.2"/>
    <row r="21" spans="1:9" ht="15.95" customHeight="1" x14ac:dyDescent="0.2">
      <c r="A21" s="31"/>
      <c r="B21" s="31">
        <v>11</v>
      </c>
      <c r="C21" s="31"/>
      <c r="D21" s="31">
        <v>30</v>
      </c>
      <c r="E21" s="31">
        <v>42</v>
      </c>
      <c r="F21" s="31"/>
      <c r="G21" s="31">
        <v>60</v>
      </c>
      <c r="H21" s="31"/>
      <c r="I21" s="31">
        <v>81</v>
      </c>
    </row>
    <row r="22" spans="1:9" ht="15.95" customHeight="1" x14ac:dyDescent="0.2">
      <c r="A22" s="31">
        <v>6</v>
      </c>
      <c r="B22" s="31"/>
      <c r="C22" s="31">
        <v>22</v>
      </c>
      <c r="D22" s="31">
        <v>39</v>
      </c>
      <c r="E22" s="31"/>
      <c r="F22" s="31">
        <v>52</v>
      </c>
      <c r="G22" s="31"/>
      <c r="H22" s="31"/>
      <c r="I22" s="31">
        <v>82</v>
      </c>
    </row>
    <row r="23" spans="1:9" ht="15.95" customHeight="1" x14ac:dyDescent="0.2">
      <c r="A23" s="31">
        <v>1</v>
      </c>
      <c r="B23" s="31"/>
      <c r="C23" s="31">
        <v>27</v>
      </c>
      <c r="D23" s="31"/>
      <c r="E23" s="31">
        <v>46</v>
      </c>
      <c r="F23" s="31">
        <v>54</v>
      </c>
      <c r="G23" s="31"/>
      <c r="H23" s="31">
        <v>78</v>
      </c>
      <c r="I23" s="31"/>
    </row>
    <row r="24" spans="1:9" ht="15.95" customHeight="1" x14ac:dyDescent="0.2"/>
    <row r="25" spans="1:9" ht="15.95" customHeight="1" x14ac:dyDescent="0.2">
      <c r="A25" s="31">
        <v>3</v>
      </c>
      <c r="B25" s="31"/>
      <c r="C25" s="31">
        <v>26</v>
      </c>
      <c r="D25" s="31">
        <v>35</v>
      </c>
      <c r="E25" s="31"/>
      <c r="F25" s="31">
        <v>59</v>
      </c>
      <c r="G25" s="31">
        <v>66</v>
      </c>
      <c r="H25" s="31"/>
      <c r="I25" s="31"/>
    </row>
    <row r="26" spans="1:9" x14ac:dyDescent="0.2">
      <c r="A26" s="31"/>
      <c r="B26" s="31">
        <v>14</v>
      </c>
      <c r="C26" s="31">
        <v>25</v>
      </c>
      <c r="D26" s="31"/>
      <c r="E26" s="31"/>
      <c r="F26" s="31"/>
      <c r="G26" s="31">
        <v>69</v>
      </c>
      <c r="H26" s="31">
        <v>73</v>
      </c>
      <c r="I26" s="31">
        <v>88</v>
      </c>
    </row>
    <row r="27" spans="1:9" x14ac:dyDescent="0.2">
      <c r="A27" s="31"/>
      <c r="B27" s="31">
        <v>17</v>
      </c>
      <c r="C27" s="31"/>
      <c r="D27" s="31">
        <v>32</v>
      </c>
      <c r="E27" s="31">
        <v>47</v>
      </c>
      <c r="F27" s="31">
        <v>50</v>
      </c>
      <c r="G27" s="31"/>
      <c r="H27" s="31"/>
      <c r="I27" s="31">
        <v>86</v>
      </c>
    </row>
  </sheetData>
  <mergeCells count="18">
    <mergeCell ref="AU1:BC1"/>
    <mergeCell ref="A1:I1"/>
    <mergeCell ref="J1:R1"/>
    <mergeCell ref="S1:AA1"/>
    <mergeCell ref="AC1:AK1"/>
    <mergeCell ref="AL1:AT1"/>
    <mergeCell ref="FC1:FK1"/>
    <mergeCell ref="BE1:BM1"/>
    <mergeCell ref="BN1:BV1"/>
    <mergeCell ref="BW1:CE1"/>
    <mergeCell ref="CG1:CO1"/>
    <mergeCell ref="CP1:CX1"/>
    <mergeCell ref="CY1:DG1"/>
    <mergeCell ref="DI1:DQ1"/>
    <mergeCell ref="DR1:DZ1"/>
    <mergeCell ref="EA1:EI1"/>
    <mergeCell ref="EK1:ES1"/>
    <mergeCell ref="ET1:FB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acro1">
                <anchor moveWithCells="1">
                  <from>
                    <xdr:col>31</xdr:col>
                    <xdr:colOff>123825</xdr:colOff>
                    <xdr:row>5</xdr:row>
                    <xdr:rowOff>76200</xdr:rowOff>
                  </from>
                  <to>
                    <xdr:col>33</xdr:col>
                    <xdr:colOff>209550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Cartons</vt:lpstr>
      <vt:lpstr>Listes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Bienvenue</dc:creator>
  <cp:lastModifiedBy>Pascal Richard</cp:lastModifiedBy>
  <dcterms:created xsi:type="dcterms:W3CDTF">2015-02-20T14:22:45Z</dcterms:created>
  <dcterms:modified xsi:type="dcterms:W3CDTF">2018-04-01T09:15:55Z</dcterms:modified>
</cp:coreProperties>
</file>