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5840"/>
  </bookViews>
  <sheets>
    <sheet name="Actions" sheetId="11" r:id="rId1"/>
    <sheet name="Data" sheetId="27" r:id="rId2"/>
  </sheets>
  <externalReferences>
    <externalReference r:id="rId3"/>
    <externalReference r:id="rId4"/>
    <externalReference r:id="rId5"/>
  </externalReferences>
  <definedNames>
    <definedName name="_xlnm._FilterDatabase" localSheetId="0" hidden="1">Actions!$A$1:$J$71</definedName>
    <definedName name="Actions_Criticité">[1]Actions!#REF!</definedName>
    <definedName name="Actions_en_retard">[1]Actions!#REF!</definedName>
    <definedName name="Actions_en_retard_FNM3">'[2]Actions FNM3'!$R$1</definedName>
    <definedName name="Actions_ouvertes">[1]Actions!#REF!</definedName>
    <definedName name="Actions_ouvertes_FNM3">'[2]Actions FNM3'!$O$1</definedName>
    <definedName name="Criticité_FNM3">'[2]Actions FNM3'!$U$1</definedName>
    <definedName name="Domaine_Liste">#REF!</definedName>
    <definedName name="_xlnm.Print_Titles" localSheetId="0">Actions!$1:$1</definedName>
    <definedName name="Métier_Liste">#REF!</definedName>
    <definedName name="Priorite_Liste">#REF!</definedName>
    <definedName name="Ressources">[3]Liste!$F$2:$F$8</definedName>
    <definedName name="Serie1">OFFSET(TitreG,1,0)</definedName>
    <definedName name="Serie2">OFFSET(TitreG,2,0)</definedName>
    <definedName name="Serie3">OFFSET(TitreG,3,0)</definedName>
    <definedName name="Serie4">OFFSET(TitreG,4,0)</definedName>
    <definedName name="Serie5">OFFSET(TitreG,5,0)</definedName>
    <definedName name="Serie6">OFFSET(TitreG,6,0)</definedName>
    <definedName name="Statut_Liste">#REF!</definedName>
    <definedName name="TitreG">OFFSET('[1]KPI Planning'!$C$1,MATCH('[1]KPI Planning'!$B$51,'[1]KPI Planning'!$B$2:$B$45,0),0,1,COUNTA('[1]KPI Planning'!$2:$2)-1)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5" i="11" l="1"/>
  <c r="R43" i="11" l="1"/>
  <c r="E32" i="11" l="1"/>
  <c r="E29" i="11" l="1"/>
  <c r="E27" i="11" l="1"/>
  <c r="F53" i="11" l="1"/>
  <c r="E53" i="11"/>
  <c r="E50" i="11"/>
  <c r="F49" i="11"/>
  <c r="E49" i="11"/>
  <c r="F46" i="11"/>
  <c r="E46" i="11"/>
  <c r="F45" i="11"/>
  <c r="E45" i="11"/>
  <c r="F42" i="11"/>
  <c r="E42" i="11"/>
  <c r="F41" i="11"/>
  <c r="E41" i="11"/>
  <c r="F36" i="11"/>
  <c r="E36" i="11"/>
  <c r="E26" i="11"/>
  <c r="E25" i="11"/>
  <c r="F23" i="11"/>
  <c r="E23" i="11"/>
  <c r="F22" i="11"/>
  <c r="E22" i="11"/>
  <c r="F21" i="11"/>
  <c r="E21" i="11"/>
  <c r="E48" i="11" l="1"/>
</calcChain>
</file>

<file path=xl/sharedStrings.xml><?xml version="1.0" encoding="utf-8"?>
<sst xmlns="http://schemas.openxmlformats.org/spreadsheetml/2006/main" count="680" uniqueCount="236">
  <si>
    <t>Status</t>
  </si>
  <si>
    <t>Name</t>
  </si>
  <si>
    <t>Product</t>
  </si>
  <si>
    <t>Date</t>
  </si>
  <si>
    <t>Revue</t>
  </si>
  <si>
    <t>Country</t>
  </si>
  <si>
    <t>Notes</t>
  </si>
  <si>
    <t>Type</t>
  </si>
  <si>
    <t>PIC</t>
  </si>
  <si>
    <t>Priorité</t>
  </si>
  <si>
    <t>Date initiale</t>
  </si>
  <si>
    <t>Date replanifiée</t>
  </si>
  <si>
    <t>Date Cloture</t>
  </si>
  <si>
    <t>Commentaire</t>
  </si>
  <si>
    <t>Train Tracer</t>
  </si>
  <si>
    <t>Track Tracer</t>
  </si>
  <si>
    <t>Catenary Tracer</t>
  </si>
  <si>
    <t>Rule Engine</t>
  </si>
  <si>
    <t>Train Scanner</t>
  </si>
  <si>
    <t>Point Machine</t>
  </si>
  <si>
    <t>All</t>
  </si>
  <si>
    <t>General</t>
  </si>
  <si>
    <t>Tender</t>
  </si>
  <si>
    <t>Project</t>
  </si>
  <si>
    <t>Management</t>
  </si>
  <si>
    <t>Chrono</t>
  </si>
  <si>
    <t>Haute</t>
  </si>
  <si>
    <t>Normale</t>
  </si>
  <si>
    <t>Basse</t>
  </si>
  <si>
    <t>Open</t>
  </si>
  <si>
    <t>Closed</t>
  </si>
  <si>
    <t>-</t>
  </si>
  <si>
    <t>Subject : Cybersécurité</t>
  </si>
  <si>
    <t>Action</t>
  </si>
  <si>
    <t>Eric L.</t>
  </si>
  <si>
    <t>KZK</t>
  </si>
  <si>
    <t>Kazakstan</t>
  </si>
  <si>
    <t>Subject : Chiffrage</t>
  </si>
  <si>
    <t>Yann. T</t>
  </si>
  <si>
    <t>DSB</t>
  </si>
  <si>
    <t>Danemark</t>
  </si>
  <si>
    <t>Subject : Documentation</t>
  </si>
  <si>
    <t>15/02/2019 : envoyer  la documentation à Emrah</t>
  </si>
  <si>
    <t>Chennai</t>
  </si>
  <si>
    <t>Inde</t>
  </si>
  <si>
    <t>Signalling</t>
  </si>
  <si>
    <t>Matérials</t>
  </si>
  <si>
    <t>Rule Engine
Matérials</t>
  </si>
  <si>
    <t>Subject : Chiffrage + doc</t>
  </si>
  <si>
    <t>Riyadh</t>
  </si>
  <si>
    <t>SA</t>
  </si>
  <si>
    <t>Subject : Présentation au consortium</t>
  </si>
  <si>
    <t>Subject : mission</t>
  </si>
  <si>
    <t>15/02/2019 : envoyer copie passeport pour mission</t>
  </si>
  <si>
    <t>Subject : Wifi / Antenne</t>
  </si>
  <si>
    <t>15/02/2019 : organiser réunion avec Eva + Lionel sur sujet Antenne/Netbox/Wifi</t>
  </si>
  <si>
    <t>REM</t>
  </si>
  <si>
    <t>Canada</t>
  </si>
  <si>
    <t>Rule Engine
Train Tracer
Track Tracer
Point Machine
Signalling</t>
  </si>
  <si>
    <t>Subject : Commande</t>
  </si>
  <si>
    <t>Subject : Share of Work</t>
  </si>
  <si>
    <t>Dublin</t>
  </si>
  <si>
    <t>Ireland</t>
  </si>
  <si>
    <t>Subject : Scope</t>
  </si>
  <si>
    <t>15/02/2019 : dder clarification à Dublin sur leur besoin</t>
  </si>
  <si>
    <t>WMATA</t>
  </si>
  <si>
    <t>USA</t>
  </si>
  <si>
    <t>Rule Engine
Train Tracer
Track Tracer
Train Scanner
Point Machine</t>
  </si>
  <si>
    <t>Subject : Scope to clarify + prez</t>
  </si>
  <si>
    <t>15/02/2019 : clarifier Scope Nomad avec Christophe + prépa préz</t>
  </si>
  <si>
    <t>Prasa</t>
  </si>
  <si>
    <t>18/02/2019 : avoir un feedback de Prasa et comment cela se passe</t>
  </si>
  <si>
    <t>Subject : (Prez pour JY Fargette) REX</t>
  </si>
  <si>
    <t>15/02/2019 : Faire chiffrage pour un Large
18/02/2019 : envoyé ce jour</t>
  </si>
  <si>
    <t>Loco Maroc</t>
  </si>
  <si>
    <t>Maroc</t>
  </si>
  <si>
    <t>18/02/2019 : avoir un état des lieux</t>
  </si>
  <si>
    <t>Subject : (Prez pour JY Fargette) Etat ??</t>
  </si>
  <si>
    <t>Coradian Algéria</t>
  </si>
  <si>
    <t>Algérie</t>
  </si>
  <si>
    <t>LNVG</t>
  </si>
  <si>
    <t>Hollande</t>
  </si>
  <si>
    <t>Subject : finir lire doc</t>
  </si>
  <si>
    <t>22/02/02019</t>
  </si>
  <si>
    <t>20/02/2019 : finir lire doc pour préparer prez + programmer réunion</t>
  </si>
  <si>
    <t>HS2</t>
  </si>
  <si>
    <t>England</t>
  </si>
  <si>
    <t>Subject : Wabtec / Rail Beam analysis</t>
  </si>
  <si>
    <t>20/02/2019 : voir comment récupérer les données</t>
  </si>
  <si>
    <t>Subject : Ensco</t>
  </si>
  <si>
    <t>Subject : Offre</t>
  </si>
  <si>
    <t xml:space="preserve">Subject  Commande reçue ? </t>
  </si>
  <si>
    <t xml:space="preserve">Subject  faire offre </t>
  </si>
  <si>
    <t>Perth</t>
  </si>
  <si>
    <t>Australie</t>
  </si>
  <si>
    <t>Subject : Faire offre</t>
  </si>
  <si>
    <t>Subject : COmmande</t>
  </si>
  <si>
    <t>Subject : Point Machine</t>
  </si>
  <si>
    <t>21/02/2019 : préciser à Stefano les attendus niveau point machine</t>
  </si>
  <si>
    <t>Subject : Annual Fees</t>
  </si>
  <si>
    <t>04/03/2019 : faire un fichier bilan pour avoir date anniversaire Fee</t>
  </si>
  <si>
    <t>15/02/2019 : faire un paragraphe expliquant le niveau de cyber produit Netbox + TrainTracer
07/03/2019 : relance faite ce jour</t>
  </si>
  <si>
    <t>15/02/2019 : réunion avec Lionel sur le SOW
07/03/2019: scope OMS pas défini</t>
  </si>
  <si>
    <t>21/02/2019 : clarifier sujet commande avec Ladji
07/03/2019 : réunion faite le 06/03 sur le sujet, données transmises</t>
  </si>
  <si>
    <t>EAU</t>
  </si>
  <si>
    <t>Subject : Nouvelle offre en préparation</t>
  </si>
  <si>
    <t>07/03/2019 : avoir détail de l'offre</t>
  </si>
  <si>
    <t>Subject : Share point</t>
  </si>
  <si>
    <t>07/03/2019 : finaliser structure sharepoint</t>
  </si>
  <si>
    <t>15/02/2019 : faire summary chiffrage infra
13/03/2019 : offre remise le 11/03/2019</t>
  </si>
  <si>
    <t>15/02/2019 : demander prix Netbox &amp; antenne à Yann B.
13/03/2019: relance faite ce jour</t>
  </si>
  <si>
    <t>15/02/2019 : préparer offre pour Jean Jacques
13/03/2019 : faire MAJ de l'offre suivant scope</t>
  </si>
  <si>
    <t>Tram Casa</t>
  </si>
  <si>
    <t>Subject : Tram Casa offre non sollicitée</t>
  </si>
  <si>
    <t>07/03/2019 : offre à venir pour les tramway Casa</t>
  </si>
  <si>
    <t>Etihad</t>
  </si>
  <si>
    <t>20/02/2019 : répondre aux questions de JYF
18/03/2019 : nouvelle offre envoyée le 15/03/19</t>
  </si>
  <si>
    <t>21/02/2019 : vérifier si commande reçue
18/03/2019 : commande reçue</t>
  </si>
  <si>
    <t>13/03/2019 : offre àvenir + préparer FI15
18/03/2019 : expliquer chiffrage FI15</t>
  </si>
  <si>
    <t>15/02/2019 : reprendre la préz avec les commentaires
13/03/2019 : données techniques fausses =&gt; réunion à prévoir avec VPF
18/03/2019 : réunion faite le 12/03 ; questions envoyées au projet</t>
  </si>
  <si>
    <t>18/02/2019 : dder à Xavier le chiffrage
18/03/2019 : costing envoyé le 01/03</t>
  </si>
  <si>
    <t>Subject : Mise à jour fichier Offre</t>
  </si>
  <si>
    <t>13/03/2019 : faire la MAJ du fichier Offre</t>
  </si>
  <si>
    <t>21/02/2019 : faire une offre suivant dde (HealthHub + control room) + dder FI15
22/03/2019 : faire offre car projet a oublié des choses, FI15 refusée</t>
  </si>
  <si>
    <t>IC3</t>
  </si>
  <si>
    <t>Israël</t>
  </si>
  <si>
    <t>Rule Engine
Track Tracer</t>
  </si>
  <si>
    <t>22/03/2019 : faire offre en consultant Nomad</t>
  </si>
  <si>
    <t>Dubaï O&amp;M</t>
  </si>
  <si>
    <t>Dubaï 2020</t>
  </si>
  <si>
    <t>Subject : finaliser le chiffrage</t>
  </si>
  <si>
    <t>22/03/2019 : finaliser le chiffrage</t>
  </si>
  <si>
    <t>Jurong</t>
  </si>
  <si>
    <t>Singapore</t>
  </si>
  <si>
    <t>Rule Engine
Train Scanner
Point Machine</t>
  </si>
  <si>
    <t>Subject : chiffrage Point Machine</t>
  </si>
  <si>
    <t>22/03/2019 : dder à Stéfano son chiffrage</t>
  </si>
  <si>
    <t>22/03/2019 : pour 2nd round, prévoir chiffrage Point Machine</t>
  </si>
  <si>
    <t>Jnet</t>
  </si>
  <si>
    <t>Subject : Control Room</t>
  </si>
  <si>
    <t>22/03/2019 : prévoir chiffrage Control Room suivant costing David</t>
  </si>
  <si>
    <t>Subject : REX Project</t>
  </si>
  <si>
    <t>22/03/2019 : Lancer revue REX projets tous les 3 mois</t>
  </si>
  <si>
    <t>Belgium</t>
  </si>
  <si>
    <t>Subject : Train Scanner Full</t>
  </si>
  <si>
    <t>28/03/2019 : faire chiffrage Train Scanner full</t>
  </si>
  <si>
    <t>Subject : Fichier Offre à finaliser</t>
  </si>
  <si>
    <t>Subject : présentation a RATP Dev</t>
  </si>
  <si>
    <t>29/03/2019 : faire présentation HH</t>
  </si>
  <si>
    <t>Subject : cde Netbox</t>
  </si>
  <si>
    <t>Subject : Offre FI15</t>
  </si>
  <si>
    <t>21/02/2019 : en attente info Lu pour faire offre
04/03/2019 : offre envoyée ce jour, en attente scope Ok by Xavier
07/03/2019 : optimsation demandée + prise en compte renewal
04/04/2019 : offre MAJ et envoyée</t>
  </si>
  <si>
    <t>20/02/2019 : comment s'interfacer avec Ensco
04/04/2019 : utilisation solution SEPSA</t>
  </si>
  <si>
    <t>Dubai Traim</t>
  </si>
  <si>
    <t>Rule Engine
Train Tracer</t>
  </si>
  <si>
    <t>Subject : faire une proposition technique sur scope</t>
  </si>
  <si>
    <t>16/04/2019 : répondre au mail de Mathieu Lefevre du 11/04</t>
  </si>
  <si>
    <t>Subject : Offre à faire suite email JYF</t>
  </si>
  <si>
    <t>29/04/2019 : faire l'offre pour Casa + préparer prez</t>
  </si>
  <si>
    <t>29/04/2019 : préparer doc techniqe</t>
  </si>
  <si>
    <t>Subject : ICD Train Tracer</t>
  </si>
  <si>
    <t>29/04/2019 : faire doc ICD</t>
  </si>
  <si>
    <t>Mumbai L3</t>
  </si>
  <si>
    <t>Subject : offre et suivi</t>
  </si>
  <si>
    <t>22/05/2019 : récupérer l'offre et lancer le projet avec clarification (cf mail Christophe 21/05)</t>
  </si>
  <si>
    <t>Subject : extraction tableau offre</t>
  </si>
  <si>
    <t>22/05/2019 : faire un extract fichier offre pour avoir info : pays, scope, année</t>
  </si>
  <si>
    <t>Subject : revoir chiffrage Train Scanner</t>
  </si>
  <si>
    <t>22/05/2019 : voir email de Emrah du 17/05 ; costing TrainScanner et TrainScanner Light</t>
  </si>
  <si>
    <t>Subject : fichier FI07 /</t>
  </si>
  <si>
    <t>23/05/2019 : voir lorsque fournisseur extérieur (et marge 25%)</t>
  </si>
  <si>
    <t>Rabat</t>
  </si>
  <si>
    <t>Nottingham</t>
  </si>
  <si>
    <t>Subject : chiffrage flotte Alstom &amp; Bombardier</t>
  </si>
  <si>
    <t>28/05//2019</t>
  </si>
  <si>
    <t>28/05/2019 : revoir chiffrage HH Nottingham</t>
  </si>
  <si>
    <t>Kaoshiung</t>
  </si>
  <si>
    <t>China</t>
  </si>
  <si>
    <t xml:space="preserve">05/06/2019 :cf mail de Christophe du 03/06 </t>
  </si>
  <si>
    <t>Subject : MAJ offre Train Scanner</t>
  </si>
  <si>
    <t>05/06/2019 : refaire offre avec TS et TS Light</t>
  </si>
  <si>
    <t>29/03/2019 : voir Jean Luc Cossais pour qu'il prenne Netbox ds son scope pour commande
09/10/2019 : relance faite ce jour pour avoir copie cde</t>
  </si>
  <si>
    <t>si(($N2="Open";$K2&lt;AUJOURDHUI();))))</t>
  </si>
  <si>
    <t>Ref Lib</t>
  </si>
  <si>
    <t>Subject :  Costing Ref Lib</t>
  </si>
  <si>
    <t>05/06/2019 : faire un costing pour infra et RS</t>
  </si>
  <si>
    <t>Regiotram</t>
  </si>
  <si>
    <t>Colombia</t>
  </si>
  <si>
    <t>Rule Engine
Catenary Tracer</t>
  </si>
  <si>
    <t>11/10/2019 : faire costing de l'offre</t>
  </si>
  <si>
    <t>Tel Aviv</t>
  </si>
  <si>
    <t>Subject : Offre - RFP</t>
  </si>
  <si>
    <t>11/10/2019 : récupérer docs et diffuser</t>
  </si>
  <si>
    <t>SharePoint</t>
  </si>
  <si>
    <t>Subject : mise à jour</t>
  </si>
  <si>
    <t>11/10/2019 : prendre l'habitude de tout mettre sur le sharepoint</t>
  </si>
  <si>
    <t>Mercury</t>
  </si>
  <si>
    <t>Subject : création fichier costing</t>
  </si>
  <si>
    <t>11/10/2019 : préparer fichier intégration costing sous Mercury</t>
  </si>
  <si>
    <t>Fichier Offre</t>
  </si>
  <si>
    <t>Subject : finaliser MAJ</t>
  </si>
  <si>
    <t>11/10/2019 : à finaliser avant prochain steerCo</t>
  </si>
  <si>
    <t>Adelaïde</t>
  </si>
  <si>
    <t>Australia</t>
  </si>
  <si>
    <t>Rule Engine
Point Machine</t>
  </si>
  <si>
    <t>Subject : offre</t>
  </si>
  <si>
    <t>11/10/2019 : finaliser chiffrage</t>
  </si>
  <si>
    <t>Ryiadh</t>
  </si>
  <si>
    <t>Saudi Arabia</t>
  </si>
  <si>
    <t>Subject : dossier technique &amp; offre</t>
  </si>
  <si>
    <t>14/10/2019 : avoir un détail archi et contrainte IT pour PM et TS</t>
  </si>
  <si>
    <t>14/10/2019 : finaliser un template pour la doc (basé sur Ridderkerk)</t>
  </si>
  <si>
    <t>Train Tracer
Track Tracer
Catenary Tracer
Train Scanner</t>
  </si>
  <si>
    <t>Subject :  Request TrackTracer</t>
  </si>
  <si>
    <t>Subject : Organigramme</t>
  </si>
  <si>
    <t xml:space="preserve">24/01/2020 : Afin de bien savoir qui fait quoi </t>
  </si>
  <si>
    <t>24/01/2020 : Info sur AMM &amp; OMS</t>
  </si>
  <si>
    <t>Subject : documentation</t>
  </si>
  <si>
    <t>Subject : finaliser offre et mercury</t>
  </si>
  <si>
    <t>Subject : doucment d'interface</t>
  </si>
  <si>
    <t>24/01/2020 : à signer</t>
  </si>
  <si>
    <t>Subject : vérifier montant commande</t>
  </si>
  <si>
    <t>Fichier Finance</t>
  </si>
  <si>
    <t>-'</t>
  </si>
  <si>
    <t>Subject : Suivi Finance</t>
  </si>
  <si>
    <t>24/01/2020 : finaliser fichier finance et envoi à Jean + Ladji</t>
  </si>
  <si>
    <t>24/01/2020 : mettre à jour Mercury
31/01/2020 : MAJ faite suite réunion avec Sophie</t>
  </si>
  <si>
    <t>24/01/2020 : organiser meeting avec Erwan, Fabien, Senthil et Patrick
31/01/2020: réunion tous les 15 jrs</t>
  </si>
  <si>
    <t>24/01/2020 : à faire 
31/01/2020 : split fait par année FY, Ok</t>
  </si>
  <si>
    <t>301/01/2020</t>
  </si>
  <si>
    <t>29/03/2019 : finaliser fichier Offre avec Macro pour scope, bilan à refaire, finaliser remplissage données
09/10/2019 : en attente correction Tomas
31/01/2020 : ajouter fichier Final pour intégration Mercury</t>
  </si>
  <si>
    <t>11/10/2019 : suivre dde à VPF + clarifier suje avec BGL&amp;projet
31/01/2020 : en attente costing KTW pour intégration finale</t>
  </si>
  <si>
    <t>Tram Dubaï</t>
  </si>
  <si>
    <t>Subject : Netbox Cde</t>
  </si>
  <si>
    <t xml:space="preserve">Open </t>
  </si>
  <si>
    <t>31/01/2020 : suivre cde Netbox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</si>
</sst>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dd/mm/yy;@"/>
  </numFmts>
  <fonts count="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double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0" fillId="0" borderId="0" xfId="0" quotePrefix="1"/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left" vertical="center" wrapText="1"/>
      <protection locked="0"/>
    </xf>
    <xf numFmtId="14" fontId="0" fillId="0" borderId="1" xfId="0" applyNumberFormat="1" applyFill="1" applyBorder="1" applyAlignment="1">
      <alignment vertical="center"/>
    </xf>
    <xf numFmtId="14" fontId="2" fillId="0" borderId="2" xfId="1" applyNumberFormat="1" applyFont="1" applyFill="1" applyBorder="1" applyAlignment="1">
      <alignment horizontal="center" vertical="center" wrapText="1"/>
    </xf>
    <xf numFmtId="0" fontId="2" fillId="0" borderId="2" xfId="1" quotePrefix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0" fillId="3" borderId="0" xfId="0" applyNumberFormat="1" applyFill="1" applyAlignment="1">
      <alignment horizontal="center" vertical="center" wrapText="1"/>
    </xf>
    <xf numFmtId="165" fontId="0" fillId="3" borderId="3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65" fontId="0" fillId="3" borderId="4" xfId="0" applyNumberForma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</cellXfs>
  <cellStyles count="7">
    <cellStyle name="Milliers 2" xfId="4"/>
    <cellStyle name="Normal" xfId="0" builtinId="0"/>
    <cellStyle name="Normal 2" xfId="1"/>
    <cellStyle name="Normal 2 2 2" xfId="6"/>
    <cellStyle name="Normal 3" xfId="2"/>
    <cellStyle name="Normal 5" xfId="3"/>
    <cellStyle name="Pourcentage 2" xfId="5"/>
  </cellStyles>
  <dxfs count="27">
    <dxf>
      <font>
        <strike/>
        <color theme="0" tint="-0.499984740745262"/>
      </font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strike/>
        <color theme="0" tint="-0.499984740745262"/>
      </font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strike/>
        <color theme="0" tint="-0.499984740745262"/>
      </font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strike/>
        <color theme="0" tint="-0.499984740745262"/>
      </font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EE36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0</xdr:row>
          <xdr:rowOff>114300</xdr:rowOff>
        </xdr:from>
        <xdr:to>
          <xdr:col>6</xdr:col>
          <xdr:colOff>1209675</xdr:colOff>
          <xdr:row>0</xdr:row>
          <xdr:rowOff>390525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152400</xdr:colOff>
          <xdr:row>0</xdr:row>
          <xdr:rowOff>123825</xdr:rowOff>
        </xdr:from>
        <xdr:to>
          <xdr:col>14</xdr:col>
          <xdr:colOff>1038225</xdr:colOff>
          <xdr:row>0</xdr:row>
          <xdr:rowOff>419100</xdr:rowOff>
        </xdr:to>
        <xdr:sp macro="" textlink="">
          <xdr:nvSpPr>
            <xdr:cNvPr id="1031" name="Enregistre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0%20-%20Projet\03%20-%20r&#233;union%20plateau%20-%20action%20log\A-0000014280_Action%20Log_SBB%20H4_w170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pbip\corme\_05_NTRE\04_GA_referentiel_projet\05_rapports_reporting_interne\TRV1342000076_NTRE_Project_Monitoring_Workbook_S09%20%20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458\99%20-%20Gestion_Projet_Core_team\04-Communication\03%20-%20R&#233;unions%20Plateau\TRV1458%20100%20002_IDF_CR_R&#233;union_Plateau_%234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ons"/>
      <sheetName val="Present"/>
      <sheetName val="Déroulement"/>
      <sheetName val="Tools"/>
      <sheetName val="KPI Planning"/>
      <sheetName val="Vbn Team"/>
      <sheetName val="Nb actions"/>
      <sheetName val="Planning DFQ"/>
      <sheetName val="CONGES"/>
      <sheetName val="Tailorisation"/>
      <sheetName val="Planning besoin"/>
      <sheetName val="Actions SGR"/>
      <sheetName val="Décisions "/>
      <sheetName val="Lu"/>
      <sheetName val="Données techniques"/>
      <sheetName val="Garanties"/>
    </sheetNames>
    <sheetDataSet>
      <sheetData sheetId="0"/>
      <sheetData sheetId="1"/>
      <sheetData sheetId="2"/>
      <sheetData sheetId="3"/>
      <sheetData sheetId="4">
        <row r="2">
          <cell r="B2" t="str">
            <v>NATURE OF ITEMS</v>
          </cell>
          <cell r="C2">
            <v>42826</v>
          </cell>
          <cell r="D2">
            <v>42856</v>
          </cell>
          <cell r="E2">
            <v>42887</v>
          </cell>
          <cell r="F2">
            <v>42917</v>
          </cell>
          <cell r="G2">
            <v>42948</v>
          </cell>
          <cell r="H2">
            <v>42979</v>
          </cell>
          <cell r="I2">
            <v>43009</v>
          </cell>
          <cell r="J2">
            <v>43040</v>
          </cell>
          <cell r="K2">
            <v>43070</v>
          </cell>
          <cell r="L2">
            <v>43101</v>
          </cell>
          <cell r="M2">
            <v>43132</v>
          </cell>
          <cell r="N2">
            <v>43160</v>
          </cell>
          <cell r="O2">
            <v>43191</v>
          </cell>
          <cell r="P2">
            <v>43221</v>
          </cell>
          <cell r="Q2">
            <v>43252</v>
          </cell>
          <cell r="R2">
            <v>43282</v>
          </cell>
          <cell r="S2">
            <v>43313</v>
          </cell>
          <cell r="T2">
            <v>43344</v>
          </cell>
          <cell r="U2">
            <v>43374</v>
          </cell>
          <cell r="V2">
            <v>43405</v>
          </cell>
          <cell r="W2">
            <v>43435</v>
          </cell>
          <cell r="X2">
            <v>43466</v>
          </cell>
          <cell r="Y2">
            <v>43497</v>
          </cell>
          <cell r="Z2">
            <v>43525</v>
          </cell>
          <cell r="AA2">
            <v>43556</v>
          </cell>
          <cell r="AB2">
            <v>43586</v>
          </cell>
          <cell r="AC2">
            <v>43617</v>
          </cell>
          <cell r="AD2">
            <v>43647</v>
          </cell>
          <cell r="AE2">
            <v>43678</v>
          </cell>
          <cell r="AF2">
            <v>43709</v>
          </cell>
          <cell r="AG2">
            <v>43739</v>
          </cell>
          <cell r="AH2">
            <v>43770</v>
          </cell>
          <cell r="AI2">
            <v>43800</v>
          </cell>
          <cell r="AJ2">
            <v>43831</v>
          </cell>
          <cell r="AK2">
            <v>43862</v>
          </cell>
          <cell r="AL2">
            <v>43891</v>
          </cell>
          <cell r="AM2">
            <v>43922</v>
          </cell>
          <cell r="AN2">
            <v>43952</v>
          </cell>
          <cell r="AO2">
            <v>43983</v>
          </cell>
          <cell r="AP2">
            <v>44013</v>
          </cell>
          <cell r="AQ2">
            <v>44044</v>
          </cell>
          <cell r="AR2">
            <v>44075</v>
          </cell>
          <cell r="AS2">
            <v>44105</v>
          </cell>
          <cell r="AT2">
            <v>44136</v>
          </cell>
          <cell r="AU2">
            <v>44166</v>
          </cell>
          <cell r="AV2">
            <v>44197</v>
          </cell>
          <cell r="AW2">
            <v>44228</v>
          </cell>
          <cell r="AX2">
            <v>44256</v>
          </cell>
          <cell r="AY2">
            <v>44287</v>
          </cell>
          <cell r="AZ2">
            <v>44317</v>
          </cell>
          <cell r="BA2">
            <v>44348</v>
          </cell>
          <cell r="BB2">
            <v>44378</v>
          </cell>
          <cell r="BC2">
            <v>44409</v>
          </cell>
          <cell r="BD2">
            <v>44440</v>
          </cell>
          <cell r="BE2">
            <v>44470</v>
          </cell>
          <cell r="BF2">
            <v>44501</v>
          </cell>
          <cell r="BG2">
            <v>44531</v>
          </cell>
          <cell r="BH2">
            <v>44562</v>
          </cell>
          <cell r="BI2">
            <v>44593</v>
          </cell>
          <cell r="BJ2">
            <v>44621</v>
          </cell>
          <cell r="BK2">
            <v>44652</v>
          </cell>
          <cell r="BL2">
            <v>44682</v>
          </cell>
          <cell r="BM2">
            <v>44713</v>
          </cell>
          <cell r="BN2">
            <v>44743</v>
          </cell>
          <cell r="BO2">
            <v>44774</v>
          </cell>
          <cell r="BP2">
            <v>44805</v>
          </cell>
          <cell r="BQ2">
            <v>44835</v>
          </cell>
          <cell r="BR2">
            <v>44866</v>
          </cell>
          <cell r="BS2">
            <v>44896</v>
          </cell>
          <cell r="BT2">
            <v>44927</v>
          </cell>
          <cell r="BU2">
            <v>44958</v>
          </cell>
          <cell r="BV2">
            <v>44986</v>
          </cell>
          <cell r="BW2">
            <v>45017</v>
          </cell>
          <cell r="BX2">
            <v>45047</v>
          </cell>
          <cell r="BY2">
            <v>45078</v>
          </cell>
          <cell r="BZ2">
            <v>45108</v>
          </cell>
          <cell r="CA2">
            <v>45139</v>
          </cell>
          <cell r="CB2">
            <v>45170</v>
          </cell>
          <cell r="CC2">
            <v>45200</v>
          </cell>
          <cell r="CD2">
            <v>45231</v>
          </cell>
          <cell r="CE2">
            <v>45261</v>
          </cell>
          <cell r="CF2">
            <v>45292</v>
          </cell>
          <cell r="CG2">
            <v>45323</v>
          </cell>
          <cell r="CH2">
            <v>45352</v>
          </cell>
          <cell r="CI2">
            <v>45383</v>
          </cell>
          <cell r="CJ2">
            <v>45413</v>
          </cell>
          <cell r="DN2" t="str">
            <v>NATURE OF ITEMS</v>
          </cell>
        </row>
        <row r="3">
          <cell r="B3" t="str">
            <v>Project</v>
          </cell>
        </row>
        <row r="4">
          <cell r="B4" t="str">
            <v>Engineering</v>
          </cell>
        </row>
        <row r="5">
          <cell r="B5" t="str">
            <v>Sourcing &amp; Supply chain</v>
          </cell>
        </row>
        <row r="6">
          <cell r="B6" t="str">
            <v>Industrialization</v>
          </cell>
        </row>
        <row r="7">
          <cell r="B7" t="str">
            <v>Quality</v>
          </cell>
        </row>
        <row r="8">
          <cell r="B8">
            <v>0</v>
          </cell>
        </row>
        <row r="9">
          <cell r="B9" t="str">
            <v>TOTAL</v>
          </cell>
        </row>
        <row r="11">
          <cell r="B11" t="str">
            <v>NATURE DES MEETING</v>
          </cell>
        </row>
        <row r="12">
          <cell r="B12" t="str">
            <v>Plateau</v>
          </cell>
        </row>
        <row r="13">
          <cell r="B13" t="str">
            <v>Technique</v>
          </cell>
        </row>
        <row r="14">
          <cell r="B14" t="str">
            <v>Financière</v>
          </cell>
        </row>
        <row r="15">
          <cell r="B15" t="str">
            <v>Inspection</v>
          </cell>
        </row>
        <row r="16">
          <cell r="B16" t="str">
            <v>Quality</v>
          </cell>
        </row>
        <row r="17">
          <cell r="B17" t="str">
            <v>Risques &amp; Saving</v>
          </cell>
        </row>
        <row r="18">
          <cell r="B18" t="str">
            <v>TOTAL</v>
          </cell>
        </row>
        <row r="20">
          <cell r="B20" t="str">
            <v>STATUS</v>
          </cell>
        </row>
        <row r="21">
          <cell r="B21" t="str">
            <v>Open</v>
          </cell>
        </row>
        <row r="22">
          <cell r="B22" t="str">
            <v>Closed</v>
          </cell>
        </row>
        <row r="23">
          <cell r="B23" t="str">
            <v>Canceled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 t="str">
            <v>TOTAL</v>
          </cell>
        </row>
        <row r="29">
          <cell r="B29" t="str">
            <v>CLOTURE DES ACTIONS</v>
          </cell>
        </row>
        <row r="30">
          <cell r="B30" t="str">
            <v>On Time</v>
          </cell>
        </row>
        <row r="31">
          <cell r="B31" t="str">
            <v>Delayed</v>
          </cell>
        </row>
        <row r="32">
          <cell r="B32" t="str">
            <v>Re scheduled</v>
          </cell>
        </row>
        <row r="33">
          <cell r="B33" t="str">
            <v>On going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 t="str">
            <v>TOTAL</v>
          </cell>
        </row>
        <row r="38">
          <cell r="B38" t="str">
            <v>CRITICITE DES ACTIONS</v>
          </cell>
        </row>
        <row r="39">
          <cell r="B39" t="str">
            <v>High Level</v>
          </cell>
        </row>
        <row r="40">
          <cell r="B40" t="str">
            <v>Medium Level</v>
          </cell>
        </row>
        <row r="41">
          <cell r="B41" t="str">
            <v>Low Level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 t="str">
            <v>TOTAL</v>
          </cell>
        </row>
        <row r="51">
          <cell r="B51" t="str">
            <v>NATURE DES MEETING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Commun"/>
      <sheetName val="Déroulement"/>
      <sheetName val="Actions SGR"/>
      <sheetName val="Actions NTRE"/>
      <sheetName val="Actions FNM3"/>
      <sheetName val="KPI_Actions"/>
      <sheetName val="Indicateurs Projets"/>
      <sheetName val="Exigences capturées"/>
      <sheetName val="Décisions "/>
      <sheetName val="Liste"/>
      <sheetName val="Nb actions"/>
      <sheetName val="Négociation"/>
      <sheetName val="Graphe_retard"/>
      <sheetName val="Graphe_Criticité"/>
      <sheetName val="Tableaux croisés"/>
      <sheetName val="RSO_2014_01_21"/>
      <sheetName val="Congés 2014"/>
      <sheetName val="Tailorisation"/>
      <sheetName val="Résumé Scop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O1">
            <v>23</v>
          </cell>
        </row>
      </sheetData>
      <sheetData sheetId="5">
        <row r="1">
          <cell r="O1">
            <v>0</v>
          </cell>
          <cell r="R1">
            <v>0</v>
          </cell>
          <cell r="U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2">
          <cell r="A2" t="str">
            <v>Plannification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Commun"/>
      <sheetName val="Déroulement"/>
      <sheetName val="Presence"/>
      <sheetName val="Actions SGR"/>
      <sheetName val="Actions"/>
      <sheetName val="Décisions "/>
      <sheetName val="KPI Actions"/>
      <sheetName val="KPI Planning"/>
      <sheetName val="KPI DFQ"/>
      <sheetName val="Indicateurs Projets"/>
      <sheetName val="Liste"/>
      <sheetName val="Nb a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O1">
            <v>20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 t="str">
            <v>Plannification</v>
          </cell>
          <cell r="F2" t="str">
            <v>L. Bonin</v>
          </cell>
        </row>
        <row r="3">
          <cell r="F3" t="str">
            <v>M. Boucheix</v>
          </cell>
        </row>
        <row r="4">
          <cell r="F4" t="str">
            <v>S. Hosni</v>
          </cell>
        </row>
        <row r="5">
          <cell r="F5" t="str">
            <v>P. Frenay</v>
          </cell>
        </row>
        <row r="6">
          <cell r="F6" t="str">
            <v>S. Margueron</v>
          </cell>
        </row>
        <row r="7">
          <cell r="F7" t="str">
            <v>C. Feschet</v>
          </cell>
        </row>
        <row r="8">
          <cell r="F8" t="str">
            <v>D. Bourget</v>
          </cell>
        </row>
      </sheetData>
      <sheetData sheetId="12" refreshError="1"/>
    </sheetDataSet>
  </externalBook>
</externalLink>
</file>

<file path=xl/tables/table1.xml><?xml version="1.0" encoding="utf-8"?>
<table xmlns="http://schemas.openxmlformats.org/spreadsheetml/2006/main" id="1" name="RiskTable" displayName="RiskTable" ref="A1:O71" totalsRowShown="0" headerRowDxfId="26" dataDxfId="25" tableBorderDxfId="24">
  <autoFilter ref="A1:O71"/>
  <tableColumns count="15">
    <tableColumn id="1" name="Chrono" dataDxfId="23" dataCellStyle="Normal 2">
      <calculatedColumnFormula>ROW()-ROW(RiskTable[[#Headers],[Chrono]])</calculatedColumnFormula>
    </tableColumn>
    <tableColumn id="3" name="Date" dataDxfId="22" dataCellStyle="Normal 2"/>
    <tableColumn id="4" name="Revue" dataDxfId="21" dataCellStyle="Normal 2"/>
    <tableColumn id="5" name="Name" dataDxfId="20" dataCellStyle="Normal 2"/>
    <tableColumn id="13" name="Country" dataDxfId="19"/>
    <tableColumn id="15" name="Product" dataDxfId="18" dataCellStyle="Normal 2"/>
    <tableColumn id="16" name="Notes" dataDxfId="17"/>
    <tableColumn id="17" name="Type" dataDxfId="16"/>
    <tableColumn id="18" name="PIC" dataDxfId="15"/>
    <tableColumn id="19" name="Priorité" dataDxfId="14"/>
    <tableColumn id="2" name="Date initiale" dataDxfId="13"/>
    <tableColumn id="6" name="Date replanifiée" dataDxfId="12"/>
    <tableColumn id="7" name="Date Cloture" dataDxfId="11"/>
    <tableColumn id="8" name="Status" dataDxfId="10"/>
    <tableColumn id="9" name="Commentair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ConsequenceTable" displayName="ConsequenceTable" ref="A1:A5" totalsRowShown="0">
  <autoFilter ref="A1:A5"/>
  <sortState ref="A2:A5">
    <sortCondition ref="A1:A5"/>
  </sortState>
  <tableColumns count="1">
    <tableColumn id="1" name="Rev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DomainTable" displayName="DomainTable" ref="C1:C4" totalsRowShown="0">
  <autoFilter ref="C1:C4"/>
  <sortState ref="C2:C4">
    <sortCondition ref="C1:C4"/>
  </sortState>
  <tableColumns count="1">
    <tableColumn id="1" name="Prior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NameTable" displayName="NameTable" ref="E1:E10" totalsRowShown="0" headerRowDxfId="8">
  <autoFilter ref="E1:E10"/>
  <tableColumns count="1">
    <tableColumn id="1" name="Produc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316"/>
  <sheetViews>
    <sheetView tabSelected="1" zoomScale="70" zoomScaleNormal="70" workbookViewId="0">
      <pane ySplit="1" topLeftCell="A61" activePane="bottomLeft" state="frozen"/>
      <selection activeCell="B23" sqref="B23"/>
      <selection pane="bottomLeft" activeCell="R72" sqref="R72"/>
    </sheetView>
  </sheetViews>
  <sheetFormatPr baseColWidth="10" defaultColWidth="11.5703125" defaultRowHeight="12.75" x14ac:dyDescent="0.2"/>
  <cols>
    <col min="1" max="1" width="10.7109375" style="1" bestFit="1" customWidth="1"/>
    <col min="2" max="2" width="13.42578125" style="1" customWidth="1"/>
    <col min="3" max="3" width="27.42578125" style="1" customWidth="1"/>
    <col min="4" max="4" width="21.85546875" style="1" customWidth="1"/>
    <col min="5" max="5" width="11.85546875" style="1" customWidth="1"/>
    <col min="6" max="6" width="14.5703125" style="28" bestFit="1" customWidth="1"/>
    <col min="7" max="7" width="40.5703125" style="27" customWidth="1"/>
    <col min="8" max="8" width="10.7109375" style="1" bestFit="1" customWidth="1"/>
    <col min="9" max="9" width="9.5703125" style="1" hidden="1" customWidth="1"/>
    <col min="10" max="10" width="13.85546875" style="28" customWidth="1"/>
    <col min="11" max="11" width="11.5703125" style="1"/>
    <col min="12" max="12" width="17.7109375" style="1" bestFit="1" customWidth="1"/>
    <col min="13" max="13" width="11.5703125" style="1"/>
    <col min="14" max="14" width="11.5703125" style="28"/>
    <col min="15" max="15" width="52" style="29" customWidth="1"/>
    <col min="16" max="16384" width="11.5703125" style="1"/>
  </cols>
  <sheetData>
    <row r="1" spans="1:15" ht="72.599999999999994" customHeight="1" thickBot="1" x14ac:dyDescent="0.25">
      <c r="A1" s="37" t="s">
        <v>25</v>
      </c>
      <c r="B1" s="38" t="s">
        <v>3</v>
      </c>
      <c r="C1" s="39" t="s">
        <v>4</v>
      </c>
      <c r="D1" s="39" t="s">
        <v>1</v>
      </c>
      <c r="E1" s="39" t="s">
        <v>5</v>
      </c>
      <c r="F1" s="39" t="s">
        <v>2</v>
      </c>
      <c r="G1" s="39" t="s">
        <v>6</v>
      </c>
      <c r="H1" s="39" t="s">
        <v>7</v>
      </c>
      <c r="I1" s="39" t="s">
        <v>8</v>
      </c>
      <c r="J1" s="39" t="s">
        <v>9</v>
      </c>
      <c r="K1" s="40" t="s">
        <v>10</v>
      </c>
      <c r="L1" s="40" t="s">
        <v>11</v>
      </c>
      <c r="M1" s="40" t="s">
        <v>12</v>
      </c>
      <c r="N1" s="39" t="s">
        <v>0</v>
      </c>
      <c r="O1" s="41" t="s">
        <v>13</v>
      </c>
    </row>
    <row r="2" spans="1:15" ht="32.450000000000003" customHeight="1" thickTop="1" x14ac:dyDescent="0.2">
      <c r="A2" s="3">
        <v>1</v>
      </c>
      <c r="B2" s="15">
        <v>43511</v>
      </c>
      <c r="C2" s="16" t="s">
        <v>31</v>
      </c>
      <c r="D2" s="16" t="s">
        <v>31</v>
      </c>
      <c r="E2" s="16" t="s">
        <v>31</v>
      </c>
      <c r="F2" s="18" t="s">
        <v>14</v>
      </c>
      <c r="G2" s="17" t="s">
        <v>32</v>
      </c>
      <c r="H2" s="18" t="s">
        <v>33</v>
      </c>
      <c r="I2" s="19" t="s">
        <v>34</v>
      </c>
      <c r="J2" s="19" t="s">
        <v>27</v>
      </c>
      <c r="K2" s="20">
        <v>43524</v>
      </c>
      <c r="L2" s="20">
        <v>43570</v>
      </c>
      <c r="M2" s="20">
        <v>43747</v>
      </c>
      <c r="N2" s="19" t="s">
        <v>30</v>
      </c>
      <c r="O2" s="21" t="s">
        <v>101</v>
      </c>
    </row>
    <row r="3" spans="1:15" ht="25.5" x14ac:dyDescent="0.2">
      <c r="A3" s="3">
        <v>2</v>
      </c>
      <c r="B3" s="10">
        <v>43511</v>
      </c>
      <c r="C3" s="2" t="s">
        <v>22</v>
      </c>
      <c r="D3" s="2" t="s">
        <v>35</v>
      </c>
      <c r="E3" s="22" t="s">
        <v>36</v>
      </c>
      <c r="F3" s="4" t="s">
        <v>17</v>
      </c>
      <c r="G3" s="23" t="s">
        <v>37</v>
      </c>
      <c r="H3" s="2" t="s">
        <v>33</v>
      </c>
      <c r="I3" s="24" t="s">
        <v>38</v>
      </c>
      <c r="J3" s="6" t="s">
        <v>27</v>
      </c>
      <c r="K3" s="14">
        <v>43516</v>
      </c>
      <c r="L3" s="5"/>
      <c r="M3" s="14">
        <v>43514</v>
      </c>
      <c r="N3" s="6" t="s">
        <v>30</v>
      </c>
      <c r="O3" s="30" t="s">
        <v>73</v>
      </c>
    </row>
    <row r="4" spans="1:15" x14ac:dyDescent="0.2">
      <c r="A4" s="3">
        <v>3</v>
      </c>
      <c r="B4" s="10">
        <v>43511</v>
      </c>
      <c r="C4" s="2" t="s">
        <v>22</v>
      </c>
      <c r="D4" s="2" t="s">
        <v>39</v>
      </c>
      <c r="E4" s="4" t="s">
        <v>40</v>
      </c>
      <c r="F4" s="8" t="s">
        <v>20</v>
      </c>
      <c r="G4" s="23" t="s">
        <v>41</v>
      </c>
      <c r="H4" s="2" t="s">
        <v>33</v>
      </c>
      <c r="I4" s="4" t="s">
        <v>38</v>
      </c>
      <c r="J4" s="6" t="s">
        <v>26</v>
      </c>
      <c r="K4" s="14">
        <v>43516</v>
      </c>
      <c r="L4" s="5"/>
      <c r="M4" s="14">
        <v>43511</v>
      </c>
      <c r="N4" s="6" t="s">
        <v>30</v>
      </c>
      <c r="O4" s="30" t="s">
        <v>42</v>
      </c>
    </row>
    <row r="5" spans="1:15" ht="25.5" x14ac:dyDescent="0.2">
      <c r="A5" s="3">
        <v>4</v>
      </c>
      <c r="B5" s="10">
        <v>43511</v>
      </c>
      <c r="C5" s="2" t="s">
        <v>22</v>
      </c>
      <c r="D5" s="2" t="s">
        <v>39</v>
      </c>
      <c r="E5" s="4" t="s">
        <v>40</v>
      </c>
      <c r="F5" s="4" t="s">
        <v>20</v>
      </c>
      <c r="G5" s="23" t="s">
        <v>37</v>
      </c>
      <c r="H5" s="6" t="s">
        <v>33</v>
      </c>
      <c r="I5" s="4" t="s">
        <v>38</v>
      </c>
      <c r="J5" s="6" t="s">
        <v>26</v>
      </c>
      <c r="K5" s="14">
        <v>43516</v>
      </c>
      <c r="L5" s="5"/>
      <c r="M5" s="14">
        <v>43537</v>
      </c>
      <c r="N5" s="6" t="s">
        <v>30</v>
      </c>
      <c r="O5" s="30" t="s">
        <v>109</v>
      </c>
    </row>
    <row r="6" spans="1:15" ht="25.5" x14ac:dyDescent="0.2">
      <c r="A6" s="3">
        <v>5</v>
      </c>
      <c r="B6" s="10">
        <v>43511</v>
      </c>
      <c r="C6" s="2" t="s">
        <v>22</v>
      </c>
      <c r="D6" s="2" t="s">
        <v>43</v>
      </c>
      <c r="E6" s="4" t="s">
        <v>44</v>
      </c>
      <c r="F6" s="8" t="s">
        <v>47</v>
      </c>
      <c r="G6" s="23" t="s">
        <v>48</v>
      </c>
      <c r="H6" s="6" t="s">
        <v>33</v>
      </c>
      <c r="I6" s="4" t="s">
        <v>38</v>
      </c>
      <c r="J6" s="6" t="s">
        <v>27</v>
      </c>
      <c r="K6" s="14">
        <v>43516</v>
      </c>
      <c r="L6" s="14">
        <v>43554</v>
      </c>
      <c r="M6" s="14">
        <v>43747</v>
      </c>
      <c r="N6" s="6" t="s">
        <v>30</v>
      </c>
      <c r="O6" s="30" t="s">
        <v>110</v>
      </c>
    </row>
    <row r="7" spans="1:15" ht="63.75" x14ac:dyDescent="0.2">
      <c r="A7" s="3">
        <v>6</v>
      </c>
      <c r="B7" s="10">
        <v>43511</v>
      </c>
      <c r="C7" s="2" t="s">
        <v>23</v>
      </c>
      <c r="D7" s="2" t="s">
        <v>49</v>
      </c>
      <c r="E7" s="4" t="s">
        <v>50</v>
      </c>
      <c r="F7" s="8" t="s">
        <v>58</v>
      </c>
      <c r="G7" s="23" t="s">
        <v>51</v>
      </c>
      <c r="H7" s="2" t="s">
        <v>33</v>
      </c>
      <c r="I7" s="31" t="s">
        <v>38</v>
      </c>
      <c r="J7" s="6" t="s">
        <v>26</v>
      </c>
      <c r="K7" s="14">
        <v>43516</v>
      </c>
      <c r="L7" s="14">
        <v>43554</v>
      </c>
      <c r="M7" s="14">
        <v>43747</v>
      </c>
      <c r="N7" s="6" t="s">
        <v>30</v>
      </c>
      <c r="O7" s="30" t="s">
        <v>119</v>
      </c>
    </row>
    <row r="8" spans="1:15" ht="63.75" x14ac:dyDescent="0.2">
      <c r="A8" s="3">
        <v>7</v>
      </c>
      <c r="B8" s="10">
        <v>43511</v>
      </c>
      <c r="C8" s="2" t="s">
        <v>23</v>
      </c>
      <c r="D8" s="2" t="s">
        <v>49</v>
      </c>
      <c r="E8" s="4" t="s">
        <v>50</v>
      </c>
      <c r="F8" s="8" t="s">
        <v>58</v>
      </c>
      <c r="G8" s="23" t="s">
        <v>52</v>
      </c>
      <c r="H8" s="2" t="s">
        <v>33</v>
      </c>
      <c r="I8" s="4" t="s">
        <v>38</v>
      </c>
      <c r="J8" s="6" t="s">
        <v>26</v>
      </c>
      <c r="K8" s="14">
        <v>43514</v>
      </c>
      <c r="L8" s="5"/>
      <c r="M8" s="14">
        <v>43513</v>
      </c>
      <c r="N8" s="6" t="s">
        <v>30</v>
      </c>
      <c r="O8" s="30" t="s">
        <v>53</v>
      </c>
    </row>
    <row r="9" spans="1:15" ht="63.75" x14ac:dyDescent="0.2">
      <c r="A9" s="3">
        <v>8</v>
      </c>
      <c r="B9" s="10">
        <v>43511</v>
      </c>
      <c r="C9" s="2" t="s">
        <v>23</v>
      </c>
      <c r="D9" s="2" t="s">
        <v>49</v>
      </c>
      <c r="E9" s="4" t="s">
        <v>50</v>
      </c>
      <c r="F9" s="8" t="s">
        <v>58</v>
      </c>
      <c r="G9" s="23" t="s">
        <v>54</v>
      </c>
      <c r="H9" s="2" t="s">
        <v>33</v>
      </c>
      <c r="I9" s="31" t="s">
        <v>38</v>
      </c>
      <c r="J9" s="35" t="s">
        <v>27</v>
      </c>
      <c r="K9" s="14">
        <v>43516</v>
      </c>
      <c r="L9" s="14">
        <v>43534</v>
      </c>
      <c r="M9" s="14">
        <v>43531</v>
      </c>
      <c r="N9" s="6" t="s">
        <v>30</v>
      </c>
      <c r="O9" s="30" t="s">
        <v>55</v>
      </c>
    </row>
    <row r="10" spans="1:15" ht="63.75" x14ac:dyDescent="0.2">
      <c r="A10" s="3">
        <v>9</v>
      </c>
      <c r="B10" s="10">
        <v>43511</v>
      </c>
      <c r="C10" s="2" t="s">
        <v>23</v>
      </c>
      <c r="D10" s="2" t="s">
        <v>56</v>
      </c>
      <c r="E10" s="4" t="s">
        <v>57</v>
      </c>
      <c r="F10" s="8" t="s">
        <v>58</v>
      </c>
      <c r="G10" s="23" t="s">
        <v>59</v>
      </c>
      <c r="H10" s="2" t="s">
        <v>33</v>
      </c>
      <c r="I10" s="4" t="s">
        <v>38</v>
      </c>
      <c r="J10" s="6" t="s">
        <v>27</v>
      </c>
      <c r="K10" s="14">
        <v>43524</v>
      </c>
      <c r="L10" s="14">
        <v>43554</v>
      </c>
      <c r="M10" s="14">
        <v>43552</v>
      </c>
      <c r="N10" s="6" t="s">
        <v>30</v>
      </c>
      <c r="O10" s="30" t="s">
        <v>111</v>
      </c>
    </row>
    <row r="11" spans="1:15" ht="63.75" x14ac:dyDescent="0.2">
      <c r="A11" s="3">
        <v>10</v>
      </c>
      <c r="B11" s="10">
        <v>43511</v>
      </c>
      <c r="C11" s="2" t="s">
        <v>23</v>
      </c>
      <c r="D11" s="2" t="s">
        <v>56</v>
      </c>
      <c r="E11" s="4" t="s">
        <v>57</v>
      </c>
      <c r="F11" s="8" t="s">
        <v>58</v>
      </c>
      <c r="G11" s="23" t="s">
        <v>60</v>
      </c>
      <c r="H11" s="2" t="s">
        <v>33</v>
      </c>
      <c r="I11" s="4" t="s">
        <v>38</v>
      </c>
      <c r="J11" s="4" t="s">
        <v>27</v>
      </c>
      <c r="K11" s="14">
        <v>43524</v>
      </c>
      <c r="L11" s="5"/>
      <c r="M11" s="14">
        <v>43529</v>
      </c>
      <c r="N11" s="6" t="s">
        <v>30</v>
      </c>
      <c r="O11" s="30" t="s">
        <v>102</v>
      </c>
    </row>
    <row r="12" spans="1:15" x14ac:dyDescent="0.2">
      <c r="A12" s="3">
        <v>11</v>
      </c>
      <c r="B12" s="10">
        <v>43511</v>
      </c>
      <c r="C12" s="2" t="s">
        <v>22</v>
      </c>
      <c r="D12" s="2" t="s">
        <v>61</v>
      </c>
      <c r="E12" s="4" t="s">
        <v>62</v>
      </c>
      <c r="F12" s="4" t="s">
        <v>17</v>
      </c>
      <c r="G12" s="12" t="s">
        <v>63</v>
      </c>
      <c r="H12" s="2" t="s">
        <v>33</v>
      </c>
      <c r="I12" s="6" t="s">
        <v>38</v>
      </c>
      <c r="J12" s="6" t="s">
        <v>27</v>
      </c>
      <c r="K12" s="14">
        <v>43527</v>
      </c>
      <c r="L12" s="5"/>
      <c r="M12" s="14">
        <v>43508</v>
      </c>
      <c r="N12" s="6" t="s">
        <v>30</v>
      </c>
      <c r="O12" s="25" t="s">
        <v>64</v>
      </c>
    </row>
    <row r="13" spans="1:15" ht="63.75" x14ac:dyDescent="0.2">
      <c r="A13" s="3">
        <v>12</v>
      </c>
      <c r="B13" s="10">
        <v>43511</v>
      </c>
      <c r="C13" s="2" t="s">
        <v>22</v>
      </c>
      <c r="D13" s="2" t="s">
        <v>65</v>
      </c>
      <c r="E13" s="4" t="s">
        <v>66</v>
      </c>
      <c r="F13" s="8" t="s">
        <v>67</v>
      </c>
      <c r="G13" s="23" t="s">
        <v>68</v>
      </c>
      <c r="H13" s="2" t="s">
        <v>33</v>
      </c>
      <c r="I13" s="8" t="s">
        <v>38</v>
      </c>
      <c r="J13" s="4" t="s">
        <v>27</v>
      </c>
      <c r="K13" s="14">
        <v>43516</v>
      </c>
      <c r="L13" s="5"/>
      <c r="M13" s="14">
        <v>43515</v>
      </c>
      <c r="N13" s="6" t="s">
        <v>30</v>
      </c>
      <c r="O13" s="30" t="s">
        <v>69</v>
      </c>
    </row>
    <row r="14" spans="1:15" ht="25.5" x14ac:dyDescent="0.2">
      <c r="A14" s="3">
        <v>13</v>
      </c>
      <c r="B14" s="10">
        <v>43514</v>
      </c>
      <c r="C14" s="2" t="s">
        <v>22</v>
      </c>
      <c r="D14" s="32" t="s">
        <v>70</v>
      </c>
      <c r="E14" s="22" t="s">
        <v>50</v>
      </c>
      <c r="F14" s="8" t="s">
        <v>17</v>
      </c>
      <c r="G14" s="23" t="s">
        <v>72</v>
      </c>
      <c r="H14" s="2" t="s">
        <v>33</v>
      </c>
      <c r="I14" s="4" t="s">
        <v>38</v>
      </c>
      <c r="J14" s="6" t="s">
        <v>27</v>
      </c>
      <c r="K14" s="14">
        <v>43516</v>
      </c>
      <c r="L14" s="14">
        <v>43697</v>
      </c>
      <c r="M14" s="14">
        <v>43747</v>
      </c>
      <c r="N14" s="6" t="s">
        <v>30</v>
      </c>
      <c r="O14" s="30" t="s">
        <v>71</v>
      </c>
    </row>
    <row r="15" spans="1:15" x14ac:dyDescent="0.2">
      <c r="A15" s="3">
        <v>14</v>
      </c>
      <c r="B15" s="10">
        <v>43514</v>
      </c>
      <c r="C15" s="2" t="s">
        <v>22</v>
      </c>
      <c r="D15" s="2" t="s">
        <v>74</v>
      </c>
      <c r="E15" s="4" t="s">
        <v>75</v>
      </c>
      <c r="F15" s="4" t="s">
        <v>17</v>
      </c>
      <c r="G15" s="23" t="s">
        <v>77</v>
      </c>
      <c r="H15" s="2" t="s">
        <v>33</v>
      </c>
      <c r="I15" s="4" t="s">
        <v>38</v>
      </c>
      <c r="J15" s="6" t="s">
        <v>27</v>
      </c>
      <c r="K15" s="14">
        <v>43516</v>
      </c>
      <c r="L15" s="14">
        <v>43697</v>
      </c>
      <c r="M15" s="14">
        <v>43747</v>
      </c>
      <c r="N15" s="6" t="s">
        <v>30</v>
      </c>
      <c r="O15" s="30" t="s">
        <v>76</v>
      </c>
    </row>
    <row r="16" spans="1:15" x14ac:dyDescent="0.2">
      <c r="A16" s="3">
        <v>15</v>
      </c>
      <c r="B16" s="10">
        <v>43514</v>
      </c>
      <c r="C16" s="2" t="s">
        <v>22</v>
      </c>
      <c r="D16" s="2" t="s">
        <v>78</v>
      </c>
      <c r="E16" s="4" t="s">
        <v>79</v>
      </c>
      <c r="F16" s="4" t="s">
        <v>17</v>
      </c>
      <c r="G16" s="23" t="s">
        <v>77</v>
      </c>
      <c r="H16" s="2" t="s">
        <v>33</v>
      </c>
      <c r="I16" s="4" t="s">
        <v>38</v>
      </c>
      <c r="J16" s="6" t="s">
        <v>27</v>
      </c>
      <c r="K16" s="14">
        <v>43516</v>
      </c>
      <c r="L16" s="14">
        <v>43697</v>
      </c>
      <c r="M16" s="14">
        <v>43747</v>
      </c>
      <c r="N16" s="6" t="s">
        <v>30</v>
      </c>
      <c r="O16" s="30" t="s">
        <v>76</v>
      </c>
    </row>
    <row r="17" spans="1:18" ht="25.5" x14ac:dyDescent="0.2">
      <c r="A17" s="3">
        <v>16</v>
      </c>
      <c r="B17" s="10">
        <v>43514</v>
      </c>
      <c r="C17" s="2" t="s">
        <v>22</v>
      </c>
      <c r="D17" s="2" t="s">
        <v>80</v>
      </c>
      <c r="E17" s="4" t="s">
        <v>81</v>
      </c>
      <c r="F17" s="4" t="s">
        <v>18</v>
      </c>
      <c r="G17" s="23" t="s">
        <v>37</v>
      </c>
      <c r="H17" s="2" t="s">
        <v>33</v>
      </c>
      <c r="I17" s="4" t="s">
        <v>38</v>
      </c>
      <c r="J17" s="4" t="s">
        <v>27</v>
      </c>
      <c r="K17" s="14">
        <v>43539</v>
      </c>
      <c r="L17" s="5"/>
      <c r="M17" s="14">
        <v>43525</v>
      </c>
      <c r="N17" s="6" t="s">
        <v>30</v>
      </c>
      <c r="O17" s="30" t="s">
        <v>120</v>
      </c>
    </row>
    <row r="18" spans="1:18" ht="63.75" x14ac:dyDescent="0.2">
      <c r="A18" s="3">
        <v>17</v>
      </c>
      <c r="B18" s="10">
        <v>43516</v>
      </c>
      <c r="C18" s="2" t="s">
        <v>22</v>
      </c>
      <c r="D18" s="2" t="s">
        <v>65</v>
      </c>
      <c r="E18" s="4" t="s">
        <v>66</v>
      </c>
      <c r="F18" s="8" t="s">
        <v>67</v>
      </c>
      <c r="G18" s="23" t="s">
        <v>82</v>
      </c>
      <c r="H18" s="2" t="s">
        <v>33</v>
      </c>
      <c r="I18" s="4" t="s">
        <v>38</v>
      </c>
      <c r="J18" s="4" t="s">
        <v>27</v>
      </c>
      <c r="K18" s="33" t="s">
        <v>83</v>
      </c>
      <c r="L18" s="5"/>
      <c r="M18" s="14">
        <v>43525</v>
      </c>
      <c r="N18" s="4" t="s">
        <v>30</v>
      </c>
      <c r="O18" s="30" t="s">
        <v>84</v>
      </c>
      <c r="R18" s="36" t="s">
        <v>182</v>
      </c>
    </row>
    <row r="19" spans="1:18" x14ac:dyDescent="0.2">
      <c r="A19" s="3">
        <v>18</v>
      </c>
      <c r="B19" s="10">
        <v>43516</v>
      </c>
      <c r="C19" s="2" t="s">
        <v>22</v>
      </c>
      <c r="D19" s="2" t="s">
        <v>85</v>
      </c>
      <c r="E19" s="4" t="s">
        <v>86</v>
      </c>
      <c r="F19" s="4" t="s">
        <v>20</v>
      </c>
      <c r="G19" s="23" t="s">
        <v>87</v>
      </c>
      <c r="H19" s="2" t="s">
        <v>33</v>
      </c>
      <c r="I19" s="4" t="s">
        <v>38</v>
      </c>
      <c r="J19" s="6" t="s">
        <v>27</v>
      </c>
      <c r="K19" s="14">
        <v>43534</v>
      </c>
      <c r="L19" s="5"/>
      <c r="M19" s="14">
        <v>43621</v>
      </c>
      <c r="N19" s="6" t="s">
        <v>30</v>
      </c>
      <c r="O19" s="30" t="s">
        <v>88</v>
      </c>
    </row>
    <row r="20" spans="1:18" ht="63.75" x14ac:dyDescent="0.2">
      <c r="A20" s="3">
        <v>19</v>
      </c>
      <c r="B20" s="10">
        <v>43516</v>
      </c>
      <c r="C20" s="2" t="s">
        <v>22</v>
      </c>
      <c r="D20" s="2" t="s">
        <v>65</v>
      </c>
      <c r="E20" s="4" t="s">
        <v>66</v>
      </c>
      <c r="F20" s="8" t="s">
        <v>67</v>
      </c>
      <c r="G20" s="34" t="s">
        <v>89</v>
      </c>
      <c r="H20" s="8" t="s">
        <v>33</v>
      </c>
      <c r="I20" s="4" t="s">
        <v>38</v>
      </c>
      <c r="J20" s="4" t="s">
        <v>27</v>
      </c>
      <c r="K20" s="14">
        <v>43534</v>
      </c>
      <c r="L20" s="5"/>
      <c r="M20" s="14">
        <v>43554</v>
      </c>
      <c r="N20" s="6" t="s">
        <v>30</v>
      </c>
      <c r="O20" s="30" t="s">
        <v>152</v>
      </c>
    </row>
    <row r="21" spans="1:18" s="26" customFormat="1" ht="25.5" x14ac:dyDescent="0.2">
      <c r="A21" s="3">
        <v>20</v>
      </c>
      <c r="B21" s="10">
        <v>43516</v>
      </c>
      <c r="C21" s="2" t="s">
        <v>22</v>
      </c>
      <c r="D21" s="2" t="s">
        <v>35</v>
      </c>
      <c r="E21" s="4" t="str">
        <f>IF(RiskTable[[#This Row],[Name]]&lt;&gt;"",VLOOKUP(RiskTable[[#This Row],[Name]],D:F,2,0),"")</f>
        <v>Kazakstan</v>
      </c>
      <c r="F21" s="8" t="str">
        <f>IF(RiskTable[[#This Row],[Name]]&lt;&gt;"",VLOOKUP(RiskTable[[#This Row],[Name]],D:F,3,0),"")</f>
        <v>Rule Engine</v>
      </c>
      <c r="G21" s="34" t="s">
        <v>90</v>
      </c>
      <c r="H21" s="4" t="s">
        <v>33</v>
      </c>
      <c r="I21" s="4" t="s">
        <v>38</v>
      </c>
      <c r="J21" s="6" t="s">
        <v>26</v>
      </c>
      <c r="K21" s="14">
        <v>43518</v>
      </c>
      <c r="L21" s="14">
        <v>43549</v>
      </c>
      <c r="M21" s="14">
        <v>43542</v>
      </c>
      <c r="N21" s="6" t="s">
        <v>30</v>
      </c>
      <c r="O21" s="30" t="s">
        <v>116</v>
      </c>
    </row>
    <row r="22" spans="1:18" s="26" customFormat="1" ht="25.5" x14ac:dyDescent="0.2">
      <c r="A22" s="3">
        <v>21</v>
      </c>
      <c r="B22" s="10">
        <v>43517</v>
      </c>
      <c r="C22" s="2" t="s">
        <v>23</v>
      </c>
      <c r="D22" s="2" t="s">
        <v>74</v>
      </c>
      <c r="E22" s="4" t="str">
        <f>IF(RiskTable[[#This Row],[Name]]&lt;&gt;"",VLOOKUP(RiskTable[[#This Row],[Name]],D:F,2,0),"")</f>
        <v>Maroc</v>
      </c>
      <c r="F22" s="4" t="str">
        <f>IF(RiskTable[[#This Row],[Name]]&lt;&gt;"",VLOOKUP(RiskTable[[#This Row],[Name]],D:F,3,0),"")</f>
        <v>Rule Engine</v>
      </c>
      <c r="G22" s="13" t="s">
        <v>91</v>
      </c>
      <c r="H22" s="8" t="s">
        <v>33</v>
      </c>
      <c r="I22" s="6" t="s">
        <v>38</v>
      </c>
      <c r="J22" s="6" t="s">
        <v>27</v>
      </c>
      <c r="K22" s="14">
        <v>43525</v>
      </c>
      <c r="L22" s="14">
        <v>43544</v>
      </c>
      <c r="M22" s="14">
        <v>43539</v>
      </c>
      <c r="N22" s="6" t="s">
        <v>30</v>
      </c>
      <c r="O22" s="25" t="s">
        <v>117</v>
      </c>
    </row>
    <row r="23" spans="1:18" s="26" customFormat="1" ht="51" x14ac:dyDescent="0.2">
      <c r="A23" s="3">
        <v>22</v>
      </c>
      <c r="B23" s="10">
        <v>43517</v>
      </c>
      <c r="C23" s="2" t="s">
        <v>22</v>
      </c>
      <c r="D23" s="2" t="s">
        <v>61</v>
      </c>
      <c r="E23" s="4" t="str">
        <f>IF(RiskTable[[#This Row],[Name]]&lt;&gt;"",VLOOKUP(RiskTable[[#This Row],[Name]],D:F,2,0),"")</f>
        <v>Ireland</v>
      </c>
      <c r="F23" s="4" t="str">
        <f>IF(RiskTable[[#This Row],[Name]]&lt;&gt;"",VLOOKUP(RiskTable[[#This Row],[Name]],D:F,3,0),"")</f>
        <v>Rule Engine</v>
      </c>
      <c r="G23" s="13" t="s">
        <v>92</v>
      </c>
      <c r="H23" s="4" t="s">
        <v>33</v>
      </c>
      <c r="I23" s="6" t="s">
        <v>38</v>
      </c>
      <c r="J23" s="6" t="s">
        <v>27</v>
      </c>
      <c r="K23" s="14">
        <v>43530</v>
      </c>
      <c r="L23" s="14">
        <v>43557</v>
      </c>
      <c r="M23" s="14">
        <v>43621</v>
      </c>
      <c r="N23" s="6" t="s">
        <v>30</v>
      </c>
      <c r="O23" s="30" t="s">
        <v>123</v>
      </c>
    </row>
    <row r="24" spans="1:18" ht="76.5" x14ac:dyDescent="0.2">
      <c r="A24" s="2">
        <v>23</v>
      </c>
      <c r="B24" s="10">
        <v>43517</v>
      </c>
      <c r="C24" s="2" t="s">
        <v>22</v>
      </c>
      <c r="D24" s="2" t="s">
        <v>93</v>
      </c>
      <c r="E24" s="4" t="s">
        <v>94</v>
      </c>
      <c r="F24" s="2" t="s">
        <v>18</v>
      </c>
      <c r="G24" s="34" t="s">
        <v>95</v>
      </c>
      <c r="H24" s="4" t="s">
        <v>33</v>
      </c>
      <c r="I24" s="4" t="s">
        <v>38</v>
      </c>
      <c r="J24" s="6" t="s">
        <v>27</v>
      </c>
      <c r="K24" s="14">
        <v>43530</v>
      </c>
      <c r="L24" s="5"/>
      <c r="M24" s="14">
        <v>43547</v>
      </c>
      <c r="N24" s="6" t="s">
        <v>30</v>
      </c>
      <c r="O24" s="30" t="s">
        <v>151</v>
      </c>
    </row>
    <row r="25" spans="1:18" ht="38.25" x14ac:dyDescent="0.2">
      <c r="A25" s="2">
        <v>24</v>
      </c>
      <c r="B25" s="10">
        <v>43517</v>
      </c>
      <c r="C25" s="2" t="s">
        <v>21</v>
      </c>
      <c r="D25" s="32" t="s">
        <v>31</v>
      </c>
      <c r="E25" s="4" t="str">
        <f>IF(RiskTable[[#This Row],[Name]]&lt;&gt;"",VLOOKUP(RiskTable[[#This Row],[Name]],D:F,2,0),"")</f>
        <v>-</v>
      </c>
      <c r="F25" s="2" t="s">
        <v>20</v>
      </c>
      <c r="G25" s="34" t="s">
        <v>96</v>
      </c>
      <c r="H25" s="4" t="s">
        <v>33</v>
      </c>
      <c r="I25" s="4" t="s">
        <v>38</v>
      </c>
      <c r="J25" s="6" t="s">
        <v>27</v>
      </c>
      <c r="K25" s="14">
        <v>43532</v>
      </c>
      <c r="L25" s="5"/>
      <c r="M25" s="14">
        <v>43530</v>
      </c>
      <c r="N25" s="6" t="s">
        <v>30</v>
      </c>
      <c r="O25" s="30" t="s">
        <v>103</v>
      </c>
    </row>
    <row r="26" spans="1:18" ht="25.5" x14ac:dyDescent="0.2">
      <c r="A26" s="2">
        <v>25</v>
      </c>
      <c r="B26" s="10">
        <v>43517</v>
      </c>
      <c r="C26" s="2" t="s">
        <v>21</v>
      </c>
      <c r="D26" s="32" t="s">
        <v>31</v>
      </c>
      <c r="E26" s="4" t="str">
        <f>IF(RiskTable[[#This Row],[Name]]&lt;&gt;"",VLOOKUP(RiskTable[[#This Row],[Name]],D:F,2,0),"")</f>
        <v>-</v>
      </c>
      <c r="F26" s="2" t="s">
        <v>20</v>
      </c>
      <c r="G26" s="34" t="s">
        <v>97</v>
      </c>
      <c r="H26" s="4" t="s">
        <v>33</v>
      </c>
      <c r="I26" s="4" t="s">
        <v>38</v>
      </c>
      <c r="J26" s="4" t="s">
        <v>27</v>
      </c>
      <c r="K26" s="14">
        <v>43532</v>
      </c>
      <c r="L26" s="5"/>
      <c r="M26" s="14">
        <v>43544</v>
      </c>
      <c r="N26" s="6" t="s">
        <v>30</v>
      </c>
      <c r="O26" s="30" t="s">
        <v>98</v>
      </c>
    </row>
    <row r="27" spans="1:18" ht="25.5" x14ac:dyDescent="0.2">
      <c r="A27" s="2">
        <v>26</v>
      </c>
      <c r="B27" s="10">
        <v>43528</v>
      </c>
      <c r="C27" s="2" t="s">
        <v>21</v>
      </c>
      <c r="D27" s="32" t="s">
        <v>31</v>
      </c>
      <c r="E27" s="4" t="str">
        <f>IF(RiskTable[[#This Row],[Name]]&lt;&gt;"",VLOOKUP(RiskTable[[#This Row],[Name]],D:F,2,0),"")</f>
        <v>-</v>
      </c>
      <c r="F27" s="2" t="s">
        <v>20</v>
      </c>
      <c r="G27" s="13" t="s">
        <v>99</v>
      </c>
      <c r="H27" s="4" t="s">
        <v>33</v>
      </c>
      <c r="I27" s="6" t="s">
        <v>38</v>
      </c>
      <c r="J27" s="6" t="s">
        <v>27</v>
      </c>
      <c r="K27" s="14">
        <v>43748</v>
      </c>
      <c r="L27" s="5"/>
      <c r="M27" s="14">
        <v>43570</v>
      </c>
      <c r="N27" s="6" t="s">
        <v>30</v>
      </c>
      <c r="O27" s="25" t="s">
        <v>100</v>
      </c>
    </row>
    <row r="28" spans="1:18" x14ac:dyDescent="0.2">
      <c r="A28" s="2">
        <v>27</v>
      </c>
      <c r="B28" s="10">
        <v>43531</v>
      </c>
      <c r="C28" s="2" t="s">
        <v>22</v>
      </c>
      <c r="D28" s="2" t="s">
        <v>128</v>
      </c>
      <c r="E28" s="4" t="s">
        <v>104</v>
      </c>
      <c r="F28" s="2" t="s">
        <v>20</v>
      </c>
      <c r="G28" s="13" t="s">
        <v>105</v>
      </c>
      <c r="H28" s="4" t="s">
        <v>33</v>
      </c>
      <c r="I28" s="6" t="s">
        <v>38</v>
      </c>
      <c r="J28" s="6" t="s">
        <v>27</v>
      </c>
      <c r="K28" s="14">
        <v>43585</v>
      </c>
      <c r="L28" s="5"/>
      <c r="M28" s="14">
        <v>43553</v>
      </c>
      <c r="N28" s="6" t="s">
        <v>30</v>
      </c>
      <c r="O28" s="25" t="s">
        <v>106</v>
      </c>
    </row>
    <row r="29" spans="1:18" x14ac:dyDescent="0.2">
      <c r="A29" s="2">
        <v>28</v>
      </c>
      <c r="B29" s="10">
        <v>43531</v>
      </c>
      <c r="C29" s="2" t="s">
        <v>21</v>
      </c>
      <c r="D29" s="32" t="s">
        <v>31</v>
      </c>
      <c r="E29" s="4" t="str">
        <f>IF(RiskTable[[#This Row],[Name]]&lt;&gt;"",VLOOKUP(RiskTable[[#This Row],[Name]],D:F,2,0),"")</f>
        <v>-</v>
      </c>
      <c r="F29" s="2" t="s">
        <v>20</v>
      </c>
      <c r="G29" s="13" t="s">
        <v>107</v>
      </c>
      <c r="H29" s="4" t="s">
        <v>33</v>
      </c>
      <c r="I29" s="6" t="s">
        <v>38</v>
      </c>
      <c r="J29" s="6" t="s">
        <v>28</v>
      </c>
      <c r="K29" s="14">
        <v>43585</v>
      </c>
      <c r="L29" s="5"/>
      <c r="M29" s="14">
        <v>43646</v>
      </c>
      <c r="N29" s="6" t="s">
        <v>30</v>
      </c>
      <c r="O29" s="25" t="s">
        <v>108</v>
      </c>
    </row>
    <row r="30" spans="1:18" x14ac:dyDescent="0.2">
      <c r="A30" s="2">
        <v>29</v>
      </c>
      <c r="B30" s="10">
        <v>43531</v>
      </c>
      <c r="C30" s="2" t="s">
        <v>22</v>
      </c>
      <c r="D30" s="2" t="s">
        <v>112</v>
      </c>
      <c r="E30" s="4" t="s">
        <v>75</v>
      </c>
      <c r="F30" s="2" t="s">
        <v>20</v>
      </c>
      <c r="G30" s="34" t="s">
        <v>113</v>
      </c>
      <c r="H30" s="4" t="s">
        <v>33</v>
      </c>
      <c r="I30" s="4" t="s">
        <v>38</v>
      </c>
      <c r="J30" s="6" t="s">
        <v>27</v>
      </c>
      <c r="K30" s="14">
        <v>43617</v>
      </c>
      <c r="L30" s="5"/>
      <c r="M30" s="14">
        <v>43621</v>
      </c>
      <c r="N30" s="6" t="s">
        <v>30</v>
      </c>
      <c r="O30" s="30" t="s">
        <v>114</v>
      </c>
    </row>
    <row r="31" spans="1:18" ht="25.5" x14ac:dyDescent="0.2">
      <c r="A31" s="2">
        <v>30</v>
      </c>
      <c r="B31" s="10">
        <v>43537</v>
      </c>
      <c r="C31" s="2" t="s">
        <v>22</v>
      </c>
      <c r="D31" s="2" t="s">
        <v>115</v>
      </c>
      <c r="E31" s="4" t="s">
        <v>104</v>
      </c>
      <c r="F31" s="2" t="s">
        <v>20</v>
      </c>
      <c r="G31" s="34" t="s">
        <v>150</v>
      </c>
      <c r="H31" s="4" t="s">
        <v>33</v>
      </c>
      <c r="I31" s="4" t="s">
        <v>38</v>
      </c>
      <c r="J31" s="6" t="s">
        <v>27</v>
      </c>
      <c r="K31" s="14">
        <v>43709</v>
      </c>
      <c r="L31" s="5"/>
      <c r="M31" s="14">
        <v>43552</v>
      </c>
      <c r="N31" s="6" t="s">
        <v>30</v>
      </c>
      <c r="O31" s="30" t="s">
        <v>118</v>
      </c>
    </row>
    <row r="32" spans="1:18" x14ac:dyDescent="0.2">
      <c r="A32" s="2">
        <v>31</v>
      </c>
      <c r="B32" s="10">
        <v>43544</v>
      </c>
      <c r="C32" s="2" t="s">
        <v>21</v>
      </c>
      <c r="D32" s="32" t="s">
        <v>31</v>
      </c>
      <c r="E32" s="4" t="str">
        <f>IF(RiskTable[[#This Row],[Name]]&lt;&gt;"",VLOOKUP(RiskTable[[#This Row],[Name]],D:F,2,0),"")</f>
        <v>-</v>
      </c>
      <c r="F32" s="2" t="s">
        <v>20</v>
      </c>
      <c r="G32" s="34" t="s">
        <v>121</v>
      </c>
      <c r="H32" s="4" t="s">
        <v>33</v>
      </c>
      <c r="I32" s="4" t="s">
        <v>38</v>
      </c>
      <c r="J32" s="4" t="s">
        <v>27</v>
      </c>
      <c r="K32" s="14">
        <v>43560</v>
      </c>
      <c r="L32" s="5"/>
      <c r="M32" s="14">
        <v>43646</v>
      </c>
      <c r="N32" s="6" t="s">
        <v>30</v>
      </c>
      <c r="O32" s="30" t="s">
        <v>122</v>
      </c>
    </row>
    <row r="33" spans="1:18" ht="25.5" x14ac:dyDescent="0.2">
      <c r="A33" s="2">
        <v>32</v>
      </c>
      <c r="B33" s="10">
        <v>43546</v>
      </c>
      <c r="C33" s="2" t="s">
        <v>22</v>
      </c>
      <c r="D33" s="2" t="s">
        <v>124</v>
      </c>
      <c r="E33" s="4" t="s">
        <v>125</v>
      </c>
      <c r="F33" s="2" t="s">
        <v>126</v>
      </c>
      <c r="G33" s="34" t="s">
        <v>48</v>
      </c>
      <c r="H33" s="4" t="s">
        <v>33</v>
      </c>
      <c r="I33" s="4" t="s">
        <v>38</v>
      </c>
      <c r="J33" s="4" t="s">
        <v>27</v>
      </c>
      <c r="K33" s="14">
        <v>43570</v>
      </c>
      <c r="L33" s="5"/>
      <c r="M33" s="14">
        <v>43747</v>
      </c>
      <c r="N33" s="6" t="s">
        <v>30</v>
      </c>
      <c r="O33" s="30" t="s">
        <v>127</v>
      </c>
    </row>
    <row r="34" spans="1:18" x14ac:dyDescent="0.2">
      <c r="A34" s="2">
        <v>33</v>
      </c>
      <c r="B34" s="10">
        <v>43546</v>
      </c>
      <c r="C34" s="2" t="s">
        <v>22</v>
      </c>
      <c r="D34" s="2" t="s">
        <v>129</v>
      </c>
      <c r="E34" s="4" t="s">
        <v>104</v>
      </c>
      <c r="F34" s="2" t="s">
        <v>17</v>
      </c>
      <c r="G34" s="34" t="s">
        <v>130</v>
      </c>
      <c r="H34" s="4" t="s">
        <v>33</v>
      </c>
      <c r="I34" s="4" t="s">
        <v>38</v>
      </c>
      <c r="J34" s="6" t="s">
        <v>27</v>
      </c>
      <c r="K34" s="14">
        <v>43570</v>
      </c>
      <c r="L34" s="5"/>
      <c r="M34" s="14">
        <v>43747</v>
      </c>
      <c r="N34" s="6" t="s">
        <v>30</v>
      </c>
      <c r="O34" s="30" t="s">
        <v>131</v>
      </c>
    </row>
    <row r="35" spans="1:18" ht="38.25" x14ac:dyDescent="0.2">
      <c r="A35" s="2">
        <v>34</v>
      </c>
      <c r="B35" s="10">
        <v>43546</v>
      </c>
      <c r="C35" s="2" t="s">
        <v>22</v>
      </c>
      <c r="D35" s="2" t="s">
        <v>132</v>
      </c>
      <c r="E35" s="4" t="s">
        <v>133</v>
      </c>
      <c r="F35" s="2" t="s">
        <v>134</v>
      </c>
      <c r="G35" s="34" t="s">
        <v>135</v>
      </c>
      <c r="H35" s="4" t="s">
        <v>33</v>
      </c>
      <c r="I35" s="4" t="s">
        <v>38</v>
      </c>
      <c r="J35" s="4" t="s">
        <v>27</v>
      </c>
      <c r="K35" s="14">
        <v>43570</v>
      </c>
      <c r="L35" s="5"/>
      <c r="M35" s="14">
        <v>43588</v>
      </c>
      <c r="N35" s="6" t="s">
        <v>30</v>
      </c>
      <c r="O35" s="30" t="s">
        <v>136</v>
      </c>
    </row>
    <row r="36" spans="1:18" ht="21.6" customHeight="1" x14ac:dyDescent="0.2">
      <c r="A36" s="2">
        <v>35</v>
      </c>
      <c r="B36" s="10">
        <v>43546</v>
      </c>
      <c r="C36" s="2" t="s">
        <v>22</v>
      </c>
      <c r="D36" s="2" t="s">
        <v>39</v>
      </c>
      <c r="E36" s="4" t="str">
        <f>IF(RiskTable[[#This Row],[Name]]&lt;&gt;"",VLOOKUP(RiskTable[[#This Row],[Name]],D:F,2,0),"")</f>
        <v>Danemark</v>
      </c>
      <c r="F36" s="2" t="str">
        <f>IF(RiskTable[[#This Row],[Name]]&lt;&gt;"",VLOOKUP(RiskTable[[#This Row],[Name]],D:F,3,0),"")</f>
        <v>All</v>
      </c>
      <c r="G36" s="34" t="s">
        <v>97</v>
      </c>
      <c r="H36" s="4" t="s">
        <v>33</v>
      </c>
      <c r="I36" s="4" t="s">
        <v>38</v>
      </c>
      <c r="J36" s="6" t="s">
        <v>28</v>
      </c>
      <c r="K36" s="14">
        <v>43617</v>
      </c>
      <c r="L36" s="5"/>
      <c r="M36" s="5"/>
      <c r="N36" s="6" t="s">
        <v>30</v>
      </c>
      <c r="O36" s="30" t="s">
        <v>137</v>
      </c>
    </row>
    <row r="37" spans="1:18" ht="25.5" x14ac:dyDescent="0.2">
      <c r="A37" s="2">
        <v>36</v>
      </c>
      <c r="B37" s="10">
        <v>43546</v>
      </c>
      <c r="C37" s="2" t="s">
        <v>22</v>
      </c>
      <c r="D37" s="2" t="s">
        <v>138</v>
      </c>
      <c r="E37" s="4" t="s">
        <v>125</v>
      </c>
      <c r="F37" s="2" t="s">
        <v>17</v>
      </c>
      <c r="G37" s="34" t="s">
        <v>139</v>
      </c>
      <c r="H37" s="4" t="s">
        <v>33</v>
      </c>
      <c r="I37" s="4" t="s">
        <v>38</v>
      </c>
      <c r="J37" s="4" t="s">
        <v>27</v>
      </c>
      <c r="K37" s="14">
        <v>43570</v>
      </c>
      <c r="L37" s="5"/>
      <c r="M37" s="5"/>
      <c r="N37" s="6" t="s">
        <v>30</v>
      </c>
      <c r="O37" s="30" t="s">
        <v>140</v>
      </c>
    </row>
    <row r="38" spans="1:18" x14ac:dyDescent="0.2">
      <c r="A38" s="2">
        <v>37</v>
      </c>
      <c r="B38" s="10">
        <v>43546</v>
      </c>
      <c r="C38" s="2" t="s">
        <v>23</v>
      </c>
      <c r="D38" s="32" t="s">
        <v>31</v>
      </c>
      <c r="E38" s="22" t="s">
        <v>31</v>
      </c>
      <c r="F38" s="2" t="s">
        <v>20</v>
      </c>
      <c r="G38" s="34" t="s">
        <v>141</v>
      </c>
      <c r="H38" s="4" t="s">
        <v>33</v>
      </c>
      <c r="I38" s="4" t="s">
        <v>38</v>
      </c>
      <c r="J38" s="4" t="s">
        <v>27</v>
      </c>
      <c r="K38" s="14">
        <v>43617</v>
      </c>
      <c r="L38" s="5"/>
      <c r="M38" s="5"/>
      <c r="N38" s="6" t="s">
        <v>29</v>
      </c>
      <c r="O38" s="30" t="s">
        <v>142</v>
      </c>
    </row>
    <row r="39" spans="1:18" x14ac:dyDescent="0.2">
      <c r="A39" s="2">
        <v>38</v>
      </c>
      <c r="B39" s="10">
        <v>43552</v>
      </c>
      <c r="C39" s="2" t="s">
        <v>22</v>
      </c>
      <c r="D39" s="2"/>
      <c r="E39" s="4" t="s">
        <v>143</v>
      </c>
      <c r="F39" s="2" t="s">
        <v>18</v>
      </c>
      <c r="G39" s="34" t="s">
        <v>144</v>
      </c>
      <c r="H39" s="4" t="s">
        <v>33</v>
      </c>
      <c r="I39" s="4" t="s">
        <v>38</v>
      </c>
      <c r="J39" s="6" t="s">
        <v>26</v>
      </c>
      <c r="K39" s="14">
        <v>43591</v>
      </c>
      <c r="L39" s="5"/>
      <c r="M39" s="14">
        <v>43553</v>
      </c>
      <c r="N39" s="6" t="s">
        <v>30</v>
      </c>
      <c r="O39" s="30" t="s">
        <v>145</v>
      </c>
    </row>
    <row r="40" spans="1:18" ht="51" x14ac:dyDescent="0.2">
      <c r="A40" s="2">
        <v>39</v>
      </c>
      <c r="B40" s="10">
        <v>43553</v>
      </c>
      <c r="C40" s="2" t="s">
        <v>21</v>
      </c>
      <c r="D40" s="32" t="s">
        <v>31</v>
      </c>
      <c r="E40" s="22" t="s">
        <v>31</v>
      </c>
      <c r="F40" s="2" t="s">
        <v>20</v>
      </c>
      <c r="G40" s="34" t="s">
        <v>146</v>
      </c>
      <c r="H40" s="4" t="s">
        <v>33</v>
      </c>
      <c r="I40" s="4" t="s">
        <v>38</v>
      </c>
      <c r="J40" s="14" t="s">
        <v>27</v>
      </c>
      <c r="K40" s="14">
        <v>43570</v>
      </c>
      <c r="L40" s="14">
        <v>43876</v>
      </c>
      <c r="M40" s="6"/>
      <c r="N40" s="6" t="s">
        <v>29</v>
      </c>
      <c r="O40" s="29" t="s">
        <v>230</v>
      </c>
    </row>
    <row r="41" spans="1:18" x14ac:dyDescent="0.2">
      <c r="A41" s="2">
        <v>40</v>
      </c>
      <c r="B41" s="10">
        <v>43553</v>
      </c>
      <c r="C41" s="2" t="s">
        <v>22</v>
      </c>
      <c r="D41" s="2" t="s">
        <v>128</v>
      </c>
      <c r="E41" s="4" t="str">
        <f>IF(RiskTable[[#This Row],[Name]]&lt;&gt;"",VLOOKUP(RiskTable[[#This Row],[Name]],D:F,2,0),"")</f>
        <v>EAU</v>
      </c>
      <c r="F41" s="2" t="str">
        <f>IF(RiskTable[[#This Row],[Name]]&lt;&gt;"",VLOOKUP(RiskTable[[#This Row],[Name]],D:F,3,0),"")</f>
        <v>All</v>
      </c>
      <c r="G41" s="13" t="s">
        <v>147</v>
      </c>
      <c r="H41" s="4" t="s">
        <v>33</v>
      </c>
      <c r="I41" s="6" t="s">
        <v>38</v>
      </c>
      <c r="J41" s="6" t="s">
        <v>26</v>
      </c>
      <c r="K41" s="14">
        <v>43559</v>
      </c>
      <c r="L41" s="5"/>
      <c r="M41" s="14">
        <v>43559</v>
      </c>
      <c r="N41" s="6" t="s">
        <v>30</v>
      </c>
      <c r="O41" s="25" t="s">
        <v>148</v>
      </c>
    </row>
    <row r="42" spans="1:18" ht="63.75" x14ac:dyDescent="0.2">
      <c r="A42" s="2">
        <v>41</v>
      </c>
      <c r="B42" s="10">
        <v>43553</v>
      </c>
      <c r="C42" s="2" t="s">
        <v>23</v>
      </c>
      <c r="D42" s="2" t="s">
        <v>56</v>
      </c>
      <c r="E42" s="4" t="str">
        <f>IF(RiskTable[[#This Row],[Name]]&lt;&gt;"",VLOOKUP(RiskTable[[#This Row],[Name]],D:F,2,0),"")</f>
        <v>Canada</v>
      </c>
      <c r="F42" s="2" t="str">
        <f>IF(RiskTable[[#This Row],[Name]]&lt;&gt;"",VLOOKUP(RiskTable[[#This Row],[Name]],D:F,3,0),"")</f>
        <v>Rule Engine
Train Tracer
Track Tracer
Point Machine
Signalling</v>
      </c>
      <c r="G42" s="13" t="s">
        <v>149</v>
      </c>
      <c r="H42" s="4" t="s">
        <v>33</v>
      </c>
      <c r="I42" s="6"/>
      <c r="J42" s="6" t="s">
        <v>27</v>
      </c>
      <c r="K42" s="14">
        <v>43585</v>
      </c>
      <c r="L42" s="14">
        <v>44042</v>
      </c>
      <c r="M42" s="5"/>
      <c r="N42" s="6" t="s">
        <v>29</v>
      </c>
      <c r="O42" s="25" t="s">
        <v>181</v>
      </c>
    </row>
    <row r="43" spans="1:18" ht="25.5" x14ac:dyDescent="0.2">
      <c r="A43" s="2">
        <v>42</v>
      </c>
      <c r="B43" s="10">
        <v>43571</v>
      </c>
      <c r="C43" s="2" t="s">
        <v>22</v>
      </c>
      <c r="D43" s="2" t="s">
        <v>153</v>
      </c>
      <c r="E43" s="4" t="s">
        <v>104</v>
      </c>
      <c r="F43" s="2" t="s">
        <v>154</v>
      </c>
      <c r="G43" s="13" t="s">
        <v>155</v>
      </c>
      <c r="H43" s="4" t="s">
        <v>33</v>
      </c>
      <c r="I43" s="6"/>
      <c r="J43" s="6" t="s">
        <v>26</v>
      </c>
      <c r="K43" s="14">
        <v>43575</v>
      </c>
      <c r="L43" s="5"/>
      <c r="M43" s="5"/>
      <c r="N43" s="6" t="s">
        <v>30</v>
      </c>
      <c r="O43" s="25" t="s">
        <v>156</v>
      </c>
      <c r="R43" s="1" t="b">
        <f ca="1">AND($K42&lt;TODAY(),$L42&lt;TODAY())</f>
        <v>0</v>
      </c>
    </row>
    <row r="44" spans="1:18" x14ac:dyDescent="0.2">
      <c r="A44" s="2">
        <v>43</v>
      </c>
      <c r="B44" s="10">
        <v>43584</v>
      </c>
      <c r="C44" s="2" t="s">
        <v>22</v>
      </c>
      <c r="D44" s="2" t="s">
        <v>171</v>
      </c>
      <c r="E44" s="4" t="s">
        <v>75</v>
      </c>
      <c r="F44" s="2" t="s">
        <v>20</v>
      </c>
      <c r="G44" s="13" t="s">
        <v>157</v>
      </c>
      <c r="H44" s="4" t="s">
        <v>33</v>
      </c>
      <c r="I44" s="6"/>
      <c r="J44" s="6" t="s">
        <v>26</v>
      </c>
      <c r="K44" s="14">
        <v>43591</v>
      </c>
      <c r="L44" s="5"/>
      <c r="M44" s="14">
        <v>43608</v>
      </c>
      <c r="N44" s="6" t="s">
        <v>30</v>
      </c>
      <c r="O44" s="25" t="s">
        <v>158</v>
      </c>
    </row>
    <row r="45" spans="1:18" ht="63.75" x14ac:dyDescent="0.2">
      <c r="A45" s="2">
        <v>44</v>
      </c>
      <c r="B45" s="10">
        <v>43584</v>
      </c>
      <c r="C45" s="2" t="s">
        <v>22</v>
      </c>
      <c r="D45" s="2" t="s">
        <v>65</v>
      </c>
      <c r="E45" s="4" t="str">
        <f>IF(RiskTable[[#This Row],[Name]]&lt;&gt;"",VLOOKUP(RiskTable[[#This Row],[Name]],D:F,2,0),"")</f>
        <v>USA</v>
      </c>
      <c r="F45" s="2" t="str">
        <f>IF(RiskTable[[#This Row],[Name]]&lt;&gt;"",VLOOKUP(RiskTable[[#This Row],[Name]],D:F,3,0),"")</f>
        <v>Rule Engine
Train Tracer
Track Tracer
Train Scanner
Point Machine</v>
      </c>
      <c r="G45" s="13" t="s">
        <v>41</v>
      </c>
      <c r="H45" s="4" t="s">
        <v>33</v>
      </c>
      <c r="I45" s="6"/>
      <c r="J45" s="6" t="s">
        <v>26</v>
      </c>
      <c r="K45" s="14">
        <v>43585</v>
      </c>
      <c r="L45" s="5"/>
      <c r="M45" s="14">
        <v>43598</v>
      </c>
      <c r="N45" s="6" t="s">
        <v>30</v>
      </c>
      <c r="O45" s="25" t="s">
        <v>159</v>
      </c>
      <c r="R45" s="1">
        <f ca="1">IF($N54="Open",AND(L54="",$K54&lt;TODAY()),)</f>
        <v>0</v>
      </c>
    </row>
    <row r="46" spans="1:18" ht="63.75" x14ac:dyDescent="0.2">
      <c r="A46" s="2">
        <v>45</v>
      </c>
      <c r="B46" s="10">
        <v>43584</v>
      </c>
      <c r="C46" s="2" t="s">
        <v>23</v>
      </c>
      <c r="D46" s="2" t="s">
        <v>56</v>
      </c>
      <c r="E46" s="4" t="str">
        <f>IF(RiskTable[[#This Row],[Name]]&lt;&gt;"",VLOOKUP(RiskTable[[#This Row],[Name]],D:F,2,0),"")</f>
        <v>Canada</v>
      </c>
      <c r="F46" s="2" t="str">
        <f>IF(RiskTable[[#This Row],[Name]]&lt;&gt;"",VLOOKUP(RiskTable[[#This Row],[Name]],D:F,3,0),"")</f>
        <v>Rule Engine
Train Tracer
Track Tracer
Point Machine
Signalling</v>
      </c>
      <c r="G46" s="13" t="s">
        <v>160</v>
      </c>
      <c r="H46" s="4" t="s">
        <v>33</v>
      </c>
      <c r="I46" s="6"/>
      <c r="J46" s="6" t="s">
        <v>26</v>
      </c>
      <c r="K46" s="14">
        <v>43600</v>
      </c>
      <c r="L46" s="5"/>
      <c r="M46" s="5"/>
      <c r="N46" s="6" t="s">
        <v>30</v>
      </c>
      <c r="O46" s="25" t="s">
        <v>161</v>
      </c>
    </row>
    <row r="47" spans="1:18" ht="25.5" x14ac:dyDescent="0.2">
      <c r="A47" s="2">
        <v>46</v>
      </c>
      <c r="B47" s="10">
        <v>43607</v>
      </c>
      <c r="C47" s="2" t="s">
        <v>22</v>
      </c>
      <c r="D47" s="2" t="s">
        <v>162</v>
      </c>
      <c r="E47" s="4" t="s">
        <v>44</v>
      </c>
      <c r="F47" s="2" t="s">
        <v>18</v>
      </c>
      <c r="G47" s="13" t="s">
        <v>163</v>
      </c>
      <c r="H47" s="4" t="s">
        <v>33</v>
      </c>
      <c r="I47" s="6"/>
      <c r="J47" s="6" t="s">
        <v>26</v>
      </c>
      <c r="K47" s="14">
        <v>43615</v>
      </c>
      <c r="L47" s="5"/>
      <c r="M47" s="5"/>
      <c r="N47" s="6" t="s">
        <v>30</v>
      </c>
      <c r="O47" s="25" t="s">
        <v>164</v>
      </c>
    </row>
    <row r="48" spans="1:18" ht="25.5" x14ac:dyDescent="0.2">
      <c r="A48" s="2">
        <v>47</v>
      </c>
      <c r="B48" s="10">
        <v>43607</v>
      </c>
      <c r="C48" s="2" t="s">
        <v>21</v>
      </c>
      <c r="D48" s="32" t="s">
        <v>31</v>
      </c>
      <c r="E48" s="4" t="str">
        <f>IF(RiskTable[[#This Row],[Name]]&lt;&gt;"",VLOOKUP(RiskTable[[#This Row],[Name]],D:F,2,0),"")</f>
        <v>-</v>
      </c>
      <c r="F48" s="2" t="s">
        <v>20</v>
      </c>
      <c r="G48" s="13" t="s">
        <v>165</v>
      </c>
      <c r="H48" s="4" t="s">
        <v>33</v>
      </c>
      <c r="I48" s="6"/>
      <c r="J48" s="6" t="s">
        <v>27</v>
      </c>
      <c r="K48" s="5"/>
      <c r="L48" s="5"/>
      <c r="M48" s="5"/>
      <c r="N48" s="6" t="s">
        <v>30</v>
      </c>
      <c r="O48" s="25" t="s">
        <v>166</v>
      </c>
    </row>
    <row r="49" spans="1:15" ht="25.5" x14ac:dyDescent="0.2">
      <c r="A49" s="2">
        <v>48</v>
      </c>
      <c r="B49" s="10">
        <v>43607</v>
      </c>
      <c r="C49" s="2" t="s">
        <v>22</v>
      </c>
      <c r="D49" s="2" t="s">
        <v>39</v>
      </c>
      <c r="E49" s="4" t="str">
        <f>IF(RiskTable[[#This Row],[Name]]&lt;&gt;"",VLOOKUP(RiskTable[[#This Row],[Name]],D:F,2,0),"")</f>
        <v>Danemark</v>
      </c>
      <c r="F49" s="2" t="str">
        <f>IF(RiskTable[[#This Row],[Name]]&lt;&gt;"",VLOOKUP(RiskTable[[#This Row],[Name]],D:F,3,0),"")</f>
        <v>All</v>
      </c>
      <c r="G49" s="13" t="s">
        <v>167</v>
      </c>
      <c r="H49" s="4" t="s">
        <v>33</v>
      </c>
      <c r="I49" s="6"/>
      <c r="J49" s="6" t="s">
        <v>27</v>
      </c>
      <c r="K49" s="14">
        <v>43620</v>
      </c>
      <c r="L49" s="5"/>
      <c r="M49" s="14">
        <v>43620</v>
      </c>
      <c r="N49" s="4" t="s">
        <v>30</v>
      </c>
      <c r="O49" s="25" t="s">
        <v>168</v>
      </c>
    </row>
    <row r="50" spans="1:15" ht="25.5" x14ac:dyDescent="0.2">
      <c r="A50" s="2">
        <v>49</v>
      </c>
      <c r="B50" s="10">
        <v>43608</v>
      </c>
      <c r="C50" s="2" t="s">
        <v>21</v>
      </c>
      <c r="D50" s="32" t="s">
        <v>31</v>
      </c>
      <c r="E50" s="4" t="str">
        <f>IF(RiskTable[[#This Row],[Name]]&lt;&gt;"",VLOOKUP(RiskTable[[#This Row],[Name]],D:F,2,0),"")</f>
        <v>-</v>
      </c>
      <c r="F50" s="2" t="s">
        <v>20</v>
      </c>
      <c r="G50" s="13" t="s">
        <v>169</v>
      </c>
      <c r="H50" s="4" t="s">
        <v>33</v>
      </c>
      <c r="I50" s="6"/>
      <c r="J50" s="6" t="s">
        <v>27</v>
      </c>
      <c r="K50" s="5"/>
      <c r="L50" s="5"/>
      <c r="M50" s="14">
        <v>43747</v>
      </c>
      <c r="N50" s="6" t="s">
        <v>30</v>
      </c>
      <c r="O50" s="25" t="s">
        <v>170</v>
      </c>
    </row>
    <row r="51" spans="1:15" x14ac:dyDescent="0.2">
      <c r="A51" s="2">
        <v>50</v>
      </c>
      <c r="B51" s="10">
        <v>43613</v>
      </c>
      <c r="C51" s="2" t="s">
        <v>22</v>
      </c>
      <c r="D51" s="2" t="s">
        <v>172</v>
      </c>
      <c r="E51" s="4" t="s">
        <v>86</v>
      </c>
      <c r="F51" s="2" t="s">
        <v>17</v>
      </c>
      <c r="G51" s="13" t="s">
        <v>173</v>
      </c>
      <c r="H51" s="4" t="s">
        <v>33</v>
      </c>
      <c r="I51" s="6"/>
      <c r="J51" s="6" t="s">
        <v>27</v>
      </c>
      <c r="K51" s="5" t="s">
        <v>174</v>
      </c>
      <c r="L51" s="14">
        <v>43626</v>
      </c>
      <c r="M51" s="14">
        <v>43621</v>
      </c>
      <c r="N51" s="6" t="s">
        <v>30</v>
      </c>
      <c r="O51" s="25" t="s">
        <v>175</v>
      </c>
    </row>
    <row r="52" spans="1:15" x14ac:dyDescent="0.2">
      <c r="A52" s="2">
        <v>51</v>
      </c>
      <c r="B52" s="10">
        <v>43621</v>
      </c>
      <c r="C52" s="2" t="s">
        <v>22</v>
      </c>
      <c r="D52" s="2" t="s">
        <v>176</v>
      </c>
      <c r="E52" s="4" t="s">
        <v>177</v>
      </c>
      <c r="F52" s="2" t="s">
        <v>17</v>
      </c>
      <c r="G52" s="13" t="s">
        <v>90</v>
      </c>
      <c r="H52" s="4" t="s">
        <v>33</v>
      </c>
      <c r="I52" s="6"/>
      <c r="J52" s="6" t="s">
        <v>27</v>
      </c>
      <c r="K52" s="14">
        <v>43636</v>
      </c>
      <c r="L52" s="14"/>
      <c r="M52" s="14">
        <v>43676</v>
      </c>
      <c r="N52" s="6" t="s">
        <v>30</v>
      </c>
      <c r="O52" s="25" t="s">
        <v>178</v>
      </c>
    </row>
    <row r="53" spans="1:15" x14ac:dyDescent="0.2">
      <c r="A53" s="2">
        <v>52</v>
      </c>
      <c r="B53" s="10">
        <v>43621</v>
      </c>
      <c r="C53" s="2" t="s">
        <v>22</v>
      </c>
      <c r="D53" s="2" t="s">
        <v>39</v>
      </c>
      <c r="E53" s="4" t="str">
        <f>IF(RiskTable[[#This Row],[Name]]&lt;&gt;"",VLOOKUP(RiskTable[[#This Row],[Name]],D:F,2,0),"")</f>
        <v>Danemark</v>
      </c>
      <c r="F53" s="2" t="str">
        <f>IF(RiskTable[[#This Row],[Name]]&lt;&gt;"",VLOOKUP(RiskTable[[#This Row],[Name]],D:F,3,0),"")</f>
        <v>All</v>
      </c>
      <c r="G53" s="13" t="s">
        <v>179</v>
      </c>
      <c r="H53" s="4" t="s">
        <v>33</v>
      </c>
      <c r="I53" s="6"/>
      <c r="J53" s="6" t="s">
        <v>27</v>
      </c>
      <c r="K53" s="14">
        <v>43636</v>
      </c>
      <c r="L53" s="5"/>
      <c r="M53" s="14">
        <v>43620</v>
      </c>
      <c r="N53" s="4" t="s">
        <v>30</v>
      </c>
      <c r="O53" s="25" t="s">
        <v>180</v>
      </c>
    </row>
    <row r="54" spans="1:15" x14ac:dyDescent="0.2">
      <c r="A54" s="2">
        <v>53</v>
      </c>
      <c r="B54" s="10">
        <v>43749</v>
      </c>
      <c r="C54" s="2" t="s">
        <v>21</v>
      </c>
      <c r="D54" s="2" t="s">
        <v>183</v>
      </c>
      <c r="E54" s="22" t="s">
        <v>31</v>
      </c>
      <c r="F54" s="2" t="s">
        <v>20</v>
      </c>
      <c r="G54" s="34" t="s">
        <v>184</v>
      </c>
      <c r="H54" s="4" t="s">
        <v>33</v>
      </c>
      <c r="I54" s="6"/>
      <c r="J54" s="6" t="s">
        <v>28</v>
      </c>
      <c r="K54" s="14">
        <v>43799</v>
      </c>
      <c r="L54" s="5"/>
      <c r="M54" s="5"/>
      <c r="N54" s="6" t="s">
        <v>30</v>
      </c>
      <c r="O54" s="30" t="s">
        <v>185</v>
      </c>
    </row>
    <row r="55" spans="1:15" ht="25.5" x14ac:dyDescent="0.2">
      <c r="A55" s="2">
        <v>54</v>
      </c>
      <c r="B55" s="10">
        <v>43749</v>
      </c>
      <c r="C55" s="2" t="s">
        <v>22</v>
      </c>
      <c r="D55" s="2" t="s">
        <v>186</v>
      </c>
      <c r="E55" s="4" t="s">
        <v>187</v>
      </c>
      <c r="F55" s="2" t="s">
        <v>188</v>
      </c>
      <c r="G55" s="34" t="s">
        <v>90</v>
      </c>
      <c r="H55" s="4" t="s">
        <v>33</v>
      </c>
      <c r="I55" s="6"/>
      <c r="J55" s="6" t="s">
        <v>27</v>
      </c>
      <c r="K55" s="14">
        <v>43768</v>
      </c>
      <c r="L55" s="5"/>
      <c r="M55" s="14">
        <v>43799</v>
      </c>
      <c r="N55" s="6" t="s">
        <v>30</v>
      </c>
      <c r="O55" s="30" t="s">
        <v>189</v>
      </c>
    </row>
    <row r="56" spans="1:15" x14ac:dyDescent="0.2">
      <c r="A56" s="2">
        <v>55</v>
      </c>
      <c r="B56" s="10">
        <v>43749</v>
      </c>
      <c r="C56" s="2" t="s">
        <v>22</v>
      </c>
      <c r="D56" s="2" t="s">
        <v>190</v>
      </c>
      <c r="E56" s="4" t="s">
        <v>125</v>
      </c>
      <c r="F56" s="2" t="s">
        <v>20</v>
      </c>
      <c r="G56" s="34" t="s">
        <v>191</v>
      </c>
      <c r="H56" s="4" t="s">
        <v>33</v>
      </c>
      <c r="I56" s="6"/>
      <c r="J56" s="6" t="s">
        <v>27</v>
      </c>
      <c r="K56" s="14">
        <v>43799</v>
      </c>
      <c r="L56" s="5"/>
      <c r="M56" s="14">
        <v>43755</v>
      </c>
      <c r="N56" s="6" t="s">
        <v>30</v>
      </c>
      <c r="O56" s="30" t="s">
        <v>192</v>
      </c>
    </row>
    <row r="57" spans="1:15" ht="25.5" x14ac:dyDescent="0.2">
      <c r="A57" s="2">
        <v>56</v>
      </c>
      <c r="B57" s="10">
        <v>43749</v>
      </c>
      <c r="C57" s="2" t="s">
        <v>21</v>
      </c>
      <c r="D57" s="2" t="s">
        <v>193</v>
      </c>
      <c r="E57" s="22" t="s">
        <v>31</v>
      </c>
      <c r="F57" s="2" t="s">
        <v>20</v>
      </c>
      <c r="G57" s="34" t="s">
        <v>194</v>
      </c>
      <c r="H57" s="4" t="s">
        <v>33</v>
      </c>
      <c r="I57" s="6"/>
      <c r="J57" s="6" t="s">
        <v>27</v>
      </c>
      <c r="K57" s="14">
        <v>43799</v>
      </c>
      <c r="L57" s="5"/>
      <c r="M57" s="14">
        <v>43829</v>
      </c>
      <c r="N57" s="6" t="s">
        <v>30</v>
      </c>
      <c r="O57" s="30" t="s">
        <v>195</v>
      </c>
    </row>
    <row r="58" spans="1:15" ht="25.5" x14ac:dyDescent="0.2">
      <c r="A58" s="2">
        <v>57</v>
      </c>
      <c r="B58" s="10">
        <v>43749</v>
      </c>
      <c r="C58" s="2" t="s">
        <v>21</v>
      </c>
      <c r="D58" s="2" t="s">
        <v>196</v>
      </c>
      <c r="E58" s="22" t="s">
        <v>31</v>
      </c>
      <c r="F58" s="2" t="s">
        <v>20</v>
      </c>
      <c r="G58" s="34" t="s">
        <v>197</v>
      </c>
      <c r="H58" s="4" t="s">
        <v>33</v>
      </c>
      <c r="I58" s="6"/>
      <c r="J58" s="6" t="s">
        <v>27</v>
      </c>
      <c r="K58" s="14">
        <v>43799</v>
      </c>
      <c r="L58" s="5"/>
      <c r="M58" s="14">
        <v>43845</v>
      </c>
      <c r="N58" s="6" t="s">
        <v>30</v>
      </c>
      <c r="O58" s="30" t="s">
        <v>198</v>
      </c>
    </row>
    <row r="59" spans="1:15" x14ac:dyDescent="0.2">
      <c r="A59" s="2">
        <v>58</v>
      </c>
      <c r="B59" s="10">
        <v>43749</v>
      </c>
      <c r="C59" s="2" t="s">
        <v>21</v>
      </c>
      <c r="D59" s="2" t="s">
        <v>199</v>
      </c>
      <c r="E59" s="22" t="s">
        <v>31</v>
      </c>
      <c r="F59" s="2" t="s">
        <v>20</v>
      </c>
      <c r="G59" s="34" t="s">
        <v>200</v>
      </c>
      <c r="H59" s="4" t="s">
        <v>33</v>
      </c>
      <c r="I59" s="6"/>
      <c r="J59" s="6" t="s">
        <v>27</v>
      </c>
      <c r="K59" s="14">
        <v>43794</v>
      </c>
      <c r="L59" s="5"/>
      <c r="M59" s="14">
        <v>43809</v>
      </c>
      <c r="N59" s="6" t="s">
        <v>30</v>
      </c>
      <c r="O59" s="30" t="s">
        <v>201</v>
      </c>
    </row>
    <row r="60" spans="1:15" ht="25.5" x14ac:dyDescent="0.2">
      <c r="A60" s="2">
        <v>59</v>
      </c>
      <c r="B60" s="10">
        <v>43749</v>
      </c>
      <c r="C60" s="2" t="s">
        <v>22</v>
      </c>
      <c r="D60" s="2" t="s">
        <v>202</v>
      </c>
      <c r="E60" s="4" t="s">
        <v>203</v>
      </c>
      <c r="F60" s="2" t="s">
        <v>204</v>
      </c>
      <c r="G60" s="34" t="s">
        <v>205</v>
      </c>
      <c r="H60" s="4" t="s">
        <v>33</v>
      </c>
      <c r="I60" s="6"/>
      <c r="J60" s="6" t="s">
        <v>27</v>
      </c>
      <c r="K60" s="14">
        <v>43753</v>
      </c>
      <c r="L60" s="5"/>
      <c r="M60" s="14">
        <v>43789</v>
      </c>
      <c r="N60" s="6" t="s">
        <v>30</v>
      </c>
      <c r="O60" s="30" t="s">
        <v>206</v>
      </c>
    </row>
    <row r="61" spans="1:15" ht="38.25" x14ac:dyDescent="0.2">
      <c r="A61" s="2">
        <v>60</v>
      </c>
      <c r="B61" s="10">
        <v>43749</v>
      </c>
      <c r="C61" s="2" t="s">
        <v>23</v>
      </c>
      <c r="D61" s="2" t="s">
        <v>207</v>
      </c>
      <c r="E61" s="4" t="s">
        <v>208</v>
      </c>
      <c r="F61" s="2" t="s">
        <v>154</v>
      </c>
      <c r="G61" s="34" t="s">
        <v>209</v>
      </c>
      <c r="H61" s="4" t="s">
        <v>33</v>
      </c>
      <c r="I61" s="6"/>
      <c r="J61" s="6" t="s">
        <v>26</v>
      </c>
      <c r="K61" s="14">
        <v>43769</v>
      </c>
      <c r="L61" s="14">
        <v>43876</v>
      </c>
      <c r="M61" s="14"/>
      <c r="N61" s="6" t="s">
        <v>29</v>
      </c>
      <c r="O61" s="30" t="s">
        <v>231</v>
      </c>
    </row>
    <row r="62" spans="1:15" ht="63.75" x14ac:dyDescent="0.2">
      <c r="A62" s="2">
        <v>61</v>
      </c>
      <c r="B62" s="10">
        <v>43752</v>
      </c>
      <c r="C62" s="2" t="s">
        <v>23</v>
      </c>
      <c r="D62" s="2" t="s">
        <v>56</v>
      </c>
      <c r="E62" s="4" t="s">
        <v>57</v>
      </c>
      <c r="F62" s="2" t="s">
        <v>67</v>
      </c>
      <c r="G62" s="34" t="s">
        <v>32</v>
      </c>
      <c r="H62" s="4" t="s">
        <v>33</v>
      </c>
      <c r="I62" s="6"/>
      <c r="J62" s="6" t="s">
        <v>26</v>
      </c>
      <c r="K62" s="14">
        <v>43784</v>
      </c>
      <c r="L62" s="5"/>
      <c r="M62" s="5"/>
      <c r="N62" s="6" t="s">
        <v>29</v>
      </c>
      <c r="O62" s="30" t="s">
        <v>210</v>
      </c>
    </row>
    <row r="63" spans="1:15" ht="25.5" x14ac:dyDescent="0.2">
      <c r="A63" s="2">
        <v>62</v>
      </c>
      <c r="B63" s="10">
        <v>43752</v>
      </c>
      <c r="C63" s="2" t="s">
        <v>21</v>
      </c>
      <c r="D63" s="32" t="s">
        <v>31</v>
      </c>
      <c r="E63" s="22" t="s">
        <v>31</v>
      </c>
      <c r="F63" s="2" t="s">
        <v>20</v>
      </c>
      <c r="G63" s="34" t="s">
        <v>41</v>
      </c>
      <c r="H63" s="4" t="s">
        <v>33</v>
      </c>
      <c r="I63" s="6"/>
      <c r="J63" s="6" t="s">
        <v>27</v>
      </c>
      <c r="K63" s="14">
        <v>43799</v>
      </c>
      <c r="L63" s="5"/>
      <c r="M63" s="14">
        <v>43854</v>
      </c>
      <c r="N63" s="6" t="s">
        <v>30</v>
      </c>
      <c r="O63" s="30" t="s">
        <v>211</v>
      </c>
    </row>
    <row r="64" spans="1:15" ht="51" x14ac:dyDescent="0.2">
      <c r="A64" s="2">
        <v>63</v>
      </c>
      <c r="B64" s="10">
        <v>43755</v>
      </c>
      <c r="C64" s="2" t="s">
        <v>22</v>
      </c>
      <c r="D64" s="2" t="s">
        <v>190</v>
      </c>
      <c r="E64" s="4" t="s">
        <v>125</v>
      </c>
      <c r="F64" s="2" t="s">
        <v>212</v>
      </c>
      <c r="G64" s="13" t="s">
        <v>218</v>
      </c>
      <c r="H64" s="4" t="s">
        <v>33</v>
      </c>
      <c r="I64" s="6"/>
      <c r="J64" s="6" t="s">
        <v>27</v>
      </c>
      <c r="K64" s="14">
        <v>43755</v>
      </c>
      <c r="L64" s="14">
        <v>43881</v>
      </c>
      <c r="M64" s="14">
        <v>43861</v>
      </c>
      <c r="N64" s="4" t="s">
        <v>30</v>
      </c>
      <c r="O64" s="30" t="s">
        <v>226</v>
      </c>
    </row>
    <row r="65" spans="1:15" ht="38.25" x14ac:dyDescent="0.2">
      <c r="A65" s="2">
        <v>64</v>
      </c>
      <c r="B65" s="10">
        <v>43854</v>
      </c>
      <c r="C65" s="2" t="s">
        <v>23</v>
      </c>
      <c r="D65" s="2" t="s">
        <v>56</v>
      </c>
      <c r="E65" s="4" t="s">
        <v>57</v>
      </c>
      <c r="F65" s="2" t="s">
        <v>20</v>
      </c>
      <c r="G65" s="13" t="s">
        <v>213</v>
      </c>
      <c r="H65" s="4" t="s">
        <v>33</v>
      </c>
      <c r="I65" s="6"/>
      <c r="J65" s="6" t="s">
        <v>27</v>
      </c>
      <c r="K65" s="14">
        <v>43860</v>
      </c>
      <c r="L65" s="5"/>
      <c r="M65" s="14">
        <v>43861</v>
      </c>
      <c r="N65" s="4" t="s">
        <v>30</v>
      </c>
      <c r="O65" s="30" t="s">
        <v>227</v>
      </c>
    </row>
    <row r="66" spans="1:15" x14ac:dyDescent="0.2">
      <c r="A66" s="2">
        <v>65</v>
      </c>
      <c r="B66" s="10">
        <v>43854</v>
      </c>
      <c r="C66" s="2" t="s">
        <v>23</v>
      </c>
      <c r="D66" s="2" t="s">
        <v>56</v>
      </c>
      <c r="E66" s="4" t="s">
        <v>57</v>
      </c>
      <c r="F66" s="2" t="s">
        <v>20</v>
      </c>
      <c r="G66" s="13" t="s">
        <v>214</v>
      </c>
      <c r="H66" s="4" t="s">
        <v>33</v>
      </c>
      <c r="I66" s="6"/>
      <c r="J66" s="6" t="s">
        <v>27</v>
      </c>
      <c r="K66" s="14">
        <v>43860</v>
      </c>
      <c r="L66" s="14">
        <v>43905</v>
      </c>
      <c r="M66" s="5"/>
      <c r="N66" s="6" t="s">
        <v>29</v>
      </c>
      <c r="O66" s="25" t="s">
        <v>215</v>
      </c>
    </row>
    <row r="67" spans="1:15" x14ac:dyDescent="0.2">
      <c r="A67" s="2">
        <v>66</v>
      </c>
      <c r="B67" s="10">
        <v>43854</v>
      </c>
      <c r="C67" s="2" t="s">
        <v>23</v>
      </c>
      <c r="D67" s="2" t="s">
        <v>56</v>
      </c>
      <c r="E67" s="4" t="s">
        <v>57</v>
      </c>
      <c r="F67" s="2" t="s">
        <v>20</v>
      </c>
      <c r="G67" s="13" t="s">
        <v>217</v>
      </c>
      <c r="H67" s="4" t="s">
        <v>33</v>
      </c>
      <c r="I67" s="6"/>
      <c r="J67" s="6" t="s">
        <v>27</v>
      </c>
      <c r="K67" s="14">
        <v>43860</v>
      </c>
      <c r="L67" s="14">
        <v>43876</v>
      </c>
      <c r="M67" s="5"/>
      <c r="N67" s="6" t="s">
        <v>29</v>
      </c>
      <c r="O67" s="25" t="s">
        <v>216</v>
      </c>
    </row>
    <row r="68" spans="1:15" x14ac:dyDescent="0.2">
      <c r="A68" s="2">
        <v>67</v>
      </c>
      <c r="B68" s="10">
        <v>43854</v>
      </c>
      <c r="C68" s="2" t="s">
        <v>23</v>
      </c>
      <c r="D68" s="2" t="s">
        <v>56</v>
      </c>
      <c r="E68" s="4" t="s">
        <v>57</v>
      </c>
      <c r="F68" s="2" t="s">
        <v>20</v>
      </c>
      <c r="G68" s="34" t="s">
        <v>219</v>
      </c>
      <c r="H68" s="4" t="s">
        <v>33</v>
      </c>
      <c r="I68" s="6"/>
      <c r="J68" s="6" t="s">
        <v>27</v>
      </c>
      <c r="K68" s="14">
        <v>43860</v>
      </c>
      <c r="L68" s="5"/>
      <c r="M68" s="14">
        <v>43858</v>
      </c>
      <c r="N68" s="4" t="s">
        <v>30</v>
      </c>
      <c r="O68" s="30" t="s">
        <v>220</v>
      </c>
    </row>
    <row r="69" spans="1:15" ht="25.5" x14ac:dyDescent="0.2">
      <c r="A69" s="2">
        <v>68</v>
      </c>
      <c r="B69" s="10">
        <v>43854</v>
      </c>
      <c r="C69" s="2" t="s">
        <v>23</v>
      </c>
      <c r="D69" s="2" t="s">
        <v>56</v>
      </c>
      <c r="E69" s="4" t="s">
        <v>57</v>
      </c>
      <c r="F69" s="2" t="s">
        <v>20</v>
      </c>
      <c r="G69" s="13" t="s">
        <v>221</v>
      </c>
      <c r="H69" s="4" t="s">
        <v>33</v>
      </c>
      <c r="I69" s="6"/>
      <c r="J69" s="6" t="s">
        <v>27</v>
      </c>
      <c r="K69" s="14">
        <v>43860</v>
      </c>
      <c r="L69" s="5"/>
      <c r="M69" s="33" t="s">
        <v>229</v>
      </c>
      <c r="N69" s="4" t="s">
        <v>30</v>
      </c>
      <c r="O69" s="30" t="s">
        <v>228</v>
      </c>
    </row>
    <row r="70" spans="1:15" x14ac:dyDescent="0.2">
      <c r="A70" s="2">
        <v>69</v>
      </c>
      <c r="B70" s="10">
        <v>43854</v>
      </c>
      <c r="C70" s="2" t="s">
        <v>21</v>
      </c>
      <c r="D70" s="2" t="s">
        <v>222</v>
      </c>
      <c r="E70" s="22" t="s">
        <v>223</v>
      </c>
      <c r="F70" s="2" t="s">
        <v>20</v>
      </c>
      <c r="G70" s="13" t="s">
        <v>224</v>
      </c>
      <c r="H70" s="4" t="s">
        <v>33</v>
      </c>
      <c r="I70" s="6"/>
      <c r="J70" s="6" t="s">
        <v>26</v>
      </c>
      <c r="K70" s="14">
        <v>43860</v>
      </c>
      <c r="L70" s="5"/>
      <c r="M70" s="5"/>
      <c r="N70" s="6" t="s">
        <v>29</v>
      </c>
      <c r="O70" s="25" t="s">
        <v>225</v>
      </c>
    </row>
    <row r="71" spans="1:15" ht="25.5" x14ac:dyDescent="0.2">
      <c r="A71" s="2">
        <v>70</v>
      </c>
      <c r="B71" s="10">
        <v>43861</v>
      </c>
      <c r="C71" s="2" t="s">
        <v>23</v>
      </c>
      <c r="D71" s="2" t="s">
        <v>232</v>
      </c>
      <c r="E71" s="4" t="s">
        <v>104</v>
      </c>
      <c r="F71" s="2" t="s">
        <v>154</v>
      </c>
      <c r="G71" s="34" t="s">
        <v>233</v>
      </c>
      <c r="H71" s="4" t="s">
        <v>33</v>
      </c>
      <c r="I71" s="6"/>
      <c r="J71" s="4" t="s">
        <v>26</v>
      </c>
      <c r="K71" s="14">
        <v>43876</v>
      </c>
      <c r="L71" s="5"/>
      <c r="M71" s="5"/>
      <c r="N71" s="6" t="s">
        <v>234</v>
      </c>
      <c r="O71" s="30" t="s">
        <v>235</v>
      </c>
    </row>
    <row r="72" spans="1:15" customFormat="1" x14ac:dyDescent="0.2"/>
    <row r="73" spans="1:15" customFormat="1" x14ac:dyDescent="0.2"/>
    <row r="74" spans="1:15" customFormat="1" x14ac:dyDescent="0.2"/>
    <row r="75" spans="1:15" customFormat="1" x14ac:dyDescent="0.2"/>
    <row r="76" spans="1:15" customFormat="1" x14ac:dyDescent="0.2"/>
    <row r="77" spans="1:15" customFormat="1" x14ac:dyDescent="0.2"/>
    <row r="78" spans="1:15" customFormat="1" x14ac:dyDescent="0.2"/>
    <row r="79" spans="1:15" customFormat="1" x14ac:dyDescent="0.2"/>
    <row r="80" spans="1:15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</sheetData>
  <conditionalFormatting sqref="A2:O39 A41:O71 A40:H40 A317:O6743">
    <cfRule type="expression" dxfId="7" priority="7">
      <formula>IF($N2="Open",AND($L2="",$K2&lt;TODAY()),)</formula>
    </cfRule>
    <cfRule type="expression" dxfId="6" priority="9">
      <formula>$N2="Closed"</formula>
    </cfRule>
  </conditionalFormatting>
  <conditionalFormatting sqref="I40:J40 M40">
    <cfRule type="expression" dxfId="5" priority="5">
      <formula>IF($N40="Open",AND($L40="",$K40&lt;TODAY()),)</formula>
    </cfRule>
    <cfRule type="expression" dxfId="4" priority="6">
      <formula>$N40="Closed"</formula>
    </cfRule>
  </conditionalFormatting>
  <conditionalFormatting sqref="K40:L40">
    <cfRule type="expression" dxfId="3" priority="3">
      <formula>IF($N40="Open",AND($L40="",$K40&lt;TODAY()),)</formula>
    </cfRule>
    <cfRule type="expression" dxfId="2" priority="4">
      <formula>$N40="Closed"</formula>
    </cfRule>
  </conditionalFormatting>
  <conditionalFormatting sqref="N40">
    <cfRule type="expression" dxfId="1" priority="1">
      <formula>IF($N40="Open",AND($L40="",$K40&lt;TODAY()),)</formula>
    </cfRule>
    <cfRule type="expression" dxfId="0" priority="2">
      <formula>$N40="Closed"</formula>
    </cfRule>
  </conditionalFormatting>
  <dataValidations count="1">
    <dataValidation type="list" allowBlank="1" showInputMessage="1" showErrorMessage="1" sqref="N2:N71 N317:N1048576">
      <formula1>"Open , Closed"</formula1>
    </dataValidation>
  </dataValidations>
  <pageMargins left="0.19685039370078741" right="0.19685039370078741" top="0.47244094488188981" bottom="0.35433070866141736" header="0.27559055118110237" footer="0.15748031496062992"/>
  <pageSetup paperSize="8" scale="44" fitToHeight="0" orientation="landscape" cellComments="asDisplayed" r:id="rId1"/>
  <headerFooter alignWithMargins="0">
    <oddFooter>&amp;L&amp;F&amp;C&amp;A&amp;R&amp;P</oddFooter>
  </headerFooter>
  <ignoredErrors>
    <ignoredError sqref="A2:A18" calculatedColumn="1"/>
  </ignoredError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6</xdr:col>
                <xdr:colOff>171450</xdr:colOff>
                <xdr:row>0</xdr:row>
                <xdr:rowOff>114300</xdr:rowOff>
              </from>
              <to>
                <xdr:col>6</xdr:col>
                <xdr:colOff>1209675</xdr:colOff>
                <xdr:row>0</xdr:row>
                <xdr:rowOff>390525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31" r:id="rId6" name="Enregistrer">
          <controlPr defaultSize="0" autoLine="0" r:id="rId7">
            <anchor moveWithCells="1">
              <from>
                <xdr:col>14</xdr:col>
                <xdr:colOff>152400</xdr:colOff>
                <xdr:row>0</xdr:row>
                <xdr:rowOff>123825</xdr:rowOff>
              </from>
              <to>
                <xdr:col>14</xdr:col>
                <xdr:colOff>1038225</xdr:colOff>
                <xdr:row>0</xdr:row>
                <xdr:rowOff>419100</xdr:rowOff>
              </to>
            </anchor>
          </controlPr>
        </control>
      </mc:Choice>
      <mc:Fallback>
        <control shapeId="1031" r:id="rId6" name="Enregistrer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Sheet"/>
  <dimension ref="A1:E10"/>
  <sheetViews>
    <sheetView workbookViewId="0">
      <selection activeCell="L5" sqref="L5"/>
    </sheetView>
  </sheetViews>
  <sheetFormatPr baseColWidth="10" defaultRowHeight="12.75" x14ac:dyDescent="0.2"/>
  <cols>
    <col min="1" max="1" width="25.28515625" bestFit="1" customWidth="1"/>
    <col min="3" max="3" width="29.5703125" bestFit="1" customWidth="1"/>
    <col min="5" max="5" width="11" bestFit="1" customWidth="1"/>
  </cols>
  <sheetData>
    <row r="1" spans="1:5" x14ac:dyDescent="0.2">
      <c r="A1" s="7" t="s">
        <v>4</v>
      </c>
      <c r="C1" s="7" t="s">
        <v>9</v>
      </c>
      <c r="E1" s="9" t="s">
        <v>2</v>
      </c>
    </row>
    <row r="2" spans="1:5" x14ac:dyDescent="0.2">
      <c r="A2" t="s">
        <v>21</v>
      </c>
      <c r="C2" t="s">
        <v>26</v>
      </c>
      <c r="E2" t="s">
        <v>17</v>
      </c>
    </row>
    <row r="3" spans="1:5" x14ac:dyDescent="0.2">
      <c r="A3" t="s">
        <v>22</v>
      </c>
      <c r="C3" t="s">
        <v>27</v>
      </c>
      <c r="E3" t="s">
        <v>14</v>
      </c>
    </row>
    <row r="4" spans="1:5" x14ac:dyDescent="0.2">
      <c r="A4" t="s">
        <v>23</v>
      </c>
      <c r="C4" s="11" t="s">
        <v>28</v>
      </c>
      <c r="E4" t="s">
        <v>15</v>
      </c>
    </row>
    <row r="5" spans="1:5" x14ac:dyDescent="0.2">
      <c r="A5" t="s">
        <v>24</v>
      </c>
      <c r="E5" t="s">
        <v>16</v>
      </c>
    </row>
    <row r="6" spans="1:5" x14ac:dyDescent="0.2">
      <c r="E6" t="s">
        <v>18</v>
      </c>
    </row>
    <row r="7" spans="1:5" x14ac:dyDescent="0.2">
      <c r="E7" t="s">
        <v>19</v>
      </c>
    </row>
    <row r="8" spans="1:5" x14ac:dyDescent="0.2">
      <c r="E8" t="s">
        <v>45</v>
      </c>
    </row>
    <row r="9" spans="1:5" x14ac:dyDescent="0.2">
      <c r="E9" t="s">
        <v>46</v>
      </c>
    </row>
    <row r="10" spans="1:5" x14ac:dyDescent="0.2">
      <c r="E10" t="s">
        <v>20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Actions</vt:lpstr>
      <vt:lpstr>Data</vt:lpstr>
      <vt:lpstr>Actions!Impression_des_titres</vt:lpstr>
    </vt:vector>
  </TitlesOfParts>
  <Company>INTERTECHNIQUE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poignard</dc:creator>
  <cp:lastModifiedBy>Pascal RICHARD</cp:lastModifiedBy>
  <cp:lastPrinted>2014-09-03T13:04:31Z</cp:lastPrinted>
  <dcterms:created xsi:type="dcterms:W3CDTF">2009-06-17T13:18:54Z</dcterms:created>
  <dcterms:modified xsi:type="dcterms:W3CDTF">2020-02-04T09:08:03Z</dcterms:modified>
</cp:coreProperties>
</file>